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CESIONARIOS" sheetId="1" r:id="rId3"/>
    <sheet state="visible" name="2016 ANÁLISIS CONCESIONARIOS" sheetId="2" r:id="rId4"/>
    <sheet state="visible" name="2016 ANÁLISIS AUTORIDADES" sheetId="3" r:id="rId5"/>
    <sheet state="visible" name="DATOS CONSERVADOS RECIBIDOS" sheetId="4" r:id="rId6"/>
    <sheet state="visible" name="DATOS CONSERVADOS ENTREGADOS" sheetId="5" r:id="rId7"/>
    <sheet state="visible" name="DATOS CONSERVADOS NO ENTREGADOS" sheetId="6" r:id="rId8"/>
    <sheet state="visible" name="GEOLOCALIZACIÓN RECIBIDOS" sheetId="7" r:id="rId9"/>
    <sheet state="visible" name="GEOLOCALIZACIÓN ENTREGADOS" sheetId="8" r:id="rId10"/>
    <sheet state="visible" name="GEOLOCALIZACIÓN NO ENTREGADOS" sheetId="9" r:id="rId11"/>
  </sheets>
  <definedNames>
    <definedName hidden="1" localSheetId="0" name="_xlnm._FilterDatabase">CONCESIONARIOS!$A$1:$Z$254</definedName>
    <definedName hidden="1" localSheetId="1" name="_xlnm._FilterDatabase">'2016 ANÁLISIS CONCESIONARIOS'!$A$1:$AK$19</definedName>
    <definedName hidden="1" localSheetId="2" name="_xlnm._FilterDatabase">'2016 ANÁLISIS AUTORIDADES'!$A$1:$V$96</definedName>
  </definedNames>
  <calcPr/>
</workbook>
</file>

<file path=xl/sharedStrings.xml><?xml version="1.0" encoding="utf-8"?>
<sst xmlns="http://schemas.openxmlformats.org/spreadsheetml/2006/main" count="944" uniqueCount="556">
  <si>
    <t>CONCESIONARIOS INCUMPLIDOS</t>
  </si>
  <si>
    <t>CONCESIONARIOS QUE REPORTARON</t>
  </si>
  <si>
    <t>MEGANEGOCIOS PRODUCTORES, S.A. DE C.V.</t>
  </si>
  <si>
    <t>GLOBETEL, S.A. DE C.V.</t>
  </si>
  <si>
    <t>XCEL INTL S.A. DE C.V.</t>
  </si>
  <si>
    <t>AUTORIDAD</t>
  </si>
  <si>
    <t>OPERADOR</t>
  </si>
  <si>
    <t>OPERADORA TELEFÓNICA PENINSULAR, S.A. DE C.V.</t>
  </si>
  <si>
    <t>COSMORED LA HUERTA, S.A. DE C.V.</t>
  </si>
  <si>
    <t>COMERCIO GLOBAL INTERAMERICANO, S.A. DE C.V.</t>
  </si>
  <si>
    <t>AT&amp;T SURESTE</t>
  </si>
  <si>
    <t>PRIMER SEMESTRE REQUERIMIENTOS DATOS</t>
  </si>
  <si>
    <t>PRIMER SEMESTRE DATOS RECIBIDOS</t>
  </si>
  <si>
    <t>PRIMER SEMESTRE ENTREGA DATOS</t>
  </si>
  <si>
    <t>PRIMER SEMESTRE DATOS ENTREGADOS</t>
  </si>
  <si>
    <t>PORCENTAJE ENTREGA</t>
  </si>
  <si>
    <t>PRIMER SEMESTRE GEOLOCALIZACIÓN RECIBIDOS</t>
  </si>
  <si>
    <t>PRIMER SEMESTRE PORCENTAJE ENTREGA</t>
  </si>
  <si>
    <t>PRIMER SEMESTRE REQUERIMIENTOS GEOLOCALIZACIÓN</t>
  </si>
  <si>
    <t>PRIMER SEMESTRE ENTREGA GEOLOCALIZACIÓN</t>
  </si>
  <si>
    <t>PRIMER SEMESTRE PORCENTAJE ENTREGA GEOLOCALIZACIÓN</t>
  </si>
  <si>
    <t>PRIMER SEMESTRE TOTAL DE REQUERIMIENTOS</t>
  </si>
  <si>
    <t>SEGUNDO SEMESTRE REQUERIMIENTOS DATOS</t>
  </si>
  <si>
    <t>PRIMER SEMESTRE GEOLOCALIZACIÓN ENTREGADOS</t>
  </si>
  <si>
    <t xml:space="preserve">PORCENTAJE ENTREGA </t>
  </si>
  <si>
    <t>SEGUNDO SEMESTRE DATOS RECIBIDOS</t>
  </si>
  <si>
    <t>SEGUNDO SEMESTRE ENTREGA REQUERIMIENTOS DATOS</t>
  </si>
  <si>
    <t>SEGUNDO SEMESTRE PORCENTAJE DE ENTREGA DATOS</t>
  </si>
  <si>
    <t>BBG COMUNICACIÓN, S.A. DE C.V.</t>
  </si>
  <si>
    <t>LARGA DISTANCIA INTERNACIONAL MEXICANA, S.A. DE C.V.</t>
  </si>
  <si>
    <t>MEGACABLE COMUNICACIONES DE MÉXICO, S.A. DE C.V.</t>
  </si>
  <si>
    <t>ASIYA COMUNICACIONES S.A. DE C.V.</t>
  </si>
  <si>
    <t>OMETEL, S.A. DE C.V.</t>
  </si>
  <si>
    <t>LEVEL3 MEXiCO LANDING, S. DE R.L</t>
  </si>
  <si>
    <t>MASERGY COMUNICACIONES, S. DE R.L. DE C.V.</t>
  </si>
  <si>
    <t>SEGUNDO SEMESTRE REQUERIMIENTOS GEOLOCALIZACIÓN</t>
  </si>
  <si>
    <t>SEGUNDO SEMESTRE ENTREGA REQUERIMIENTOS GEOLOCALIZACIÓN</t>
  </si>
  <si>
    <t>SEGUNDO SEMESTRE PORCENTAJE DE ENTREGA GEOLOCALIZACIÓN</t>
  </si>
  <si>
    <t>SEGUNDO SEMESTRE TOTAL DE REQUERIMIENTOS</t>
  </si>
  <si>
    <t>SEGUNDO SEMESTRE ENTREGA INFORMACIÓN</t>
  </si>
  <si>
    <t>2016 REQUERIMIENTOS DATOS RECIBIDOS</t>
  </si>
  <si>
    <t>2016 ENTREGA REQUERIMIENTOS DATOS</t>
  </si>
  <si>
    <t>2016 PORCENTAJE DE ENTREGA DATOS</t>
  </si>
  <si>
    <t>2016 REQUERIMIENTOS GEOLOCALIZACIÓN</t>
  </si>
  <si>
    <t>2016 ENTREGA REQUERIMIENTOS GEOLOCALIZACIÓN</t>
  </si>
  <si>
    <t>2016 PORCENTAJE DE ENTREGA GEOLOCALIZACIÓN</t>
  </si>
  <si>
    <t>2016 TOTAL DE REQUERIMIENTOS</t>
  </si>
  <si>
    <t>2016 TOTAL ENTREGADOS</t>
  </si>
  <si>
    <t>2016 TOTAL PORCENTAJE DE ENTREGA</t>
  </si>
  <si>
    <t>AT&amp;T OPCO UNE MEX,S.DE R.L. DE C.V.</t>
  </si>
  <si>
    <t>AITELECOM, S.A. DE C.V.</t>
  </si>
  <si>
    <t>TOTAL</t>
  </si>
  <si>
    <t>RSL COM NET DE MEXICO, S.A. DE C.V.</t>
  </si>
  <si>
    <t>APCO NETWORKS, S.A. DE C.V</t>
  </si>
  <si>
    <t>CORPORACiON DE TELECOMUNICACIONES REGIONALES, S.A. DE C.V.</t>
  </si>
  <si>
    <t>CREATIVIDAD INTERNET ENLACES, S.A. DE C.V.</t>
  </si>
  <si>
    <t>VDT COMUNICACIONES, S.A. DE C.V.</t>
  </si>
  <si>
    <t>VIALTERNA COMUNICACIONES S.A. DE C.V.</t>
  </si>
  <si>
    <t>TELECOMUNICACION SOCIAL CO, S.A. DE C.V</t>
  </si>
  <si>
    <t>LOGÍSTICA ACN MÉXICO, S. DE R.L. DE C.V.</t>
  </si>
  <si>
    <t>CABLETAMPS, S.A. DE C.V.</t>
  </si>
  <si>
    <t>RED FIVE TWO, S.A. DE C.V.</t>
  </si>
  <si>
    <t>TONALLI COMUNICACIONES, S.A. DE C.V.</t>
  </si>
  <si>
    <t>CONVERGIA DE MÉXICO, S.A. DE C.V.</t>
  </si>
  <si>
    <t>UNION TELEFONICA NACIONAL S.A. DE C.V.</t>
  </si>
  <si>
    <t>QUALTEL, S.A. DE C.V.</t>
  </si>
  <si>
    <t>HEWLETT-PACKARD MEXICO, S. DE R.L DE C.V.</t>
  </si>
  <si>
    <t>SERVNET MÉXICO, S.A. DE C.V.</t>
  </si>
  <si>
    <t>TODO MUNDO TELECOMUNICACIONES, S.A. Db C.V.</t>
  </si>
  <si>
    <t>INTERCOMUNICACIONES MÓVILES SATELITALES, S.A. DE C.V.</t>
  </si>
  <si>
    <t>SEGUNDO SEMESTRE DATOS ENTREGADOS</t>
  </si>
  <si>
    <t>iFONE, S.A. DE C.V.</t>
  </si>
  <si>
    <t>TURISFON, S.A. DE C.V.</t>
  </si>
  <si>
    <t>GBR TEL, S.A. DE C.V.</t>
  </si>
  <si>
    <t>SEGUNDO SEMESTRE GEOLOCALIZACIÓN RECIBIDOS</t>
  </si>
  <si>
    <t>TELE FÁCIL MÉXICO, S.A. DE C.V.</t>
  </si>
  <si>
    <t>ROBERTO PELA YO FERNANDEZ</t>
  </si>
  <si>
    <t>STARSATEL, S.A. DE C.V.</t>
  </si>
  <si>
    <t>BC TEL S.A. DE C.V.</t>
  </si>
  <si>
    <t>HARRIS COMMUNICATIONS DE MÉXICO, S- DE R.L. DE C.V.</t>
  </si>
  <si>
    <t>MAZ TIEMPO, S.A.P.I. DE C.V.</t>
  </si>
  <si>
    <t>LANDSAT, S.A. DE C.V.</t>
  </si>
  <si>
    <t>SERVICIOS DE ACCESO INALAMBRICOS, S.A. DE C.V.</t>
  </si>
  <si>
    <t>KIWI NETWORKS, S.A.P.I. DE C.V.</t>
  </si>
  <si>
    <t>AT&amp;T DESARROLLO EN COMUNICACIONES DE MEX. S.DE R.L. DE C.V.</t>
  </si>
  <si>
    <t>SERVICIOS TRONCALIZADOS, S.A. DE C.V.</t>
  </si>
  <si>
    <t>QUICKLY PHONE S.A. DE C.V.</t>
  </si>
  <si>
    <t>SISTEMAS ESPECIALES DE COMUNICACIÓN, S.A. DE C.V.</t>
  </si>
  <si>
    <t>STARTEL, S.A. DE C.V.</t>
  </si>
  <si>
    <t>ELECTRÓNICA INGENIERÍA Y COMUNICACIONES, S.A. DE C.V.</t>
  </si>
  <si>
    <t>INTERNET POR FIBRA, S.A. DE C.V.</t>
  </si>
  <si>
    <t>TELECOMUNICACIONES 360, S.A. DE C.V.</t>
  </si>
  <si>
    <t>IPSOBOX, S.A. DE C.V.</t>
  </si>
  <si>
    <t>AXESAT MÉXICO, S.A. DE C.V.</t>
  </si>
  <si>
    <t>SEGUNDO SEMESTRE GEOLOCALIZACIÓN ENTREGADOS</t>
  </si>
  <si>
    <t>VPN DE MEXICO, S.A. DE C.V.</t>
  </si>
  <si>
    <t>GRUPO HIDALGUENSE DE DESARROLLO, S.A. DE C.V.</t>
  </si>
  <si>
    <t>TALKTEL S.A. DE C.V.</t>
  </si>
  <si>
    <t>2016 DATOS CONSERVADOS RECIBIDOS</t>
  </si>
  <si>
    <t>ASTRUM COMUNICACIONES, S.A. DE C.V.</t>
  </si>
  <si>
    <t>SEÑAL INTERACTIVA, S.A. DE C.V.</t>
  </si>
  <si>
    <t>ALTATA TELECOMUNICACIONES DE MÉXICO, S.A.P.I. DE C.V.</t>
  </si>
  <si>
    <t>OLATU NETWORKS, S.A. DE C.V.</t>
  </si>
  <si>
    <t>MARCATEL COM, S.A. DE C.V.</t>
  </si>
  <si>
    <t>SERGIO LEGORRETA GONZALEZ</t>
  </si>
  <si>
    <t>TELÉFONOS DEL NOROESTE, S.A. DE C.V.</t>
  </si>
  <si>
    <t>GRUPO APAMATE, S. DE R.L. DE C.V.</t>
  </si>
  <si>
    <t>TELÉFONOS DE MÉXICO S.A.B. DE C.V.</t>
  </si>
  <si>
    <t>PROTEL l-NEXT, S.A. DE C.V.</t>
  </si>
  <si>
    <t>SISTEMAS SATELITALES DE MÉXICO, S. DE R.L. DE C.V.</t>
  </si>
  <si>
    <t>TOTAL PLAY TELECOMUNICACIONES, S.A. DE C.V.</t>
  </si>
  <si>
    <t>QUETZSAT DIRECTO, S. DE R.L. DE C.V.</t>
  </si>
  <si>
    <t>TELECOMM ATLAS, S.A. DE C.V.</t>
  </si>
  <si>
    <t>SERVICIOS SATELITALES SSL, S.A. DE C.V.</t>
  </si>
  <si>
    <t>TODOTELCO, S.A.P.I. DE C.V.</t>
  </si>
  <si>
    <t>PROCOM SERVICIOS INTELIGENTES, S.A. DE C.V.</t>
  </si>
  <si>
    <t>CABLE VISION REGIONAL. S.A. DE C.V.</t>
  </si>
  <si>
    <t>CLEARCOM COMUNICACIONES, S.A.P.I. DE C.V.</t>
  </si>
  <si>
    <t>2016 DATOS CONSERVADOS ENTREGADOS</t>
  </si>
  <si>
    <t>AT&amp;T DEL OCCIDENTE</t>
  </si>
  <si>
    <t>TELECOMMERCE ACCES SERVICE, S.A. DE C.V.</t>
  </si>
  <si>
    <t>2016 PORCENTAJE ENTREGA</t>
  </si>
  <si>
    <t>AT&amp;T COMCENTRO</t>
  </si>
  <si>
    <t>VOZTELECOM LATINOAMERICA, S.A. DE C.V.</t>
  </si>
  <si>
    <t>AT&amp;T DEL GOLFO</t>
  </si>
  <si>
    <t>IBOCELL, S.A.P.I. DE C.V.</t>
  </si>
  <si>
    <t>AT&amp;T CENTRAL</t>
  </si>
  <si>
    <t>TECNOFON AND MARKETING, S.A. DE C.V.</t>
  </si>
  <si>
    <t>VSH DE MEXICO, S.A. DE C.V.</t>
  </si>
  <si>
    <t>TELIGENTIA, S.A. DE C.V.</t>
  </si>
  <si>
    <t>VIDEOCABLE DEL CENTRO, S.A. DE C.V.</t>
  </si>
  <si>
    <t>ALESTRA, S. DE R.L. DE C.V.</t>
  </si>
  <si>
    <t>INTERNACIONAL DE DIGITAUZAC1QN COMERCIAL, S. DE R. L. DE C.V.</t>
  </si>
  <si>
    <t>LÓGICA INDUSTRIAL, S.A. DE C.V.</t>
  </si>
  <si>
    <t>SISTEMAS DE TRANSPORTE DE DATOS, S. DE R.L DE C.V.</t>
  </si>
  <si>
    <t>SITM, S.A. DE C.V.</t>
  </si>
  <si>
    <t>TELECOM.NET, S.A. DE C.V.</t>
  </si>
  <si>
    <t>IP MATRIX, S.A. DE C.V.</t>
  </si>
  <si>
    <t>MANUEL TREJO GARCIA</t>
  </si>
  <si>
    <t>TOTALPLAY TELECOMUNICACIONES, S.A. DE C.V.</t>
  </si>
  <si>
    <t>TV REY DE OCCIDENTE, S.A. DE C.V.</t>
  </si>
  <si>
    <t>AXTEL, S.A.B. DE C.V.</t>
  </si>
  <si>
    <t>TELECABLE DE NOPOLO, S.A. DE C.V.</t>
  </si>
  <si>
    <t>AVANTEL, S. DE R.L. DE C.V.</t>
  </si>
  <si>
    <t>MiDITEL S.A. DE C.V.</t>
  </si>
  <si>
    <t>PEGASO PCS, S.A. DE C.V.</t>
  </si>
  <si>
    <t>2016 GEOLOCALIZACION RECIBIDOS</t>
  </si>
  <si>
    <t>SANDRA CUEVAS VIVEROS</t>
  </si>
  <si>
    <t>RHINO TELECOM, S.A.P.I. DE C.V.</t>
  </si>
  <si>
    <t>MANGO NETWORKS, S.A. DE C.V.</t>
  </si>
  <si>
    <t>MAXCOM TELECOMUNICACIONES, S.A.B. DE C.V.</t>
  </si>
  <si>
    <t>COMUNICALO DE MEXICO, S.A. DE C.V.</t>
  </si>
  <si>
    <t>MIGUEL ANGEL GONZALEZ DOBARGANES</t>
  </si>
  <si>
    <t>TELE FACIL MEXICO, S.A. DE C.V.</t>
  </si>
  <si>
    <t>NA VIGA COMUNICACION, S.A. DE C.V.</t>
  </si>
  <si>
    <t>OPENIP COMUNICACIONES, S.A. DE C.V.</t>
  </si>
  <si>
    <t>AT&amp;T NORTE, S.DE R.L DE C.V.</t>
  </si>
  <si>
    <t>TV WEB Y MAS, S.A. DE C.V.</t>
  </si>
  <si>
    <t>CONSORCIO DE TELEFONIA PUBLICO PRADOTEL S.A. DE C .V .</t>
  </si>
  <si>
    <t>2016 GEOLOCALIZACION ENTREGADOS</t>
  </si>
  <si>
    <t>COMNITEL, S.A. DE C.V.</t>
  </si>
  <si>
    <t>MARCELO MACIAS BRETON</t>
  </si>
  <si>
    <t>COMUNICACIONES MARITIMAS Y PORTUARIAS, S.A. DE C.V.</t>
  </si>
  <si>
    <t>DANIEL MARTINEZ RIVERA</t>
  </si>
  <si>
    <t>ORANGE BUSINESS SERVICES MEXICO, S.A. DE C.V.</t>
  </si>
  <si>
    <t>OPERADORA MOBILTEL S. DE R.L. DE C.V.</t>
  </si>
  <si>
    <t>NETSMART, S.A. DE C.V.</t>
  </si>
  <si>
    <t>LYCAMOBILE MEXiCO, S.A.P.I. DE C.V.</t>
  </si>
  <si>
    <t>MVSLATAM, S. DE R.L DE C.V.</t>
  </si>
  <si>
    <t>JSC INGENIUM MEXICO, S. DE R.L. DE C.V.</t>
  </si>
  <si>
    <t>2016 TOTAL RECIBIDO</t>
  </si>
  <si>
    <t>ELECTRONICA Y COMUNICACIONES, S.A. DE C.V.</t>
  </si>
  <si>
    <t>EJA TELECOMM, S. DE R.L.</t>
  </si>
  <si>
    <t>SERVICIOS RADIALES NORTE, S.A. DE C.V.</t>
  </si>
  <si>
    <t>IBP CELI S.A.P.I. DE C.V.</t>
  </si>
  <si>
    <t>ONSTAR DE MEXICO, S. DE R.L. DE C.V.</t>
  </si>
  <si>
    <t>SCS MARINE, S. DE R.L DE C.V.</t>
  </si>
  <si>
    <t>IENTC, S. DE R.L DE C.V.</t>
  </si>
  <si>
    <t>TV CABLE DEL GUADIANA, S.A. DE C.V.</t>
  </si>
  <si>
    <t>DISTROKOM, S. DE R.L. DE C.V.</t>
  </si>
  <si>
    <t>2016 TOTAL ENTREGADO</t>
  </si>
  <si>
    <t>ROBOT COMUNICACIONES, S. DE R.L. DE C.V.</t>
  </si>
  <si>
    <t>SERGIO ROSAS BETANZOS</t>
  </si>
  <si>
    <t>SYNER IP DE MEXICO, S.A. DE C.V.</t>
  </si>
  <si>
    <t>KUBO CEL S.A.P.I. DE C.V.</t>
  </si>
  <si>
    <t>COMTELSAT, S.A. DE C.V.</t>
  </si>
  <si>
    <t>TELEVALIA TELECOMUNICACIONES, S.A. DE C.V.</t>
  </si>
  <si>
    <t>ORBEN COMUNICACIONES, S.A.P.I. DE C.V.</t>
  </si>
  <si>
    <t>FERNANDO MARTINEZ RIVERA</t>
  </si>
  <si>
    <t>PRET COMMUNIQUE, S.A. DE C.V.</t>
  </si>
  <si>
    <t>2016 PORCENTAJE TOTAL ENTREGA</t>
  </si>
  <si>
    <t>TELEFONIA TRONCAL ANALOGICA, S.A. DE C.V.</t>
  </si>
  <si>
    <t>SISELECTRON, S.A. DE C.V.</t>
  </si>
  <si>
    <t>PM ONSTREET, S.A. DE C.V.</t>
  </si>
  <si>
    <t>ALTA OPERADORA DE REDES VIRTUALES, S.A. DE C.V.</t>
  </si>
  <si>
    <t>JIVE COMMUNICATIONS MEXICO, S. DE R.L DE C.V.</t>
  </si>
  <si>
    <t>INTERACTIVO 3, S.A. DE C.V.</t>
  </si>
  <si>
    <t>NEUS MOBILE, S.A.P.I. DE C.V.</t>
  </si>
  <si>
    <t>TELINT, S. DE R.L. DE C.V.</t>
  </si>
  <si>
    <t>MODULO EMPRESARIAL AGUILAR, S.A. DE C.V.</t>
  </si>
  <si>
    <t>MULTIWEBPHONE, S.A. DE C.V.</t>
  </si>
  <si>
    <t>OME TEL, S.A. DE C.V.</t>
  </si>
  <si>
    <t>4 PLAY TELECOM, S.A. DE C.V.</t>
  </si>
  <si>
    <t>TOTAL DE SOLICITUDES PROCESADAS</t>
  </si>
  <si>
    <t>AHORRATEL S.A. DE C .V.</t>
  </si>
  <si>
    <t>ALTA TELECOM, S.A.P.I. DE C.V.</t>
  </si>
  <si>
    <t>BC TELECOM, S. DE R.L. DE C.V.</t>
  </si>
  <si>
    <t>BRIGHTAIR, S.A. DE C.V.</t>
  </si>
  <si>
    <t>COCOTEL S.A. DE C.V.</t>
  </si>
  <si>
    <t>GRUPO INTEGRAL TC, S.A. DE C.V.</t>
  </si>
  <si>
    <t>GRUPO TELING, S.A. DE C.V.</t>
  </si>
  <si>
    <t>GEMTELICO, S.A. DE C.V.</t>
  </si>
  <si>
    <t>INGENIERIA DE DATOS Y TELECOMUNICACIONES, S.A. DE C.V.</t>
  </si>
  <si>
    <t>GAVACU, S.A. DE C.V.</t>
  </si>
  <si>
    <t>INTERCOMUNICACIONES MÓVILES SATELITALES, SADE C.V.</t>
  </si>
  <si>
    <t>INTERMANIA, S.A. DE C.V.</t>
  </si>
  <si>
    <t>MICROTEL NORESTE, S.A. DE C.V.</t>
  </si>
  <si>
    <t>MODUTEL COMUNICACIONES, S.A. DE C.V.</t>
  </si>
  <si>
    <t>SOLARTCOM, S.A. DE C.V.</t>
  </si>
  <si>
    <t>PRORSUS DIGITAL SOLUTIONS, S.A. DE C.V.</t>
  </si>
  <si>
    <t>SERVICIOS CONMUTADOS DE TELEFONIA PUBLICA, S.A. DE C.V.</t>
  </si>
  <si>
    <t>TELEFONIA DIGITAL VICTORIA, S.A. DE C.V.</t>
  </si>
  <si>
    <t>TELESETE NET COMUNICACIONES, S.A. DE C.V.</t>
  </si>
  <si>
    <t>AMERICAN TELESOURCE INTERNATIONAL DE MEXICO, S.A. DE C.V.</t>
  </si>
  <si>
    <t>AT&amp;T GLOBAL NETWORK SERVICES MEXICO, S. DE R.L DE C.V.</t>
  </si>
  <si>
    <t>HARRIS COMMUNICATIONS DE MEXICO, S. DE R.L. DE C.V.</t>
  </si>
  <si>
    <t>MOBIZEN, S.A. DE C.V.</t>
  </si>
  <si>
    <t>MONETEC, S.A. DE C.V.</t>
  </si>
  <si>
    <t>ONSIGNA HOLDINGS, S.A. DE C.V</t>
  </si>
  <si>
    <t>TECHNOLOGY COM, S.A. DE C.V.</t>
  </si>
  <si>
    <t>COINSERVICE COMUNICACION INTELIGENTE Y SERVICIOS, S.A. DE C.V.</t>
  </si>
  <si>
    <t>COMUNICACIONES CALMITA, S.A. DE C.V.</t>
  </si>
  <si>
    <t>GRUPO RAMI, S.A. DE C.V.</t>
  </si>
  <si>
    <t>HEC SERVICIOS EN COMUNICACION Y TELEFONIA GLOBAL, S.A. DE C.V.</t>
  </si>
  <si>
    <t>CORPORATIVO PERALTA, S.A. DE C.V.</t>
  </si>
  <si>
    <t>ENRIQUE ALEJANDRO QUINTERO GARCIA</t>
  </si>
  <si>
    <t>ERNESTO TRUJILLO LOZANO</t>
  </si>
  <si>
    <t>ESTHER MAGALI MACIAS CASTRO</t>
  </si>
  <si>
    <t>ALEJANDRO REYES VILLANUEVA</t>
  </si>
  <si>
    <t>SOLUCIONES MÓVILES INTELIGENTES, S.A. DE C.V.</t>
  </si>
  <si>
    <t>ROAD9 VASP, S. DE R.L. DE C.V.</t>
  </si>
  <si>
    <t>SERVICIOS AVANZADOS DE TELEFONIA, S. DE R.L. DE C.V.</t>
  </si>
  <si>
    <t>JOSE BERNABE MARTINEZ GUANGORENA</t>
  </si>
  <si>
    <t>JOSE ISMAEL REYES MARTINEZ</t>
  </si>
  <si>
    <t>A.T. TELEFONICA, S.A. DE C.V.</t>
  </si>
  <si>
    <t>KATYA EDITH HERNANDEZ HERRERA</t>
  </si>
  <si>
    <t>MACEDONIO DIAZ GARCIA</t>
  </si>
  <si>
    <t>MARIA ESTHER PERERA NIETO</t>
  </si>
  <si>
    <t>MIGUEL PALI QUINTANA PALI</t>
  </si>
  <si>
    <t>RAFAEL ALFREDO DIEZ GUTIERREZ COLEMAN</t>
  </si>
  <si>
    <t>COMERCIAL TELEFONICA INTERNACIONAL, S.A. DE C.V.</t>
  </si>
  <si>
    <t>COMERCIALIZADORA NACIONAL TELEFONICA, S.A. DE C.V.</t>
  </si>
  <si>
    <t>CORPSERVE, S.A. DE C.V.</t>
  </si>
  <si>
    <t>PEAS COMPUTADORAS, S.A. DE C.V.</t>
  </si>
  <si>
    <t>INSTRUMENTOS Y HERRAMIENTAS TELEFONICAS, S.A. DE C.V.</t>
  </si>
  <si>
    <t>INTEGTEU S.A. DE C.V.</t>
  </si>
  <si>
    <t>LOCUTORIOS, S.A. DE C.V.</t>
  </si>
  <si>
    <t>MASTEL DE MEXICO, S. DE R.L DE C.V.</t>
  </si>
  <si>
    <t>MEXPE, S.A. DE C.V.</t>
  </si>
  <si>
    <t>NEUROSERVICES COMERCIALIZACION, S.A. DE C.V.</t>
  </si>
  <si>
    <t>SAM TELECOMUNICACIONES Y MULT1SERVICIOS, S. DE R.L. DE C.V.</t>
  </si>
  <si>
    <t>SERVICIOS JESAR, S.A. DE C.V.</t>
  </si>
  <si>
    <t>TELEFONOS INTELIGENTES, S.A. DE C.V.</t>
  </si>
  <si>
    <t>VIALTERNA COMUNICACIONES, S.A. DE C.V.</t>
  </si>
  <si>
    <t>ACE TELECOMUNICACIONES, S.A. DE C.V.</t>
  </si>
  <si>
    <t>CONECTIVIDAD PARA EL HABITAT, S.A. DE C.V.</t>
  </si>
  <si>
    <t>GRUPO EMPRESARIAL R&amp;C, S.A. DE C.V.</t>
  </si>
  <si>
    <t>DIVOX, S.A. DE C.V.</t>
  </si>
  <si>
    <t>ENTREEIP DE MEXICO, S. DE R.L DE C.V.</t>
  </si>
  <si>
    <t>ICOM SERVICIOS DE COMUNICACION, S.A. DE C.V.</t>
  </si>
  <si>
    <t>IMPULSORA BALDER, S.A. DE C.V.</t>
  </si>
  <si>
    <t>TELEFONICA Y SERVICIOS INTEGRALES, S.A. DE C.V.</t>
  </si>
  <si>
    <t>TELMUNDO, S.A. DE C.V</t>
  </si>
  <si>
    <t>TODITO CARD, S.A. DE C.V.</t>
  </si>
  <si>
    <t>WESTERN COMUNICACIONES. S.A. DE C.V.</t>
  </si>
  <si>
    <t>ADVANCE INFORMATICA Y COMUNICACIONES, S.A. DE C.V.</t>
  </si>
  <si>
    <t>CABINES TELEPHONIQUES, S.A. DE C.V.</t>
  </si>
  <si>
    <t>CALL HOME, S.A. DE C.V.</t>
  </si>
  <si>
    <t>COMPRAS GRUPALES ESTRATEGICAS, S.A. DE C.V.</t>
  </si>
  <si>
    <t>COMUNICACIONES DEL CARIBE, S.A. DE C.V.</t>
  </si>
  <si>
    <t>CONDORTEL S. DE R.L DE C.V.</t>
  </si>
  <si>
    <t>GROVER, S.A. DE C.V.</t>
  </si>
  <si>
    <t>GENERAL COM, S.A. DE C.V.</t>
  </si>
  <si>
    <t>MITELTELEFONICA, S.A. DE C.V.</t>
  </si>
  <si>
    <t>PUBLITELEFONIA DE VERACRUZ, S.A. DE C.V.</t>
  </si>
  <si>
    <t>RBM COMMUNICATIONS, S.A. DE C .V .</t>
  </si>
  <si>
    <t>SABBIA TELECOMM, S.A. DE C.V.</t>
  </si>
  <si>
    <t>SERVICIOS DE COMUNICACION ZR, S.A. DE C.V.</t>
  </si>
  <si>
    <t>SERVICIOS INTELIGENTES TELEFONICOS, S.A. DE C.V.</t>
  </si>
  <si>
    <t>TECNO ACCION MEXICO, S.A. DE C.V.</t>
  </si>
  <si>
    <t>TELEFONOS PUBLICOS DE MEXICO, S. DE R.L, DE C.V.</t>
  </si>
  <si>
    <t>TELEXPRESS, S.A. DE C.V.</t>
  </si>
  <si>
    <t>TONO PERFECTO DE MEXICO, S.A. DE C.V.</t>
  </si>
  <si>
    <t>USATEL, S.A. DE C.V.</t>
  </si>
  <si>
    <t>ADVCOM, S.A. DE C.V.</t>
  </si>
  <si>
    <t>BELPHONE, S.A. DE C.V.</t>
  </si>
  <si>
    <t>CELLULAR NETWORKS SOLUTIONS MEXICO, S. DE R.L. DE C.V.</t>
  </si>
  <si>
    <t>ALTUS TELECOMUNICACIONES, S.A. DE C.V.</t>
  </si>
  <si>
    <t>CORPORACION MVH TELECOMUNICACIONES, S. DE R.L. DE C.V.</t>
  </si>
  <si>
    <t>KALLME ADVANCED TECHNOLOGIES, S.A. DE C.V.</t>
  </si>
  <si>
    <t>MEXICOM TELECOMUNICACIONES, S.A. DE C.V.</t>
  </si>
  <si>
    <t>OPERADORA MEXICANA DE TELEFONIA, S.A. DE C.V.</t>
  </si>
  <si>
    <t>TTP DE MEXICO, S.A. DE C.V.</t>
  </si>
  <si>
    <t>CORPORATIVO GUZE, S.A. DE C.V.</t>
  </si>
  <si>
    <t>ENLACES TELEFONICOS COMPUTARIZADOS, S.A. DE C.V.</t>
  </si>
  <si>
    <t>FGM, S.A. DE C.V.</t>
  </si>
  <si>
    <t>COMERCIALIZA DORA ASTERISCO GATO, S.A. DE C.V.</t>
  </si>
  <si>
    <t>COMERCIALIZADORA TECNOSUM, S.A. DE C.V.</t>
  </si>
  <si>
    <t>GOGATEL, S.A. DE C.V.</t>
  </si>
  <si>
    <t>HELIX COMUNICACIONES, S.A. DE C.V.</t>
  </si>
  <si>
    <t>CRIPTONET, S.A. DE C.V.</t>
  </si>
  <si>
    <t>GRUPO EGUICA MEXICO, S.A. DE C.V.</t>
  </si>
  <si>
    <t>VIRGIN MOBILE MEXICO, S. DE R.L. DE C.V.</t>
  </si>
  <si>
    <t>GLOBAL COMMUNICATIONS NETWORK MEXICANA, S.A. DE C.V.</t>
  </si>
  <si>
    <t>SAGO INTERAMERICANA, S.A. DE C.V.</t>
  </si>
  <si>
    <t>TELEFONIA PUBLICA, S.A. DE C.V.</t>
  </si>
  <si>
    <t>TELECOMUNICACIONES PUBLICAS Y PRIVADAS, S.A. DE C.V</t>
  </si>
  <si>
    <t>AMERITEL S.A. DE C.V.</t>
  </si>
  <si>
    <t>OPTEL MEXICANA, S.A. DE C.V.</t>
  </si>
  <si>
    <t>INTERNATIONAL COMMUNICATIONS SERVICES, S.A. DE C.V.</t>
  </si>
  <si>
    <t>WORLD CENTER OF VIDEO CONFERENCES, S.A. DE C.V.</t>
  </si>
  <si>
    <t>AVANTEL S. DE R.L. DE C.V.</t>
  </si>
  <si>
    <t>BESTPHONE, S.A. DE C.V.</t>
  </si>
  <si>
    <t>CABLE Y COMUNICACIÓN DE CAMPECHE, S.A. DE C.V.</t>
  </si>
  <si>
    <t>CABLEMAS TELECOMUNICACIONES, S.A. DE C.V.</t>
  </si>
  <si>
    <t>CABLEVISION, S.A. DE C.V.</t>
  </si>
  <si>
    <t>COMUNICABLE, S.A. DE C.V.</t>
  </si>
  <si>
    <t>CV TELECOMUNICACIONES DEL NORTE, S.A. DE C.V.</t>
  </si>
  <si>
    <t>G TEL COMUNICACION, S.A.P.I. DE C.V.</t>
  </si>
  <si>
    <t>GRUPO CABLE T.V. DE SAN LUIS POTOSI, S.A. DE C.V.</t>
  </si>
  <si>
    <t>GRUPO DE TELECOMUNICACIONES MEXICANAS, S.A. DE C.V.</t>
  </si>
  <si>
    <t>MEXICO RED DE TELECOMUNICACIONES, S. DE R.L DE C.V.</t>
  </si>
  <si>
    <t>OPERBES, S.A. DE C.V.</t>
  </si>
  <si>
    <t>T.V.I. NACIONAL, S.A. DE C.V.</t>
  </si>
  <si>
    <t>TELE AZTECA, S.A. DE C.V.</t>
  </si>
  <si>
    <t>TELE CABLE DE APIZACO, S.A. DE C.V.</t>
  </si>
  <si>
    <t>TELE CABLE DEL ESTADO DE MEXICO, S.A. DE C.V.</t>
  </si>
  <si>
    <t>TELEFONOS DE MEXICO, S.A.B. DE C.V.</t>
  </si>
  <si>
    <t>TELEFONOS DEL NOROESTE, S.A. DE C.V.</t>
  </si>
  <si>
    <t>TELEVISION POR CABLE DETABASCO, S.A. DE C.V.</t>
  </si>
  <si>
    <t>TLAXCABLE, S.A. DE C.V.</t>
  </si>
  <si>
    <t>TRUU INNOVATiON, S.A.P.I. DE C.V.</t>
  </si>
  <si>
    <t>T-SYSTEMS MEXICO, S.A. DE C.V.</t>
  </si>
  <si>
    <t>TV CABLE DE ORIENTE, S.A. DE C.V.</t>
  </si>
  <si>
    <t>TV CABLE DE PROVINCIA, S.A.DE C.V.</t>
  </si>
  <si>
    <t>TVI DEL CENTRO, S.A. DE C.V.</t>
  </si>
  <si>
    <t>VISUALES Y COMUNICACIONES, S.A. DE C.V.</t>
  </si>
  <si>
    <t>LOGÍSTICA ACN, S. DE R.L DE C.V.</t>
  </si>
  <si>
    <t>BESTCABLE, S.A. DE C.V.</t>
  </si>
  <si>
    <t>MVNO, S.A. DE C.V</t>
  </si>
  <si>
    <t>TOTAL DE REQUERIMIENTOS RECIBIDOS</t>
  </si>
  <si>
    <t>AUTORIDAD NO IDENTIFICADA</t>
  </si>
  <si>
    <t>PGR</t>
  </si>
  <si>
    <t>FISCALÍA DEL ESTADO DE JALISCO</t>
  </si>
  <si>
    <t>PROCURADURÍA GENERAL DEL ESTADO DE COLIMA</t>
  </si>
  <si>
    <t>FISCAL GENERAL DEL ESTADO DE CHIHUAHUA</t>
  </si>
  <si>
    <t>PROCURADURÍA GENERAL DEL ESTADO DE GUANAJUATO</t>
  </si>
  <si>
    <t>PROCURADURÍA GENERAL DE LA CIUDAD DE MEXICO</t>
  </si>
  <si>
    <t>PROCURADURÍA GENERAL DEL ESTADO DE TLAXCALA</t>
  </si>
  <si>
    <t>PROCURADURÍA GENERAL DEL ESTADO DE SINALOA</t>
  </si>
  <si>
    <t>FISCALÍA GENERAL DEL ESTADO DE DURANGO</t>
  </si>
  <si>
    <t>POLICÍA FEDERAL</t>
  </si>
  <si>
    <t>FISCALÍA GENERAL DEL ESTADO DE TABASCO</t>
  </si>
  <si>
    <t>PROCURADURÍA GENERAL DEL ESTADO DE SONORA</t>
  </si>
  <si>
    <t>PROCURADURÍA GENERAL DEL ESTADO DE MICHOACÁN</t>
  </si>
  <si>
    <t>Instituto Estatal Electoral y de Participación Ciudadana de Oaxaca (IEEPCO)</t>
  </si>
  <si>
    <t>FISCALÍA GENERAL DE BAJA CALIFORNIA</t>
  </si>
  <si>
    <t>FISCALÍA GENERAL DEL EDOMEX</t>
  </si>
  <si>
    <t>FISCALÍA GENERAL DEL ESTADO DE AGUASCALIENTES</t>
  </si>
  <si>
    <t>FISCALÍA GENERAL DE BAJA CALIFORNIA SUR</t>
  </si>
  <si>
    <t>FISCALÍA GENERAL DEL ESTADO DE CHIAPAS</t>
  </si>
  <si>
    <t>FISCALÍA GENERAL DEL ESTADO DE COAHUILA</t>
  </si>
  <si>
    <t>FISCALÍA GENERAL DEL ESTADO DE GUERRERO</t>
  </si>
  <si>
    <t>FISCALÍA GENERAL DEL ESTADO DE HIDALGO</t>
  </si>
  <si>
    <t>FISCALÍA GENERAL DEL ESTADO DE MORELOS</t>
  </si>
  <si>
    <t>FISCALÍA GENERAL DEL ESTADO DE NAYARIT</t>
  </si>
  <si>
    <t>FISCALÍA GENERAL DEL ESTADO DE NUEVO LEÓN</t>
  </si>
  <si>
    <t>FISCALÍA GENERAL DEL ESTADO DE OAXACA</t>
  </si>
  <si>
    <t>FISCALÍA GENERAL DEL ESTADO DE PUEBLA</t>
  </si>
  <si>
    <t>FISCALÍA GENERAL DEL ESTADO DE QUERÉTARO</t>
  </si>
  <si>
    <t>FISCALÍA GENERAL DEL ESTADO DE TAMAULIPAS</t>
  </si>
  <si>
    <t>FISCALÍA GENERAL DEL ESTADO DE VERACRUZ</t>
  </si>
  <si>
    <t>FISCALÍA GENERAL DEL ESTADO DE YUCATÁN</t>
  </si>
  <si>
    <t>FISCALÍA GENERAL DEL ESTADO DE ZACATECAS</t>
  </si>
  <si>
    <t>FISCALÍA GENERAL DEL ESTADO DE QUINTANA ROO</t>
  </si>
  <si>
    <t>FISCALÍA GENERAL DEL ESTADO DE CAMPECHE</t>
  </si>
  <si>
    <t>PROCURADURÍA GENERAL DE JUSTICIA DE SAN LUIS POTOSÍ</t>
  </si>
  <si>
    <t>América Móvil</t>
  </si>
  <si>
    <t>PODER JUDICIAL DE LA FEDERACIÓN</t>
  </si>
  <si>
    <t>PODER JUDICIAL DE LA FEDERACIÓN - NUEVO LEÓN</t>
  </si>
  <si>
    <t>PODER JUDICIAL DE LA FEDERACIÓN- ZACATECAS</t>
  </si>
  <si>
    <t>SECRETARÍA DE SEGURIDAD PÚBLICA DE YUCATÁN</t>
  </si>
  <si>
    <t>PROCURADURÍA GENERAL DE JUSTICIA (?)</t>
  </si>
  <si>
    <t>TRIBUNAL SUPERIOR DE JUSTICIA</t>
  </si>
  <si>
    <t>CISEN</t>
  </si>
  <si>
    <t>JUNTA DE CONCILIACION Y ARBITRAJE (JCA)</t>
  </si>
  <si>
    <t>PODER JUDICIAL DE LA FEDERACIÓN - EDOMEX</t>
  </si>
  <si>
    <t>PODER JUDICIAL DE LA FEDERACIÓN - AGUASCALIENTES</t>
  </si>
  <si>
    <t>PODER JUDICIAL DE LA FEDERACIÓN - BAJA CALIFORNIA</t>
  </si>
  <si>
    <t>PODER JUDICIAL DE LA FEDERACIÓN - BAJA CALIFORNIA SUR</t>
  </si>
  <si>
    <t>PODER JUDICIAL DE LA FEDERACIÓN - CAMPECHE</t>
  </si>
  <si>
    <t>PODER JUDICIAL DE LA FEDERACIÓN - CHIAPAS</t>
  </si>
  <si>
    <t>PODER JUDICIAL DE LA FEDERACIÓN - CHIHUAHUA</t>
  </si>
  <si>
    <t>PODER JUDICIAL DE LA FEDERACIÓN - COAHUILA</t>
  </si>
  <si>
    <t>PODER JUDICIAL DE LA FEDERACIÓN - COLIMA</t>
  </si>
  <si>
    <t>PODER JUDICIAL DE LA FEDERACIÓN - CIUDAD DE MÉXICO</t>
  </si>
  <si>
    <t>PODER JUDICIAL DE LA FEDERACIÓN - GUANAJUATO</t>
  </si>
  <si>
    <t>PODER JUDICIAL DE LA FEDERACIÓN - GUERRERO</t>
  </si>
  <si>
    <t>PODER JUDICIAL DE LA FEDERACIÓN - HIDALGO</t>
  </si>
  <si>
    <t>PODER JUDICIAL DE LA FEDERACIÓN - JALISCO</t>
  </si>
  <si>
    <t>PODER JUDICIAL DE LA FEDERACIÓN - MICHOACAN</t>
  </si>
  <si>
    <t>PODER JUDICIAL DE LA FEDERACIÓN - MORELOS</t>
  </si>
  <si>
    <t>PODER JUDICIAL DE LA FEDERACIÓN - OAXACA</t>
  </si>
  <si>
    <t>PODER JUDICIAL DE LA FEDERACIÓN - PUEBLA</t>
  </si>
  <si>
    <t>PODER JUDICIAL DE LA FEDERACIÓN - QUERÉTARO</t>
  </si>
  <si>
    <t>PODER JUDICIAL DE LA FEDERACIÓN - QUINTANA ROO</t>
  </si>
  <si>
    <t>PODER JUDICIAL DE LA FEDERACIÓN - SINALOA</t>
  </si>
  <si>
    <t>PODER JUDICIAL DE LA FEDERACIÓN - SAN LUIS POTOSÍ</t>
  </si>
  <si>
    <t>PODER JUDICIAL DE LA FEDERACIÓN - SONORA</t>
  </si>
  <si>
    <t>PODER JUDICIAL DE LA FEDERACIÓN - TABASCO</t>
  </si>
  <si>
    <t>PODER JUDICIAL DE LA FEDERACIÓN - TAMAULIPAS</t>
  </si>
  <si>
    <t>PODER JUDICIAL DE LA FEDERACIÓN - VERACRUZ</t>
  </si>
  <si>
    <t>PODER JUDICIAL DE LA FEDERACIÓN - YUCATÁN</t>
  </si>
  <si>
    <t>TRIBUNAL SUPERIOR DE JUSTICIA -CIUDAD DE MÉXICO</t>
  </si>
  <si>
    <t>N/D</t>
  </si>
  <si>
    <t>AT&amp;T</t>
  </si>
  <si>
    <t>TELEFONICA</t>
  </si>
  <si>
    <t>GEOLOC</t>
  </si>
  <si>
    <t>TELÉFONOS DEL NOROESTE, S.A. DE C.V. (TELNOR)</t>
  </si>
  <si>
    <t>RADIOMÓVI DIPSA (AMERICA MÓVIL)</t>
  </si>
  <si>
    <t>TELÉFONOS DE MÉXICO, S.A.B. DE C.V. (TELMEX)</t>
  </si>
  <si>
    <t>Agencia Especial de Investigaciones para Secuestros y Extorsiones</t>
  </si>
  <si>
    <t>LÓGICA INDUSTRIAL S.A. DE C.V. (LOGITEL)</t>
  </si>
  <si>
    <t>Fiscalía General del Estado de Aguascalientes</t>
  </si>
  <si>
    <t>Fiscalía General del Estado de Campeche</t>
  </si>
  <si>
    <t>PEGASO PCS, S.A. DE C.V. (MOVISTAR)</t>
  </si>
  <si>
    <t>Fiscalía General del Estado de Chiapas</t>
  </si>
  <si>
    <t>Fiscalía General del Estado de Chihuahua</t>
  </si>
  <si>
    <t>Fiscalía General del Estado de Durango</t>
  </si>
  <si>
    <t>Fiscalía General del Estado de Guerrero</t>
  </si>
  <si>
    <t>Fiscalía General del Estado de Jalisco</t>
  </si>
  <si>
    <t>Fiscalía General de Justicia del Estado de México</t>
  </si>
  <si>
    <t>RADIOMOVIL DIPSA</t>
  </si>
  <si>
    <t>Fiscalía General del Estado de Michoacán</t>
  </si>
  <si>
    <t>Fiscalía General del Estado de Morelos</t>
  </si>
  <si>
    <t>Fiscalía General del Estado de Nayarit</t>
  </si>
  <si>
    <t>Fiscalía General del Estado de Oaxaca</t>
  </si>
  <si>
    <t>Fiscalía General del Estado de Puebla</t>
  </si>
  <si>
    <t>Fiscalía General del Estado de Querétaro</t>
  </si>
  <si>
    <t>Fiscalía General del Estado de Quintana Roo</t>
  </si>
  <si>
    <t>Fiscalía General del Estado de San Luis Potosí</t>
  </si>
  <si>
    <t>Fiscalía General del Estado de Tabasco</t>
  </si>
  <si>
    <t>OTROS (SIN JC-JO, JJO, FG)</t>
  </si>
  <si>
    <t>Fiscalía General del Estado de Veracruz</t>
  </si>
  <si>
    <t>SERVICIO Y EQUIPO EN TELEFONÍA, INTERNET Y TV (MEGACABLE)</t>
  </si>
  <si>
    <t>Fiscalía General del Estado de Yucatán</t>
  </si>
  <si>
    <t>FG (¿Fiscalía General...?)</t>
  </si>
  <si>
    <t>Gobierno del Estado de Colima</t>
  </si>
  <si>
    <t>Instituto Electoral del DF</t>
  </si>
  <si>
    <t>Junta de Conciliación y Arbitraje</t>
  </si>
  <si>
    <t>JC-JO [¿?]</t>
  </si>
  <si>
    <t>JJO</t>
  </si>
  <si>
    <t>Procuraduría General de Justicia</t>
  </si>
  <si>
    <t>Procuraduría General de Justicia de Baja California</t>
  </si>
  <si>
    <t>Procuraduría General de Justicia de Baja California Sur</t>
  </si>
  <si>
    <t>Procuraduría General de Justicia de Coahuila</t>
  </si>
  <si>
    <t>Procuraduría General de Justicia de Colima</t>
  </si>
  <si>
    <t>Procuraduría General de la Justicia de Ciudad de México</t>
  </si>
  <si>
    <t>Procuraduría General de Justicia de Guanajuato</t>
  </si>
  <si>
    <t>IP MATRIX</t>
  </si>
  <si>
    <t>Procuraduría General de Justicia de Hidalgo</t>
  </si>
  <si>
    <t>Procuraduría General de Justicia de Nuevo León</t>
  </si>
  <si>
    <t>Procuraduría General de Justicia de Sinaloa</t>
  </si>
  <si>
    <t>Procuraduría General de Justicia de Sonora</t>
  </si>
  <si>
    <t>MYC RED (MEGACABLE)</t>
  </si>
  <si>
    <t>Procuraduría General de Justicia de Tamaulipas</t>
  </si>
  <si>
    <t>Procuraduría General de Justicia de Tlaxcala</t>
  </si>
  <si>
    <t>Procuraduría General de Justicia de Zacatecas</t>
  </si>
  <si>
    <t>PGJ Militar</t>
  </si>
  <si>
    <t>DATOS</t>
  </si>
  <si>
    <t>Policía Cibernética de Querétaro</t>
  </si>
  <si>
    <t>Policía Federal</t>
  </si>
  <si>
    <t>Poder Judicial de la Federación- Estado de México</t>
  </si>
  <si>
    <t>Poder Judicial de la Federación- Aguascalientes</t>
  </si>
  <si>
    <t>Poder Judicial de la Federación- Baja California</t>
  </si>
  <si>
    <t>Poder Judicial de la Federación - Baja California Sur</t>
  </si>
  <si>
    <t>Poder Judicial de la Federación - Campeche</t>
  </si>
  <si>
    <t>Poder Judicial de a Federación - Chiapas</t>
  </si>
  <si>
    <t>Poder Judicial de la Federación -Chihuahua</t>
  </si>
  <si>
    <t>Poder Judicial de la Federación - Coahuila</t>
  </si>
  <si>
    <t>Poder Judicial de la Federación - Colima</t>
  </si>
  <si>
    <t>Poder Judicial de la Federación - Distrito Federal (CDMX)</t>
  </si>
  <si>
    <t>Poder Judicial de la Federación - Durango</t>
  </si>
  <si>
    <t>PROCURADURÍA GENERAL DE COLIMA</t>
  </si>
  <si>
    <t>PROCURADURÍA GENERAL DEL EDOMEX</t>
  </si>
  <si>
    <t>PROCURADURÍA GENERAL DE LA CIUDAD DE MÉXICO</t>
  </si>
  <si>
    <t>FISCALÍA GENERAL DE MORELOS</t>
  </si>
  <si>
    <t>Poder Judicial de la Federación - Guanajuato</t>
  </si>
  <si>
    <t>FISCALÍA GENERAL DE VERACRUZ</t>
  </si>
  <si>
    <t>PROCURADURÍA GENERAL DE JUSTICIA DE NUEVO LEÓN</t>
  </si>
  <si>
    <t>FISCALÍA GENERAL DE QUERÉTARO</t>
  </si>
  <si>
    <t>PROCURADURÍA GENERAL DE JUSTICIA DE HIDALGO</t>
  </si>
  <si>
    <t>FISCALÍA GENERAL DE GUERRERO</t>
  </si>
  <si>
    <t>PROCURADURÍA GENERAL DE JUSTICIA DE TAMAULIPAS</t>
  </si>
  <si>
    <t>FISCALÍA GENERAL DE JALISCO</t>
  </si>
  <si>
    <t>PROCURADURÍA GENERAL DE SINALOA</t>
  </si>
  <si>
    <t>FISCALÍA GENERAL DE CAMPECHE</t>
  </si>
  <si>
    <t>FISCALÍA GENERAL DE NAYARIT</t>
  </si>
  <si>
    <t>FISCALÍA GENERAL DE PUEBLA</t>
  </si>
  <si>
    <t>PODER JUDICIAL DE QUERÉTARO</t>
  </si>
  <si>
    <t>FISCALÍA GENERAL DE AGUASCALIENTES</t>
  </si>
  <si>
    <t>FISCALÍA GENERAL DE OAXACA</t>
  </si>
  <si>
    <t>FISCALÍA GENERAL DE CHIHUAHUA</t>
  </si>
  <si>
    <t>FISCALÍA GENERAL DE TABASCO</t>
  </si>
  <si>
    <t>FISCALÍA GENERAL DE YUCATÁN</t>
  </si>
  <si>
    <t>PROCURADURÍA GENERAL DE BAJA CALIFORNIA</t>
  </si>
  <si>
    <t>PROCURADURÍA GENERAL DE MICHOACÁN</t>
  </si>
  <si>
    <t>PROCURADURÍA GENERAL DE SONORA</t>
  </si>
  <si>
    <t>PROCURADURÍA GENERAL DE ZACATECAS</t>
  </si>
  <si>
    <t>PODER JUDICIAL DE CHIHUAHUA</t>
  </si>
  <si>
    <t>Poder Judicial de la Federación - Guerrero</t>
  </si>
  <si>
    <t>Poder Judicial de la Federación - Hidalgo</t>
  </si>
  <si>
    <t>Poder Judicial de la Federación - Jalisco</t>
  </si>
  <si>
    <t>Poder Judicial de la Federación - Michoacán</t>
  </si>
  <si>
    <t>Poder Judicial de la Federación - Morelos</t>
  </si>
  <si>
    <t>Poder Judicial de la Federación - Nayarit</t>
  </si>
  <si>
    <t>Poder Judicial de la Federación - Nuevo León</t>
  </si>
  <si>
    <t>Poder Judicial de la Federación - Oaxaca</t>
  </si>
  <si>
    <t>Poder Judicial de la Federación - Puebla</t>
  </si>
  <si>
    <t>Poder Judicial de la Federación - Querétaro</t>
  </si>
  <si>
    <t>Poder Judicial de la Federación - Quintana Roo</t>
  </si>
  <si>
    <t>PORCENTAJE DE ENTREGA</t>
  </si>
  <si>
    <t>Poder Judicial de la Federación - Sinaloa</t>
  </si>
  <si>
    <t>Poder Judicial de la Federación - San Luis Potosí</t>
  </si>
  <si>
    <t>Poder Judicial de la Federación - Sonora</t>
  </si>
  <si>
    <t>Poder Judicial de la Federación - Tabasco</t>
  </si>
  <si>
    <t>Poder Judicial de la Federación - Tamaulipas</t>
  </si>
  <si>
    <t>Poder Judicial de la Federación - Tlaxcala</t>
  </si>
  <si>
    <t>Poder Judicial de la Federación - Veracruz</t>
  </si>
  <si>
    <t>Poder Judicial de la Federación - Yucatán</t>
  </si>
  <si>
    <t>Poder Judicial de la Federación - Zacatecas</t>
  </si>
  <si>
    <t>Poder Judicial de la Federación</t>
  </si>
  <si>
    <t>Secretaría de Comunicaciones y Transportes</t>
  </si>
  <si>
    <t>Secretaría de Hacienda y Crédito Público</t>
  </si>
  <si>
    <t>Segob</t>
  </si>
  <si>
    <t>Tribunal Superior de Justicia</t>
  </si>
  <si>
    <t>Tribunal Superior de Justicia del Distrito Federal (CDMX)</t>
  </si>
  <si>
    <t>Interpol</t>
  </si>
  <si>
    <t>Otros (No identificados /Imprecisos)</t>
  </si>
  <si>
    <t>[PGJ MICH]Juzgado Tercero Familiar de Morelia, Michoacán</t>
  </si>
  <si>
    <t>Juzgado Primero Menor Civil</t>
  </si>
  <si>
    <t>Juzgado Tercero Menor Civil</t>
  </si>
  <si>
    <t>Juzgado Primero</t>
  </si>
  <si>
    <t>Juzgado Noveno de Distrito</t>
  </si>
  <si>
    <t>Sistema Estatal de Seguridad Pública de Baja California</t>
  </si>
  <si>
    <t>Secretaría de Seguridad Pública de Yucatán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</si>
</sst>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2.0"/>
    </font>
    <font/>
    <font>
      <color rgb="FF000000"/>
      <name val="Arial"/>
    </font>
    <font>
      <b/>
      <name val="Arial"/>
    </font>
    <font>
      <b/>
    </font>
    <font>
      <b/>
      <i/>
      <color rgb="FFFFFFFF"/>
      <name val="Arial"/>
    </font>
    <font>
      <b/>
      <i/>
      <color rgb="FFFFFFFF"/>
    </font>
    <font>
      <color rgb="FFFFFFFF"/>
      <name val="Arial"/>
    </font>
    <font>
      <b/>
      <color rgb="FFFFFFFF"/>
      <name val="Arial"/>
    </font>
    <font>
      <b/>
      <i/>
      <sz val="12.0"/>
    </font>
    <font>
      <color rgb="FF000000"/>
    </font>
    <font>
      <color rgb="FFFFFFFF"/>
    </font>
    <font>
      <i/>
    </font>
    <font>
      <b/>
      <color rgb="FF999999"/>
      <name val="Arial"/>
    </font>
    <font>
      <color rgb="FF999999"/>
    </font>
    <font>
      <b/>
      <color rgb="FF999999"/>
    </font>
  </fonts>
  <fills count="2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4305"/>
        <bgColor rgb="FFFF4305"/>
      </patternFill>
    </fill>
    <fill>
      <patternFill patternType="solid">
        <fgColor rgb="FF666666"/>
        <bgColor rgb="FF666666"/>
      </patternFill>
    </fill>
    <fill>
      <patternFill patternType="solid">
        <fgColor rgb="FFF6B26B"/>
        <bgColor rgb="FFF6B26B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  <fill>
      <patternFill patternType="solid">
        <fgColor rgb="FFFF00FF"/>
        <bgColor rgb="FFFF00FF"/>
      </patternFill>
    </fill>
    <fill>
      <patternFill patternType="solid">
        <fgColor rgb="FFFFD966"/>
        <bgColor rgb="FFFFD966"/>
      </patternFill>
    </fill>
    <fill>
      <patternFill patternType="solid">
        <fgColor rgb="FF38761D"/>
        <bgColor rgb="FF38761D"/>
      </patternFill>
    </fill>
    <fill>
      <patternFill patternType="solid">
        <fgColor rgb="FF1155CC"/>
        <bgColor rgb="FF1155CC"/>
      </patternFill>
    </fill>
  </fills>
  <borders count="5">
    <border/>
    <border>
      <bottom/>
    </border>
    <border>
      <left/>
      <right/>
      <top/>
      <bottom/>
    </border>
    <border>
      <right/>
      <bottom/>
    </border>
    <border>
      <right/>
      <top/>
      <bottom/>
    </border>
  </borders>
  <cellStyleXfs count="1">
    <xf borderId="0" fillId="0" fontId="0" numFmtId="0" applyAlignment="1" applyFont="1"/>
  </cellStyleXfs>
  <cellXfs count="2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0" fillId="3" fontId="4" numFmtId="0" xfId="0" applyAlignment="1" applyFill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4" fontId="4" numFmtId="0" xfId="0" applyAlignment="1" applyFill="1" applyFont="1">
      <alignment readingOrder="0" shrinkToFit="0" vertical="bottom" wrapText="1"/>
    </xf>
    <xf borderId="1" fillId="5" fontId="6" numFmtId="0" xfId="0" applyAlignment="1" applyBorder="1" applyFill="1" applyFont="1">
      <alignment readingOrder="0" shrinkToFit="0" vertical="bottom" wrapText="1"/>
    </xf>
    <xf borderId="0" fillId="2" fontId="2" numFmtId="0" xfId="0" applyAlignment="1" applyFont="1">
      <alignment readingOrder="0"/>
    </xf>
    <xf borderId="0" fillId="5" fontId="7" numFmtId="0" xfId="0" applyAlignment="1" applyFont="1">
      <alignment readingOrder="0" shrinkToFit="0" wrapText="1"/>
    </xf>
    <xf borderId="0" fillId="6" fontId="2" numFmtId="0" xfId="0" applyAlignment="1" applyFill="1" applyFont="1">
      <alignment readingOrder="0"/>
    </xf>
    <xf borderId="0" fillId="7" fontId="4" numFmtId="0" xfId="0" applyAlignment="1" applyFill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8" fontId="4" numFmtId="0" xfId="0" applyAlignment="1" applyFill="1" applyFont="1">
      <alignment readingOrder="0" shrinkToFit="0" vertical="bottom" wrapText="1"/>
    </xf>
    <xf borderId="0" fillId="9" fontId="4" numFmtId="0" xfId="0" applyAlignment="1" applyFill="1" applyFont="1">
      <alignment readingOrder="0" shrinkToFit="0" vertical="bottom" wrapText="1"/>
    </xf>
    <xf borderId="0" fillId="9" fontId="4" numFmtId="10" xfId="0" applyAlignment="1" applyFont="1" applyNumberFormat="1">
      <alignment readingOrder="0" shrinkToFit="0" vertical="bottom" wrapText="1"/>
    </xf>
    <xf borderId="0" fillId="10" fontId="4" numFmtId="0" xfId="0" applyAlignment="1" applyFill="1" applyFont="1">
      <alignment readingOrder="0" shrinkToFit="0" vertical="bottom" wrapText="1"/>
    </xf>
    <xf borderId="0" fillId="10" fontId="4" numFmtId="10" xfId="0" applyAlignment="1" applyFont="1" applyNumberFormat="1">
      <alignment readingOrder="0" shrinkToFit="0" vertical="bottom" wrapText="1"/>
    </xf>
    <xf borderId="0" fillId="5" fontId="8" numFmtId="0" xfId="0" applyAlignment="1" applyFont="1">
      <alignment readingOrder="0" shrinkToFit="0" vertical="bottom" wrapText="1"/>
    </xf>
    <xf borderId="0" fillId="5" fontId="9" numFmtId="0" xfId="0" applyAlignment="1" applyFont="1">
      <alignment readingOrder="0" shrinkToFit="0" vertical="bottom" wrapText="1"/>
    </xf>
    <xf borderId="0" fillId="5" fontId="9" numFmtId="10" xfId="0" applyAlignment="1" applyFont="1" applyNumberFormat="1">
      <alignment readingOrder="0" shrinkToFit="0" vertical="bottom" wrapText="1"/>
    </xf>
    <xf borderId="1" fillId="5" fontId="4" numFmtId="0" xfId="0" applyAlignment="1" applyBorder="1" applyFont="1">
      <alignment shrinkToFit="0" vertical="bottom" wrapText="1"/>
    </xf>
    <xf borderId="0" fillId="0" fontId="1" numFmtId="0" xfId="0" applyFont="1"/>
    <xf borderId="0" fillId="5" fontId="2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5" fontId="2" numFmtId="10" xfId="0" applyAlignment="1" applyFont="1" applyNumberFormat="1">
      <alignment readingOrder="0"/>
    </xf>
    <xf borderId="0" fillId="0" fontId="1" numFmtId="10" xfId="0" applyFont="1" applyNumberFormat="1"/>
    <xf borderId="0" fillId="5" fontId="2" numFmtId="10" xfId="0" applyFont="1" applyNumberFormat="1"/>
    <xf borderId="0" fillId="0" fontId="1" numFmtId="0" xfId="0" applyFont="1"/>
    <xf borderId="0" fillId="0" fontId="10" numFmtId="0" xfId="0" applyFont="1"/>
    <xf borderId="0" fillId="0" fontId="10" numFmtId="10" xfId="0" applyFont="1" applyNumberFormat="1"/>
    <xf borderId="0" fillId="5" fontId="2" numFmtId="0" xfId="0" applyFont="1"/>
    <xf borderId="0" fillId="0" fontId="5" numFmtId="0" xfId="0" applyFont="1"/>
    <xf borderId="0" fillId="0" fontId="5" numFmtId="10" xfId="0" applyFont="1" applyNumberFormat="1"/>
    <xf borderId="1" fillId="0" fontId="4" numFmtId="0" xfId="0" applyAlignment="1" applyBorder="1" applyFont="1">
      <alignment shrinkToFit="0" vertical="bottom" wrapText="1"/>
    </xf>
    <xf borderId="0" fillId="5" fontId="11" numFmtId="0" xfId="0" applyFont="1"/>
    <xf borderId="0" fillId="0" fontId="5" numFmtId="0" xfId="0" applyAlignment="1" applyFont="1">
      <alignment readingOrder="0"/>
    </xf>
    <xf borderId="0" fillId="5" fontId="11" numFmtId="10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11" fontId="2" numFmtId="0" xfId="0" applyAlignment="1" applyFill="1" applyFont="1">
      <alignment readingOrder="0" shrinkToFit="0" wrapText="1"/>
    </xf>
    <xf borderId="0" fillId="3" fontId="2" numFmtId="10" xfId="0" applyAlignment="1" applyFont="1" applyNumberFormat="1">
      <alignment readingOrder="0"/>
    </xf>
    <xf borderId="0" fillId="11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11" fontId="2" numFmtId="0" xfId="0" applyFont="1"/>
    <xf borderId="0" fillId="4" fontId="2" numFmtId="10" xfId="0" applyAlignment="1" applyFont="1" applyNumberFormat="1">
      <alignment readingOrder="0"/>
    </xf>
    <xf borderId="0" fillId="7" fontId="2" numFmtId="0" xfId="0" applyAlignment="1" applyFont="1">
      <alignment readingOrder="0"/>
    </xf>
    <xf borderId="0" fillId="12" fontId="2" numFmtId="0" xfId="0" applyAlignment="1" applyFill="1" applyFont="1">
      <alignment readingOrder="0" shrinkToFit="0" wrapText="1"/>
    </xf>
    <xf borderId="0" fillId="7" fontId="2" numFmtId="10" xfId="0" applyFont="1" applyNumberFormat="1"/>
    <xf borderId="0" fillId="12" fontId="2" numFmtId="0" xfId="0" applyAlignment="1" applyFont="1">
      <alignment readingOrder="0"/>
    </xf>
    <xf borderId="0" fillId="8" fontId="2" numFmtId="0" xfId="0" applyAlignment="1" applyFont="1">
      <alignment readingOrder="0"/>
    </xf>
    <xf borderId="0" fillId="8" fontId="2" numFmtId="10" xfId="0" applyAlignment="1" applyFont="1" applyNumberFormat="1">
      <alignment readingOrder="0"/>
    </xf>
    <xf borderId="0" fillId="12" fontId="2" numFmtId="0" xfId="0" applyFont="1"/>
    <xf borderId="1" fillId="9" fontId="4" numFmtId="0" xfId="0" applyAlignment="1" applyBorder="1" applyFont="1">
      <alignment shrinkToFit="0" vertical="bottom" wrapText="1"/>
    </xf>
    <xf borderId="0" fillId="13" fontId="2" numFmtId="0" xfId="0" applyAlignment="1" applyFill="1" applyFont="1">
      <alignment readingOrder="0" shrinkToFit="0" wrapText="1"/>
    </xf>
    <xf borderId="0" fillId="9" fontId="2" numFmtId="10" xfId="0" applyFont="1" applyNumberFormat="1"/>
    <xf borderId="0" fillId="13" fontId="2" numFmtId="0" xfId="0" applyAlignment="1" applyFont="1">
      <alignment readingOrder="0"/>
    </xf>
    <xf borderId="0" fillId="13" fontId="2" numFmtId="0" xfId="0" applyFont="1"/>
    <xf borderId="0" fillId="10" fontId="2" numFmtId="0" xfId="0" applyFont="1"/>
    <xf borderId="0" fillId="0" fontId="2" numFmtId="0" xfId="0" applyAlignment="1" applyFont="1">
      <alignment shrinkToFit="0" wrapText="1"/>
    </xf>
    <xf borderId="0" fillId="10" fontId="2" numFmtId="10" xfId="0" applyFont="1" applyNumberFormat="1"/>
    <xf borderId="0" fillId="9" fontId="2" numFmtId="0" xfId="0" applyAlignment="1" applyFont="1">
      <alignment readingOrder="0" shrinkToFit="0" wrapText="1"/>
    </xf>
    <xf borderId="0" fillId="14" fontId="3" numFmtId="0" xfId="0" applyAlignment="1" applyFill="1" applyFont="1">
      <alignment readingOrder="0"/>
    </xf>
    <xf borderId="0" fillId="9" fontId="2" numFmtId="0" xfId="0" applyAlignment="1" applyFont="1">
      <alignment readingOrder="0"/>
    </xf>
    <xf borderId="0" fillId="14" fontId="2" numFmtId="0" xfId="0" applyAlignment="1" applyFont="1">
      <alignment readingOrder="0"/>
    </xf>
    <xf borderId="0" fillId="9" fontId="2" numFmtId="0" xfId="0" applyFont="1"/>
    <xf borderId="0" fillId="5" fontId="12" numFmtId="0" xfId="0" applyFont="1"/>
    <xf borderId="0" fillId="14" fontId="2" numFmtId="10" xfId="0" applyAlignment="1" applyFont="1" applyNumberFormat="1">
      <alignment readingOrder="0"/>
    </xf>
    <xf borderId="0" fillId="15" fontId="2" numFmtId="0" xfId="0" applyAlignment="1" applyFill="1" applyFont="1">
      <alignment readingOrder="0" shrinkToFit="0" wrapText="1"/>
    </xf>
    <xf borderId="0" fillId="15" fontId="2" numFmtId="0" xfId="0" applyAlignment="1" applyFont="1">
      <alignment readingOrder="0"/>
    </xf>
    <xf borderId="0" fillId="5" fontId="12" numFmtId="10" xfId="0" applyAlignment="1" applyFont="1" applyNumberFormat="1">
      <alignment readingOrder="0"/>
    </xf>
    <xf borderId="0" fillId="15" fontId="2" numFmtId="0" xfId="0" applyFont="1"/>
    <xf borderId="0" fillId="7" fontId="5" numFmtId="0" xfId="0" applyAlignment="1" applyFont="1">
      <alignment readingOrder="0" shrinkToFit="0" wrapText="1"/>
    </xf>
    <xf borderId="0" fillId="8" fontId="5" numFmtId="0" xfId="0" applyAlignment="1" applyFont="1">
      <alignment readingOrder="0" shrinkToFit="0" wrapText="1"/>
    </xf>
    <xf borderId="0" fillId="16" fontId="2" numFmtId="0" xfId="0" applyAlignment="1" applyFill="1" applyFont="1">
      <alignment readingOrder="0" shrinkToFit="0" wrapText="1"/>
    </xf>
    <xf borderId="0" fillId="14" fontId="2" numFmtId="10" xfId="0" applyFont="1" applyNumberFormat="1"/>
    <xf borderId="0" fillId="16" fontId="2" numFmtId="0" xfId="0" applyAlignment="1" applyFont="1">
      <alignment readingOrder="0"/>
    </xf>
    <xf borderId="0" fillId="10" fontId="2" numFmtId="10" xfId="0" applyAlignment="1" applyFont="1" applyNumberFormat="1">
      <alignment readingOrder="0"/>
    </xf>
    <xf borderId="0" fillId="14" fontId="2" numFmtId="0" xfId="0" applyFont="1"/>
    <xf borderId="0" fillId="16" fontId="2" numFmtId="0" xfId="0" applyFont="1"/>
    <xf borderId="0" fillId="14" fontId="13" numFmtId="0" xfId="0" applyAlignment="1" applyFont="1">
      <alignment readingOrder="0"/>
    </xf>
    <xf borderId="0" fillId="10" fontId="2" numFmtId="0" xfId="0" applyAlignment="1" applyFont="1">
      <alignment readingOrder="0" shrinkToFit="0" wrapText="1"/>
    </xf>
    <xf borderId="0" fillId="10" fontId="2" numFmtId="0" xfId="0" applyAlignment="1" applyFont="1">
      <alignment readingOrder="0"/>
    </xf>
    <xf borderId="0" fillId="14" fontId="13" numFmtId="10" xfId="0" applyFont="1" applyNumberFormat="1"/>
    <xf borderId="0" fillId="8" fontId="5" numFmtId="0" xfId="0" applyAlignment="1" applyFont="1">
      <alignment readingOrder="0"/>
    </xf>
    <xf borderId="0" fillId="6" fontId="2" numFmtId="0" xfId="0" applyAlignment="1" applyFont="1">
      <alignment readingOrder="0" shrinkToFit="0" wrapText="1"/>
    </xf>
    <xf borderId="0" fillId="6" fontId="2" numFmtId="0" xfId="0" applyFont="1"/>
    <xf borderId="0" fillId="14" fontId="13" numFmtId="0" xfId="0" applyFont="1"/>
    <xf borderId="0" fillId="14" fontId="5" numFmtId="0" xfId="0" applyFont="1"/>
    <xf borderId="0" fillId="17" fontId="2" numFmtId="0" xfId="0" applyAlignment="1" applyFill="1" applyFont="1">
      <alignment readingOrder="0" shrinkToFit="0" wrapText="1"/>
    </xf>
    <xf borderId="0" fillId="17" fontId="2" numFmtId="0" xfId="0" applyAlignment="1" applyFont="1">
      <alignment readingOrder="0"/>
    </xf>
    <xf borderId="0" fillId="14" fontId="5" numFmtId="10" xfId="0" applyFont="1" applyNumberFormat="1"/>
    <xf borderId="0" fillId="17" fontId="2" numFmtId="0" xfId="0" applyFont="1"/>
    <xf borderId="0" fillId="18" fontId="2" numFmtId="0" xfId="0" applyAlignment="1" applyFill="1" applyFont="1">
      <alignment readingOrder="0" shrinkToFit="0" wrapText="1"/>
    </xf>
    <xf borderId="0" fillId="18" fontId="2" numFmtId="0" xfId="0" applyAlignment="1" applyFont="1">
      <alignment readingOrder="0"/>
    </xf>
    <xf borderId="0" fillId="18" fontId="2" numFmtId="0" xfId="0" applyFont="1"/>
    <xf borderId="0" fillId="14" fontId="2" numFmtId="0" xfId="0" applyFont="1"/>
    <xf borderId="0" fillId="19" fontId="5" numFmtId="0" xfId="0" applyAlignment="1" applyFill="1" applyFont="1">
      <alignment shrinkToFit="0" wrapText="1"/>
    </xf>
    <xf borderId="0" fillId="19" fontId="2" numFmtId="0" xfId="0" applyAlignment="1" applyFont="1">
      <alignment readingOrder="0"/>
    </xf>
    <xf borderId="0" fillId="19" fontId="2" numFmtId="10" xfId="0" applyAlignment="1" applyFont="1" applyNumberFormat="1">
      <alignment readingOrder="0"/>
    </xf>
    <xf borderId="0" fillId="19" fontId="2" numFmtId="10" xfId="0" applyFont="1" applyNumberFormat="1"/>
    <xf borderId="0" fillId="19" fontId="13" numFmtId="0" xfId="0" applyAlignment="1" applyFont="1">
      <alignment readingOrder="0"/>
    </xf>
    <xf borderId="0" fillId="19" fontId="13" numFmtId="10" xfId="0" applyFont="1" applyNumberFormat="1"/>
    <xf borderId="0" fillId="19" fontId="13" numFmtId="0" xfId="0" applyFont="1"/>
    <xf borderId="0" fillId="19" fontId="5" numFmtId="0" xfId="0" applyFont="1"/>
    <xf borderId="0" fillId="19" fontId="5" numFmtId="10" xfId="0" applyFont="1" applyNumberFormat="1"/>
    <xf borderId="0" fillId="19" fontId="2" numFmtId="0" xfId="0" applyFont="1"/>
    <xf borderId="0" fillId="18" fontId="2" numFmtId="10" xfId="0" applyAlignment="1" applyFont="1" applyNumberFormat="1">
      <alignment readingOrder="0"/>
    </xf>
    <xf borderId="0" fillId="18" fontId="2" numFmtId="10" xfId="0" applyFont="1" applyNumberFormat="1"/>
    <xf borderId="0" fillId="18" fontId="13" numFmtId="0" xfId="0" applyAlignment="1" applyFont="1">
      <alignment readingOrder="0"/>
    </xf>
    <xf borderId="0" fillId="18" fontId="13" numFmtId="0" xfId="0" applyFont="1"/>
    <xf borderId="0" fillId="18" fontId="13" numFmtId="10" xfId="0" applyFont="1" applyNumberFormat="1"/>
    <xf borderId="0" fillId="18" fontId="13" numFmtId="0" xfId="0" applyFont="1"/>
    <xf borderId="0" fillId="18" fontId="5" numFmtId="0" xfId="0" applyFont="1"/>
    <xf borderId="0" fillId="18" fontId="5" numFmtId="10" xfId="0" applyFont="1" applyNumberFormat="1"/>
    <xf borderId="0" fillId="20" fontId="2" numFmtId="0" xfId="0" applyFill="1" applyFont="1"/>
    <xf borderId="0" fillId="20" fontId="2" numFmtId="10" xfId="0" applyAlignment="1" applyFont="1" applyNumberFormat="1">
      <alignment readingOrder="0"/>
    </xf>
    <xf borderId="0" fillId="15" fontId="13" numFmtId="0" xfId="0" applyAlignment="1" applyFont="1">
      <alignment readingOrder="0"/>
    </xf>
    <xf borderId="0" fillId="15" fontId="13" numFmtId="0" xfId="0" applyFont="1"/>
    <xf borderId="0" fillId="15" fontId="13" numFmtId="10" xfId="0" applyFont="1" applyNumberFormat="1"/>
    <xf borderId="0" fillId="21" fontId="2" numFmtId="0" xfId="0" applyAlignment="1" applyFill="1" applyFont="1">
      <alignment readingOrder="0" shrinkToFit="0" wrapText="1"/>
    </xf>
    <xf borderId="0" fillId="15" fontId="13" numFmtId="0" xfId="0" applyFont="1"/>
    <xf borderId="0" fillId="21" fontId="2" numFmtId="0" xfId="0" applyAlignment="1" applyFont="1">
      <alignment readingOrder="0"/>
    </xf>
    <xf borderId="0" fillId="21" fontId="2" numFmtId="0" xfId="0" applyFont="1"/>
    <xf borderId="0" fillId="15" fontId="5" numFmtId="0" xfId="0" applyFont="1"/>
    <xf borderId="0" fillId="4" fontId="2" numFmtId="0" xfId="0" applyAlignment="1" applyFont="1">
      <alignment readingOrder="0" shrinkToFit="0" wrapText="1"/>
    </xf>
    <xf borderId="0" fillId="15" fontId="5" numFmtId="10" xfId="0" applyFont="1" applyNumberFormat="1"/>
    <xf borderId="0" fillId="4" fontId="2" numFmtId="0" xfId="0" applyFont="1"/>
    <xf borderId="0" fillId="15" fontId="5" numFmtId="10" xfId="0" applyAlignment="1" applyFont="1" applyNumberFormat="1">
      <alignment readingOrder="0"/>
    </xf>
    <xf borderId="0" fillId="22" fontId="2" numFmtId="0" xfId="0" applyAlignment="1" applyFill="1" applyFont="1">
      <alignment readingOrder="0" shrinkToFit="0" wrapText="1"/>
    </xf>
    <xf borderId="0" fillId="22" fontId="2" numFmtId="0" xfId="0" applyAlignment="1" applyFont="1">
      <alignment readingOrder="0"/>
    </xf>
    <xf borderId="0" fillId="6" fontId="2" numFmtId="10" xfId="0" applyAlignment="1" applyFont="1" applyNumberFormat="1">
      <alignment readingOrder="0"/>
    </xf>
    <xf borderId="0" fillId="22" fontId="2" numFmtId="0" xfId="0" applyFont="1"/>
    <xf borderId="0" fillId="6" fontId="13" numFmtId="0" xfId="0" applyAlignment="1" applyFont="1">
      <alignment readingOrder="0"/>
    </xf>
    <xf borderId="0" fillId="6" fontId="13" numFmtId="0" xfId="0" applyFont="1"/>
    <xf borderId="0" fillId="23" fontId="2" numFmtId="0" xfId="0" applyAlignment="1" applyFill="1" applyFont="1">
      <alignment readingOrder="0" shrinkToFit="0" wrapText="1"/>
    </xf>
    <xf borderId="0" fillId="6" fontId="13" numFmtId="10" xfId="0" applyFont="1" applyNumberFormat="1"/>
    <xf borderId="0" fillId="23" fontId="2" numFmtId="0" xfId="0" applyAlignment="1" applyFont="1">
      <alignment readingOrder="0"/>
    </xf>
    <xf borderId="0" fillId="6" fontId="13" numFmtId="0" xfId="0" applyFont="1"/>
    <xf borderId="0" fillId="6" fontId="5" numFmtId="0" xfId="0" applyFont="1"/>
    <xf borderId="0" fillId="23" fontId="2" numFmtId="0" xfId="0" applyFont="1"/>
    <xf borderId="0" fillId="6" fontId="5" numFmtId="10" xfId="0" applyFont="1" applyNumberFormat="1"/>
    <xf borderId="0" fillId="6" fontId="5" numFmtId="10" xfId="0" applyAlignment="1" applyFont="1" applyNumberFormat="1">
      <alignment readingOrder="0"/>
    </xf>
    <xf borderId="0" fillId="9" fontId="13" numFmtId="0" xfId="0" applyAlignment="1" applyFont="1">
      <alignment readingOrder="0"/>
    </xf>
    <xf borderId="0" fillId="9" fontId="13" numFmtId="0" xfId="0" applyFont="1"/>
    <xf borderId="0" fillId="9" fontId="13" numFmtId="10" xfId="0" applyFont="1" applyNumberFormat="1"/>
    <xf borderId="0" fillId="9" fontId="13" numFmtId="0" xfId="0" applyFont="1"/>
    <xf borderId="0" fillId="9" fontId="5" numFmtId="0" xfId="0" applyFont="1"/>
    <xf borderId="0" fillId="9" fontId="5" numFmtId="10" xfId="0" applyFont="1" applyNumberFormat="1"/>
    <xf borderId="0" fillId="9" fontId="5" numFmtId="10" xfId="0" applyAlignment="1" applyFont="1" applyNumberFormat="1">
      <alignment readingOrder="0"/>
    </xf>
    <xf borderId="0" fillId="12" fontId="2" numFmtId="10" xfId="0" applyAlignment="1" applyFont="1" applyNumberFormat="1">
      <alignment readingOrder="0"/>
    </xf>
    <xf borderId="0" fillId="12" fontId="13" numFmtId="0" xfId="0" applyAlignment="1" applyFont="1">
      <alignment readingOrder="0"/>
    </xf>
    <xf borderId="0" fillId="12" fontId="13" numFmtId="0" xfId="0" applyFont="1"/>
    <xf borderId="0" fillId="12" fontId="13" numFmtId="10" xfId="0" applyFont="1" applyNumberFormat="1"/>
    <xf borderId="0" fillId="12" fontId="13" numFmtId="0" xfId="0" applyFont="1"/>
    <xf borderId="0" fillId="12" fontId="5" numFmtId="0" xfId="0" applyFont="1"/>
    <xf borderId="0" fillId="12" fontId="5" numFmtId="10" xfId="0" applyFont="1" applyNumberFormat="1"/>
    <xf borderId="0" fillId="12" fontId="5" numFmtId="10" xfId="0" applyAlignment="1" applyFont="1" applyNumberFormat="1">
      <alignment readingOrder="0"/>
    </xf>
    <xf borderId="0" fillId="21" fontId="2" numFmtId="10" xfId="0" applyAlignment="1" applyFont="1" applyNumberFormat="1">
      <alignment readingOrder="0"/>
    </xf>
    <xf borderId="0" fillId="21" fontId="2" numFmtId="10" xfId="0" applyFont="1" applyNumberFormat="1"/>
    <xf borderId="0" fillId="21" fontId="13" numFmtId="0" xfId="0" applyAlignment="1" applyFont="1">
      <alignment readingOrder="0"/>
    </xf>
    <xf borderId="0" fillId="21" fontId="13" numFmtId="0" xfId="0" applyFont="1"/>
    <xf borderId="0" fillId="21" fontId="13" numFmtId="10" xfId="0" applyFont="1" applyNumberFormat="1"/>
    <xf borderId="0" fillId="21" fontId="13" numFmtId="10" xfId="0" applyAlignment="1" applyFont="1" applyNumberFormat="1">
      <alignment readingOrder="0"/>
    </xf>
    <xf borderId="0" fillId="21" fontId="13" numFmtId="0" xfId="0" applyFont="1"/>
    <xf borderId="0" fillId="21" fontId="5" numFmtId="0" xfId="0" applyFont="1"/>
    <xf borderId="0" fillId="21" fontId="5" numFmtId="10" xfId="0" applyFont="1" applyNumberFormat="1"/>
    <xf borderId="0" fillId="21" fontId="5" numFmtId="10" xfId="0" applyAlignment="1" applyFont="1" applyNumberFormat="1">
      <alignment readingOrder="0"/>
    </xf>
    <xf borderId="2" fillId="4" fontId="2" numFmtId="0" xfId="0" applyAlignment="1" applyBorder="1" applyFont="1">
      <alignment readingOrder="0" shrinkToFit="0" wrapText="1"/>
    </xf>
    <xf borderId="0" fillId="4" fontId="2" numFmtId="10" xfId="0" applyFont="1" applyNumberFormat="1"/>
    <xf borderId="0" fillId="4" fontId="13" numFmtId="0" xfId="0" applyAlignment="1" applyFont="1">
      <alignment readingOrder="0"/>
    </xf>
    <xf borderId="0" fillId="4" fontId="13" numFmtId="0" xfId="0" applyFont="1"/>
    <xf borderId="0" fillId="4" fontId="13" numFmtId="10" xfId="0" applyFont="1" applyNumberFormat="1"/>
    <xf borderId="0" fillId="4" fontId="13" numFmtId="0" xfId="0" applyFont="1"/>
    <xf borderId="0" fillId="4" fontId="5" numFmtId="0" xfId="0" applyFont="1"/>
    <xf borderId="0" fillId="4" fontId="5" numFmtId="10" xfId="0" applyFont="1" applyNumberFormat="1"/>
    <xf borderId="0" fillId="4" fontId="5" numFmtId="10" xfId="0" applyAlignment="1" applyFont="1" applyNumberFormat="1">
      <alignment readingOrder="0"/>
    </xf>
    <xf borderId="2" fillId="10" fontId="2" numFmtId="0" xfId="0" applyAlignment="1" applyBorder="1" applyFont="1">
      <alignment readingOrder="0" shrinkToFit="0" wrapText="1"/>
    </xf>
    <xf borderId="0" fillId="10" fontId="13" numFmtId="0" xfId="0" applyAlignment="1" applyFont="1">
      <alignment readingOrder="0"/>
    </xf>
    <xf borderId="0" fillId="10" fontId="13" numFmtId="0" xfId="0" applyFont="1"/>
    <xf borderId="0" fillId="10" fontId="13" numFmtId="10" xfId="0" applyFont="1" applyNumberFormat="1"/>
    <xf borderId="0" fillId="10" fontId="13" numFmtId="0" xfId="0" applyFont="1"/>
    <xf borderId="0" fillId="10" fontId="5" numFmtId="0" xfId="0" applyFont="1"/>
    <xf borderId="0" fillId="10" fontId="5" numFmtId="10" xfId="0" applyFont="1" applyNumberFormat="1"/>
    <xf borderId="0" fillId="10" fontId="5" numFmtId="10" xfId="0" applyAlignment="1" applyFont="1" applyNumberFormat="1">
      <alignment readingOrder="0"/>
    </xf>
    <xf borderId="0" fillId="24" fontId="3" numFmtId="0" xfId="0" applyAlignment="1" applyFill="1" applyFont="1">
      <alignment readingOrder="0" shrinkToFit="0" wrapText="1"/>
    </xf>
    <xf borderId="0" fillId="24" fontId="2" numFmtId="0" xfId="0" applyAlignment="1" applyFont="1">
      <alignment readingOrder="0"/>
    </xf>
    <xf borderId="3" fillId="0" fontId="4" numFmtId="0" xfId="0" applyAlignment="1" applyBorder="1" applyFont="1">
      <alignment readingOrder="0" shrinkToFit="0" vertical="bottom" wrapText="1"/>
    </xf>
    <xf borderId="0" fillId="24" fontId="2" numFmtId="10" xfId="0" applyAlignment="1" applyFont="1" applyNumberFormat="1">
      <alignment readingOrder="0"/>
    </xf>
    <xf borderId="0" fillId="24" fontId="2" numFmtId="0" xfId="0" applyFont="1"/>
    <xf borderId="0" fillId="24" fontId="2" numFmtId="10" xfId="0" applyFont="1" applyNumberFormat="1"/>
    <xf borderId="0" fillId="20" fontId="13" numFmtId="0" xfId="0" applyAlignment="1" applyFont="1">
      <alignment readingOrder="0"/>
    </xf>
    <xf borderId="4" fillId="5" fontId="14" numFmtId="0" xfId="0" applyAlignment="1" applyBorder="1" applyFont="1">
      <alignment shrinkToFit="0" vertical="bottom" wrapText="1"/>
    </xf>
    <xf borderId="0" fillId="20" fontId="13" numFmtId="10" xfId="0" applyFont="1" applyNumberFormat="1"/>
    <xf borderId="0" fillId="5" fontId="15" numFmtId="0" xfId="0" applyAlignment="1" applyFont="1">
      <alignment readingOrder="0"/>
    </xf>
    <xf borderId="0" fillId="20" fontId="13" numFmtId="0" xfId="0" applyFont="1"/>
    <xf borderId="0" fillId="5" fontId="15" numFmtId="10" xfId="0" applyAlignment="1" applyFont="1" applyNumberFormat="1">
      <alignment readingOrder="0"/>
    </xf>
    <xf borderId="0" fillId="5" fontId="16" numFmtId="0" xfId="0" applyAlignment="1" applyFont="1">
      <alignment readingOrder="0" shrinkToFit="0" wrapText="1"/>
    </xf>
    <xf borderId="0" fillId="24" fontId="5" numFmtId="0" xfId="0" applyFont="1"/>
    <xf borderId="0" fillId="5" fontId="15" numFmtId="10" xfId="0" applyFont="1" applyNumberFormat="1"/>
    <xf borderId="1" fillId="9" fontId="14" numFmtId="0" xfId="0" applyAlignment="1" applyBorder="1" applyFont="1">
      <alignment shrinkToFit="0" vertical="bottom" wrapText="1"/>
    </xf>
    <xf borderId="0" fillId="24" fontId="5" numFmtId="10" xfId="0" applyFont="1" applyNumberFormat="1"/>
    <xf borderId="0" fillId="9" fontId="15" numFmtId="10" xfId="0" applyFont="1" applyNumberFormat="1"/>
    <xf borderId="0" fillId="10" fontId="15" numFmtId="0" xfId="0" applyFont="1"/>
    <xf borderId="0" fillId="10" fontId="15" numFmtId="10" xfId="0" applyAlignment="1" applyFont="1" applyNumberFormat="1">
      <alignment readingOrder="0"/>
    </xf>
    <xf borderId="0" fillId="24" fontId="5" numFmtId="10" xfId="0" applyAlignment="1" applyFont="1" applyNumberFormat="1">
      <alignment readingOrder="0"/>
    </xf>
    <xf borderId="0" fillId="5" fontId="15" numFmtId="0" xfId="0" applyFont="1"/>
    <xf borderId="2" fillId="13" fontId="2" numFmtId="0" xfId="0" applyAlignment="1" applyBorder="1" applyFont="1">
      <alignment readingOrder="0" shrinkToFit="0" wrapText="1"/>
    </xf>
    <xf borderId="0" fillId="13" fontId="2" numFmtId="10" xfId="0" applyAlignment="1" applyFont="1" applyNumberFormat="1">
      <alignment readingOrder="0"/>
    </xf>
    <xf borderId="0" fillId="13" fontId="13" numFmtId="0" xfId="0" applyAlignment="1" applyFont="1">
      <alignment readingOrder="0"/>
    </xf>
    <xf borderId="0" fillId="13" fontId="13" numFmtId="0" xfId="0" applyFont="1"/>
    <xf borderId="0" fillId="13" fontId="13" numFmtId="10" xfId="0" applyFont="1" applyNumberFormat="1"/>
    <xf borderId="0" fillId="13" fontId="13" numFmtId="0" xfId="0" applyFont="1"/>
    <xf borderId="0" fillId="13" fontId="5" numFmtId="0" xfId="0" applyFont="1"/>
    <xf borderId="3" fillId="0" fontId="4" numFmtId="0" xfId="0" applyAlignment="1" applyBorder="1" applyFont="1">
      <alignment shrinkToFit="0" vertical="bottom" wrapText="1"/>
    </xf>
    <xf borderId="0" fillId="13" fontId="5" numFmtId="10" xfId="0" applyFont="1" applyNumberFormat="1"/>
    <xf borderId="0" fillId="13" fontId="5" numFmtId="10" xfId="0" applyAlignment="1" applyFont="1" applyNumberFormat="1">
      <alignment readingOrder="0"/>
    </xf>
    <xf borderId="0" fillId="17" fontId="13" numFmtId="0" xfId="0" applyAlignment="1" applyFont="1">
      <alignment readingOrder="0"/>
    </xf>
    <xf borderId="0" fillId="17" fontId="13" numFmtId="0" xfId="0" applyFont="1"/>
    <xf borderId="0" fillId="10" fontId="15" numFmtId="10" xfId="0" applyFont="1" applyNumberFormat="1"/>
    <xf borderId="0" fillId="17" fontId="13" numFmtId="10" xfId="0" applyFont="1" applyNumberFormat="1"/>
    <xf borderId="0" fillId="17" fontId="13" numFmtId="0" xfId="0" applyFont="1"/>
    <xf borderId="0" fillId="17" fontId="5" numFmtId="0" xfId="0" applyFont="1"/>
    <xf borderId="0" fillId="17" fontId="5" numFmtId="10" xfId="0" applyFont="1" applyNumberFormat="1"/>
    <xf borderId="0" fillId="17" fontId="5" numFmtId="10" xfId="0" applyAlignment="1" applyFont="1" applyNumberFormat="1">
      <alignment readingOrder="0"/>
    </xf>
    <xf borderId="0" fillId="11" fontId="2" numFmtId="10" xfId="0" applyAlignment="1" applyFont="1" applyNumberFormat="1">
      <alignment readingOrder="0"/>
    </xf>
    <xf borderId="0" fillId="11" fontId="13" numFmtId="0" xfId="0" applyAlignment="1" applyFont="1">
      <alignment readingOrder="0"/>
    </xf>
    <xf borderId="0" fillId="11" fontId="13" numFmtId="10" xfId="0" applyFont="1" applyNumberFormat="1"/>
    <xf borderId="0" fillId="11" fontId="13" numFmtId="0" xfId="0" applyFont="1"/>
    <xf borderId="0" fillId="11" fontId="5" numFmtId="0" xfId="0" applyFont="1"/>
    <xf borderId="0" fillId="11" fontId="5" numFmtId="10" xfId="0" applyFont="1" applyNumberFormat="1"/>
    <xf borderId="0" fillId="16" fontId="13" numFmtId="0" xfId="0" applyAlignment="1" applyFont="1">
      <alignment readingOrder="0"/>
    </xf>
    <xf borderId="0" fillId="16" fontId="13" numFmtId="0" xfId="0" applyFont="1"/>
    <xf borderId="0" fillId="0" fontId="2" numFmtId="0" xfId="0" applyAlignment="1" applyFont="1">
      <alignment readingOrder="0" shrinkToFit="0" wrapText="1"/>
    </xf>
    <xf borderId="1" fillId="0" fontId="4" numFmtId="0" xfId="0" applyAlignment="1" applyBorder="1" applyFont="1">
      <alignment horizontal="left" shrinkToFit="0" vertical="bottom" wrapText="1"/>
    </xf>
    <xf borderId="0" fillId="16" fontId="13" numFmtId="10" xfId="0" applyFont="1" applyNumberFormat="1"/>
    <xf borderId="0" fillId="16" fontId="13" numFmtId="10" xfId="0" applyAlignment="1" applyFont="1" applyNumberFormat="1">
      <alignment readingOrder="0"/>
    </xf>
    <xf borderId="0" fillId="16" fontId="13" numFmtId="0" xfId="0" applyFont="1"/>
    <xf borderId="0" fillId="16" fontId="5" numFmtId="0" xfId="0" applyFont="1"/>
    <xf borderId="0" fillId="16" fontId="5" numFmtId="10" xfId="0" applyFont="1" applyNumberFormat="1"/>
    <xf borderId="0" fillId="16" fontId="5" numFmtId="10" xfId="0" applyAlignment="1" applyFont="1" applyNumberFormat="1">
      <alignment readingOrder="0"/>
    </xf>
    <xf borderId="0" fillId="25" fontId="5" numFmtId="0" xfId="0" applyAlignment="1" applyFill="1" applyFont="1">
      <alignment shrinkToFit="0" wrapText="1"/>
    </xf>
    <xf borderId="0" fillId="25" fontId="2" numFmtId="0" xfId="0" applyAlignment="1" applyFont="1">
      <alignment readingOrder="0"/>
    </xf>
    <xf borderId="0" fillId="25" fontId="2" numFmtId="10" xfId="0" applyAlignment="1" applyFont="1" applyNumberFormat="1">
      <alignment readingOrder="0"/>
    </xf>
    <xf borderId="0" fillId="25" fontId="2" numFmtId="0" xfId="0" applyFont="1"/>
    <xf borderId="0" fillId="25" fontId="2" numFmtId="10" xfId="0" applyFont="1" applyNumberFormat="1"/>
    <xf borderId="0" fillId="25" fontId="13" numFmtId="0" xfId="0" applyAlignment="1" applyFont="1">
      <alignment readingOrder="0"/>
    </xf>
    <xf borderId="0" fillId="22" fontId="5" numFmtId="0" xfId="0" applyFont="1"/>
    <xf borderId="0" fillId="25" fontId="13" numFmtId="10" xfId="0" applyAlignment="1" applyFont="1" applyNumberFormat="1">
      <alignment readingOrder="0"/>
    </xf>
    <xf borderId="0" fillId="22" fontId="5" numFmtId="0" xfId="0" applyAlignment="1" applyFont="1">
      <alignment readingOrder="0"/>
    </xf>
    <xf borderId="0" fillId="25" fontId="5" numFmtId="0" xfId="0" applyFont="1"/>
    <xf borderId="0" fillId="25" fontId="5" numFmtId="10" xfId="0" applyFont="1" applyNumberFormat="1"/>
    <xf borderId="0" fillId="25" fontId="5" numFmtId="10" xfId="0" applyAlignment="1" applyFont="1" applyNumberFormat="1">
      <alignment readingOrder="0"/>
    </xf>
    <xf borderId="0" fillId="26" fontId="5" numFmtId="0" xfId="0" applyAlignment="1" applyFill="1" applyFont="1">
      <alignment shrinkToFit="0" wrapText="1"/>
    </xf>
    <xf borderId="0" fillId="26" fontId="2" numFmtId="0" xfId="0" applyAlignment="1" applyFont="1">
      <alignment readingOrder="0"/>
    </xf>
    <xf borderId="0" fillId="26" fontId="2" numFmtId="10" xfId="0" applyAlignment="1" applyFont="1" applyNumberFormat="1">
      <alignment readingOrder="0"/>
    </xf>
    <xf borderId="0" fillId="26" fontId="2" numFmtId="0" xfId="0" applyFont="1"/>
    <xf borderId="0" fillId="26" fontId="2" numFmtId="10" xfId="0" applyFont="1" applyNumberFormat="1"/>
    <xf borderId="0" fillId="8" fontId="2" numFmtId="0" xfId="0" applyFont="1"/>
    <xf borderId="0" fillId="26" fontId="5" numFmtId="0" xfId="0" applyFont="1"/>
    <xf borderId="0" fillId="26" fontId="5" numFmtId="10" xfId="0" applyFont="1" applyNumberFormat="1"/>
    <xf borderId="0" fillId="26" fontId="5" numFmtId="10" xfId="0" applyAlignment="1" applyFont="1" applyNumberFormat="1">
      <alignment readingOrder="0"/>
    </xf>
    <xf borderId="0" fillId="7" fontId="2" numFmtId="0" xfId="0" applyFont="1"/>
    <xf borderId="0" fillId="0" fontId="2" numFmtId="10" xfId="0" applyFont="1" applyNumberFormat="1"/>
    <xf borderId="0" fillId="9" fontId="2" numFmtId="10" xfId="0" applyAlignment="1" applyFont="1" applyNumberFormat="1">
      <alignment readingOrder="0"/>
    </xf>
    <xf borderId="0" fillId="27" fontId="2" numFmtId="0" xfId="0" applyAlignment="1" applyFill="1" applyFont="1">
      <alignment readingOrder="0" shrinkToFit="0" wrapText="1"/>
    </xf>
    <xf borderId="0" fillId="27" fontId="2" numFmtId="0" xfId="0" applyAlignment="1" applyFont="1">
      <alignment readingOrder="0"/>
    </xf>
    <xf borderId="0" fillId="27" fontId="2" numFmtId="0" xfId="0" applyFont="1"/>
    <xf borderId="0" fillId="11" fontId="2" numFmtId="0" xfId="0" applyAlignment="1" applyFont="1">
      <alignment shrinkToFit="0" wrapText="1"/>
    </xf>
    <xf borderId="4" fillId="2" fontId="4" numFmtId="0" xfId="0" applyAlignment="1" applyBorder="1" applyFont="1">
      <alignment shrinkToFit="0" vertical="bottom" wrapText="1"/>
    </xf>
    <xf borderId="1" fillId="22" fontId="4" numFmtId="0" xfId="0" applyAlignment="1" applyBorder="1" applyFont="1">
      <alignment readingOrder="0" shrinkToFit="0" vertical="bottom" wrapText="1"/>
    </xf>
    <xf borderId="0" fillId="22" fontId="2" numFmtId="10" xfId="0" applyAlignment="1" applyFont="1" applyNumberFormat="1">
      <alignment readingOrder="0"/>
    </xf>
    <xf borderId="0" fillId="22" fontId="2" numFmtId="10" xfId="0" applyFont="1" applyNumberFormat="1"/>
    <xf borderId="1" fillId="22" fontId="4" numFmtId="0" xfId="0" applyAlignment="1" applyBorder="1" applyFont="1">
      <alignment shrinkToFit="0" vertical="bottom" wrapText="1"/>
    </xf>
    <xf borderId="0" fillId="22" fontId="12" numFmtId="0" xfId="0" applyFont="1"/>
    <xf borderId="0" fillId="22" fontId="12" numFmtId="10" xfId="0" applyAlignment="1" applyFont="1" applyNumberFormat="1">
      <alignment readingOrder="0"/>
    </xf>
    <xf borderId="0" fillId="3" fontId="2" numFmtId="0" xfId="0" applyFont="1"/>
    <xf borderId="0" fillId="5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7.14"/>
    <col customWidth="1" min="2" max="2" width="57.86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3" t="s">
        <v>4</v>
      </c>
      <c r="B3" s="2" t="s">
        <v>7</v>
      </c>
    </row>
    <row r="4">
      <c r="A4" s="3" t="s">
        <v>8</v>
      </c>
      <c r="B4" s="2" t="s">
        <v>9</v>
      </c>
    </row>
    <row r="5">
      <c r="A5" s="10" t="s">
        <v>10</v>
      </c>
      <c r="B5" s="2" t="s">
        <v>28</v>
      </c>
    </row>
    <row r="6">
      <c r="A6" s="10" t="s">
        <v>29</v>
      </c>
      <c r="B6" s="2" t="s">
        <v>30</v>
      </c>
    </row>
    <row r="7">
      <c r="A7" s="10" t="s">
        <v>31</v>
      </c>
      <c r="B7" s="2" t="s">
        <v>32</v>
      </c>
    </row>
    <row r="8">
      <c r="A8" s="10" t="s">
        <v>33</v>
      </c>
      <c r="B8" s="12" t="s">
        <v>34</v>
      </c>
    </row>
    <row r="9">
      <c r="A9" s="10" t="s">
        <v>49</v>
      </c>
      <c r="B9" s="12" t="s">
        <v>50</v>
      </c>
    </row>
    <row r="10">
      <c r="A10" s="10" t="s">
        <v>52</v>
      </c>
      <c r="B10" s="2" t="s">
        <v>53</v>
      </c>
    </row>
    <row r="11">
      <c r="A11" s="10" t="s">
        <v>54</v>
      </c>
      <c r="B11" s="2" t="s">
        <v>55</v>
      </c>
    </row>
    <row r="12">
      <c r="A12" s="10" t="s">
        <v>56</v>
      </c>
      <c r="B12" s="12" t="s">
        <v>57</v>
      </c>
    </row>
    <row r="13">
      <c r="A13" s="10" t="s">
        <v>58</v>
      </c>
      <c r="B13" s="12" t="s">
        <v>59</v>
      </c>
    </row>
    <row r="14">
      <c r="A14" s="10" t="s">
        <v>60</v>
      </c>
      <c r="B14" s="2" t="s">
        <v>61</v>
      </c>
    </row>
    <row r="15">
      <c r="A15" s="10" t="s">
        <v>62</v>
      </c>
      <c r="B15" s="2" t="s">
        <v>63</v>
      </c>
    </row>
    <row r="16">
      <c r="A16" s="10" t="s">
        <v>64</v>
      </c>
      <c r="B16" s="2" t="s">
        <v>65</v>
      </c>
    </row>
    <row r="17">
      <c r="A17" s="10" t="s">
        <v>66</v>
      </c>
      <c r="B17" s="2" t="s">
        <v>67</v>
      </c>
    </row>
    <row r="18">
      <c r="A18" s="10" t="s">
        <v>68</v>
      </c>
      <c r="B18" s="12" t="s">
        <v>69</v>
      </c>
    </row>
    <row r="19">
      <c r="A19" s="10" t="s">
        <v>71</v>
      </c>
      <c r="B19" s="2" t="s">
        <v>72</v>
      </c>
    </row>
    <row r="20">
      <c r="A20" s="10" t="s">
        <v>73</v>
      </c>
      <c r="B20" s="12" t="s">
        <v>75</v>
      </c>
    </row>
    <row r="21">
      <c r="A21" s="10" t="s">
        <v>76</v>
      </c>
      <c r="B21" s="2" t="s">
        <v>77</v>
      </c>
    </row>
    <row r="22">
      <c r="A22" s="10" t="s">
        <v>78</v>
      </c>
      <c r="B22" s="12" t="s">
        <v>79</v>
      </c>
    </row>
    <row r="23">
      <c r="A23" s="10" t="s">
        <v>80</v>
      </c>
      <c r="B23" s="2" t="s">
        <v>81</v>
      </c>
    </row>
    <row r="24">
      <c r="A24" s="10" t="s">
        <v>82</v>
      </c>
      <c r="B24" s="12" t="s">
        <v>83</v>
      </c>
    </row>
    <row r="25">
      <c r="A25" s="10" t="s">
        <v>84</v>
      </c>
      <c r="B25" s="2" t="s">
        <v>85</v>
      </c>
    </row>
    <row r="26">
      <c r="A26" s="10" t="s">
        <v>86</v>
      </c>
      <c r="B26" s="2" t="s">
        <v>87</v>
      </c>
    </row>
    <row r="27">
      <c r="A27" s="10" t="s">
        <v>88</v>
      </c>
      <c r="B27" s="2" t="s">
        <v>89</v>
      </c>
    </row>
    <row r="28">
      <c r="A28" s="10" t="s">
        <v>90</v>
      </c>
      <c r="B28" s="2" t="s">
        <v>91</v>
      </c>
    </row>
    <row r="29">
      <c r="A29" s="10" t="s">
        <v>92</v>
      </c>
      <c r="B29" s="2" t="s">
        <v>93</v>
      </c>
    </row>
    <row r="30">
      <c r="A30" s="10" t="s">
        <v>95</v>
      </c>
      <c r="B30" s="12" t="s">
        <v>96</v>
      </c>
    </row>
    <row r="31">
      <c r="A31" s="10" t="s">
        <v>97</v>
      </c>
      <c r="B31" s="2" t="s">
        <v>99</v>
      </c>
    </row>
    <row r="32">
      <c r="A32" s="10" t="s">
        <v>100</v>
      </c>
      <c r="B32" s="2" t="s">
        <v>101</v>
      </c>
    </row>
    <row r="33">
      <c r="A33" s="10" t="s">
        <v>102</v>
      </c>
      <c r="B33" s="2" t="s">
        <v>103</v>
      </c>
    </row>
    <row r="34">
      <c r="A34" s="10" t="s">
        <v>104</v>
      </c>
      <c r="B34" s="12" t="s">
        <v>105</v>
      </c>
    </row>
    <row r="35">
      <c r="A35" s="10" t="s">
        <v>106</v>
      </c>
      <c r="B35" s="12" t="s">
        <v>107</v>
      </c>
    </row>
    <row r="36">
      <c r="A36" s="10" t="s">
        <v>108</v>
      </c>
      <c r="B36" s="2" t="s">
        <v>109</v>
      </c>
    </row>
    <row r="37">
      <c r="A37" s="10" t="s">
        <v>110</v>
      </c>
      <c r="B37" s="2" t="s">
        <v>111</v>
      </c>
    </row>
    <row r="38">
      <c r="A38" s="10" t="s">
        <v>112</v>
      </c>
      <c r="B38" s="2" t="s">
        <v>113</v>
      </c>
    </row>
    <row r="39">
      <c r="A39" s="10" t="s">
        <v>114</v>
      </c>
      <c r="B39" s="2" t="s">
        <v>115</v>
      </c>
    </row>
    <row r="40">
      <c r="A40" s="10" t="s">
        <v>116</v>
      </c>
      <c r="B40" s="2" t="s">
        <v>117</v>
      </c>
    </row>
    <row r="41">
      <c r="A41" s="10" t="s">
        <v>119</v>
      </c>
      <c r="B41" s="2" t="s">
        <v>120</v>
      </c>
    </row>
    <row r="42">
      <c r="A42" s="10" t="s">
        <v>122</v>
      </c>
      <c r="B42" s="2" t="s">
        <v>123</v>
      </c>
    </row>
    <row r="43">
      <c r="A43" s="10" t="s">
        <v>124</v>
      </c>
      <c r="B43" s="2" t="s">
        <v>125</v>
      </c>
    </row>
    <row r="44">
      <c r="A44" s="10" t="s">
        <v>126</v>
      </c>
      <c r="B44" s="2" t="s">
        <v>127</v>
      </c>
    </row>
    <row r="45">
      <c r="A45" s="10" t="s">
        <v>128</v>
      </c>
      <c r="B45" s="12" t="s">
        <v>129</v>
      </c>
    </row>
    <row r="46">
      <c r="A46" s="2" t="s">
        <v>130</v>
      </c>
      <c r="B46" s="2" t="s">
        <v>131</v>
      </c>
    </row>
    <row r="47">
      <c r="A47" s="2" t="s">
        <v>132</v>
      </c>
      <c r="B47" s="2" t="s">
        <v>133</v>
      </c>
    </row>
    <row r="48">
      <c r="A48" s="2" t="s">
        <v>134</v>
      </c>
      <c r="B48" s="2" t="s">
        <v>135</v>
      </c>
    </row>
    <row r="49">
      <c r="A49" s="2" t="s">
        <v>136</v>
      </c>
      <c r="B49" s="2" t="s">
        <v>137</v>
      </c>
    </row>
    <row r="50">
      <c r="A50" s="2" t="s">
        <v>138</v>
      </c>
      <c r="B50" s="12" t="s">
        <v>139</v>
      </c>
    </row>
    <row r="51">
      <c r="A51" s="2" t="s">
        <v>140</v>
      </c>
      <c r="B51" s="2" t="s">
        <v>141</v>
      </c>
    </row>
    <row r="52">
      <c r="A52" s="2" t="s">
        <v>142</v>
      </c>
      <c r="B52" s="12" t="s">
        <v>143</v>
      </c>
    </row>
    <row r="53">
      <c r="A53" s="2" t="s">
        <v>144</v>
      </c>
      <c r="B53" s="2" t="s">
        <v>145</v>
      </c>
    </row>
    <row r="54">
      <c r="A54" s="2" t="s">
        <v>147</v>
      </c>
      <c r="B54" s="2" t="s">
        <v>148</v>
      </c>
    </row>
    <row r="55">
      <c r="A55" s="2" t="s">
        <v>149</v>
      </c>
      <c r="B55" s="2" t="s">
        <v>150</v>
      </c>
    </row>
    <row r="56">
      <c r="A56" s="2" t="s">
        <v>151</v>
      </c>
    </row>
    <row r="57">
      <c r="A57" s="2" t="s">
        <v>152</v>
      </c>
    </row>
    <row r="58">
      <c r="A58" s="2" t="s">
        <v>153</v>
      </c>
    </row>
    <row r="59">
      <c r="A59" s="2" t="s">
        <v>83</v>
      </c>
    </row>
    <row r="60">
      <c r="A60" s="2" t="s">
        <v>96</v>
      </c>
    </row>
    <row r="61">
      <c r="A61" s="2" t="s">
        <v>154</v>
      </c>
    </row>
    <row r="62">
      <c r="A62" s="2" t="s">
        <v>155</v>
      </c>
    </row>
    <row r="63">
      <c r="A63" s="2" t="s">
        <v>156</v>
      </c>
    </row>
    <row r="64">
      <c r="A64" s="2" t="s">
        <v>157</v>
      </c>
    </row>
    <row r="65">
      <c r="A65" s="2" t="s">
        <v>158</v>
      </c>
    </row>
    <row r="66">
      <c r="A66" s="2" t="s">
        <v>160</v>
      </c>
    </row>
    <row r="67">
      <c r="A67" s="2" t="s">
        <v>161</v>
      </c>
    </row>
    <row r="68">
      <c r="A68" s="2" t="s">
        <v>162</v>
      </c>
    </row>
    <row r="69">
      <c r="A69" s="2" t="s">
        <v>163</v>
      </c>
    </row>
    <row r="70">
      <c r="A70" s="2" t="s">
        <v>164</v>
      </c>
    </row>
    <row r="71">
      <c r="A71" s="2" t="s">
        <v>165</v>
      </c>
    </row>
    <row r="72">
      <c r="A72" s="2" t="s">
        <v>166</v>
      </c>
    </row>
    <row r="73">
      <c r="A73" s="2" t="s">
        <v>167</v>
      </c>
    </row>
    <row r="74">
      <c r="A74" s="2" t="s">
        <v>168</v>
      </c>
    </row>
    <row r="75">
      <c r="A75" s="2" t="s">
        <v>169</v>
      </c>
    </row>
    <row r="76">
      <c r="A76" s="2" t="s">
        <v>34</v>
      </c>
    </row>
    <row r="77">
      <c r="A77" s="2" t="s">
        <v>171</v>
      </c>
    </row>
    <row r="78">
      <c r="A78" s="2" t="s">
        <v>172</v>
      </c>
    </row>
    <row r="79">
      <c r="A79" s="2" t="s">
        <v>173</v>
      </c>
    </row>
    <row r="80">
      <c r="A80" s="2" t="s">
        <v>174</v>
      </c>
    </row>
    <row r="81">
      <c r="A81" s="2" t="s">
        <v>175</v>
      </c>
    </row>
    <row r="82">
      <c r="A82" s="2" t="s">
        <v>176</v>
      </c>
    </row>
    <row r="83">
      <c r="A83" s="2" t="s">
        <v>177</v>
      </c>
    </row>
    <row r="84">
      <c r="A84" s="2" t="s">
        <v>178</v>
      </c>
    </row>
    <row r="85">
      <c r="A85" s="2" t="s">
        <v>179</v>
      </c>
    </row>
    <row r="86">
      <c r="A86" s="2" t="s">
        <v>181</v>
      </c>
    </row>
    <row r="87">
      <c r="A87" s="2" t="s">
        <v>182</v>
      </c>
    </row>
    <row r="88">
      <c r="A88" s="2" t="s">
        <v>183</v>
      </c>
    </row>
    <row r="89">
      <c r="A89" s="2" t="s">
        <v>184</v>
      </c>
    </row>
    <row r="90">
      <c r="A90" s="2" t="s">
        <v>185</v>
      </c>
    </row>
    <row r="91">
      <c r="A91" s="2" t="s">
        <v>186</v>
      </c>
    </row>
    <row r="92">
      <c r="A92" s="2" t="s">
        <v>187</v>
      </c>
    </row>
    <row r="93">
      <c r="A93" s="2" t="s">
        <v>188</v>
      </c>
    </row>
    <row r="94">
      <c r="A94" s="2" t="s">
        <v>189</v>
      </c>
    </row>
    <row r="95">
      <c r="A95" s="2" t="s">
        <v>191</v>
      </c>
    </row>
    <row r="96">
      <c r="A96" s="2" t="s">
        <v>192</v>
      </c>
    </row>
    <row r="97">
      <c r="A97" s="2" t="s">
        <v>193</v>
      </c>
    </row>
    <row r="98">
      <c r="A98" s="2" t="s">
        <v>194</v>
      </c>
    </row>
    <row r="99">
      <c r="A99" s="2" t="s">
        <v>195</v>
      </c>
    </row>
    <row r="100">
      <c r="A100" s="2" t="s">
        <v>196</v>
      </c>
    </row>
    <row r="101">
      <c r="A101" s="2" t="s">
        <v>197</v>
      </c>
    </row>
    <row r="102">
      <c r="A102" s="2" t="s">
        <v>198</v>
      </c>
    </row>
    <row r="103">
      <c r="A103" s="2" t="s">
        <v>199</v>
      </c>
    </row>
    <row r="104">
      <c r="A104" s="2" t="s">
        <v>200</v>
      </c>
    </row>
    <row r="105">
      <c r="A105" s="2" t="s">
        <v>201</v>
      </c>
    </row>
    <row r="106">
      <c r="A106" s="2" t="s">
        <v>202</v>
      </c>
    </row>
    <row r="107">
      <c r="A107" s="2" t="s">
        <v>204</v>
      </c>
    </row>
    <row r="108">
      <c r="A108" s="2" t="s">
        <v>205</v>
      </c>
    </row>
    <row r="109">
      <c r="A109" s="2" t="s">
        <v>50</v>
      </c>
    </row>
    <row r="110">
      <c r="A110" s="2" t="s">
        <v>206</v>
      </c>
    </row>
    <row r="111">
      <c r="A111" s="2" t="s">
        <v>207</v>
      </c>
    </row>
    <row r="112">
      <c r="A112" s="2" t="s">
        <v>208</v>
      </c>
    </row>
    <row r="113">
      <c r="A113" s="2" t="s">
        <v>209</v>
      </c>
    </row>
    <row r="114">
      <c r="A114" s="2" t="s">
        <v>210</v>
      </c>
    </row>
    <row r="115">
      <c r="A115" s="2" t="s">
        <v>211</v>
      </c>
    </row>
    <row r="116">
      <c r="A116" s="2" t="s">
        <v>212</v>
      </c>
    </row>
    <row r="117">
      <c r="A117" s="2" t="s">
        <v>213</v>
      </c>
    </row>
    <row r="118">
      <c r="A118" s="2" t="s">
        <v>214</v>
      </c>
    </row>
    <row r="119">
      <c r="A119" s="2" t="s">
        <v>215</v>
      </c>
    </row>
    <row r="120">
      <c r="A120" s="2" t="s">
        <v>216</v>
      </c>
    </row>
    <row r="121">
      <c r="A121" s="2" t="s">
        <v>217</v>
      </c>
    </row>
    <row r="122">
      <c r="A122" s="2" t="s">
        <v>218</v>
      </c>
    </row>
    <row r="123">
      <c r="A123" s="2" t="s">
        <v>219</v>
      </c>
    </row>
    <row r="124">
      <c r="A124" s="2" t="s">
        <v>220</v>
      </c>
    </row>
    <row r="125">
      <c r="A125" s="2" t="s">
        <v>221</v>
      </c>
    </row>
    <row r="126">
      <c r="A126" s="2" t="s">
        <v>222</v>
      </c>
    </row>
    <row r="127">
      <c r="A127" s="2" t="s">
        <v>129</v>
      </c>
    </row>
    <row r="128">
      <c r="A128" s="2" t="s">
        <v>223</v>
      </c>
    </row>
    <row r="129">
      <c r="A129" s="2" t="s">
        <v>224</v>
      </c>
    </row>
    <row r="130">
      <c r="A130" s="2" t="s">
        <v>225</v>
      </c>
    </row>
    <row r="131">
      <c r="A131" s="2" t="s">
        <v>226</v>
      </c>
    </row>
    <row r="132">
      <c r="A132" s="2" t="s">
        <v>227</v>
      </c>
    </row>
    <row r="133">
      <c r="A133" s="2" t="s">
        <v>228</v>
      </c>
    </row>
    <row r="134">
      <c r="A134" s="2" t="s">
        <v>229</v>
      </c>
    </row>
    <row r="135">
      <c r="A135" s="2" t="s">
        <v>230</v>
      </c>
    </row>
    <row r="136">
      <c r="A136" s="2" t="s">
        <v>231</v>
      </c>
    </row>
    <row r="137">
      <c r="A137" s="2" t="s">
        <v>232</v>
      </c>
    </row>
    <row r="138">
      <c r="A138" s="2" t="s">
        <v>233</v>
      </c>
    </row>
    <row r="139">
      <c r="A139" s="2" t="s">
        <v>234</v>
      </c>
    </row>
    <row r="140">
      <c r="A140" s="2" t="s">
        <v>235</v>
      </c>
    </row>
    <row r="141">
      <c r="A141" s="2" t="s">
        <v>236</v>
      </c>
    </row>
    <row r="142">
      <c r="A142" s="2" t="s">
        <v>237</v>
      </c>
    </row>
    <row r="143">
      <c r="A143" s="2" t="s">
        <v>238</v>
      </c>
    </row>
    <row r="144">
      <c r="A144" s="2" t="s">
        <v>239</v>
      </c>
    </row>
    <row r="145">
      <c r="A145" s="2" t="s">
        <v>240</v>
      </c>
    </row>
    <row r="146">
      <c r="A146" s="2" t="s">
        <v>241</v>
      </c>
    </row>
    <row r="147">
      <c r="A147" s="2" t="s">
        <v>242</v>
      </c>
    </row>
    <row r="148">
      <c r="A148" s="2" t="s">
        <v>243</v>
      </c>
    </row>
    <row r="149">
      <c r="A149" s="2" t="s">
        <v>244</v>
      </c>
    </row>
    <row r="150">
      <c r="A150" s="2" t="s">
        <v>245</v>
      </c>
    </row>
    <row r="151">
      <c r="A151" s="2" t="s">
        <v>246</v>
      </c>
    </row>
    <row r="152">
      <c r="A152" s="2" t="s">
        <v>247</v>
      </c>
    </row>
    <row r="153">
      <c r="A153" s="2" t="s">
        <v>248</v>
      </c>
    </row>
    <row r="154">
      <c r="A154" s="2" t="s">
        <v>249</v>
      </c>
    </row>
    <row r="155">
      <c r="A155" s="2" t="s">
        <v>250</v>
      </c>
    </row>
    <row r="156">
      <c r="A156" s="2" t="s">
        <v>251</v>
      </c>
    </row>
    <row r="157">
      <c r="A157" s="2" t="s">
        <v>252</v>
      </c>
    </row>
    <row r="158">
      <c r="A158" s="2" t="s">
        <v>253</v>
      </c>
    </row>
    <row r="159">
      <c r="A159" s="2" t="s">
        <v>254</v>
      </c>
    </row>
    <row r="160">
      <c r="A160" s="2" t="s">
        <v>255</v>
      </c>
    </row>
    <row r="161">
      <c r="A161" s="2" t="s">
        <v>256</v>
      </c>
    </row>
    <row r="162">
      <c r="A162" s="2" t="s">
        <v>257</v>
      </c>
    </row>
    <row r="163">
      <c r="A163" s="2" t="s">
        <v>258</v>
      </c>
    </row>
    <row r="164">
      <c r="A164" s="2" t="s">
        <v>259</v>
      </c>
    </row>
    <row r="165">
      <c r="A165" s="2" t="s">
        <v>260</v>
      </c>
    </row>
    <row r="166">
      <c r="A166" s="2" t="s">
        <v>261</v>
      </c>
    </row>
    <row r="167">
      <c r="A167" s="2" t="s">
        <v>262</v>
      </c>
    </row>
    <row r="168">
      <c r="A168" s="2" t="s">
        <v>263</v>
      </c>
    </row>
    <row r="169">
      <c r="A169" s="2" t="s">
        <v>264</v>
      </c>
    </row>
    <row r="170">
      <c r="A170" s="2" t="s">
        <v>265</v>
      </c>
    </row>
    <row r="171">
      <c r="A171" s="2" t="s">
        <v>266</v>
      </c>
    </row>
    <row r="172">
      <c r="A172" s="2" t="s">
        <v>267</v>
      </c>
    </row>
    <row r="173">
      <c r="A173" s="2" t="s">
        <v>268</v>
      </c>
    </row>
    <row r="174">
      <c r="A174" s="2" t="s">
        <v>269</v>
      </c>
    </row>
    <row r="175">
      <c r="A175" s="2" t="s">
        <v>270</v>
      </c>
    </row>
    <row r="176">
      <c r="A176" s="2" t="s">
        <v>271</v>
      </c>
    </row>
    <row r="177">
      <c r="A177" s="2" t="s">
        <v>272</v>
      </c>
    </row>
    <row r="178">
      <c r="A178" s="2" t="s">
        <v>273</v>
      </c>
    </row>
    <row r="179">
      <c r="A179" s="2" t="s">
        <v>274</v>
      </c>
    </row>
    <row r="180">
      <c r="A180" s="2" t="s">
        <v>275</v>
      </c>
    </row>
    <row r="181">
      <c r="A181" s="2" t="s">
        <v>276</v>
      </c>
    </row>
    <row r="182">
      <c r="A182" s="2" t="s">
        <v>277</v>
      </c>
    </row>
    <row r="183">
      <c r="A183" s="2" t="s">
        <v>278</v>
      </c>
    </row>
    <row r="184">
      <c r="A184" s="2" t="s">
        <v>279</v>
      </c>
    </row>
    <row r="185">
      <c r="A185" s="2" t="s">
        <v>280</v>
      </c>
    </row>
    <row r="186">
      <c r="A186" s="2" t="s">
        <v>281</v>
      </c>
    </row>
    <row r="187">
      <c r="A187" s="2" t="s">
        <v>282</v>
      </c>
    </row>
    <row r="188">
      <c r="A188" s="2" t="s">
        <v>283</v>
      </c>
    </row>
    <row r="189">
      <c r="A189" s="2" t="s">
        <v>284</v>
      </c>
    </row>
    <row r="190">
      <c r="A190" s="2" t="s">
        <v>285</v>
      </c>
    </row>
    <row r="191">
      <c r="A191" s="2" t="s">
        <v>286</v>
      </c>
    </row>
    <row r="192">
      <c r="A192" s="2" t="s">
        <v>287</v>
      </c>
    </row>
    <row r="193">
      <c r="A193" s="2" t="s">
        <v>288</v>
      </c>
    </row>
    <row r="194">
      <c r="A194" s="2" t="s">
        <v>289</v>
      </c>
    </row>
    <row r="195">
      <c r="A195" s="2" t="s">
        <v>290</v>
      </c>
    </row>
    <row r="196">
      <c r="A196" s="2" t="s">
        <v>291</v>
      </c>
    </row>
    <row r="197">
      <c r="A197" s="2" t="s">
        <v>292</v>
      </c>
    </row>
    <row r="198">
      <c r="A198" s="2" t="s">
        <v>293</v>
      </c>
    </row>
    <row r="199">
      <c r="A199" s="2" t="s">
        <v>294</v>
      </c>
    </row>
    <row r="200">
      <c r="A200" s="2" t="s">
        <v>295</v>
      </c>
    </row>
    <row r="201">
      <c r="A201" s="2" t="s">
        <v>296</v>
      </c>
    </row>
    <row r="202">
      <c r="A202" s="2" t="s">
        <v>297</v>
      </c>
    </row>
    <row r="203">
      <c r="A203" s="2" t="s">
        <v>298</v>
      </c>
    </row>
    <row r="204">
      <c r="A204" s="2" t="s">
        <v>299</v>
      </c>
    </row>
    <row r="205">
      <c r="A205" s="2" t="s">
        <v>300</v>
      </c>
    </row>
    <row r="206">
      <c r="A206" s="2" t="s">
        <v>301</v>
      </c>
    </row>
    <row r="207">
      <c r="A207" s="2" t="s">
        <v>302</v>
      </c>
    </row>
    <row r="208">
      <c r="A208" s="2" t="s">
        <v>303</v>
      </c>
    </row>
    <row r="209">
      <c r="A209" s="2" t="s">
        <v>304</v>
      </c>
    </row>
    <row r="210">
      <c r="A210" s="2" t="s">
        <v>305</v>
      </c>
    </row>
    <row r="211">
      <c r="A211" s="2" t="s">
        <v>306</v>
      </c>
    </row>
    <row r="212">
      <c r="A212" s="2" t="s">
        <v>307</v>
      </c>
    </row>
    <row r="213">
      <c r="A213" s="2" t="s">
        <v>308</v>
      </c>
    </row>
    <row r="214">
      <c r="A214" s="2" t="s">
        <v>309</v>
      </c>
    </row>
    <row r="215">
      <c r="A215" s="2" t="s">
        <v>310</v>
      </c>
    </row>
    <row r="216">
      <c r="A216" s="2" t="s">
        <v>311</v>
      </c>
    </row>
    <row r="217">
      <c r="A217" s="2" t="s">
        <v>312</v>
      </c>
    </row>
    <row r="218">
      <c r="A218" s="2" t="s">
        <v>313</v>
      </c>
    </row>
    <row r="219">
      <c r="A219" s="2" t="s">
        <v>314</v>
      </c>
    </row>
    <row r="220">
      <c r="A220" s="2" t="s">
        <v>315</v>
      </c>
    </row>
    <row r="221">
      <c r="A221" s="2" t="s">
        <v>316</v>
      </c>
    </row>
    <row r="222">
      <c r="A222" s="2" t="s">
        <v>317</v>
      </c>
    </row>
    <row r="223">
      <c r="A223" s="2" t="s">
        <v>318</v>
      </c>
    </row>
    <row r="224">
      <c r="A224" s="2" t="s">
        <v>319</v>
      </c>
    </row>
    <row r="225">
      <c r="A225" s="2" t="s">
        <v>320</v>
      </c>
    </row>
    <row r="226">
      <c r="A226" s="2" t="s">
        <v>321</v>
      </c>
    </row>
    <row r="227">
      <c r="A227" s="2" t="s">
        <v>322</v>
      </c>
    </row>
    <row r="228">
      <c r="A228" s="2" t="s">
        <v>323</v>
      </c>
    </row>
    <row r="229">
      <c r="A229" s="2" t="s">
        <v>324</v>
      </c>
    </row>
    <row r="230">
      <c r="A230" s="2" t="s">
        <v>325</v>
      </c>
    </row>
    <row r="231">
      <c r="A231" s="2" t="s">
        <v>326</v>
      </c>
    </row>
    <row r="232">
      <c r="A232" s="2" t="s">
        <v>327</v>
      </c>
    </row>
    <row r="233">
      <c r="A233" s="2" t="s">
        <v>328</v>
      </c>
    </row>
    <row r="234">
      <c r="A234" s="2" t="s">
        <v>329</v>
      </c>
    </row>
    <row r="235">
      <c r="A235" s="2" t="s">
        <v>330</v>
      </c>
    </row>
    <row r="236">
      <c r="A236" s="2" t="s">
        <v>331</v>
      </c>
    </row>
    <row r="237">
      <c r="A237" s="2" t="s">
        <v>332</v>
      </c>
    </row>
    <row r="238">
      <c r="A238" s="2" t="s">
        <v>333</v>
      </c>
    </row>
    <row r="239">
      <c r="A239" s="2" t="s">
        <v>334</v>
      </c>
    </row>
    <row r="240">
      <c r="A240" s="2" t="s">
        <v>335</v>
      </c>
    </row>
    <row r="241">
      <c r="A241" s="2" t="s">
        <v>336</v>
      </c>
    </row>
    <row r="242">
      <c r="A242" s="2" t="s">
        <v>337</v>
      </c>
    </row>
    <row r="243">
      <c r="A243" s="2" t="s">
        <v>338</v>
      </c>
    </row>
    <row r="244">
      <c r="A244" s="2" t="s">
        <v>339</v>
      </c>
    </row>
    <row r="245">
      <c r="A245" s="2" t="s">
        <v>340</v>
      </c>
    </row>
    <row r="246">
      <c r="A246" s="2" t="s">
        <v>341</v>
      </c>
    </row>
    <row r="247">
      <c r="A247" s="2" t="s">
        <v>342</v>
      </c>
    </row>
    <row r="248">
      <c r="A248" s="2" t="s">
        <v>343</v>
      </c>
    </row>
    <row r="249">
      <c r="A249" s="2" t="s">
        <v>344</v>
      </c>
    </row>
    <row r="250">
      <c r="A250" s="2" t="s">
        <v>345</v>
      </c>
    </row>
    <row r="251">
      <c r="A251" s="2" t="s">
        <v>346</v>
      </c>
    </row>
    <row r="252">
      <c r="A252" s="2" t="s">
        <v>347</v>
      </c>
    </row>
    <row r="253">
      <c r="A253" s="2" t="s">
        <v>348</v>
      </c>
    </row>
    <row r="254">
      <c r="A254" s="2" t="s">
        <v>349</v>
      </c>
    </row>
  </sheetData>
  <autoFilter ref="$A$1:$Z$25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9.43"/>
  </cols>
  <sheetData>
    <row r="1">
      <c r="A1" s="4" t="s">
        <v>6</v>
      </c>
      <c r="B1" s="5" t="s">
        <v>11</v>
      </c>
      <c r="C1" s="7" t="s">
        <v>13</v>
      </c>
      <c r="D1" s="7" t="s">
        <v>17</v>
      </c>
      <c r="E1" s="5" t="s">
        <v>18</v>
      </c>
      <c r="F1" s="7" t="s">
        <v>19</v>
      </c>
      <c r="G1" s="7" t="s">
        <v>20</v>
      </c>
      <c r="H1" s="7" t="s">
        <v>13</v>
      </c>
      <c r="I1" s="7" t="s">
        <v>21</v>
      </c>
      <c r="J1" s="9" t="s">
        <v>22</v>
      </c>
      <c r="K1" s="9" t="s">
        <v>26</v>
      </c>
      <c r="L1" s="11" t="s">
        <v>27</v>
      </c>
      <c r="M1" s="9" t="s">
        <v>35</v>
      </c>
      <c r="N1" s="9" t="s">
        <v>36</v>
      </c>
      <c r="O1" s="11" t="s">
        <v>37</v>
      </c>
      <c r="P1" s="9" t="s">
        <v>38</v>
      </c>
      <c r="Q1" s="9" t="s">
        <v>39</v>
      </c>
      <c r="R1" s="5" t="s">
        <v>40</v>
      </c>
      <c r="S1" s="5" t="s">
        <v>41</v>
      </c>
      <c r="T1" s="7" t="s">
        <v>42</v>
      </c>
      <c r="U1" s="5" t="s">
        <v>43</v>
      </c>
      <c r="V1" s="5" t="s">
        <v>44</v>
      </c>
      <c r="W1" s="7" t="s">
        <v>45</v>
      </c>
      <c r="X1" s="5" t="s">
        <v>46</v>
      </c>
      <c r="Y1" s="5" t="s">
        <v>47</v>
      </c>
      <c r="Z1" s="5" t="s">
        <v>48</v>
      </c>
    </row>
    <row r="2">
      <c r="A2" s="14" t="s">
        <v>51</v>
      </c>
      <c r="B2" s="24" t="str">
        <f t="shared" ref="B2:C2" si="1">SUM(#REF!)</f>
        <v>#REF!</v>
      </c>
      <c r="C2" s="24" t="str">
        <f t="shared" si="1"/>
        <v>#REF!</v>
      </c>
      <c r="D2" s="26" t="str">
        <f>C2/B2</f>
        <v>#REF!</v>
      </c>
      <c r="E2" s="24" t="str">
        <f t="shared" ref="E2:F2" si="2">SUM(#REF!)</f>
        <v>#REF!</v>
      </c>
      <c r="F2" s="24" t="str">
        <f t="shared" si="2"/>
        <v>#REF!</v>
      </c>
      <c r="G2" s="28" t="str">
        <f>F2/E2</f>
        <v>#REF!</v>
      </c>
      <c r="H2" s="30" t="str">
        <f>E2+B2</f>
        <v>#REF!</v>
      </c>
      <c r="I2" s="28" t="str">
        <f>(F2+C2)/H2</f>
        <v>#REF!</v>
      </c>
      <c r="J2" s="31" t="str">
        <f t="shared" ref="J2:K2" si="3">SUM(#REF!)</f>
        <v>#REF!</v>
      </c>
      <c r="K2" s="31" t="str">
        <f t="shared" si="3"/>
        <v>#REF!</v>
      </c>
      <c r="L2" s="32" t="str">
        <f t="shared" ref="L2:L3" si="9">K2/J2</f>
        <v>#REF!</v>
      </c>
      <c r="M2" s="31" t="str">
        <f t="shared" ref="M2:N2" si="4">SUM(#REF!)</f>
        <v>#REF!</v>
      </c>
      <c r="N2" s="31" t="str">
        <f t="shared" si="4"/>
        <v>#REF!</v>
      </c>
      <c r="O2" s="32" t="str">
        <f t="shared" ref="O2:O3" si="11">N2/M2</f>
        <v>#REF!</v>
      </c>
      <c r="P2" s="31" t="str">
        <f>J2+M2</f>
        <v>#REF!</v>
      </c>
      <c r="Q2" s="32" t="str">
        <f>(N2+K2)/P2</f>
        <v>#REF!</v>
      </c>
      <c r="R2" s="34" t="str">
        <f t="shared" ref="R2:S2" si="5">SUM(B2,J2)</f>
        <v>#REF!</v>
      </c>
      <c r="S2" s="34" t="str">
        <f t="shared" si="5"/>
        <v>#REF!</v>
      </c>
      <c r="T2" s="35" t="str">
        <f t="shared" ref="T2:T3" si="13">S2/R2</f>
        <v>#REF!</v>
      </c>
      <c r="U2" s="34" t="str">
        <f t="shared" ref="U2:V2" si="6">SUM(E2,M2)</f>
        <v>#REF!</v>
      </c>
      <c r="V2" s="34" t="str">
        <f t="shared" si="6"/>
        <v>#REF!</v>
      </c>
      <c r="W2" s="35" t="str">
        <f t="shared" ref="W2:W3" si="15">V2/U2</f>
        <v>#REF!</v>
      </c>
      <c r="X2" s="34" t="str">
        <f t="shared" ref="X2:Y2" si="7">SUM(R2,U2)</f>
        <v>#REF!</v>
      </c>
      <c r="Y2" s="34" t="str">
        <f t="shared" si="7"/>
        <v>#REF!</v>
      </c>
      <c r="Z2" s="35" t="str">
        <f t="shared" ref="Z2:Z3" si="17">Y2/X2</f>
        <v>#REF!</v>
      </c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>
      <c r="A3" s="7" t="s">
        <v>387</v>
      </c>
      <c r="B3" s="34"/>
      <c r="C3" s="34"/>
      <c r="D3" s="34"/>
      <c r="E3" s="34"/>
      <c r="F3" s="34"/>
      <c r="G3" s="34"/>
      <c r="H3" s="34"/>
      <c r="I3" s="34"/>
      <c r="J3" s="34" t="str">
        <f t="shared" ref="J3:K3" si="8">SUM(#REF!,#REF!,#REF!)</f>
        <v>#REF!</v>
      </c>
      <c r="K3" s="34" t="str">
        <f t="shared" si="8"/>
        <v>#REF!</v>
      </c>
      <c r="L3" s="32" t="str">
        <f t="shared" si="9"/>
        <v>#REF!</v>
      </c>
      <c r="M3" s="34" t="str">
        <f t="shared" ref="M3:N3" si="10">SUM(#REF!,#REF!,#REF!)</f>
        <v>#REF!</v>
      </c>
      <c r="N3" s="34" t="str">
        <f t="shared" si="10"/>
        <v>#REF!</v>
      </c>
      <c r="O3" s="32" t="str">
        <f t="shared" si="11"/>
        <v>#REF!</v>
      </c>
      <c r="P3" s="34" t="str">
        <f>SUM(#REF!,#REF!,#REF!)</f>
        <v>#REF!</v>
      </c>
      <c r="Q3" s="34"/>
      <c r="R3" s="34" t="str">
        <f t="shared" ref="R3:S3" si="12">SUM(#REF!,#REF!,#REF!)</f>
        <v>#REF!</v>
      </c>
      <c r="S3" s="34" t="str">
        <f t="shared" si="12"/>
        <v>#REF!</v>
      </c>
      <c r="T3" s="35" t="str">
        <f t="shared" si="13"/>
        <v>#REF!</v>
      </c>
      <c r="U3" s="34" t="str">
        <f t="shared" ref="U3:V3" si="14">SUM(#REF!,#REF!,#REF!)</f>
        <v>#REF!</v>
      </c>
      <c r="V3" s="34" t="str">
        <f t="shared" si="14"/>
        <v>#REF!</v>
      </c>
      <c r="W3" s="35" t="str">
        <f t="shared" si="15"/>
        <v>#REF!</v>
      </c>
      <c r="X3" s="34" t="str">
        <f t="shared" ref="X3:Y3" si="16">SUM(#REF!,#REF!,#REF!)</f>
        <v>#REF!</v>
      </c>
      <c r="Y3" s="34" t="str">
        <f t="shared" si="16"/>
        <v>#REF!</v>
      </c>
      <c r="Z3" s="35" t="str">
        <f t="shared" si="17"/>
        <v>#REF!</v>
      </c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</row>
    <row r="4">
      <c r="A4" s="7" t="s">
        <v>425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5" t="str">
        <f t="shared" ref="X4:Y4" si="18">#REF!/#REF!</f>
        <v>#REF!</v>
      </c>
      <c r="Y4" s="35" t="str">
        <f t="shared" si="18"/>
        <v>#REF!</v>
      </c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5">
      <c r="A5" s="7" t="s">
        <v>426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8" t="s">
        <v>427</v>
      </c>
      <c r="U5" s="35" t="str">
        <f>#REF!/#REF!</f>
        <v>#REF!</v>
      </c>
      <c r="V5" s="34"/>
      <c r="W5" s="34"/>
      <c r="X5" s="35" t="str">
        <f t="shared" ref="X5:Y5" si="19">#REF!/#REF!</f>
        <v>#REF!</v>
      </c>
      <c r="Y5" s="35" t="str">
        <f t="shared" si="19"/>
        <v>#REF!</v>
      </c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>
      <c r="A6" s="60"/>
      <c r="X6" s="35" t="str">
        <f t="shared" ref="X6:Y6" si="20">X5/X3</f>
        <v>#REF!</v>
      </c>
      <c r="Y6" s="35" t="str">
        <f t="shared" si="20"/>
        <v>#REF!</v>
      </c>
    </row>
    <row r="7">
      <c r="A7" s="63" t="s">
        <v>429</v>
      </c>
      <c r="B7" s="65">
        <v>25747.0</v>
      </c>
      <c r="C7" s="65">
        <v>25747.0</v>
      </c>
      <c r="D7" s="68">
        <f t="shared" ref="D7:D9" si="24">C7/B7</f>
        <v>1</v>
      </c>
      <c r="E7" s="65">
        <v>1888.0</v>
      </c>
      <c r="F7" s="65">
        <v>1888.0</v>
      </c>
      <c r="G7" s="76">
        <f t="shared" ref="G7:G9" si="25">F7/E7</f>
        <v>1</v>
      </c>
      <c r="H7" s="76"/>
      <c r="I7" s="79">
        <f>E7+B7</f>
        <v>27635</v>
      </c>
      <c r="J7" s="81">
        <v>28395.0</v>
      </c>
      <c r="K7" s="81">
        <v>28395.0</v>
      </c>
      <c r="L7" s="84">
        <f t="shared" ref="L7:L8" si="26">K7/J7</f>
        <v>1</v>
      </c>
      <c r="M7" s="81">
        <v>1230.0</v>
      </c>
      <c r="N7" s="81">
        <v>1230.0</v>
      </c>
      <c r="O7" s="84">
        <f t="shared" ref="O7:O8" si="27">N7/M7</f>
        <v>1</v>
      </c>
      <c r="P7" s="88">
        <f t="shared" ref="P7:P16" si="28">J7+M7</f>
        <v>29625</v>
      </c>
      <c r="Q7" s="88"/>
      <c r="R7" s="89">
        <f t="shared" ref="R7:S7" si="21">SUM(B7,J7)</f>
        <v>54142</v>
      </c>
      <c r="S7" s="89">
        <f t="shared" si="21"/>
        <v>54142</v>
      </c>
      <c r="T7" s="92">
        <f t="shared" ref="T7:T23" si="30">S7/R7</f>
        <v>1</v>
      </c>
      <c r="U7" s="89">
        <f t="shared" ref="U7:V7" si="22">SUM(E7,M7)</f>
        <v>3118</v>
      </c>
      <c r="V7" s="89">
        <f t="shared" si="22"/>
        <v>3118</v>
      </c>
      <c r="W7" s="92">
        <f t="shared" ref="W7:W9" si="32">V7/U7</f>
        <v>1</v>
      </c>
      <c r="X7" s="89">
        <f t="shared" ref="X7:Y7" si="23">SUM(R7,U7)</f>
        <v>57260</v>
      </c>
      <c r="Y7" s="89">
        <f t="shared" si="23"/>
        <v>57260</v>
      </c>
      <c r="Z7" s="92">
        <f t="shared" ref="Z7:Z23" si="34">Y7/X7</f>
        <v>1</v>
      </c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</row>
    <row r="8">
      <c r="A8" s="98" t="s">
        <v>425</v>
      </c>
      <c r="B8" s="99">
        <v>5503.0</v>
      </c>
      <c r="C8" s="99">
        <v>2939.0</v>
      </c>
      <c r="D8" s="100">
        <f t="shared" si="24"/>
        <v>0.5340723242</v>
      </c>
      <c r="E8" s="99">
        <v>171.0</v>
      </c>
      <c r="F8" s="99">
        <v>154.0</v>
      </c>
      <c r="G8" s="101">
        <f t="shared" si="25"/>
        <v>0.9005847953</v>
      </c>
      <c r="H8" s="101"/>
      <c r="I8" s="101"/>
      <c r="J8" s="102">
        <v>4947.0</v>
      </c>
      <c r="K8" s="102">
        <v>2598.0</v>
      </c>
      <c r="L8" s="103">
        <f t="shared" si="26"/>
        <v>0.5251667677</v>
      </c>
      <c r="M8" s="102">
        <v>142.0</v>
      </c>
      <c r="N8" s="102">
        <v>115.0</v>
      </c>
      <c r="O8" s="103">
        <f t="shared" si="27"/>
        <v>0.8098591549</v>
      </c>
      <c r="P8" s="104">
        <f t="shared" si="28"/>
        <v>5089</v>
      </c>
      <c r="Q8" s="104"/>
      <c r="R8" s="105">
        <f t="shared" ref="R8:S8" si="29">SUM(B8,J8)</f>
        <v>10450</v>
      </c>
      <c r="S8" s="105">
        <f t="shared" si="29"/>
        <v>5537</v>
      </c>
      <c r="T8" s="106">
        <f t="shared" si="30"/>
        <v>0.5298564593</v>
      </c>
      <c r="U8" s="105">
        <f t="shared" ref="U8:V8" si="31">SUM(E8,M8)</f>
        <v>313</v>
      </c>
      <c r="V8" s="105">
        <f t="shared" si="31"/>
        <v>269</v>
      </c>
      <c r="W8" s="106">
        <f t="shared" si="32"/>
        <v>0.8594249201</v>
      </c>
      <c r="X8" s="105">
        <f t="shared" ref="X8:Y8" si="33">SUM(R8,U8)</f>
        <v>10763</v>
      </c>
      <c r="Y8" s="105">
        <f t="shared" si="33"/>
        <v>5806</v>
      </c>
      <c r="Z8" s="106">
        <f t="shared" si="34"/>
        <v>0.5394406764</v>
      </c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</row>
    <row r="9">
      <c r="A9" s="94" t="s">
        <v>435</v>
      </c>
      <c r="B9" s="95">
        <v>4057.0</v>
      </c>
      <c r="C9" s="95">
        <v>3763.0</v>
      </c>
      <c r="D9" s="108">
        <f t="shared" si="24"/>
        <v>0.9275326596</v>
      </c>
      <c r="E9" s="95">
        <v>210.0</v>
      </c>
      <c r="F9" s="95">
        <v>195.0</v>
      </c>
      <c r="G9" s="109">
        <f t="shared" si="25"/>
        <v>0.9285714286</v>
      </c>
      <c r="H9" s="109"/>
      <c r="I9" s="109"/>
      <c r="J9" s="110">
        <v>3475.0</v>
      </c>
      <c r="K9" s="111">
        <v>2418.0</v>
      </c>
      <c r="L9" s="112">
        <f>('DATOS CONSERVADOS ENTREGADOS'!C11/'DATOS CONSERVADOS RECIBIDOS'!C11)</f>
        <v>0.6958273381</v>
      </c>
      <c r="M9" s="110">
        <v>251.0</v>
      </c>
      <c r="N9" s="110">
        <v>242.0</v>
      </c>
      <c r="O9" s="112">
        <f>('GEOLOCALIZACIÓN ENTREGADOS'!C11/'GEOLOCALIZACIÓN RECIBIDOS'!C11)</f>
        <v>0.9641434263</v>
      </c>
      <c r="P9" s="113">
        <f t="shared" si="28"/>
        <v>3726</v>
      </c>
      <c r="Q9" s="113"/>
      <c r="R9" s="114">
        <f t="shared" ref="R9:S9" si="35">SUM(B9,J9)</f>
        <v>7532</v>
      </c>
      <c r="S9" s="114">
        <f t="shared" si="35"/>
        <v>6181</v>
      </c>
      <c r="T9" s="115">
        <f t="shared" si="30"/>
        <v>0.8206319703</v>
      </c>
      <c r="U9" s="114">
        <f t="shared" ref="U9:V9" si="36">SUM(E9,M9)</f>
        <v>461</v>
      </c>
      <c r="V9" s="114">
        <f t="shared" si="36"/>
        <v>437</v>
      </c>
      <c r="W9" s="115">
        <f t="shared" si="32"/>
        <v>0.9479392625</v>
      </c>
      <c r="X9" s="114">
        <f t="shared" ref="X9:Y9" si="37">SUM(R9,U9)</f>
        <v>7993</v>
      </c>
      <c r="Y9" s="114">
        <f t="shared" si="37"/>
        <v>6618</v>
      </c>
      <c r="Z9" s="115">
        <f t="shared" si="34"/>
        <v>0.8279744777</v>
      </c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</row>
    <row r="10">
      <c r="A10" s="69" t="s">
        <v>430</v>
      </c>
      <c r="B10" s="116"/>
      <c r="C10" s="116"/>
      <c r="D10" s="117"/>
      <c r="E10" s="116"/>
      <c r="F10" s="116"/>
      <c r="G10" s="116"/>
      <c r="H10" s="116"/>
      <c r="I10" s="116"/>
      <c r="J10" s="118">
        <v>2514.0</v>
      </c>
      <c r="K10" s="119">
        <v>2514.0</v>
      </c>
      <c r="L10" s="120">
        <f>('DATOS CONSERVADOS ENTREGADOS'!C6/'DATOS CONSERVADOS RECIBIDOS'!C6)</f>
        <v>1</v>
      </c>
      <c r="M10" s="118"/>
      <c r="N10" s="118"/>
      <c r="O10" s="120"/>
      <c r="P10" s="122">
        <f t="shared" si="28"/>
        <v>2514</v>
      </c>
      <c r="Q10" s="122"/>
      <c r="R10" s="125">
        <f t="shared" ref="R10:S10" si="38">SUM(B10,J10)</f>
        <v>2514</v>
      </c>
      <c r="S10" s="125">
        <f t="shared" si="38"/>
        <v>2514</v>
      </c>
      <c r="T10" s="127">
        <f t="shared" si="30"/>
        <v>1</v>
      </c>
      <c r="U10" s="125">
        <f t="shared" ref="U10:V10" si="39">SUM(E10,M10)</f>
        <v>0</v>
      </c>
      <c r="V10" s="125">
        <f t="shared" si="39"/>
        <v>0</v>
      </c>
      <c r="W10" s="129">
        <v>0.0</v>
      </c>
      <c r="X10" s="125">
        <f t="shared" ref="X10:Y10" si="40">SUM(R10,U10)</f>
        <v>2514</v>
      </c>
      <c r="Y10" s="125">
        <f t="shared" si="40"/>
        <v>2514</v>
      </c>
      <c r="Z10" s="127">
        <f t="shared" si="34"/>
        <v>1</v>
      </c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</row>
    <row r="11">
      <c r="A11" s="86" t="s">
        <v>141</v>
      </c>
      <c r="B11" s="12">
        <v>171.0</v>
      </c>
      <c r="C11" s="12">
        <v>171.0</v>
      </c>
      <c r="D11" s="132">
        <f>C11/B11</f>
        <v>1</v>
      </c>
      <c r="E11" s="87"/>
      <c r="F11" s="87"/>
      <c r="G11" s="87"/>
      <c r="H11" s="87"/>
      <c r="I11" s="87"/>
      <c r="J11" s="134">
        <v>77.0</v>
      </c>
      <c r="K11" s="135">
        <v>77.0</v>
      </c>
      <c r="L11" s="137">
        <f>('DATOS CONSERVADOS ENTREGADOS'!C9/'DATOS CONSERVADOS RECIBIDOS'!C9)</f>
        <v>1</v>
      </c>
      <c r="M11" s="134"/>
      <c r="N11" s="134"/>
      <c r="O11" s="137"/>
      <c r="P11" s="139">
        <f t="shared" si="28"/>
        <v>77</v>
      </c>
      <c r="Q11" s="139"/>
      <c r="R11" s="140">
        <f t="shared" ref="R11:S11" si="41">SUM(B11,J11)</f>
        <v>248</v>
      </c>
      <c r="S11" s="140">
        <f t="shared" si="41"/>
        <v>248</v>
      </c>
      <c r="T11" s="142">
        <f t="shared" si="30"/>
        <v>1</v>
      </c>
      <c r="U11" s="140">
        <f t="shared" ref="U11:V11" si="42">SUM(E11,M11)</f>
        <v>0</v>
      </c>
      <c r="V11" s="140">
        <f t="shared" si="42"/>
        <v>0</v>
      </c>
      <c r="W11" s="143">
        <v>0.0</v>
      </c>
      <c r="X11" s="140">
        <f t="shared" ref="X11:Y11" si="43">SUM(R11,U11)</f>
        <v>248</v>
      </c>
      <c r="Y11" s="140">
        <f t="shared" si="43"/>
        <v>248</v>
      </c>
      <c r="Z11" s="142">
        <f t="shared" si="34"/>
        <v>1</v>
      </c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</row>
    <row r="12">
      <c r="A12" s="62" t="s">
        <v>428</v>
      </c>
      <c r="B12" s="116"/>
      <c r="C12" s="116"/>
      <c r="D12" s="117"/>
      <c r="E12" s="116"/>
      <c r="F12" s="116"/>
      <c r="G12" s="116"/>
      <c r="H12" s="116"/>
      <c r="I12" s="116"/>
      <c r="J12" s="144">
        <v>160.0</v>
      </c>
      <c r="K12" s="145">
        <v>160.0</v>
      </c>
      <c r="L12" s="146">
        <f>('DATOS CONSERVADOS ENTREGADOS'!C5/'DATOS CONSERVADOS RECIBIDOS'!C5)</f>
        <v>1</v>
      </c>
      <c r="M12" s="144"/>
      <c r="N12" s="144"/>
      <c r="O12" s="146"/>
      <c r="P12" s="147">
        <f t="shared" si="28"/>
        <v>160</v>
      </c>
      <c r="Q12" s="147"/>
      <c r="R12" s="148">
        <f t="shared" ref="R12:S12" si="44">SUM(B12,J12)</f>
        <v>160</v>
      </c>
      <c r="S12" s="148">
        <f t="shared" si="44"/>
        <v>160</v>
      </c>
      <c r="T12" s="149">
        <f t="shared" si="30"/>
        <v>1</v>
      </c>
      <c r="U12" s="148">
        <f t="shared" ref="U12:V12" si="45">SUM(E12,M12)</f>
        <v>0</v>
      </c>
      <c r="V12" s="148">
        <f t="shared" si="45"/>
        <v>0</v>
      </c>
      <c r="W12" s="150">
        <v>0.0</v>
      </c>
      <c r="X12" s="148">
        <f t="shared" ref="X12:Y12" si="46">SUM(R12,U12)</f>
        <v>160</v>
      </c>
      <c r="Y12" s="148">
        <f t="shared" si="46"/>
        <v>160</v>
      </c>
      <c r="Z12" s="149">
        <f t="shared" si="34"/>
        <v>1</v>
      </c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>
      <c r="A13" s="48" t="s">
        <v>30</v>
      </c>
      <c r="B13" s="50">
        <v>101.0</v>
      </c>
      <c r="C13" s="50">
        <v>31.0</v>
      </c>
      <c r="D13" s="151">
        <f t="shared" ref="D13:D15" si="50">C13/B13</f>
        <v>0.3069306931</v>
      </c>
      <c r="E13" s="53"/>
      <c r="F13" s="53"/>
      <c r="G13" s="53"/>
      <c r="H13" s="53"/>
      <c r="I13" s="53"/>
      <c r="J13" s="152">
        <v>51.0</v>
      </c>
      <c r="K13" s="153">
        <v>51.0</v>
      </c>
      <c r="L13" s="154">
        <f>('DATOS CONSERVADOS ENTREGADOS'!C3/'DATOS CONSERVADOS RECIBIDOS'!C3)</f>
        <v>1</v>
      </c>
      <c r="M13" s="152"/>
      <c r="N13" s="152"/>
      <c r="O13" s="154"/>
      <c r="P13" s="155">
        <f t="shared" si="28"/>
        <v>51</v>
      </c>
      <c r="Q13" s="155"/>
      <c r="R13" s="156">
        <f t="shared" ref="R13:S13" si="47">SUM(B13,J13)</f>
        <v>152</v>
      </c>
      <c r="S13" s="156">
        <f t="shared" si="47"/>
        <v>82</v>
      </c>
      <c r="T13" s="157">
        <f t="shared" si="30"/>
        <v>0.5394736842</v>
      </c>
      <c r="U13" s="156">
        <f t="shared" ref="U13:V13" si="48">SUM(E13,M13)</f>
        <v>0</v>
      </c>
      <c r="V13" s="156">
        <f t="shared" si="48"/>
        <v>0</v>
      </c>
      <c r="W13" s="158">
        <v>0.0</v>
      </c>
      <c r="X13" s="156">
        <f t="shared" ref="X13:Y13" si="49">SUM(R13,U13)</f>
        <v>152</v>
      </c>
      <c r="Y13" s="156">
        <f t="shared" si="49"/>
        <v>82</v>
      </c>
      <c r="Z13" s="157">
        <f t="shared" si="34"/>
        <v>0.5394736842</v>
      </c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</row>
    <row r="14">
      <c r="A14" s="121" t="s">
        <v>150</v>
      </c>
      <c r="B14" s="123">
        <v>87.0</v>
      </c>
      <c r="C14" s="123">
        <v>87.0</v>
      </c>
      <c r="D14" s="159">
        <f t="shared" si="50"/>
        <v>1</v>
      </c>
      <c r="E14" s="124"/>
      <c r="F14" s="124"/>
      <c r="G14" s="160"/>
      <c r="H14" s="160"/>
      <c r="I14" s="160"/>
      <c r="J14" s="161">
        <v>53.0</v>
      </c>
      <c r="K14" s="162">
        <v>53.0</v>
      </c>
      <c r="L14" s="163">
        <f>('DATOS CONSERVADOS ENTREGADOS'!C12/'DATOS CONSERVADOS RECIBIDOS'!C12)</f>
        <v>1</v>
      </c>
      <c r="M14" s="161">
        <v>0.0</v>
      </c>
      <c r="N14" s="161">
        <v>0.0</v>
      </c>
      <c r="O14" s="164">
        <v>0.0</v>
      </c>
      <c r="P14" s="165">
        <f t="shared" si="28"/>
        <v>53</v>
      </c>
      <c r="Q14" s="165"/>
      <c r="R14" s="166">
        <f t="shared" ref="R14:S14" si="51">SUM(B14,J14)</f>
        <v>140</v>
      </c>
      <c r="S14" s="166">
        <f t="shared" si="51"/>
        <v>140</v>
      </c>
      <c r="T14" s="167">
        <f t="shared" si="30"/>
        <v>1</v>
      </c>
      <c r="U14" s="166">
        <f t="shared" ref="U14:V14" si="52">SUM(E14,M14)</f>
        <v>0</v>
      </c>
      <c r="V14" s="166">
        <f t="shared" si="52"/>
        <v>0</v>
      </c>
      <c r="W14" s="168">
        <v>0.0</v>
      </c>
      <c r="X14" s="166">
        <f t="shared" ref="X14:Y14" si="53">SUM(R14,U14)</f>
        <v>140</v>
      </c>
      <c r="Y14" s="166">
        <f t="shared" si="53"/>
        <v>140</v>
      </c>
      <c r="Z14" s="167">
        <f t="shared" si="34"/>
        <v>1</v>
      </c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</row>
    <row r="15">
      <c r="A15" s="169" t="s">
        <v>131</v>
      </c>
      <c r="B15" s="44">
        <v>33.0</v>
      </c>
      <c r="C15" s="44">
        <v>33.0</v>
      </c>
      <c r="D15" s="46">
        <f t="shared" si="50"/>
        <v>1</v>
      </c>
      <c r="E15" s="128"/>
      <c r="F15" s="128"/>
      <c r="G15" s="170"/>
      <c r="H15" s="170"/>
      <c r="I15" s="170"/>
      <c r="J15" s="171">
        <v>34.0</v>
      </c>
      <c r="K15" s="172">
        <v>34.0</v>
      </c>
      <c r="L15" s="173">
        <f>('DATOS CONSERVADOS ENTREGADOS'!C13/'DATOS CONSERVADOS RECIBIDOS'!C13)</f>
        <v>1</v>
      </c>
      <c r="M15" s="171"/>
      <c r="N15" s="171"/>
      <c r="O15" s="173"/>
      <c r="P15" s="174">
        <f t="shared" si="28"/>
        <v>34</v>
      </c>
      <c r="Q15" s="174"/>
      <c r="R15" s="175">
        <f t="shared" ref="R15:S15" si="54">SUM(B15,J15)</f>
        <v>67</v>
      </c>
      <c r="S15" s="175">
        <f t="shared" si="54"/>
        <v>67</v>
      </c>
      <c r="T15" s="176">
        <f t="shared" si="30"/>
        <v>1</v>
      </c>
      <c r="U15" s="175">
        <f t="shared" ref="U15:V15" si="55">SUM(E15,M15)</f>
        <v>0</v>
      </c>
      <c r="V15" s="175">
        <f t="shared" si="55"/>
        <v>0</v>
      </c>
      <c r="W15" s="177">
        <v>0.0</v>
      </c>
      <c r="X15" s="175">
        <f t="shared" ref="X15:Y15" si="56">SUM(R15,U15)</f>
        <v>67</v>
      </c>
      <c r="Y15" s="175">
        <f t="shared" si="56"/>
        <v>67</v>
      </c>
      <c r="Z15" s="176">
        <f t="shared" si="34"/>
        <v>1</v>
      </c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</row>
    <row r="16">
      <c r="A16" s="178" t="s">
        <v>139</v>
      </c>
      <c r="B16" s="116"/>
      <c r="C16" s="116"/>
      <c r="D16" s="117"/>
      <c r="E16" s="116"/>
      <c r="F16" s="116"/>
      <c r="G16" s="116"/>
      <c r="H16" s="116"/>
      <c r="I16" s="116"/>
      <c r="J16" s="179">
        <v>34.0</v>
      </c>
      <c r="K16" s="180">
        <v>34.0</v>
      </c>
      <c r="L16" s="181">
        <f>('DATOS CONSERVADOS ENTREGADOS'!C8/'DATOS CONSERVADOS RECIBIDOS'!C8)</f>
        <v>1</v>
      </c>
      <c r="M16" s="179"/>
      <c r="N16" s="179"/>
      <c r="O16" s="181"/>
      <c r="P16" s="182">
        <f t="shared" si="28"/>
        <v>34</v>
      </c>
      <c r="Q16" s="182"/>
      <c r="R16" s="183">
        <f t="shared" ref="R16:S16" si="57">SUM(B16,J16)</f>
        <v>34</v>
      </c>
      <c r="S16" s="183">
        <f t="shared" si="57"/>
        <v>34</v>
      </c>
      <c r="T16" s="184">
        <f t="shared" si="30"/>
        <v>1</v>
      </c>
      <c r="U16" s="183">
        <f t="shared" ref="U16:V16" si="58">SUM(E16,M16)</f>
        <v>0</v>
      </c>
      <c r="V16" s="183">
        <f t="shared" si="58"/>
        <v>0</v>
      </c>
      <c r="W16" s="185">
        <v>0.0</v>
      </c>
      <c r="X16" s="183">
        <f t="shared" ref="X16:Y16" si="59">SUM(R16,U16)</f>
        <v>34</v>
      </c>
      <c r="Y16" s="183">
        <f t="shared" si="59"/>
        <v>34</v>
      </c>
      <c r="Z16" s="184">
        <f t="shared" si="34"/>
        <v>1</v>
      </c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</row>
    <row r="17">
      <c r="A17" s="186" t="s">
        <v>454</v>
      </c>
      <c r="B17" s="187">
        <v>32.0</v>
      </c>
      <c r="C17" s="187">
        <v>8.0</v>
      </c>
      <c r="D17" s="189">
        <f t="shared" ref="D17:D18" si="63">C17/B17</f>
        <v>0.25</v>
      </c>
      <c r="E17" s="190"/>
      <c r="F17" s="190"/>
      <c r="G17" s="191"/>
      <c r="H17" s="191"/>
      <c r="I17" s="191"/>
      <c r="J17" s="192"/>
      <c r="K17" s="192"/>
      <c r="L17" s="194"/>
      <c r="M17" s="192"/>
      <c r="N17" s="192"/>
      <c r="O17" s="194"/>
      <c r="P17" s="196"/>
      <c r="Q17" s="196"/>
      <c r="R17" s="199">
        <f t="shared" ref="R17:S17" si="60">SUM(B17,J17)</f>
        <v>32</v>
      </c>
      <c r="S17" s="199">
        <f t="shared" si="60"/>
        <v>8</v>
      </c>
      <c r="T17" s="202">
        <f t="shared" si="30"/>
        <v>0.25</v>
      </c>
      <c r="U17" s="199">
        <f t="shared" ref="U17:V17" si="61">SUM(E17,M17)</f>
        <v>0</v>
      </c>
      <c r="V17" s="199">
        <f t="shared" si="61"/>
        <v>0</v>
      </c>
      <c r="W17" s="206">
        <v>0.0</v>
      </c>
      <c r="X17" s="199">
        <f t="shared" ref="X17:Y17" si="62">SUM(R17,U17)</f>
        <v>32</v>
      </c>
      <c r="Y17" s="199">
        <f t="shared" si="62"/>
        <v>8</v>
      </c>
      <c r="Z17" s="202">
        <f t="shared" si="34"/>
        <v>0.25</v>
      </c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</row>
    <row r="18">
      <c r="A18" s="208" t="s">
        <v>103</v>
      </c>
      <c r="B18" s="57">
        <v>6.0</v>
      </c>
      <c r="C18" s="57">
        <v>6.0</v>
      </c>
      <c r="D18" s="209">
        <f t="shared" si="63"/>
        <v>1</v>
      </c>
      <c r="E18" s="58"/>
      <c r="F18" s="58"/>
      <c r="G18" s="58"/>
      <c r="H18" s="58"/>
      <c r="I18" s="58"/>
      <c r="J18" s="210">
        <v>7.0</v>
      </c>
      <c r="K18" s="211">
        <v>7.0</v>
      </c>
      <c r="L18" s="212">
        <f>('DATOS CONSERVADOS ENTREGADOS'!C4/'DATOS CONSERVADOS RECIBIDOS'!C4)</f>
        <v>1</v>
      </c>
      <c r="M18" s="210"/>
      <c r="N18" s="210"/>
      <c r="O18" s="212"/>
      <c r="P18" s="213">
        <f t="shared" ref="P18:P21" si="67">J18+M18</f>
        <v>7</v>
      </c>
      <c r="Q18" s="213"/>
      <c r="R18" s="214">
        <f t="shared" ref="R18:S18" si="64">SUM(B18,J18)</f>
        <v>13</v>
      </c>
      <c r="S18" s="214">
        <f t="shared" si="64"/>
        <v>13</v>
      </c>
      <c r="T18" s="216">
        <f t="shared" si="30"/>
        <v>1</v>
      </c>
      <c r="U18" s="214">
        <f t="shared" ref="U18:V18" si="65">SUM(E18,M18)</f>
        <v>0</v>
      </c>
      <c r="V18" s="214">
        <f t="shared" si="65"/>
        <v>0</v>
      </c>
      <c r="W18" s="217">
        <v>0.0</v>
      </c>
      <c r="X18" s="214">
        <f t="shared" ref="X18:Y18" si="66">SUM(R18,U18)</f>
        <v>13</v>
      </c>
      <c r="Y18" s="214">
        <f t="shared" si="66"/>
        <v>13</v>
      </c>
      <c r="Z18" s="216">
        <f t="shared" si="34"/>
        <v>1</v>
      </c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</row>
    <row r="19">
      <c r="A19" s="90" t="s">
        <v>143</v>
      </c>
      <c r="B19" s="116"/>
      <c r="C19" s="116"/>
      <c r="D19" s="117"/>
      <c r="E19" s="116"/>
      <c r="F19" s="116"/>
      <c r="G19" s="116"/>
      <c r="H19" s="116"/>
      <c r="I19" s="116"/>
      <c r="J19" s="218">
        <v>8.0</v>
      </c>
      <c r="K19" s="219">
        <v>8.0</v>
      </c>
      <c r="L19" s="221">
        <f>('DATOS CONSERVADOS ENTREGADOS'!C10/'DATOS CONSERVADOS RECIBIDOS'!C10)</f>
        <v>1</v>
      </c>
      <c r="M19" s="218"/>
      <c r="N19" s="218"/>
      <c r="O19" s="221"/>
      <c r="P19" s="222">
        <f t="shared" si="67"/>
        <v>8</v>
      </c>
      <c r="Q19" s="222"/>
      <c r="R19" s="223">
        <f t="shared" ref="R19:S19" si="68">SUM(B19,J19)</f>
        <v>8</v>
      </c>
      <c r="S19" s="223">
        <f t="shared" si="68"/>
        <v>8</v>
      </c>
      <c r="T19" s="224">
        <f t="shared" si="30"/>
        <v>1</v>
      </c>
      <c r="U19" s="223">
        <f t="shared" ref="U19:V19" si="69">SUM(E19,M19)</f>
        <v>0</v>
      </c>
      <c r="V19" s="223">
        <f t="shared" si="69"/>
        <v>0</v>
      </c>
      <c r="W19" s="225">
        <v>0.0</v>
      </c>
      <c r="X19" s="223">
        <f t="shared" ref="X19:Y19" si="70">SUM(R19,U19)</f>
        <v>8</v>
      </c>
      <c r="Y19" s="223">
        <f t="shared" si="70"/>
        <v>8</v>
      </c>
      <c r="Z19" s="224">
        <f t="shared" si="34"/>
        <v>1</v>
      </c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</row>
    <row r="20">
      <c r="A20" s="41" t="s">
        <v>28</v>
      </c>
      <c r="B20" s="43">
        <v>1.0</v>
      </c>
      <c r="C20" s="43">
        <v>1.0</v>
      </c>
      <c r="D20" s="226">
        <f>C20/B20</f>
        <v>1</v>
      </c>
      <c r="E20" s="45"/>
      <c r="F20" s="45"/>
      <c r="G20" s="45"/>
      <c r="H20" s="45"/>
      <c r="I20" s="45"/>
      <c r="J20" s="227"/>
      <c r="K20" s="227"/>
      <c r="L20" s="228"/>
      <c r="M20" s="227">
        <v>1.0</v>
      </c>
      <c r="N20" s="227">
        <v>1.0</v>
      </c>
      <c r="O20" s="228">
        <f>('GEOLOCALIZACIÓN ENTREGADOS'!C2/'GEOLOCALIZACIÓN RECIBIDOS'!C2)</f>
        <v>1</v>
      </c>
      <c r="P20" s="229">
        <f t="shared" si="67"/>
        <v>1</v>
      </c>
      <c r="Q20" s="229"/>
      <c r="R20" s="230">
        <f t="shared" ref="R20:S20" si="71">SUM(B20,J20)</f>
        <v>1</v>
      </c>
      <c r="S20" s="230">
        <f t="shared" si="71"/>
        <v>1</v>
      </c>
      <c r="T20" s="231">
        <f t="shared" si="30"/>
        <v>1</v>
      </c>
      <c r="U20" s="230">
        <f t="shared" ref="U20:V20" si="72">SUM(E20,M20)</f>
        <v>1</v>
      </c>
      <c r="V20" s="230">
        <f t="shared" si="72"/>
        <v>1</v>
      </c>
      <c r="W20" s="231">
        <f>V20/U20</f>
        <v>1</v>
      </c>
      <c r="X20" s="230">
        <f t="shared" ref="X20:Y20" si="73">SUM(R20,U20)</f>
        <v>2</v>
      </c>
      <c r="Y20" s="230">
        <f t="shared" si="73"/>
        <v>2</v>
      </c>
      <c r="Z20" s="231">
        <f t="shared" si="34"/>
        <v>1</v>
      </c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</row>
    <row r="21">
      <c r="A21" s="75" t="s">
        <v>432</v>
      </c>
      <c r="B21" s="116"/>
      <c r="C21" s="116"/>
      <c r="D21" s="117"/>
      <c r="E21" s="116"/>
      <c r="F21" s="116"/>
      <c r="G21" s="116"/>
      <c r="H21" s="116"/>
      <c r="I21" s="116"/>
      <c r="J21" s="232">
        <v>2.0</v>
      </c>
      <c r="K21" s="233">
        <v>2.0</v>
      </c>
      <c r="L21" s="236">
        <f>('DATOS CONSERVADOS ENTREGADOS'!C7/'DATOS CONSERVADOS RECIBIDOS'!C7)</f>
        <v>1</v>
      </c>
      <c r="M21" s="232">
        <v>0.0</v>
      </c>
      <c r="N21" s="232">
        <v>0.0</v>
      </c>
      <c r="O21" s="237">
        <v>0.0</v>
      </c>
      <c r="P21" s="238">
        <f t="shared" si="67"/>
        <v>2</v>
      </c>
      <c r="Q21" s="238"/>
      <c r="R21" s="239">
        <f t="shared" ref="R21:S21" si="74">SUM(B21,J21)</f>
        <v>2</v>
      </c>
      <c r="S21" s="239">
        <f t="shared" si="74"/>
        <v>2</v>
      </c>
      <c r="T21" s="240">
        <f t="shared" si="30"/>
        <v>1</v>
      </c>
      <c r="U21" s="239">
        <f t="shared" ref="U21:V21" si="75">SUM(E21,M21)</f>
        <v>0</v>
      </c>
      <c r="V21" s="239">
        <f t="shared" si="75"/>
        <v>0</v>
      </c>
      <c r="W21" s="241">
        <v>0.0</v>
      </c>
      <c r="X21" s="239">
        <f t="shared" ref="X21:Y21" si="76">SUM(R21,U21)</f>
        <v>2</v>
      </c>
      <c r="Y21" s="239">
        <f t="shared" si="76"/>
        <v>2</v>
      </c>
      <c r="Z21" s="240">
        <f t="shared" si="34"/>
        <v>1</v>
      </c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</row>
    <row r="22">
      <c r="A22" s="242" t="s">
        <v>469</v>
      </c>
      <c r="B22" s="243">
        <v>1.0</v>
      </c>
      <c r="C22" s="243">
        <v>1.0</v>
      </c>
      <c r="D22" s="244">
        <f t="shared" ref="D22:D23" si="80">C22/B22</f>
        <v>1</v>
      </c>
      <c r="E22" s="245"/>
      <c r="F22" s="245"/>
      <c r="G22" s="246"/>
      <c r="H22" s="246"/>
      <c r="I22" s="246"/>
      <c r="J22" s="247">
        <v>0.0</v>
      </c>
      <c r="K22" s="247"/>
      <c r="L22" s="249">
        <v>0.0</v>
      </c>
      <c r="M22" s="247">
        <v>0.0</v>
      </c>
      <c r="N22" s="247"/>
      <c r="O22" s="249">
        <v>0.0</v>
      </c>
      <c r="P22" s="247">
        <v>0.0</v>
      </c>
      <c r="Q22" s="247"/>
      <c r="R22" s="251">
        <f t="shared" ref="R22:S22" si="77">SUM(B22,J22)</f>
        <v>1</v>
      </c>
      <c r="S22" s="251">
        <f t="shared" si="77"/>
        <v>1</v>
      </c>
      <c r="T22" s="252">
        <f t="shared" si="30"/>
        <v>1</v>
      </c>
      <c r="U22" s="251">
        <f t="shared" ref="U22:V22" si="78">SUM(E22,M22)</f>
        <v>0</v>
      </c>
      <c r="V22" s="251">
        <f t="shared" si="78"/>
        <v>0</v>
      </c>
      <c r="W22" s="253">
        <v>0.0</v>
      </c>
      <c r="X22" s="251">
        <f t="shared" ref="X22:Y22" si="79">SUM(R22,U22)</f>
        <v>1</v>
      </c>
      <c r="Y22" s="251">
        <f t="shared" si="79"/>
        <v>1</v>
      </c>
      <c r="Z22" s="252">
        <f t="shared" si="34"/>
        <v>1</v>
      </c>
      <c r="AA22" s="245"/>
      <c r="AB22" s="245"/>
      <c r="AC22" s="245"/>
      <c r="AD22" s="245"/>
      <c r="AE22" s="245"/>
      <c r="AF22" s="245"/>
      <c r="AG22" s="245"/>
      <c r="AH22" s="245"/>
      <c r="AI22" s="245"/>
      <c r="AJ22" s="245"/>
      <c r="AK22" s="245"/>
    </row>
    <row r="23">
      <c r="A23" s="254" t="s">
        <v>474</v>
      </c>
      <c r="B23" s="255">
        <v>1.0</v>
      </c>
      <c r="C23" s="255">
        <v>1.0</v>
      </c>
      <c r="D23" s="256">
        <f t="shared" si="80"/>
        <v>1</v>
      </c>
      <c r="E23" s="257"/>
      <c r="F23" s="257"/>
      <c r="G23" s="258"/>
      <c r="H23" s="258"/>
      <c r="I23" s="258"/>
      <c r="J23" s="192"/>
      <c r="K23" s="192"/>
      <c r="L23" s="194"/>
      <c r="M23" s="192"/>
      <c r="N23" s="192"/>
      <c r="O23" s="194"/>
      <c r="P23" s="196"/>
      <c r="Q23" s="196"/>
      <c r="R23" s="260">
        <f t="shared" ref="R23:S23" si="81">SUM(B23,J23)</f>
        <v>1</v>
      </c>
      <c r="S23" s="260">
        <f t="shared" si="81"/>
        <v>1</v>
      </c>
      <c r="T23" s="261">
        <f t="shared" si="30"/>
        <v>1</v>
      </c>
      <c r="U23" s="260">
        <f t="shared" ref="U23:V23" si="82">SUM(E23,M23)</f>
        <v>0</v>
      </c>
      <c r="V23" s="260">
        <f t="shared" si="82"/>
        <v>0</v>
      </c>
      <c r="W23" s="262">
        <v>0.0</v>
      </c>
      <c r="X23" s="260">
        <f t="shared" ref="X23:Y23" si="83">SUM(R23,U23)</f>
        <v>1</v>
      </c>
      <c r="Y23" s="260">
        <f t="shared" si="83"/>
        <v>1</v>
      </c>
      <c r="Z23" s="261">
        <f t="shared" si="34"/>
        <v>1</v>
      </c>
      <c r="AA23" s="257"/>
      <c r="AB23" s="257"/>
      <c r="AC23" s="257"/>
      <c r="AD23" s="257"/>
      <c r="AE23" s="257"/>
      <c r="AF23" s="257"/>
      <c r="AG23" s="257"/>
      <c r="AH23" s="257"/>
      <c r="AI23" s="257"/>
      <c r="AJ23" s="257"/>
      <c r="AK23" s="257"/>
    </row>
    <row r="24">
      <c r="A24" s="60"/>
      <c r="I24" s="30">
        <f>(F23+C23)</f>
        <v>1</v>
      </c>
      <c r="L24" s="32"/>
      <c r="O24" s="32"/>
      <c r="Q24">
        <f>(N23+K23)</f>
        <v>0</v>
      </c>
      <c r="T24" s="35"/>
      <c r="W24" s="35"/>
      <c r="Z24" s="35"/>
    </row>
    <row r="25">
      <c r="A25" s="60"/>
    </row>
    <row r="26">
      <c r="A26" s="60"/>
      <c r="T26" s="2" t="s">
        <v>479</v>
      </c>
      <c r="U26" s="264">
        <f>S19/Y19</f>
        <v>1</v>
      </c>
    </row>
    <row r="27">
      <c r="A27" s="60"/>
    </row>
    <row r="28">
      <c r="A28" s="60"/>
    </row>
    <row r="29">
      <c r="A29" s="60"/>
    </row>
    <row r="30">
      <c r="A30" s="60"/>
    </row>
    <row r="31">
      <c r="A31" s="60"/>
    </row>
    <row r="32">
      <c r="A32" s="60"/>
    </row>
    <row r="33">
      <c r="A33" s="60"/>
    </row>
    <row r="34">
      <c r="A34" s="60"/>
    </row>
    <row r="35">
      <c r="A35" s="60"/>
    </row>
    <row r="36">
      <c r="A36" s="60"/>
    </row>
    <row r="37">
      <c r="A37" s="60"/>
    </row>
    <row r="38">
      <c r="A38" s="60"/>
    </row>
    <row r="39">
      <c r="A39" s="60"/>
    </row>
    <row r="40">
      <c r="A40" s="60"/>
    </row>
    <row r="41">
      <c r="A41" s="60"/>
    </row>
    <row r="42">
      <c r="A42" s="60"/>
    </row>
    <row r="43">
      <c r="A43" s="60"/>
    </row>
    <row r="44">
      <c r="A44" s="60"/>
    </row>
    <row r="45">
      <c r="A45" s="60"/>
    </row>
    <row r="46">
      <c r="A46" s="60"/>
    </row>
    <row r="47">
      <c r="A47" s="60"/>
    </row>
    <row r="48">
      <c r="A48" s="60"/>
    </row>
    <row r="49">
      <c r="A49" s="60"/>
    </row>
    <row r="50">
      <c r="A50" s="60"/>
    </row>
    <row r="51">
      <c r="A51" s="60"/>
    </row>
    <row r="52">
      <c r="A52" s="60"/>
    </row>
    <row r="53">
      <c r="A53" s="60"/>
    </row>
    <row r="54">
      <c r="A54" s="60"/>
    </row>
    <row r="55">
      <c r="A55" s="60"/>
    </row>
    <row r="56">
      <c r="A56" s="60"/>
    </row>
    <row r="57">
      <c r="A57" s="60"/>
    </row>
    <row r="58">
      <c r="A58" s="60"/>
    </row>
    <row r="59">
      <c r="A59" s="60"/>
    </row>
    <row r="60">
      <c r="A60" s="60"/>
    </row>
    <row r="61">
      <c r="A61" s="60"/>
    </row>
    <row r="62">
      <c r="A62" s="60"/>
    </row>
    <row r="63">
      <c r="A63" s="60"/>
    </row>
    <row r="64">
      <c r="A64" s="60"/>
    </row>
    <row r="65">
      <c r="A65" s="60"/>
    </row>
    <row r="66">
      <c r="A66" s="60"/>
    </row>
    <row r="67">
      <c r="A67" s="60"/>
    </row>
    <row r="68">
      <c r="A68" s="60"/>
    </row>
    <row r="69">
      <c r="A69" s="60"/>
    </row>
    <row r="70">
      <c r="A70" s="60"/>
    </row>
    <row r="71">
      <c r="A71" s="60"/>
    </row>
    <row r="72">
      <c r="A72" s="60"/>
    </row>
    <row r="73">
      <c r="A73" s="60"/>
    </row>
    <row r="74">
      <c r="A74" s="60"/>
    </row>
    <row r="75">
      <c r="A75" s="60"/>
    </row>
    <row r="76">
      <c r="A76" s="60"/>
    </row>
    <row r="77">
      <c r="A77" s="60"/>
    </row>
    <row r="78">
      <c r="A78" s="60"/>
    </row>
    <row r="79">
      <c r="A79" s="60"/>
    </row>
    <row r="80">
      <c r="A80" s="60"/>
    </row>
    <row r="81">
      <c r="A81" s="60"/>
    </row>
    <row r="82">
      <c r="A82" s="60"/>
    </row>
    <row r="83">
      <c r="A83" s="60"/>
    </row>
    <row r="84">
      <c r="A84" s="60"/>
    </row>
    <row r="85">
      <c r="A85" s="60"/>
    </row>
    <row r="86">
      <c r="A86" s="60"/>
    </row>
    <row r="87">
      <c r="A87" s="60"/>
    </row>
    <row r="88">
      <c r="A88" s="60"/>
    </row>
    <row r="89">
      <c r="A89" s="60"/>
    </row>
    <row r="90">
      <c r="A90" s="60"/>
    </row>
    <row r="91">
      <c r="A91" s="60"/>
    </row>
    <row r="92">
      <c r="A92" s="60"/>
    </row>
    <row r="93">
      <c r="A93" s="60"/>
    </row>
    <row r="94">
      <c r="A94" s="60"/>
    </row>
    <row r="95">
      <c r="A95" s="60"/>
    </row>
    <row r="96">
      <c r="A96" s="60"/>
    </row>
    <row r="97">
      <c r="A97" s="60"/>
    </row>
    <row r="98">
      <c r="A98" s="60"/>
    </row>
    <row r="99">
      <c r="A99" s="60"/>
    </row>
    <row r="100">
      <c r="A100" s="60"/>
    </row>
    <row r="101">
      <c r="A101" s="60"/>
    </row>
    <row r="102">
      <c r="A102" s="60"/>
    </row>
    <row r="103">
      <c r="A103" s="60"/>
    </row>
    <row r="104">
      <c r="A104" s="60"/>
    </row>
    <row r="105">
      <c r="A105" s="60"/>
    </row>
    <row r="106">
      <c r="A106" s="60"/>
    </row>
    <row r="107">
      <c r="A107" s="60"/>
    </row>
    <row r="108">
      <c r="A108" s="60"/>
    </row>
    <row r="109">
      <c r="A109" s="60"/>
    </row>
    <row r="110">
      <c r="A110" s="60"/>
    </row>
    <row r="111">
      <c r="A111" s="60"/>
    </row>
    <row r="112">
      <c r="A112" s="60"/>
    </row>
    <row r="113">
      <c r="A113" s="60"/>
    </row>
    <row r="114">
      <c r="A114" s="60"/>
    </row>
    <row r="115">
      <c r="A115" s="60"/>
    </row>
    <row r="116">
      <c r="A116" s="60"/>
    </row>
    <row r="117">
      <c r="A117" s="60"/>
    </row>
    <row r="118">
      <c r="A118" s="60"/>
    </row>
    <row r="119">
      <c r="A119" s="60"/>
    </row>
    <row r="120">
      <c r="A120" s="60"/>
    </row>
    <row r="121">
      <c r="A121" s="60"/>
    </row>
    <row r="122">
      <c r="A122" s="60"/>
    </row>
    <row r="123">
      <c r="A123" s="60"/>
    </row>
    <row r="124">
      <c r="A124" s="60"/>
    </row>
    <row r="125">
      <c r="A125" s="60"/>
    </row>
    <row r="126">
      <c r="A126" s="60"/>
    </row>
    <row r="127">
      <c r="A127" s="60"/>
    </row>
    <row r="128">
      <c r="A128" s="60"/>
    </row>
    <row r="129">
      <c r="A129" s="60"/>
    </row>
    <row r="130">
      <c r="A130" s="60"/>
    </row>
    <row r="131">
      <c r="A131" s="60"/>
    </row>
    <row r="132">
      <c r="A132" s="60"/>
    </row>
    <row r="133">
      <c r="A133" s="60"/>
    </row>
    <row r="134">
      <c r="A134" s="60"/>
    </row>
    <row r="135">
      <c r="A135" s="60"/>
    </row>
    <row r="136">
      <c r="A136" s="60"/>
    </row>
    <row r="137">
      <c r="A137" s="60"/>
    </row>
    <row r="138">
      <c r="A138" s="60"/>
    </row>
    <row r="139">
      <c r="A139" s="60"/>
    </row>
    <row r="140">
      <c r="A140" s="60"/>
    </row>
    <row r="141">
      <c r="A141" s="60"/>
    </row>
    <row r="142">
      <c r="A142" s="60"/>
    </row>
    <row r="143">
      <c r="A143" s="60"/>
    </row>
    <row r="144">
      <c r="A144" s="60"/>
    </row>
    <row r="145">
      <c r="A145" s="60"/>
    </row>
    <row r="146">
      <c r="A146" s="60"/>
    </row>
    <row r="147">
      <c r="A147" s="60"/>
    </row>
    <row r="148">
      <c r="A148" s="60"/>
    </row>
    <row r="149">
      <c r="A149" s="60"/>
    </row>
    <row r="150">
      <c r="A150" s="60"/>
    </row>
    <row r="151">
      <c r="A151" s="60"/>
    </row>
    <row r="152">
      <c r="A152" s="60"/>
    </row>
    <row r="153">
      <c r="A153" s="60"/>
    </row>
    <row r="154">
      <c r="A154" s="60"/>
    </row>
    <row r="155">
      <c r="A155" s="60"/>
    </row>
    <row r="156">
      <c r="A156" s="60"/>
    </row>
    <row r="157">
      <c r="A157" s="60"/>
    </row>
    <row r="158">
      <c r="A158" s="60"/>
    </row>
    <row r="159">
      <c r="A159" s="60"/>
    </row>
    <row r="160">
      <c r="A160" s="60"/>
    </row>
    <row r="161">
      <c r="A161" s="60"/>
    </row>
    <row r="162">
      <c r="A162" s="60"/>
    </row>
    <row r="163">
      <c r="A163" s="60"/>
    </row>
    <row r="164">
      <c r="A164" s="60"/>
    </row>
    <row r="165">
      <c r="A165" s="60"/>
    </row>
    <row r="166">
      <c r="A166" s="60"/>
    </row>
    <row r="167">
      <c r="A167" s="60"/>
    </row>
    <row r="168">
      <c r="A168" s="60"/>
    </row>
    <row r="169">
      <c r="A169" s="60"/>
    </row>
    <row r="170">
      <c r="A170" s="60"/>
    </row>
    <row r="171">
      <c r="A171" s="60"/>
    </row>
    <row r="172">
      <c r="A172" s="60"/>
    </row>
    <row r="173">
      <c r="A173" s="60"/>
    </row>
    <row r="174">
      <c r="A174" s="60"/>
    </row>
    <row r="175">
      <c r="A175" s="60"/>
    </row>
    <row r="176">
      <c r="A176" s="60"/>
    </row>
    <row r="177">
      <c r="A177" s="60"/>
    </row>
    <row r="178">
      <c r="A178" s="60"/>
    </row>
    <row r="179">
      <c r="A179" s="60"/>
    </row>
    <row r="180">
      <c r="A180" s="60"/>
    </row>
    <row r="181">
      <c r="A181" s="60"/>
    </row>
    <row r="182">
      <c r="A182" s="60"/>
    </row>
    <row r="183">
      <c r="A183" s="60"/>
    </row>
    <row r="184">
      <c r="A184" s="60"/>
    </row>
    <row r="185">
      <c r="A185" s="60"/>
    </row>
    <row r="186">
      <c r="A186" s="60"/>
    </row>
    <row r="187">
      <c r="A187" s="60"/>
    </row>
    <row r="188">
      <c r="A188" s="60"/>
    </row>
    <row r="189">
      <c r="A189" s="60"/>
    </row>
    <row r="190">
      <c r="A190" s="60"/>
    </row>
    <row r="191">
      <c r="A191" s="60"/>
    </row>
    <row r="192">
      <c r="A192" s="60"/>
    </row>
    <row r="193">
      <c r="A193" s="60"/>
    </row>
    <row r="194">
      <c r="A194" s="60"/>
    </row>
    <row r="195">
      <c r="A195" s="60"/>
    </row>
    <row r="196">
      <c r="A196" s="60"/>
    </row>
    <row r="197">
      <c r="A197" s="60"/>
    </row>
    <row r="198">
      <c r="A198" s="60"/>
    </row>
    <row r="199">
      <c r="A199" s="60"/>
    </row>
    <row r="200">
      <c r="A200" s="60"/>
    </row>
    <row r="201">
      <c r="A201" s="60"/>
    </row>
    <row r="202">
      <c r="A202" s="60"/>
    </row>
    <row r="203">
      <c r="A203" s="60"/>
    </row>
    <row r="204">
      <c r="A204" s="60"/>
    </row>
    <row r="205">
      <c r="A205" s="60"/>
    </row>
    <row r="206">
      <c r="A206" s="60"/>
    </row>
    <row r="207">
      <c r="A207" s="60"/>
    </row>
    <row r="208">
      <c r="A208" s="60"/>
    </row>
    <row r="209">
      <c r="A209" s="60"/>
    </row>
    <row r="210">
      <c r="A210" s="60"/>
    </row>
    <row r="211">
      <c r="A211" s="60"/>
    </row>
    <row r="212">
      <c r="A212" s="60"/>
    </row>
    <row r="213">
      <c r="A213" s="60"/>
    </row>
    <row r="214">
      <c r="A214" s="60"/>
    </row>
    <row r="215">
      <c r="A215" s="60"/>
    </row>
    <row r="216">
      <c r="A216" s="60"/>
    </row>
    <row r="217">
      <c r="A217" s="60"/>
    </row>
    <row r="218">
      <c r="A218" s="60"/>
    </row>
    <row r="219">
      <c r="A219" s="60"/>
    </row>
    <row r="220">
      <c r="A220" s="60"/>
    </row>
    <row r="221">
      <c r="A221" s="60"/>
    </row>
    <row r="222">
      <c r="A222" s="60"/>
    </row>
    <row r="223">
      <c r="A223" s="60"/>
    </row>
    <row r="224">
      <c r="A224" s="60"/>
    </row>
    <row r="225">
      <c r="A225" s="60"/>
    </row>
    <row r="226">
      <c r="A226" s="60"/>
    </row>
    <row r="227">
      <c r="A227" s="60"/>
    </row>
    <row r="228">
      <c r="A228" s="60"/>
    </row>
    <row r="229">
      <c r="A229" s="60"/>
    </row>
    <row r="230">
      <c r="A230" s="60"/>
    </row>
    <row r="231">
      <c r="A231" s="60"/>
    </row>
    <row r="232">
      <c r="A232" s="60"/>
    </row>
    <row r="233">
      <c r="A233" s="60"/>
    </row>
    <row r="234">
      <c r="A234" s="60"/>
    </row>
    <row r="235">
      <c r="A235" s="60"/>
    </row>
    <row r="236">
      <c r="A236" s="60"/>
    </row>
    <row r="237">
      <c r="A237" s="60"/>
    </row>
    <row r="238">
      <c r="A238" s="60"/>
    </row>
    <row r="239">
      <c r="A239" s="60"/>
    </row>
    <row r="240">
      <c r="A240" s="60"/>
    </row>
    <row r="241">
      <c r="A241" s="60"/>
    </row>
    <row r="242">
      <c r="A242" s="60"/>
    </row>
    <row r="243">
      <c r="A243" s="60"/>
    </row>
    <row r="244">
      <c r="A244" s="60"/>
    </row>
    <row r="245">
      <c r="A245" s="60"/>
    </row>
    <row r="246">
      <c r="A246" s="60"/>
    </row>
    <row r="247">
      <c r="A247" s="60"/>
    </row>
    <row r="248">
      <c r="A248" s="60"/>
    </row>
    <row r="249">
      <c r="A249" s="60"/>
    </row>
    <row r="250">
      <c r="A250" s="60"/>
    </row>
    <row r="251">
      <c r="A251" s="60"/>
    </row>
    <row r="252">
      <c r="A252" s="60"/>
    </row>
    <row r="253">
      <c r="A253" s="60"/>
    </row>
    <row r="254">
      <c r="A254" s="60"/>
    </row>
    <row r="255">
      <c r="A255" s="60"/>
    </row>
    <row r="256">
      <c r="A256" s="60"/>
    </row>
    <row r="257">
      <c r="A257" s="60"/>
    </row>
    <row r="258">
      <c r="A258" s="60"/>
    </row>
    <row r="259">
      <c r="A259" s="60"/>
    </row>
    <row r="260">
      <c r="A260" s="60"/>
    </row>
    <row r="261">
      <c r="A261" s="60"/>
    </row>
    <row r="262">
      <c r="A262" s="60"/>
    </row>
    <row r="263">
      <c r="A263" s="60"/>
    </row>
    <row r="264">
      <c r="A264" s="60"/>
    </row>
    <row r="265">
      <c r="A265" s="60"/>
    </row>
    <row r="266">
      <c r="A266" s="60"/>
    </row>
    <row r="267">
      <c r="A267" s="60"/>
    </row>
    <row r="268">
      <c r="A268" s="60"/>
    </row>
    <row r="269">
      <c r="A269" s="60"/>
    </row>
    <row r="270">
      <c r="A270" s="60"/>
    </row>
    <row r="271">
      <c r="A271" s="60"/>
    </row>
    <row r="272">
      <c r="A272" s="60"/>
    </row>
    <row r="273">
      <c r="A273" s="60"/>
    </row>
    <row r="274">
      <c r="A274" s="60"/>
    </row>
    <row r="275">
      <c r="A275" s="60"/>
    </row>
    <row r="276">
      <c r="A276" s="60"/>
    </row>
    <row r="277">
      <c r="A277" s="60"/>
    </row>
    <row r="278">
      <c r="A278" s="60"/>
    </row>
    <row r="279">
      <c r="A279" s="60"/>
    </row>
    <row r="280">
      <c r="A280" s="60"/>
    </row>
    <row r="281">
      <c r="A281" s="60"/>
    </row>
    <row r="282">
      <c r="A282" s="60"/>
    </row>
    <row r="283">
      <c r="A283" s="60"/>
    </row>
    <row r="284">
      <c r="A284" s="60"/>
    </row>
    <row r="285">
      <c r="A285" s="60"/>
    </row>
    <row r="286">
      <c r="A286" s="60"/>
    </row>
    <row r="287">
      <c r="A287" s="60"/>
    </row>
    <row r="288">
      <c r="A288" s="60"/>
    </row>
    <row r="289">
      <c r="A289" s="60"/>
    </row>
    <row r="290">
      <c r="A290" s="60"/>
    </row>
    <row r="291">
      <c r="A291" s="60"/>
    </row>
    <row r="292">
      <c r="A292" s="60"/>
    </row>
    <row r="293">
      <c r="A293" s="60"/>
    </row>
    <row r="294">
      <c r="A294" s="60"/>
    </row>
    <row r="295">
      <c r="A295" s="60"/>
    </row>
    <row r="296">
      <c r="A296" s="60"/>
    </row>
    <row r="297">
      <c r="A297" s="60"/>
    </row>
    <row r="298">
      <c r="A298" s="60"/>
    </row>
    <row r="299">
      <c r="A299" s="60"/>
    </row>
    <row r="300">
      <c r="A300" s="60"/>
    </row>
    <row r="301">
      <c r="A301" s="60"/>
    </row>
    <row r="302">
      <c r="A302" s="60"/>
    </row>
    <row r="303">
      <c r="A303" s="60"/>
    </row>
    <row r="304">
      <c r="A304" s="60"/>
    </row>
    <row r="305">
      <c r="A305" s="60"/>
    </row>
    <row r="306">
      <c r="A306" s="60"/>
    </row>
    <row r="307">
      <c r="A307" s="60"/>
    </row>
    <row r="308">
      <c r="A308" s="60"/>
    </row>
    <row r="309">
      <c r="A309" s="60"/>
    </row>
    <row r="310">
      <c r="A310" s="60"/>
    </row>
    <row r="311">
      <c r="A311" s="60"/>
    </row>
    <row r="312">
      <c r="A312" s="60"/>
    </row>
    <row r="313">
      <c r="A313" s="60"/>
    </row>
    <row r="314">
      <c r="A314" s="60"/>
    </row>
    <row r="315">
      <c r="A315" s="60"/>
    </row>
    <row r="316">
      <c r="A316" s="60"/>
    </row>
    <row r="317">
      <c r="A317" s="60"/>
    </row>
    <row r="318">
      <c r="A318" s="60"/>
    </row>
    <row r="319">
      <c r="A319" s="60"/>
    </row>
    <row r="320">
      <c r="A320" s="60"/>
    </row>
    <row r="321">
      <c r="A321" s="60"/>
    </row>
    <row r="322">
      <c r="A322" s="60"/>
    </row>
    <row r="323">
      <c r="A323" s="60"/>
    </row>
    <row r="324">
      <c r="A324" s="60"/>
    </row>
    <row r="325">
      <c r="A325" s="60"/>
    </row>
    <row r="326">
      <c r="A326" s="60"/>
    </row>
    <row r="327">
      <c r="A327" s="60"/>
    </row>
    <row r="328">
      <c r="A328" s="60"/>
    </row>
    <row r="329">
      <c r="A329" s="60"/>
    </row>
    <row r="330">
      <c r="A330" s="60"/>
    </row>
    <row r="331">
      <c r="A331" s="60"/>
    </row>
    <row r="332">
      <c r="A332" s="60"/>
    </row>
    <row r="333">
      <c r="A333" s="60"/>
    </row>
    <row r="334">
      <c r="A334" s="60"/>
    </row>
    <row r="335">
      <c r="A335" s="60"/>
    </row>
    <row r="336">
      <c r="A336" s="60"/>
    </row>
    <row r="337">
      <c r="A337" s="60"/>
    </row>
    <row r="338">
      <c r="A338" s="60"/>
    </row>
    <row r="339">
      <c r="A339" s="60"/>
    </row>
    <row r="340">
      <c r="A340" s="60"/>
    </row>
    <row r="341">
      <c r="A341" s="60"/>
    </row>
    <row r="342">
      <c r="A342" s="60"/>
    </row>
    <row r="343">
      <c r="A343" s="60"/>
    </row>
    <row r="344">
      <c r="A344" s="60"/>
    </row>
    <row r="345">
      <c r="A345" s="60"/>
    </row>
    <row r="346">
      <c r="A346" s="60"/>
    </row>
    <row r="347">
      <c r="A347" s="60"/>
    </row>
    <row r="348">
      <c r="A348" s="60"/>
    </row>
    <row r="349">
      <c r="A349" s="60"/>
    </row>
    <row r="350">
      <c r="A350" s="60"/>
    </row>
    <row r="351">
      <c r="A351" s="60"/>
    </row>
    <row r="352">
      <c r="A352" s="60"/>
    </row>
    <row r="353">
      <c r="A353" s="60"/>
    </row>
    <row r="354">
      <c r="A354" s="60"/>
    </row>
    <row r="355">
      <c r="A355" s="60"/>
    </row>
    <row r="356">
      <c r="A356" s="60"/>
    </row>
    <row r="357">
      <c r="A357" s="60"/>
    </row>
    <row r="358">
      <c r="A358" s="60"/>
    </row>
    <row r="359">
      <c r="A359" s="60"/>
    </row>
    <row r="360">
      <c r="A360" s="60"/>
    </row>
    <row r="361">
      <c r="A361" s="60"/>
    </row>
    <row r="362">
      <c r="A362" s="60"/>
    </row>
    <row r="363">
      <c r="A363" s="60"/>
    </row>
    <row r="364">
      <c r="A364" s="60"/>
    </row>
    <row r="365">
      <c r="A365" s="60"/>
    </row>
    <row r="366">
      <c r="A366" s="60"/>
    </row>
    <row r="367">
      <c r="A367" s="60"/>
    </row>
    <row r="368">
      <c r="A368" s="60"/>
    </row>
    <row r="369">
      <c r="A369" s="60"/>
    </row>
    <row r="370">
      <c r="A370" s="60"/>
    </row>
    <row r="371">
      <c r="A371" s="60"/>
    </row>
    <row r="372">
      <c r="A372" s="60"/>
    </row>
    <row r="373">
      <c r="A373" s="60"/>
    </row>
    <row r="374">
      <c r="A374" s="60"/>
    </row>
    <row r="375">
      <c r="A375" s="60"/>
    </row>
    <row r="376">
      <c r="A376" s="60"/>
    </row>
    <row r="377">
      <c r="A377" s="60"/>
    </row>
    <row r="378">
      <c r="A378" s="60"/>
    </row>
    <row r="379">
      <c r="A379" s="60"/>
    </row>
    <row r="380">
      <c r="A380" s="60"/>
    </row>
    <row r="381">
      <c r="A381" s="60"/>
    </row>
    <row r="382">
      <c r="A382" s="60"/>
    </row>
    <row r="383">
      <c r="A383" s="60"/>
    </row>
    <row r="384">
      <c r="A384" s="60"/>
    </row>
    <row r="385">
      <c r="A385" s="60"/>
    </row>
    <row r="386">
      <c r="A386" s="60"/>
    </row>
    <row r="387">
      <c r="A387" s="60"/>
    </row>
    <row r="388">
      <c r="A388" s="60"/>
    </row>
    <row r="389">
      <c r="A389" s="60"/>
    </row>
    <row r="390">
      <c r="A390" s="60"/>
    </row>
    <row r="391">
      <c r="A391" s="60"/>
    </row>
    <row r="392">
      <c r="A392" s="60"/>
    </row>
    <row r="393">
      <c r="A393" s="60"/>
    </row>
    <row r="394">
      <c r="A394" s="60"/>
    </row>
    <row r="395">
      <c r="A395" s="60"/>
    </row>
    <row r="396">
      <c r="A396" s="60"/>
    </row>
    <row r="397">
      <c r="A397" s="60"/>
    </row>
    <row r="398">
      <c r="A398" s="60"/>
    </row>
    <row r="399">
      <c r="A399" s="60"/>
    </row>
    <row r="400">
      <c r="A400" s="60"/>
    </row>
    <row r="401">
      <c r="A401" s="60"/>
    </row>
    <row r="402">
      <c r="A402" s="60"/>
    </row>
    <row r="403">
      <c r="A403" s="60"/>
    </row>
    <row r="404">
      <c r="A404" s="60"/>
    </row>
    <row r="405">
      <c r="A405" s="60"/>
    </row>
    <row r="406">
      <c r="A406" s="60"/>
    </row>
    <row r="407">
      <c r="A407" s="60"/>
    </row>
    <row r="408">
      <c r="A408" s="60"/>
    </row>
    <row r="409">
      <c r="A409" s="60"/>
    </row>
    <row r="410">
      <c r="A410" s="60"/>
    </row>
    <row r="411">
      <c r="A411" s="60"/>
    </row>
    <row r="412">
      <c r="A412" s="60"/>
    </row>
    <row r="413">
      <c r="A413" s="60"/>
    </row>
    <row r="414">
      <c r="A414" s="60"/>
    </row>
    <row r="415">
      <c r="A415" s="60"/>
    </row>
    <row r="416">
      <c r="A416" s="60"/>
    </row>
    <row r="417">
      <c r="A417" s="60"/>
    </row>
    <row r="418">
      <c r="A418" s="60"/>
    </row>
    <row r="419">
      <c r="A419" s="60"/>
    </row>
    <row r="420">
      <c r="A420" s="60"/>
    </row>
    <row r="421">
      <c r="A421" s="60"/>
    </row>
    <row r="422">
      <c r="A422" s="60"/>
    </row>
    <row r="423">
      <c r="A423" s="60"/>
    </row>
    <row r="424">
      <c r="A424" s="60"/>
    </row>
    <row r="425">
      <c r="A425" s="60"/>
    </row>
    <row r="426">
      <c r="A426" s="60"/>
    </row>
    <row r="427">
      <c r="A427" s="60"/>
    </row>
    <row r="428">
      <c r="A428" s="60"/>
    </row>
    <row r="429">
      <c r="A429" s="60"/>
    </row>
    <row r="430">
      <c r="A430" s="60"/>
    </row>
    <row r="431">
      <c r="A431" s="60"/>
    </row>
    <row r="432">
      <c r="A432" s="60"/>
    </row>
    <row r="433">
      <c r="A433" s="60"/>
    </row>
    <row r="434">
      <c r="A434" s="60"/>
    </row>
    <row r="435">
      <c r="A435" s="60"/>
    </row>
    <row r="436">
      <c r="A436" s="60"/>
    </row>
    <row r="437">
      <c r="A437" s="60"/>
    </row>
    <row r="438">
      <c r="A438" s="60"/>
    </row>
    <row r="439">
      <c r="A439" s="60"/>
    </row>
    <row r="440">
      <c r="A440" s="60"/>
    </row>
    <row r="441">
      <c r="A441" s="60"/>
    </row>
    <row r="442">
      <c r="A442" s="60"/>
    </row>
    <row r="443">
      <c r="A443" s="60"/>
    </row>
    <row r="444">
      <c r="A444" s="60"/>
    </row>
    <row r="445">
      <c r="A445" s="60"/>
    </row>
    <row r="446">
      <c r="A446" s="60"/>
    </row>
    <row r="447">
      <c r="A447" s="60"/>
    </row>
    <row r="448">
      <c r="A448" s="60"/>
    </row>
    <row r="449">
      <c r="A449" s="60"/>
    </row>
    <row r="450">
      <c r="A450" s="60"/>
    </row>
    <row r="451">
      <c r="A451" s="60"/>
    </row>
    <row r="452">
      <c r="A452" s="60"/>
    </row>
    <row r="453">
      <c r="A453" s="60"/>
    </row>
    <row r="454">
      <c r="A454" s="60"/>
    </row>
    <row r="455">
      <c r="A455" s="60"/>
    </row>
    <row r="456">
      <c r="A456" s="60"/>
    </row>
    <row r="457">
      <c r="A457" s="60"/>
    </row>
    <row r="458">
      <c r="A458" s="60"/>
    </row>
    <row r="459">
      <c r="A459" s="60"/>
    </row>
    <row r="460">
      <c r="A460" s="60"/>
    </row>
    <row r="461">
      <c r="A461" s="60"/>
    </row>
    <row r="462">
      <c r="A462" s="60"/>
    </row>
    <row r="463">
      <c r="A463" s="60"/>
    </row>
    <row r="464">
      <c r="A464" s="60"/>
    </row>
    <row r="465">
      <c r="A465" s="60"/>
    </row>
    <row r="466">
      <c r="A466" s="60"/>
    </row>
    <row r="467">
      <c r="A467" s="60"/>
    </row>
    <row r="468">
      <c r="A468" s="60"/>
    </row>
    <row r="469">
      <c r="A469" s="60"/>
    </row>
    <row r="470">
      <c r="A470" s="60"/>
    </row>
    <row r="471">
      <c r="A471" s="60"/>
    </row>
    <row r="472">
      <c r="A472" s="60"/>
    </row>
    <row r="473">
      <c r="A473" s="60"/>
    </row>
    <row r="474">
      <c r="A474" s="60"/>
    </row>
    <row r="475">
      <c r="A475" s="60"/>
    </row>
    <row r="476">
      <c r="A476" s="60"/>
    </row>
    <row r="477">
      <c r="A477" s="60"/>
    </row>
    <row r="478">
      <c r="A478" s="60"/>
    </row>
    <row r="479">
      <c r="A479" s="60"/>
    </row>
    <row r="480">
      <c r="A480" s="60"/>
    </row>
    <row r="481">
      <c r="A481" s="60"/>
    </row>
    <row r="482">
      <c r="A482" s="60"/>
    </row>
    <row r="483">
      <c r="A483" s="60"/>
    </row>
    <row r="484">
      <c r="A484" s="60"/>
    </row>
    <row r="485">
      <c r="A485" s="60"/>
    </row>
    <row r="486">
      <c r="A486" s="60"/>
    </row>
    <row r="487">
      <c r="A487" s="60"/>
    </row>
    <row r="488">
      <c r="A488" s="60"/>
    </row>
    <row r="489">
      <c r="A489" s="60"/>
    </row>
    <row r="490">
      <c r="A490" s="60"/>
    </row>
    <row r="491">
      <c r="A491" s="60"/>
    </row>
    <row r="492">
      <c r="A492" s="60"/>
    </row>
    <row r="493">
      <c r="A493" s="60"/>
    </row>
    <row r="494">
      <c r="A494" s="60"/>
    </row>
    <row r="495">
      <c r="A495" s="60"/>
    </row>
    <row r="496">
      <c r="A496" s="60"/>
    </row>
    <row r="497">
      <c r="A497" s="60"/>
    </row>
    <row r="498">
      <c r="A498" s="60"/>
    </row>
    <row r="499">
      <c r="A499" s="60"/>
    </row>
    <row r="500">
      <c r="A500" s="60"/>
    </row>
    <row r="501">
      <c r="A501" s="60"/>
    </row>
    <row r="502">
      <c r="A502" s="60"/>
    </row>
    <row r="503">
      <c r="A503" s="60"/>
    </row>
    <row r="504">
      <c r="A504" s="60"/>
    </row>
    <row r="505">
      <c r="A505" s="60"/>
    </row>
    <row r="506">
      <c r="A506" s="60"/>
    </row>
    <row r="507">
      <c r="A507" s="60"/>
    </row>
    <row r="508">
      <c r="A508" s="60"/>
    </row>
    <row r="509">
      <c r="A509" s="60"/>
    </row>
    <row r="510">
      <c r="A510" s="60"/>
    </row>
    <row r="511">
      <c r="A511" s="60"/>
    </row>
    <row r="512">
      <c r="A512" s="60"/>
    </row>
    <row r="513">
      <c r="A513" s="60"/>
    </row>
    <row r="514">
      <c r="A514" s="60"/>
    </row>
    <row r="515">
      <c r="A515" s="60"/>
    </row>
    <row r="516">
      <c r="A516" s="60"/>
    </row>
    <row r="517">
      <c r="A517" s="60"/>
    </row>
    <row r="518">
      <c r="A518" s="60"/>
    </row>
    <row r="519">
      <c r="A519" s="60"/>
    </row>
    <row r="520">
      <c r="A520" s="60"/>
    </row>
    <row r="521">
      <c r="A521" s="60"/>
    </row>
    <row r="522">
      <c r="A522" s="60"/>
    </row>
    <row r="523">
      <c r="A523" s="60"/>
    </row>
    <row r="524">
      <c r="A524" s="60"/>
    </row>
    <row r="525">
      <c r="A525" s="60"/>
    </row>
    <row r="526">
      <c r="A526" s="60"/>
    </row>
    <row r="527">
      <c r="A527" s="60"/>
    </row>
    <row r="528">
      <c r="A528" s="60"/>
    </row>
    <row r="529">
      <c r="A529" s="60"/>
    </row>
    <row r="530">
      <c r="A530" s="60"/>
    </row>
    <row r="531">
      <c r="A531" s="60"/>
    </row>
    <row r="532">
      <c r="A532" s="60"/>
    </row>
    <row r="533">
      <c r="A533" s="60"/>
    </row>
    <row r="534">
      <c r="A534" s="60"/>
    </row>
    <row r="535">
      <c r="A535" s="60"/>
    </row>
    <row r="536">
      <c r="A536" s="60"/>
    </row>
    <row r="537">
      <c r="A537" s="60"/>
    </row>
    <row r="538">
      <c r="A538" s="60"/>
    </row>
    <row r="539">
      <c r="A539" s="60"/>
    </row>
    <row r="540">
      <c r="A540" s="60"/>
    </row>
    <row r="541">
      <c r="A541" s="60"/>
    </row>
    <row r="542">
      <c r="A542" s="60"/>
    </row>
    <row r="543">
      <c r="A543" s="60"/>
    </row>
    <row r="544">
      <c r="A544" s="60"/>
    </row>
    <row r="545">
      <c r="A545" s="60"/>
    </row>
    <row r="546">
      <c r="A546" s="60"/>
    </row>
    <row r="547">
      <c r="A547" s="60"/>
    </row>
    <row r="548">
      <c r="A548" s="60"/>
    </row>
    <row r="549">
      <c r="A549" s="60"/>
    </row>
    <row r="550">
      <c r="A550" s="60"/>
    </row>
    <row r="551">
      <c r="A551" s="60"/>
    </row>
    <row r="552">
      <c r="A552" s="60"/>
    </row>
    <row r="553">
      <c r="A553" s="60"/>
    </row>
    <row r="554">
      <c r="A554" s="60"/>
    </row>
    <row r="555">
      <c r="A555" s="60"/>
    </row>
    <row r="556">
      <c r="A556" s="60"/>
    </row>
    <row r="557">
      <c r="A557" s="60"/>
    </row>
    <row r="558">
      <c r="A558" s="60"/>
    </row>
    <row r="559">
      <c r="A559" s="60"/>
    </row>
    <row r="560">
      <c r="A560" s="60"/>
    </row>
    <row r="561">
      <c r="A561" s="60"/>
    </row>
    <row r="562">
      <c r="A562" s="60"/>
    </row>
    <row r="563">
      <c r="A563" s="60"/>
    </row>
    <row r="564">
      <c r="A564" s="60"/>
    </row>
    <row r="565">
      <c r="A565" s="60"/>
    </row>
    <row r="566">
      <c r="A566" s="60"/>
    </row>
    <row r="567">
      <c r="A567" s="60"/>
    </row>
    <row r="568">
      <c r="A568" s="60"/>
    </row>
    <row r="569">
      <c r="A569" s="60"/>
    </row>
    <row r="570">
      <c r="A570" s="60"/>
    </row>
    <row r="571">
      <c r="A571" s="60"/>
    </row>
    <row r="572">
      <c r="A572" s="60"/>
    </row>
    <row r="573">
      <c r="A573" s="60"/>
    </row>
    <row r="574">
      <c r="A574" s="60"/>
    </row>
    <row r="575">
      <c r="A575" s="60"/>
    </row>
    <row r="576">
      <c r="A576" s="60"/>
    </row>
    <row r="577">
      <c r="A577" s="60"/>
    </row>
    <row r="578">
      <c r="A578" s="60"/>
    </row>
    <row r="579">
      <c r="A579" s="60"/>
    </row>
    <row r="580">
      <c r="A580" s="60"/>
    </row>
    <row r="581">
      <c r="A581" s="60"/>
    </row>
    <row r="582">
      <c r="A582" s="60"/>
    </row>
    <row r="583">
      <c r="A583" s="60"/>
    </row>
    <row r="584">
      <c r="A584" s="60"/>
    </row>
    <row r="585">
      <c r="A585" s="60"/>
    </row>
    <row r="586">
      <c r="A586" s="60"/>
    </row>
    <row r="587">
      <c r="A587" s="60"/>
    </row>
    <row r="588">
      <c r="A588" s="60"/>
    </row>
    <row r="589">
      <c r="A589" s="60"/>
    </row>
    <row r="590">
      <c r="A590" s="60"/>
    </row>
    <row r="591">
      <c r="A591" s="60"/>
    </row>
    <row r="592">
      <c r="A592" s="60"/>
    </row>
    <row r="593">
      <c r="A593" s="60"/>
    </row>
    <row r="594">
      <c r="A594" s="60"/>
    </row>
    <row r="595">
      <c r="A595" s="60"/>
    </row>
    <row r="596">
      <c r="A596" s="60"/>
    </row>
    <row r="597">
      <c r="A597" s="60"/>
    </row>
    <row r="598">
      <c r="A598" s="60"/>
    </row>
    <row r="599">
      <c r="A599" s="60"/>
    </row>
    <row r="600">
      <c r="A600" s="60"/>
    </row>
    <row r="601">
      <c r="A601" s="60"/>
    </row>
    <row r="602">
      <c r="A602" s="60"/>
    </row>
    <row r="603">
      <c r="A603" s="60"/>
    </row>
    <row r="604">
      <c r="A604" s="60"/>
    </row>
    <row r="605">
      <c r="A605" s="60"/>
    </row>
    <row r="606">
      <c r="A606" s="60"/>
    </row>
    <row r="607">
      <c r="A607" s="60"/>
    </row>
    <row r="608">
      <c r="A608" s="60"/>
    </row>
    <row r="609">
      <c r="A609" s="60"/>
    </row>
    <row r="610">
      <c r="A610" s="60"/>
    </row>
    <row r="611">
      <c r="A611" s="60"/>
    </row>
    <row r="612">
      <c r="A612" s="60"/>
    </row>
    <row r="613">
      <c r="A613" s="60"/>
    </row>
    <row r="614">
      <c r="A614" s="60"/>
    </row>
    <row r="615">
      <c r="A615" s="60"/>
    </row>
    <row r="616">
      <c r="A616" s="60"/>
    </row>
    <row r="617">
      <c r="A617" s="60"/>
    </row>
    <row r="618">
      <c r="A618" s="60"/>
    </row>
    <row r="619">
      <c r="A619" s="60"/>
    </row>
    <row r="620">
      <c r="A620" s="60"/>
    </row>
    <row r="621">
      <c r="A621" s="60"/>
    </row>
    <row r="622">
      <c r="A622" s="60"/>
    </row>
    <row r="623">
      <c r="A623" s="60"/>
    </row>
    <row r="624">
      <c r="A624" s="60"/>
    </row>
    <row r="625">
      <c r="A625" s="60"/>
    </row>
    <row r="626">
      <c r="A626" s="60"/>
    </row>
    <row r="627">
      <c r="A627" s="60"/>
    </row>
    <row r="628">
      <c r="A628" s="60"/>
    </row>
    <row r="629">
      <c r="A629" s="60"/>
    </row>
    <row r="630">
      <c r="A630" s="60"/>
    </row>
    <row r="631">
      <c r="A631" s="60"/>
    </row>
    <row r="632">
      <c r="A632" s="60"/>
    </row>
    <row r="633">
      <c r="A633" s="60"/>
    </row>
    <row r="634">
      <c r="A634" s="60"/>
    </row>
    <row r="635">
      <c r="A635" s="60"/>
    </row>
    <row r="636">
      <c r="A636" s="60"/>
    </row>
    <row r="637">
      <c r="A637" s="60"/>
    </row>
    <row r="638">
      <c r="A638" s="60"/>
    </row>
    <row r="639">
      <c r="A639" s="60"/>
    </row>
    <row r="640">
      <c r="A640" s="60"/>
    </row>
    <row r="641">
      <c r="A641" s="60"/>
    </row>
    <row r="642">
      <c r="A642" s="60"/>
    </row>
    <row r="643">
      <c r="A643" s="60"/>
    </row>
    <row r="644">
      <c r="A644" s="60"/>
    </row>
    <row r="645">
      <c r="A645" s="60"/>
    </row>
    <row r="646">
      <c r="A646" s="60"/>
    </row>
    <row r="647">
      <c r="A647" s="60"/>
    </row>
    <row r="648">
      <c r="A648" s="60"/>
    </row>
    <row r="649">
      <c r="A649" s="60"/>
    </row>
    <row r="650">
      <c r="A650" s="60"/>
    </row>
    <row r="651">
      <c r="A651" s="60"/>
    </row>
    <row r="652">
      <c r="A652" s="60"/>
    </row>
    <row r="653">
      <c r="A653" s="60"/>
    </row>
    <row r="654">
      <c r="A654" s="60"/>
    </row>
    <row r="655">
      <c r="A655" s="60"/>
    </row>
    <row r="656">
      <c r="A656" s="60"/>
    </row>
    <row r="657">
      <c r="A657" s="60"/>
    </row>
    <row r="658">
      <c r="A658" s="60"/>
    </row>
    <row r="659">
      <c r="A659" s="60"/>
    </row>
    <row r="660">
      <c r="A660" s="60"/>
    </row>
    <row r="661">
      <c r="A661" s="60"/>
    </row>
    <row r="662">
      <c r="A662" s="60"/>
    </row>
    <row r="663">
      <c r="A663" s="60"/>
    </row>
    <row r="664">
      <c r="A664" s="60"/>
    </row>
    <row r="665">
      <c r="A665" s="60"/>
    </row>
    <row r="666">
      <c r="A666" s="60"/>
    </row>
    <row r="667">
      <c r="A667" s="60"/>
    </row>
    <row r="668">
      <c r="A668" s="60"/>
    </row>
    <row r="669">
      <c r="A669" s="60"/>
    </row>
    <row r="670">
      <c r="A670" s="60"/>
    </row>
    <row r="671">
      <c r="A671" s="60"/>
    </row>
    <row r="672">
      <c r="A672" s="60"/>
    </row>
    <row r="673">
      <c r="A673" s="60"/>
    </row>
    <row r="674">
      <c r="A674" s="60"/>
    </row>
    <row r="675">
      <c r="A675" s="60"/>
    </row>
    <row r="676">
      <c r="A676" s="60"/>
    </row>
    <row r="677">
      <c r="A677" s="60"/>
    </row>
    <row r="678">
      <c r="A678" s="60"/>
    </row>
    <row r="679">
      <c r="A679" s="60"/>
    </row>
    <row r="680">
      <c r="A680" s="60"/>
    </row>
    <row r="681">
      <c r="A681" s="60"/>
    </row>
    <row r="682">
      <c r="A682" s="60"/>
    </row>
    <row r="683">
      <c r="A683" s="60"/>
    </row>
    <row r="684">
      <c r="A684" s="60"/>
    </row>
    <row r="685">
      <c r="A685" s="60"/>
    </row>
    <row r="686">
      <c r="A686" s="60"/>
    </row>
    <row r="687">
      <c r="A687" s="60"/>
    </row>
    <row r="688">
      <c r="A688" s="60"/>
    </row>
    <row r="689">
      <c r="A689" s="60"/>
    </row>
    <row r="690">
      <c r="A690" s="60"/>
    </row>
    <row r="691">
      <c r="A691" s="60"/>
    </row>
    <row r="692">
      <c r="A692" s="60"/>
    </row>
    <row r="693">
      <c r="A693" s="60"/>
    </row>
    <row r="694">
      <c r="A694" s="60"/>
    </row>
    <row r="695">
      <c r="A695" s="60"/>
    </row>
    <row r="696">
      <c r="A696" s="60"/>
    </row>
    <row r="697">
      <c r="A697" s="60"/>
    </row>
    <row r="698">
      <c r="A698" s="60"/>
    </row>
    <row r="699">
      <c r="A699" s="60"/>
    </row>
    <row r="700">
      <c r="A700" s="60"/>
    </row>
    <row r="701">
      <c r="A701" s="60"/>
    </row>
    <row r="702">
      <c r="A702" s="60"/>
    </row>
    <row r="703">
      <c r="A703" s="60"/>
    </row>
    <row r="704">
      <c r="A704" s="60"/>
    </row>
    <row r="705">
      <c r="A705" s="60"/>
    </row>
    <row r="706">
      <c r="A706" s="60"/>
    </row>
    <row r="707">
      <c r="A707" s="60"/>
    </row>
    <row r="708">
      <c r="A708" s="60"/>
    </row>
    <row r="709">
      <c r="A709" s="60"/>
    </row>
    <row r="710">
      <c r="A710" s="60"/>
    </row>
    <row r="711">
      <c r="A711" s="60"/>
    </row>
    <row r="712">
      <c r="A712" s="60"/>
    </row>
    <row r="713">
      <c r="A713" s="60"/>
    </row>
    <row r="714">
      <c r="A714" s="60"/>
    </row>
    <row r="715">
      <c r="A715" s="60"/>
    </row>
    <row r="716">
      <c r="A716" s="60"/>
    </row>
    <row r="717">
      <c r="A717" s="60"/>
    </row>
    <row r="718">
      <c r="A718" s="60"/>
    </row>
    <row r="719">
      <c r="A719" s="60"/>
    </row>
    <row r="720">
      <c r="A720" s="60"/>
    </row>
    <row r="721">
      <c r="A721" s="60"/>
    </row>
    <row r="722">
      <c r="A722" s="60"/>
    </row>
    <row r="723">
      <c r="A723" s="60"/>
    </row>
    <row r="724">
      <c r="A724" s="60"/>
    </row>
    <row r="725">
      <c r="A725" s="60"/>
    </row>
    <row r="726">
      <c r="A726" s="60"/>
    </row>
    <row r="727">
      <c r="A727" s="60"/>
    </row>
    <row r="728">
      <c r="A728" s="60"/>
    </row>
    <row r="729">
      <c r="A729" s="60"/>
    </row>
    <row r="730">
      <c r="A730" s="60"/>
    </row>
    <row r="731">
      <c r="A731" s="60"/>
    </row>
    <row r="732">
      <c r="A732" s="60"/>
    </row>
    <row r="733">
      <c r="A733" s="60"/>
    </row>
    <row r="734">
      <c r="A734" s="60"/>
    </row>
    <row r="735">
      <c r="A735" s="60"/>
    </row>
    <row r="736">
      <c r="A736" s="60"/>
    </row>
    <row r="737">
      <c r="A737" s="60"/>
    </row>
    <row r="738">
      <c r="A738" s="60"/>
    </row>
    <row r="739">
      <c r="A739" s="60"/>
    </row>
    <row r="740">
      <c r="A740" s="60"/>
    </row>
    <row r="741">
      <c r="A741" s="60"/>
    </row>
    <row r="742">
      <c r="A742" s="60"/>
    </row>
    <row r="743">
      <c r="A743" s="60"/>
    </row>
    <row r="744">
      <c r="A744" s="60"/>
    </row>
    <row r="745">
      <c r="A745" s="60"/>
    </row>
    <row r="746">
      <c r="A746" s="60"/>
    </row>
    <row r="747">
      <c r="A747" s="60"/>
    </row>
    <row r="748">
      <c r="A748" s="60"/>
    </row>
    <row r="749">
      <c r="A749" s="60"/>
    </row>
    <row r="750">
      <c r="A750" s="60"/>
    </row>
    <row r="751">
      <c r="A751" s="60"/>
    </row>
    <row r="752">
      <c r="A752" s="60"/>
    </row>
    <row r="753">
      <c r="A753" s="60"/>
    </row>
    <row r="754">
      <c r="A754" s="60"/>
    </row>
    <row r="755">
      <c r="A755" s="60"/>
    </row>
    <row r="756">
      <c r="A756" s="60"/>
    </row>
    <row r="757">
      <c r="A757" s="60"/>
    </row>
    <row r="758">
      <c r="A758" s="60"/>
    </row>
    <row r="759">
      <c r="A759" s="60"/>
    </row>
    <row r="760">
      <c r="A760" s="60"/>
    </row>
    <row r="761">
      <c r="A761" s="60"/>
    </row>
    <row r="762">
      <c r="A762" s="60"/>
    </row>
    <row r="763">
      <c r="A763" s="60"/>
    </row>
    <row r="764">
      <c r="A764" s="60"/>
    </row>
    <row r="765">
      <c r="A765" s="60"/>
    </row>
    <row r="766">
      <c r="A766" s="60"/>
    </row>
    <row r="767">
      <c r="A767" s="60"/>
    </row>
    <row r="768">
      <c r="A768" s="60"/>
    </row>
    <row r="769">
      <c r="A769" s="60"/>
    </row>
    <row r="770">
      <c r="A770" s="60"/>
    </row>
    <row r="771">
      <c r="A771" s="60"/>
    </row>
    <row r="772">
      <c r="A772" s="60"/>
    </row>
    <row r="773">
      <c r="A773" s="60"/>
    </row>
    <row r="774">
      <c r="A774" s="60"/>
    </row>
    <row r="775">
      <c r="A775" s="60"/>
    </row>
    <row r="776">
      <c r="A776" s="60"/>
    </row>
    <row r="777">
      <c r="A777" s="60"/>
    </row>
    <row r="778">
      <c r="A778" s="60"/>
    </row>
    <row r="779">
      <c r="A779" s="60"/>
    </row>
    <row r="780">
      <c r="A780" s="60"/>
    </row>
    <row r="781">
      <c r="A781" s="60"/>
    </row>
    <row r="782">
      <c r="A782" s="60"/>
    </row>
    <row r="783">
      <c r="A783" s="60"/>
    </row>
    <row r="784">
      <c r="A784" s="60"/>
    </row>
    <row r="785">
      <c r="A785" s="60"/>
    </row>
    <row r="786">
      <c r="A786" s="60"/>
    </row>
    <row r="787">
      <c r="A787" s="60"/>
    </row>
    <row r="788">
      <c r="A788" s="60"/>
    </row>
    <row r="789">
      <c r="A789" s="60"/>
    </row>
    <row r="790">
      <c r="A790" s="60"/>
    </row>
    <row r="791">
      <c r="A791" s="60"/>
    </row>
    <row r="792">
      <c r="A792" s="60"/>
    </row>
    <row r="793">
      <c r="A793" s="60"/>
    </row>
    <row r="794">
      <c r="A794" s="60"/>
    </row>
    <row r="795">
      <c r="A795" s="60"/>
    </row>
    <row r="796">
      <c r="A796" s="60"/>
    </row>
    <row r="797">
      <c r="A797" s="60"/>
    </row>
    <row r="798">
      <c r="A798" s="60"/>
    </row>
    <row r="799">
      <c r="A799" s="60"/>
    </row>
    <row r="800">
      <c r="A800" s="60"/>
    </row>
    <row r="801">
      <c r="A801" s="60"/>
    </row>
    <row r="802">
      <c r="A802" s="60"/>
    </row>
    <row r="803">
      <c r="A803" s="60"/>
    </row>
    <row r="804">
      <c r="A804" s="60"/>
    </row>
    <row r="805">
      <c r="A805" s="60"/>
    </row>
    <row r="806">
      <c r="A806" s="60"/>
    </row>
    <row r="807">
      <c r="A807" s="60"/>
    </row>
    <row r="808">
      <c r="A808" s="60"/>
    </row>
    <row r="809">
      <c r="A809" s="60"/>
    </row>
    <row r="810">
      <c r="A810" s="60"/>
    </row>
    <row r="811">
      <c r="A811" s="60"/>
    </row>
    <row r="812">
      <c r="A812" s="60"/>
    </row>
    <row r="813">
      <c r="A813" s="60"/>
    </row>
    <row r="814">
      <c r="A814" s="60"/>
    </row>
    <row r="815">
      <c r="A815" s="60"/>
    </row>
    <row r="816">
      <c r="A816" s="60"/>
    </row>
    <row r="817">
      <c r="A817" s="60"/>
    </row>
    <row r="818">
      <c r="A818" s="60"/>
    </row>
    <row r="819">
      <c r="A819" s="60"/>
    </row>
    <row r="820">
      <c r="A820" s="60"/>
    </row>
    <row r="821">
      <c r="A821" s="60"/>
    </row>
    <row r="822">
      <c r="A822" s="60"/>
    </row>
    <row r="823">
      <c r="A823" s="60"/>
    </row>
    <row r="824">
      <c r="A824" s="60"/>
    </row>
    <row r="825">
      <c r="A825" s="60"/>
    </row>
    <row r="826">
      <c r="A826" s="60"/>
    </row>
    <row r="827">
      <c r="A827" s="60"/>
    </row>
    <row r="828">
      <c r="A828" s="60"/>
    </row>
    <row r="829">
      <c r="A829" s="60"/>
    </row>
    <row r="830">
      <c r="A830" s="60"/>
    </row>
    <row r="831">
      <c r="A831" s="60"/>
    </row>
    <row r="832">
      <c r="A832" s="60"/>
    </row>
    <row r="833">
      <c r="A833" s="60"/>
    </row>
    <row r="834">
      <c r="A834" s="60"/>
    </row>
    <row r="835">
      <c r="A835" s="60"/>
    </row>
    <row r="836">
      <c r="A836" s="60"/>
    </row>
    <row r="837">
      <c r="A837" s="60"/>
    </row>
    <row r="838">
      <c r="A838" s="60"/>
    </row>
    <row r="839">
      <c r="A839" s="60"/>
    </row>
    <row r="840">
      <c r="A840" s="60"/>
    </row>
    <row r="841">
      <c r="A841" s="60"/>
    </row>
    <row r="842">
      <c r="A842" s="60"/>
    </row>
    <row r="843">
      <c r="A843" s="60"/>
    </row>
    <row r="844">
      <c r="A844" s="60"/>
    </row>
    <row r="845">
      <c r="A845" s="60"/>
    </row>
    <row r="846">
      <c r="A846" s="60"/>
    </row>
    <row r="847">
      <c r="A847" s="60"/>
    </row>
    <row r="848">
      <c r="A848" s="60"/>
    </row>
    <row r="849">
      <c r="A849" s="60"/>
    </row>
    <row r="850">
      <c r="A850" s="60"/>
    </row>
    <row r="851">
      <c r="A851" s="60"/>
    </row>
    <row r="852">
      <c r="A852" s="60"/>
    </row>
    <row r="853">
      <c r="A853" s="60"/>
    </row>
    <row r="854">
      <c r="A854" s="60"/>
    </row>
    <row r="855">
      <c r="A855" s="60"/>
    </row>
    <row r="856">
      <c r="A856" s="60"/>
    </row>
    <row r="857">
      <c r="A857" s="60"/>
    </row>
    <row r="858">
      <c r="A858" s="60"/>
    </row>
    <row r="859">
      <c r="A859" s="60"/>
    </row>
    <row r="860">
      <c r="A860" s="60"/>
    </row>
    <row r="861">
      <c r="A861" s="60"/>
    </row>
    <row r="862">
      <c r="A862" s="60"/>
    </row>
    <row r="863">
      <c r="A863" s="60"/>
    </row>
    <row r="864">
      <c r="A864" s="60"/>
    </row>
    <row r="865">
      <c r="A865" s="60"/>
    </row>
    <row r="866">
      <c r="A866" s="60"/>
    </row>
    <row r="867">
      <c r="A867" s="60"/>
    </row>
    <row r="868">
      <c r="A868" s="60"/>
    </row>
    <row r="869">
      <c r="A869" s="60"/>
    </row>
    <row r="870">
      <c r="A870" s="60"/>
    </row>
    <row r="871">
      <c r="A871" s="60"/>
    </row>
    <row r="872">
      <c r="A872" s="60"/>
    </row>
    <row r="873">
      <c r="A873" s="60"/>
    </row>
    <row r="874">
      <c r="A874" s="60"/>
    </row>
    <row r="875">
      <c r="A875" s="60"/>
    </row>
    <row r="876">
      <c r="A876" s="60"/>
    </row>
    <row r="877">
      <c r="A877" s="60"/>
    </row>
    <row r="878">
      <c r="A878" s="60"/>
    </row>
    <row r="879">
      <c r="A879" s="60"/>
    </row>
    <row r="880">
      <c r="A880" s="60"/>
    </row>
    <row r="881">
      <c r="A881" s="60"/>
    </row>
    <row r="882">
      <c r="A882" s="60"/>
    </row>
    <row r="883">
      <c r="A883" s="60"/>
    </row>
    <row r="884">
      <c r="A884" s="60"/>
    </row>
    <row r="885">
      <c r="A885" s="60"/>
    </row>
    <row r="886">
      <c r="A886" s="60"/>
    </row>
    <row r="887">
      <c r="A887" s="60"/>
    </row>
    <row r="888">
      <c r="A888" s="60"/>
    </row>
    <row r="889">
      <c r="A889" s="60"/>
    </row>
    <row r="890">
      <c r="A890" s="60"/>
    </row>
    <row r="891">
      <c r="A891" s="60"/>
    </row>
    <row r="892">
      <c r="A892" s="60"/>
    </row>
    <row r="893">
      <c r="A893" s="60"/>
    </row>
    <row r="894">
      <c r="A894" s="60"/>
    </row>
    <row r="895">
      <c r="A895" s="60"/>
    </row>
    <row r="896">
      <c r="A896" s="60"/>
    </row>
    <row r="897">
      <c r="A897" s="60"/>
    </row>
    <row r="898">
      <c r="A898" s="60"/>
    </row>
    <row r="899">
      <c r="A899" s="60"/>
    </row>
    <row r="900">
      <c r="A900" s="60"/>
    </row>
    <row r="901">
      <c r="A901" s="60"/>
    </row>
    <row r="902">
      <c r="A902" s="60"/>
    </row>
    <row r="903">
      <c r="A903" s="60"/>
    </row>
    <row r="904">
      <c r="A904" s="60"/>
    </row>
    <row r="905">
      <c r="A905" s="60"/>
    </row>
    <row r="906">
      <c r="A906" s="60"/>
    </row>
    <row r="907">
      <c r="A907" s="60"/>
    </row>
    <row r="908">
      <c r="A908" s="60"/>
    </row>
    <row r="909">
      <c r="A909" s="60"/>
    </row>
    <row r="910">
      <c r="A910" s="60"/>
    </row>
    <row r="911">
      <c r="A911" s="60"/>
    </row>
    <row r="912">
      <c r="A912" s="60"/>
    </row>
    <row r="913">
      <c r="A913" s="60"/>
    </row>
    <row r="914">
      <c r="A914" s="60"/>
    </row>
    <row r="915">
      <c r="A915" s="60"/>
    </row>
    <row r="916">
      <c r="A916" s="60"/>
    </row>
    <row r="917">
      <c r="A917" s="60"/>
    </row>
    <row r="918">
      <c r="A918" s="60"/>
    </row>
    <row r="919">
      <c r="A919" s="60"/>
    </row>
    <row r="920">
      <c r="A920" s="60"/>
    </row>
    <row r="921">
      <c r="A921" s="60"/>
    </row>
    <row r="922">
      <c r="A922" s="60"/>
    </row>
    <row r="923">
      <c r="A923" s="60"/>
    </row>
    <row r="924">
      <c r="A924" s="60"/>
    </row>
    <row r="925">
      <c r="A925" s="60"/>
    </row>
    <row r="926">
      <c r="A926" s="60"/>
    </row>
    <row r="927">
      <c r="A927" s="60"/>
    </row>
    <row r="928">
      <c r="A928" s="60"/>
    </row>
    <row r="929">
      <c r="A929" s="60"/>
    </row>
    <row r="930">
      <c r="A930" s="60"/>
    </row>
    <row r="931">
      <c r="A931" s="60"/>
    </row>
    <row r="932">
      <c r="A932" s="60"/>
    </row>
    <row r="933">
      <c r="A933" s="60"/>
    </row>
    <row r="934">
      <c r="A934" s="60"/>
    </row>
    <row r="935">
      <c r="A935" s="60"/>
    </row>
    <row r="936">
      <c r="A936" s="60"/>
    </row>
    <row r="937">
      <c r="A937" s="60"/>
    </row>
    <row r="938">
      <c r="A938" s="60"/>
    </row>
    <row r="939">
      <c r="A939" s="60"/>
    </row>
    <row r="940">
      <c r="A940" s="60"/>
    </row>
    <row r="941">
      <c r="A941" s="60"/>
    </row>
    <row r="942">
      <c r="A942" s="60"/>
    </row>
    <row r="943">
      <c r="A943" s="60"/>
    </row>
    <row r="944">
      <c r="A944" s="60"/>
    </row>
    <row r="945">
      <c r="A945" s="60"/>
    </row>
    <row r="946">
      <c r="A946" s="60"/>
    </row>
    <row r="947">
      <c r="A947" s="60"/>
    </row>
    <row r="948">
      <c r="A948" s="60"/>
    </row>
    <row r="949">
      <c r="A949" s="60"/>
    </row>
    <row r="950">
      <c r="A950" s="60"/>
    </row>
    <row r="951">
      <c r="A951" s="60"/>
    </row>
    <row r="952">
      <c r="A952" s="60"/>
    </row>
    <row r="953">
      <c r="A953" s="60"/>
    </row>
    <row r="954">
      <c r="A954" s="60"/>
    </row>
    <row r="955">
      <c r="A955" s="60"/>
    </row>
    <row r="956">
      <c r="A956" s="60"/>
    </row>
    <row r="957">
      <c r="A957" s="60"/>
    </row>
    <row r="958">
      <c r="A958" s="60"/>
    </row>
    <row r="959">
      <c r="A959" s="60"/>
    </row>
    <row r="960">
      <c r="A960" s="60"/>
    </row>
    <row r="961">
      <c r="A961" s="60"/>
    </row>
    <row r="962">
      <c r="A962" s="60"/>
    </row>
    <row r="963">
      <c r="A963" s="60"/>
    </row>
    <row r="964">
      <c r="A964" s="60"/>
    </row>
    <row r="965">
      <c r="A965" s="60"/>
    </row>
    <row r="966">
      <c r="A966" s="60"/>
    </row>
    <row r="967">
      <c r="A967" s="60"/>
    </row>
    <row r="968">
      <c r="A968" s="60"/>
    </row>
    <row r="969">
      <c r="A969" s="60"/>
    </row>
    <row r="970">
      <c r="A970" s="60"/>
    </row>
    <row r="971">
      <c r="A971" s="60"/>
    </row>
    <row r="972">
      <c r="A972" s="60"/>
    </row>
    <row r="973">
      <c r="A973" s="60"/>
    </row>
    <row r="974">
      <c r="A974" s="60"/>
    </row>
    <row r="975">
      <c r="A975" s="60"/>
    </row>
    <row r="976">
      <c r="A976" s="60"/>
    </row>
    <row r="977">
      <c r="A977" s="60"/>
    </row>
    <row r="978">
      <c r="A978" s="60"/>
    </row>
    <row r="979">
      <c r="A979" s="60"/>
    </row>
    <row r="980">
      <c r="A980" s="60"/>
    </row>
    <row r="981">
      <c r="A981" s="60"/>
    </row>
    <row r="982">
      <c r="A982" s="60"/>
    </row>
    <row r="983">
      <c r="A983" s="60"/>
    </row>
    <row r="984">
      <c r="A984" s="60"/>
    </row>
    <row r="985">
      <c r="A985" s="60"/>
    </row>
    <row r="986">
      <c r="A986" s="60"/>
    </row>
    <row r="987">
      <c r="A987" s="60"/>
    </row>
    <row r="988">
      <c r="A988" s="60"/>
    </row>
    <row r="989">
      <c r="A989" s="60"/>
    </row>
    <row r="990">
      <c r="A990" s="60"/>
    </row>
    <row r="991">
      <c r="A991" s="60"/>
    </row>
    <row r="992">
      <c r="A992" s="60"/>
    </row>
    <row r="993">
      <c r="A993" s="60"/>
    </row>
    <row r="994">
      <c r="A994" s="60"/>
    </row>
    <row r="995">
      <c r="A995" s="60"/>
    </row>
    <row r="996">
      <c r="A996" s="60"/>
    </row>
    <row r="997">
      <c r="A997" s="60"/>
    </row>
    <row r="998">
      <c r="A998" s="60"/>
    </row>
    <row r="999">
      <c r="A999" s="60"/>
    </row>
    <row r="1000">
      <c r="A1000" s="60"/>
    </row>
    <row r="1001">
      <c r="A1001" s="60"/>
    </row>
    <row r="1002">
      <c r="A1002" s="60"/>
    </row>
    <row r="1003">
      <c r="A1003" s="60"/>
    </row>
    <row r="1004">
      <c r="A1004" s="60"/>
    </row>
    <row r="1005">
      <c r="A1005" s="60"/>
    </row>
  </sheetData>
  <autoFilter ref="$A$1:$AK$1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34343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2.57"/>
    <col customWidth="1" min="2" max="14" width="25.0"/>
    <col customWidth="1" min="15" max="16" width="20.14"/>
    <col customWidth="1" min="17" max="17" width="22.86"/>
    <col customWidth="1" min="18" max="18" width="18.86"/>
    <col customWidth="1" min="21" max="21" width="20.86"/>
  </cols>
  <sheetData>
    <row r="1">
      <c r="A1" s="5" t="s">
        <v>5</v>
      </c>
      <c r="B1" s="6" t="s">
        <v>12</v>
      </c>
      <c r="C1" s="6" t="s">
        <v>14</v>
      </c>
      <c r="D1" s="6" t="s">
        <v>15</v>
      </c>
      <c r="E1" s="8" t="s">
        <v>16</v>
      </c>
      <c r="F1" s="8" t="s">
        <v>23</v>
      </c>
      <c r="G1" s="8" t="s">
        <v>24</v>
      </c>
      <c r="H1" s="13" t="s">
        <v>25</v>
      </c>
      <c r="I1" s="13" t="s">
        <v>70</v>
      </c>
      <c r="J1" s="13" t="s">
        <v>15</v>
      </c>
      <c r="K1" s="15" t="s">
        <v>74</v>
      </c>
      <c r="L1" s="15" t="s">
        <v>94</v>
      </c>
      <c r="M1" s="15" t="s">
        <v>15</v>
      </c>
      <c r="N1" s="16" t="s">
        <v>98</v>
      </c>
      <c r="O1" s="16" t="s">
        <v>118</v>
      </c>
      <c r="P1" s="17" t="s">
        <v>121</v>
      </c>
      <c r="Q1" s="18" t="s">
        <v>146</v>
      </c>
      <c r="R1" s="18" t="s">
        <v>159</v>
      </c>
      <c r="S1" s="19" t="s">
        <v>121</v>
      </c>
      <c r="T1" s="20" t="s">
        <v>170</v>
      </c>
      <c r="U1" s="21" t="s">
        <v>180</v>
      </c>
      <c r="V1" s="22" t="s">
        <v>190</v>
      </c>
    </row>
    <row r="2">
      <c r="A2" s="23" t="s">
        <v>203</v>
      </c>
      <c r="B2" s="25">
        <v>35598.0</v>
      </c>
      <c r="C2" s="25">
        <v>32590.0</v>
      </c>
      <c r="D2" s="27">
        <f t="shared" ref="D2:D43" si="4">C2/B2</f>
        <v>0.9155008708</v>
      </c>
      <c r="E2" s="25">
        <v>2269.0</v>
      </c>
      <c r="F2" s="25">
        <v>2237.0</v>
      </c>
      <c r="G2" s="27">
        <f t="shared" ref="G2:G3" si="5">F2/E2</f>
        <v>0.9858968709</v>
      </c>
      <c r="H2" s="25">
        <v>39747.0</v>
      </c>
      <c r="I2" s="25">
        <v>37398.0</v>
      </c>
      <c r="J2" s="29">
        <f t="shared" ref="J2:J3" si="6">I2/H2</f>
        <v>0.9409012001</v>
      </c>
      <c r="K2" s="25">
        <v>1624.0</v>
      </c>
      <c r="L2" s="25">
        <v>1597.0</v>
      </c>
      <c r="M2" s="27">
        <f t="shared" ref="M2:M3" si="7">L2/K2</f>
        <v>0.9833743842</v>
      </c>
      <c r="N2" s="23">
        <f t="shared" ref="N2:O2" si="1">SUM(B2,H2)</f>
        <v>75345</v>
      </c>
      <c r="O2" s="23">
        <f t="shared" si="1"/>
        <v>69988</v>
      </c>
      <c r="P2" s="29">
        <f t="shared" ref="P2:P23" si="9">O2/N2</f>
        <v>0.9289003915</v>
      </c>
      <c r="Q2" s="33">
        <f t="shared" ref="Q2:R2" si="2">SUM(E2,K2)</f>
        <v>3893</v>
      </c>
      <c r="R2" s="33">
        <f t="shared" si="2"/>
        <v>3834</v>
      </c>
      <c r="S2" s="29">
        <f t="shared" ref="S2:S3" si="11">(R2/Q2)</f>
        <v>0.9848445929</v>
      </c>
      <c r="T2" s="37">
        <f t="shared" ref="T2:U2" si="3">SUM(N2,Q2)</f>
        <v>79238</v>
      </c>
      <c r="U2" s="37">
        <f t="shared" si="3"/>
        <v>73822</v>
      </c>
      <c r="V2" s="39">
        <f t="shared" ref="V2:V23" si="13">U2/T2</f>
        <v>0.9316489563</v>
      </c>
    </row>
    <row r="3">
      <c r="A3" s="36" t="s">
        <v>350</v>
      </c>
      <c r="B3" s="40">
        <v>35740.0</v>
      </c>
      <c r="C3" s="40">
        <v>32788.0</v>
      </c>
      <c r="D3" s="42">
        <f t="shared" si="4"/>
        <v>0.9174034695</v>
      </c>
      <c r="E3" s="44">
        <v>2269.0</v>
      </c>
      <c r="F3" s="44">
        <v>2237.0</v>
      </c>
      <c r="G3" s="46">
        <f t="shared" si="5"/>
        <v>0.9858968709</v>
      </c>
      <c r="H3" s="47">
        <v>39757.0</v>
      </c>
      <c r="I3" s="47">
        <v>36351.0</v>
      </c>
      <c r="J3" s="49">
        <f t="shared" si="6"/>
        <v>0.914329552</v>
      </c>
      <c r="K3" s="51">
        <v>1624.0</v>
      </c>
      <c r="L3" s="51">
        <v>1588.0</v>
      </c>
      <c r="M3" s="52">
        <f t="shared" si="7"/>
        <v>0.9778325123</v>
      </c>
      <c r="N3" s="54">
        <f t="shared" ref="N3:O3" si="8">SUM(B3,H3)</f>
        <v>75497</v>
      </c>
      <c r="O3" s="54">
        <f t="shared" si="8"/>
        <v>69139</v>
      </c>
      <c r="P3" s="56">
        <f t="shared" si="9"/>
        <v>0.9157847332</v>
      </c>
      <c r="Q3" s="59">
        <f t="shared" ref="Q3:R3" si="10">SUM(E3,K3)</f>
        <v>3893</v>
      </c>
      <c r="R3" s="59">
        <f t="shared" si="10"/>
        <v>3825</v>
      </c>
      <c r="S3" s="61">
        <f t="shared" si="11"/>
        <v>0.9825327511</v>
      </c>
      <c r="T3" s="67">
        <f t="shared" ref="T3:U3" si="12">SUM(N3,Q3)</f>
        <v>79390</v>
      </c>
      <c r="U3" s="67">
        <f t="shared" si="12"/>
        <v>72964</v>
      </c>
      <c r="V3" s="71">
        <f t="shared" si="13"/>
        <v>0.9190578158</v>
      </c>
    </row>
    <row r="4">
      <c r="A4" s="36" t="s">
        <v>431</v>
      </c>
      <c r="B4" s="40">
        <v>1.0</v>
      </c>
      <c r="C4" s="40">
        <v>1.0</v>
      </c>
      <c r="D4" s="42">
        <f t="shared" si="4"/>
        <v>1</v>
      </c>
      <c r="E4" s="44">
        <v>0.0</v>
      </c>
      <c r="F4" s="44">
        <v>0.0</v>
      </c>
      <c r="G4" s="46"/>
      <c r="H4" s="73"/>
      <c r="I4" s="73"/>
      <c r="J4" s="49"/>
      <c r="K4" s="74"/>
      <c r="L4" s="74"/>
      <c r="M4" s="52"/>
      <c r="N4" s="54">
        <f t="shared" ref="N4:O4" si="14">SUM(B4,H4)</f>
        <v>1</v>
      </c>
      <c r="O4" s="54">
        <f t="shared" si="14"/>
        <v>1</v>
      </c>
      <c r="P4" s="56">
        <f t="shared" si="9"/>
        <v>1</v>
      </c>
      <c r="Q4" s="59">
        <f t="shared" ref="Q4:R4" si="15">SUM(E4,K4)</f>
        <v>0</v>
      </c>
      <c r="R4" s="59">
        <f t="shared" si="15"/>
        <v>0</v>
      </c>
      <c r="S4" s="78">
        <v>0.0</v>
      </c>
      <c r="T4" s="67">
        <f t="shared" ref="T4:U4" si="16">SUM(N4,Q4)</f>
        <v>1</v>
      </c>
      <c r="U4" s="67">
        <f t="shared" si="16"/>
        <v>1</v>
      </c>
      <c r="V4" s="71">
        <f t="shared" si="13"/>
        <v>1</v>
      </c>
    </row>
    <row r="5">
      <c r="A5" s="36" t="s">
        <v>433</v>
      </c>
      <c r="B5" s="40">
        <v>8.0</v>
      </c>
      <c r="C5" s="40">
        <v>8.0</v>
      </c>
      <c r="D5" s="42">
        <f t="shared" si="4"/>
        <v>1</v>
      </c>
      <c r="E5" s="44">
        <v>3.0</v>
      </c>
      <c r="F5" s="44">
        <v>3.0</v>
      </c>
      <c r="G5" s="46">
        <f>F5/E5</f>
        <v>1</v>
      </c>
      <c r="H5" s="47">
        <v>93.0</v>
      </c>
      <c r="I5" s="47">
        <v>91.0</v>
      </c>
      <c r="J5" s="49">
        <f t="shared" ref="J5:J24" si="20">I5/H5</f>
        <v>0.9784946237</v>
      </c>
      <c r="K5" s="85">
        <v>47.0</v>
      </c>
      <c r="L5" s="85">
        <v>47.0</v>
      </c>
      <c r="M5" s="52">
        <f t="shared" ref="M5:M6" si="21">L5/K5</f>
        <v>1</v>
      </c>
      <c r="N5" s="54">
        <f t="shared" ref="N5:O5" si="17">SUM(B5,H5)</f>
        <v>101</v>
      </c>
      <c r="O5" s="54">
        <f t="shared" si="17"/>
        <v>99</v>
      </c>
      <c r="P5" s="56">
        <f t="shared" si="9"/>
        <v>0.9801980198</v>
      </c>
      <c r="Q5" s="59">
        <f t="shared" ref="Q5:R5" si="18">SUM(E5,K5)</f>
        <v>50</v>
      </c>
      <c r="R5" s="59">
        <f t="shared" si="18"/>
        <v>50</v>
      </c>
      <c r="S5" s="61">
        <f>(R5/Q5)</f>
        <v>1</v>
      </c>
      <c r="T5" s="67">
        <f t="shared" ref="T5:U5" si="19">SUM(N5,Q5)</f>
        <v>151</v>
      </c>
      <c r="U5" s="67">
        <f t="shared" si="19"/>
        <v>149</v>
      </c>
      <c r="V5" s="71">
        <f t="shared" si="13"/>
        <v>0.9867549669</v>
      </c>
    </row>
    <row r="6">
      <c r="A6" s="36" t="s">
        <v>434</v>
      </c>
      <c r="B6" s="40">
        <v>30.0</v>
      </c>
      <c r="C6" s="40">
        <v>28.0</v>
      </c>
      <c r="D6" s="42">
        <f t="shared" si="4"/>
        <v>0.9333333333</v>
      </c>
      <c r="E6" s="44">
        <v>0.0</v>
      </c>
      <c r="F6" s="44">
        <v>0.0</v>
      </c>
      <c r="G6" s="46"/>
      <c r="H6" s="47">
        <v>40.0</v>
      </c>
      <c r="I6" s="47">
        <v>39.0</v>
      </c>
      <c r="J6" s="49">
        <f t="shared" si="20"/>
        <v>0.975</v>
      </c>
      <c r="K6" s="74">
        <v>2.0</v>
      </c>
      <c r="L6" s="74">
        <v>1.0</v>
      </c>
      <c r="M6" s="52">
        <f t="shared" si="21"/>
        <v>0.5</v>
      </c>
      <c r="N6" s="54">
        <f t="shared" ref="N6:O6" si="22">SUM(B6,H6)</f>
        <v>70</v>
      </c>
      <c r="O6" s="54">
        <f t="shared" si="22"/>
        <v>67</v>
      </c>
      <c r="P6" s="56">
        <f t="shared" si="9"/>
        <v>0.9571428571</v>
      </c>
      <c r="Q6" s="59">
        <f t="shared" ref="Q6:R6" si="23">SUM(E6,K6)</f>
        <v>2</v>
      </c>
      <c r="R6" s="59">
        <f t="shared" si="23"/>
        <v>1</v>
      </c>
      <c r="S6" s="78">
        <v>0.0</v>
      </c>
      <c r="T6" s="67">
        <f t="shared" ref="T6:U6" si="24">SUM(N6,Q6)</f>
        <v>72</v>
      </c>
      <c r="U6" s="67">
        <f t="shared" si="24"/>
        <v>68</v>
      </c>
      <c r="V6" s="71">
        <f t="shared" si="13"/>
        <v>0.9444444444</v>
      </c>
    </row>
    <row r="7">
      <c r="A7" s="36" t="s">
        <v>436</v>
      </c>
      <c r="B7" s="40">
        <f>202+15</f>
        <v>217</v>
      </c>
      <c r="C7" s="40">
        <f>202+10</f>
        <v>212</v>
      </c>
      <c r="D7" s="42">
        <f t="shared" si="4"/>
        <v>0.9769585253</v>
      </c>
      <c r="E7" s="44">
        <v>0.0</v>
      </c>
      <c r="F7" s="44">
        <v>0.0</v>
      </c>
      <c r="G7" s="46"/>
      <c r="H7" s="47">
        <v>153.0</v>
      </c>
      <c r="I7" s="47">
        <v>143.0</v>
      </c>
      <c r="J7" s="49">
        <f t="shared" si="20"/>
        <v>0.9346405229</v>
      </c>
      <c r="K7" s="74"/>
      <c r="L7" s="74"/>
      <c r="M7" s="52"/>
      <c r="N7" s="54">
        <f t="shared" ref="N7:O7" si="25">SUM(B7,H7)</f>
        <v>370</v>
      </c>
      <c r="O7" s="54">
        <f t="shared" si="25"/>
        <v>355</v>
      </c>
      <c r="P7" s="56">
        <f t="shared" si="9"/>
        <v>0.9594594595</v>
      </c>
      <c r="Q7" s="59">
        <f t="shared" ref="Q7:R7" si="26">SUM(E7,K7)</f>
        <v>0</v>
      </c>
      <c r="R7" s="59">
        <f t="shared" si="26"/>
        <v>0</v>
      </c>
      <c r="S7" s="78">
        <v>0.0</v>
      </c>
      <c r="T7" s="67">
        <f t="shared" ref="T7:U7" si="27">SUM(N7,Q7)</f>
        <v>370</v>
      </c>
      <c r="U7" s="67">
        <f t="shared" si="27"/>
        <v>355</v>
      </c>
      <c r="V7" s="71">
        <f t="shared" si="13"/>
        <v>0.9594594595</v>
      </c>
    </row>
    <row r="8">
      <c r="A8" s="36" t="s">
        <v>437</v>
      </c>
      <c r="B8" s="40">
        <v>1092.0</v>
      </c>
      <c r="C8" s="40">
        <v>1069.0</v>
      </c>
      <c r="D8" s="42">
        <f t="shared" si="4"/>
        <v>0.9789377289</v>
      </c>
      <c r="E8" s="44">
        <v>0.0</v>
      </c>
      <c r="F8" s="44">
        <v>0.0</v>
      </c>
      <c r="G8" s="46"/>
      <c r="H8" s="47">
        <v>299.0</v>
      </c>
      <c r="I8" s="47">
        <v>285.0</v>
      </c>
      <c r="J8" s="49">
        <f t="shared" si="20"/>
        <v>0.9531772575</v>
      </c>
      <c r="K8" s="74">
        <v>2.0</v>
      </c>
      <c r="L8" s="74">
        <v>2.0</v>
      </c>
      <c r="M8" s="52">
        <f>L8/K8</f>
        <v>1</v>
      </c>
      <c r="N8" s="54">
        <f t="shared" ref="N8:O8" si="28">SUM(B8,H8)</f>
        <v>1391</v>
      </c>
      <c r="O8" s="54">
        <f t="shared" si="28"/>
        <v>1354</v>
      </c>
      <c r="P8" s="56">
        <f t="shared" si="9"/>
        <v>0.9734004313</v>
      </c>
      <c r="Q8" s="59">
        <f t="shared" ref="Q8:R8" si="29">SUM(E8,K8)</f>
        <v>2</v>
      </c>
      <c r="R8" s="59">
        <f t="shared" si="29"/>
        <v>2</v>
      </c>
      <c r="S8" s="78">
        <v>0.0</v>
      </c>
      <c r="T8" s="67">
        <f t="shared" ref="T8:U8" si="30">SUM(N8,Q8)</f>
        <v>1393</v>
      </c>
      <c r="U8" s="67">
        <f t="shared" si="30"/>
        <v>1356</v>
      </c>
      <c r="V8" s="71">
        <f t="shared" si="13"/>
        <v>0.9734386217</v>
      </c>
    </row>
    <row r="9">
      <c r="A9" s="36" t="s">
        <v>438</v>
      </c>
      <c r="B9" s="40">
        <v>90.0</v>
      </c>
      <c r="C9" s="40">
        <v>88.0</v>
      </c>
      <c r="D9" s="42">
        <f t="shared" si="4"/>
        <v>0.9777777778</v>
      </c>
      <c r="E9" s="44">
        <v>0.0</v>
      </c>
      <c r="F9" s="44">
        <v>0.0</v>
      </c>
      <c r="G9" s="46"/>
      <c r="H9" s="47">
        <v>158.0</v>
      </c>
      <c r="I9" s="47">
        <v>149.0</v>
      </c>
      <c r="J9" s="49">
        <f t="shared" si="20"/>
        <v>0.9430379747</v>
      </c>
      <c r="K9" s="74"/>
      <c r="L9" s="74"/>
      <c r="M9" s="52"/>
      <c r="N9" s="54">
        <f t="shared" ref="N9:O9" si="31">SUM(B9,H9)</f>
        <v>248</v>
      </c>
      <c r="O9" s="54">
        <f t="shared" si="31"/>
        <v>237</v>
      </c>
      <c r="P9" s="56">
        <f t="shared" si="9"/>
        <v>0.9556451613</v>
      </c>
      <c r="Q9" s="59">
        <f t="shared" ref="Q9:R9" si="32">SUM(E9,K9)</f>
        <v>0</v>
      </c>
      <c r="R9" s="59">
        <f t="shared" si="32"/>
        <v>0</v>
      </c>
      <c r="S9" s="78">
        <v>0.0</v>
      </c>
      <c r="T9" s="67">
        <f t="shared" ref="T9:U9" si="33">SUM(N9,Q9)</f>
        <v>248</v>
      </c>
      <c r="U9" s="67">
        <f t="shared" si="33"/>
        <v>237</v>
      </c>
      <c r="V9" s="71">
        <f t="shared" si="13"/>
        <v>0.9556451613</v>
      </c>
    </row>
    <row r="10">
      <c r="A10" s="36" t="s">
        <v>439</v>
      </c>
      <c r="B10" s="40">
        <f>43+242</f>
        <v>285</v>
      </c>
      <c r="C10" s="40">
        <f>43+240</f>
        <v>283</v>
      </c>
      <c r="D10" s="42">
        <f t="shared" si="4"/>
        <v>0.9929824561</v>
      </c>
      <c r="E10" s="44">
        <v>0.0</v>
      </c>
      <c r="F10" s="44">
        <v>0.0</v>
      </c>
      <c r="G10" s="46"/>
      <c r="H10" s="47">
        <v>491.0</v>
      </c>
      <c r="I10" s="47">
        <v>468.0</v>
      </c>
      <c r="J10" s="49">
        <f t="shared" si="20"/>
        <v>0.9531568228</v>
      </c>
      <c r="K10" s="51">
        <v>33.0</v>
      </c>
      <c r="L10" s="51">
        <v>32.0</v>
      </c>
      <c r="M10" s="52">
        <f t="shared" ref="M10:M18" si="37">L10/K10</f>
        <v>0.9696969697</v>
      </c>
      <c r="N10" s="54">
        <f t="shared" ref="N10:O10" si="34">SUM(B10,H10)</f>
        <v>776</v>
      </c>
      <c r="O10" s="54">
        <f t="shared" si="34"/>
        <v>751</v>
      </c>
      <c r="P10" s="56">
        <f t="shared" si="9"/>
        <v>0.9677835052</v>
      </c>
      <c r="Q10" s="59">
        <f t="shared" ref="Q10:R10" si="35">SUM(E10,K10)</f>
        <v>33</v>
      </c>
      <c r="R10" s="59">
        <f t="shared" si="35"/>
        <v>32</v>
      </c>
      <c r="S10" s="61">
        <f t="shared" ref="S10:S15" si="40">(R10/Q10)</f>
        <v>0.9696969697</v>
      </c>
      <c r="T10" s="67">
        <f t="shared" ref="T10:U10" si="36">SUM(N10,Q10)</f>
        <v>809</v>
      </c>
      <c r="U10" s="67">
        <f t="shared" si="36"/>
        <v>783</v>
      </c>
      <c r="V10" s="71">
        <f t="shared" si="13"/>
        <v>0.9678615575</v>
      </c>
    </row>
    <row r="11">
      <c r="A11" s="36" t="s">
        <v>440</v>
      </c>
      <c r="B11" s="40">
        <v>534.0</v>
      </c>
      <c r="C11" s="40">
        <v>484.0</v>
      </c>
      <c r="D11" s="42">
        <f t="shared" si="4"/>
        <v>0.9063670412</v>
      </c>
      <c r="E11" s="44">
        <v>82.0</v>
      </c>
      <c r="F11" s="44">
        <v>82.0</v>
      </c>
      <c r="G11" s="46">
        <f t="shared" ref="G11:G15" si="42">F11/E11</f>
        <v>1</v>
      </c>
      <c r="H11" s="47">
        <v>696.0</v>
      </c>
      <c r="I11" s="47">
        <v>677.0</v>
      </c>
      <c r="J11" s="49">
        <f t="shared" si="20"/>
        <v>0.9727011494</v>
      </c>
      <c r="K11" s="51">
        <v>67.0</v>
      </c>
      <c r="L11" s="51">
        <v>66.0</v>
      </c>
      <c r="M11" s="52">
        <f t="shared" si="37"/>
        <v>0.9850746269</v>
      </c>
      <c r="N11" s="54">
        <f t="shared" ref="N11:O11" si="38">SUM(B11,H11)</f>
        <v>1230</v>
      </c>
      <c r="O11" s="54">
        <f t="shared" si="38"/>
        <v>1161</v>
      </c>
      <c r="P11" s="56">
        <f t="shared" si="9"/>
        <v>0.943902439</v>
      </c>
      <c r="Q11" s="59">
        <f t="shared" ref="Q11:R11" si="39">SUM(E11,K11)</f>
        <v>149</v>
      </c>
      <c r="R11" s="59">
        <f t="shared" si="39"/>
        <v>148</v>
      </c>
      <c r="S11" s="61">
        <f t="shared" si="40"/>
        <v>0.9932885906</v>
      </c>
      <c r="T11" s="67">
        <f t="shared" ref="T11:U11" si="41">SUM(N11,Q11)</f>
        <v>1379</v>
      </c>
      <c r="U11" s="67">
        <f t="shared" si="41"/>
        <v>1309</v>
      </c>
      <c r="V11" s="71">
        <f t="shared" si="13"/>
        <v>0.9492385787</v>
      </c>
    </row>
    <row r="12">
      <c r="A12" s="5" t="s">
        <v>441</v>
      </c>
      <c r="B12" s="40">
        <f>1866+2</f>
        <v>1868</v>
      </c>
      <c r="C12" s="40">
        <f>1819+2</f>
        <v>1821</v>
      </c>
      <c r="D12" s="42">
        <f t="shared" si="4"/>
        <v>0.9748394004</v>
      </c>
      <c r="E12" s="44">
        <v>22.0</v>
      </c>
      <c r="F12" s="44">
        <v>22.0</v>
      </c>
      <c r="G12" s="46">
        <f t="shared" si="42"/>
        <v>1</v>
      </c>
      <c r="H12" s="47">
        <v>2898.0</v>
      </c>
      <c r="I12" s="47">
        <v>2632.0</v>
      </c>
      <c r="J12" s="49">
        <f t="shared" si="20"/>
        <v>0.9082125604</v>
      </c>
      <c r="K12" s="51">
        <v>82.0</v>
      </c>
      <c r="L12" s="51">
        <v>76.0</v>
      </c>
      <c r="M12" s="52">
        <f t="shared" si="37"/>
        <v>0.9268292683</v>
      </c>
      <c r="N12" s="54">
        <f t="shared" ref="N12:O12" si="43">SUM(B12,H12)</f>
        <v>4766</v>
      </c>
      <c r="O12" s="54">
        <f t="shared" si="43"/>
        <v>4453</v>
      </c>
      <c r="P12" s="56">
        <f t="shared" si="9"/>
        <v>0.9343264792</v>
      </c>
      <c r="Q12" s="59">
        <f t="shared" ref="Q12:R12" si="44">SUM(E12,K12)</f>
        <v>104</v>
      </c>
      <c r="R12" s="59">
        <f t="shared" si="44"/>
        <v>98</v>
      </c>
      <c r="S12" s="61">
        <f t="shared" si="40"/>
        <v>0.9423076923</v>
      </c>
      <c r="T12" s="67">
        <f t="shared" ref="T12:U12" si="45">SUM(N12,Q12)</f>
        <v>4870</v>
      </c>
      <c r="U12" s="67">
        <f t="shared" si="45"/>
        <v>4551</v>
      </c>
      <c r="V12" s="71">
        <f t="shared" si="13"/>
        <v>0.9344969199</v>
      </c>
    </row>
    <row r="13">
      <c r="A13" s="5" t="s">
        <v>443</v>
      </c>
      <c r="B13" s="40">
        <f>336+18</f>
        <v>354</v>
      </c>
      <c r="C13" s="40">
        <f>334+18</f>
        <v>352</v>
      </c>
      <c r="D13" s="42">
        <f t="shared" si="4"/>
        <v>0.9943502825</v>
      </c>
      <c r="E13" s="44">
        <v>2.0</v>
      </c>
      <c r="F13" s="44">
        <v>2.0</v>
      </c>
      <c r="G13" s="46">
        <f t="shared" si="42"/>
        <v>1</v>
      </c>
      <c r="H13" s="47">
        <v>658.0</v>
      </c>
      <c r="I13" s="47">
        <v>642.0</v>
      </c>
      <c r="J13" s="49">
        <f t="shared" si="20"/>
        <v>0.9756838906</v>
      </c>
      <c r="K13" s="74">
        <v>52.0</v>
      </c>
      <c r="L13" s="74">
        <v>52.0</v>
      </c>
      <c r="M13" s="52">
        <f t="shared" si="37"/>
        <v>1</v>
      </c>
      <c r="N13" s="54">
        <f t="shared" ref="N13:O13" si="46">SUM(B13,H13)</f>
        <v>1012</v>
      </c>
      <c r="O13" s="54">
        <f t="shared" si="46"/>
        <v>994</v>
      </c>
      <c r="P13" s="56">
        <f t="shared" si="9"/>
        <v>0.9822134387</v>
      </c>
      <c r="Q13" s="59">
        <f t="shared" ref="Q13:R13" si="47">SUM(E13,K13)</f>
        <v>54</v>
      </c>
      <c r="R13" s="59">
        <f t="shared" si="47"/>
        <v>54</v>
      </c>
      <c r="S13" s="61">
        <f t="shared" si="40"/>
        <v>1</v>
      </c>
      <c r="T13" s="67">
        <f t="shared" ref="T13:U13" si="48">SUM(N13,Q13)</f>
        <v>1066</v>
      </c>
      <c r="U13" s="67">
        <f t="shared" si="48"/>
        <v>1048</v>
      </c>
      <c r="V13" s="71">
        <f t="shared" si="13"/>
        <v>0.9831144465</v>
      </c>
    </row>
    <row r="14">
      <c r="A14" s="5" t="s">
        <v>444</v>
      </c>
      <c r="B14" s="40">
        <v>774.0</v>
      </c>
      <c r="C14" s="40">
        <v>764.0</v>
      </c>
      <c r="D14" s="42">
        <f t="shared" si="4"/>
        <v>0.9870801034</v>
      </c>
      <c r="E14" s="44">
        <v>205.0</v>
      </c>
      <c r="F14" s="44">
        <v>204.0</v>
      </c>
      <c r="G14" s="46">
        <f t="shared" si="42"/>
        <v>0.9951219512</v>
      </c>
      <c r="H14" s="47">
        <v>681.0</v>
      </c>
      <c r="I14" s="47">
        <v>671.0</v>
      </c>
      <c r="J14" s="49">
        <f t="shared" si="20"/>
        <v>0.9853157122</v>
      </c>
      <c r="K14" s="51">
        <v>63.0</v>
      </c>
      <c r="L14" s="51">
        <v>62.0</v>
      </c>
      <c r="M14" s="52">
        <f t="shared" si="37"/>
        <v>0.9841269841</v>
      </c>
      <c r="N14" s="54">
        <f t="shared" ref="N14:O14" si="49">SUM(B14,H14)</f>
        <v>1455</v>
      </c>
      <c r="O14" s="54">
        <f t="shared" si="49"/>
        <v>1435</v>
      </c>
      <c r="P14" s="56">
        <f t="shared" si="9"/>
        <v>0.9862542955</v>
      </c>
      <c r="Q14" s="59">
        <f t="shared" ref="Q14:R14" si="50">SUM(E14,K14)</f>
        <v>268</v>
      </c>
      <c r="R14" s="59">
        <f t="shared" si="50"/>
        <v>266</v>
      </c>
      <c r="S14" s="61">
        <f t="shared" si="40"/>
        <v>0.9925373134</v>
      </c>
      <c r="T14" s="67">
        <f t="shared" ref="T14:U14" si="51">SUM(N14,Q14)</f>
        <v>1723</v>
      </c>
      <c r="U14" s="67">
        <f t="shared" si="51"/>
        <v>1701</v>
      </c>
      <c r="V14" s="71">
        <f t="shared" si="13"/>
        <v>0.9872315728</v>
      </c>
    </row>
    <row r="15">
      <c r="A15" s="5" t="s">
        <v>445</v>
      </c>
      <c r="B15" s="40">
        <v>52.0</v>
      </c>
      <c r="C15" s="40">
        <v>52.0</v>
      </c>
      <c r="D15" s="42">
        <f t="shared" si="4"/>
        <v>1</v>
      </c>
      <c r="E15" s="44">
        <v>6.0</v>
      </c>
      <c r="F15" s="44">
        <v>5.0</v>
      </c>
      <c r="G15" s="46">
        <f t="shared" si="42"/>
        <v>0.8333333333</v>
      </c>
      <c r="H15" s="47">
        <v>232.0</v>
      </c>
      <c r="I15" s="47">
        <v>230.0</v>
      </c>
      <c r="J15" s="49">
        <f t="shared" si="20"/>
        <v>0.9913793103</v>
      </c>
      <c r="K15" s="74">
        <v>6.0</v>
      </c>
      <c r="L15" s="74">
        <v>5.0</v>
      </c>
      <c r="M15" s="52">
        <f t="shared" si="37"/>
        <v>0.8333333333</v>
      </c>
      <c r="N15" s="54">
        <f t="shared" ref="N15:O15" si="52">SUM(B15,H15)</f>
        <v>284</v>
      </c>
      <c r="O15" s="54">
        <f t="shared" si="52"/>
        <v>282</v>
      </c>
      <c r="P15" s="56">
        <f t="shared" si="9"/>
        <v>0.9929577465</v>
      </c>
      <c r="Q15" s="59">
        <f t="shared" ref="Q15:R15" si="53">SUM(E15,K15)</f>
        <v>12</v>
      </c>
      <c r="R15" s="59">
        <f t="shared" si="53"/>
        <v>10</v>
      </c>
      <c r="S15" s="61">
        <f t="shared" si="40"/>
        <v>0.8333333333</v>
      </c>
      <c r="T15" s="67">
        <f t="shared" ref="T15:U15" si="54">SUM(N15,Q15)</f>
        <v>296</v>
      </c>
      <c r="U15" s="67">
        <f t="shared" si="54"/>
        <v>292</v>
      </c>
      <c r="V15" s="71">
        <f t="shared" si="13"/>
        <v>0.9864864865</v>
      </c>
    </row>
    <row r="16">
      <c r="A16" s="5" t="s">
        <v>446</v>
      </c>
      <c r="B16" s="40">
        <v>715.0</v>
      </c>
      <c r="C16" s="40">
        <v>706.0</v>
      </c>
      <c r="D16" s="42">
        <f t="shared" si="4"/>
        <v>0.9874125874</v>
      </c>
      <c r="E16" s="44">
        <v>0.0</v>
      </c>
      <c r="F16" s="44">
        <v>0.0</v>
      </c>
      <c r="G16" s="46"/>
      <c r="H16" s="47">
        <v>709.0</v>
      </c>
      <c r="I16" s="47">
        <v>660.0</v>
      </c>
      <c r="J16" s="49">
        <f t="shared" si="20"/>
        <v>0.9308885755</v>
      </c>
      <c r="K16" s="74">
        <v>3.0</v>
      </c>
      <c r="L16" s="74">
        <v>3.0</v>
      </c>
      <c r="M16" s="52">
        <f t="shared" si="37"/>
        <v>1</v>
      </c>
      <c r="N16" s="54">
        <f t="shared" ref="N16:O16" si="55">SUM(B16,H16)</f>
        <v>1424</v>
      </c>
      <c r="O16" s="54">
        <f t="shared" si="55"/>
        <v>1366</v>
      </c>
      <c r="P16" s="56">
        <f t="shared" si="9"/>
        <v>0.9592696629</v>
      </c>
      <c r="Q16" s="59">
        <f t="shared" ref="Q16:R16" si="56">SUM(E16,K16)</f>
        <v>3</v>
      </c>
      <c r="R16" s="59">
        <f t="shared" si="56"/>
        <v>3</v>
      </c>
      <c r="S16" s="78">
        <v>0.0</v>
      </c>
      <c r="T16" s="67">
        <f t="shared" ref="T16:U16" si="57">SUM(N16,Q16)</f>
        <v>1427</v>
      </c>
      <c r="U16" s="67">
        <f t="shared" si="57"/>
        <v>1369</v>
      </c>
      <c r="V16" s="71">
        <f t="shared" si="13"/>
        <v>0.9593552908</v>
      </c>
    </row>
    <row r="17">
      <c r="A17" s="5" t="s">
        <v>447</v>
      </c>
      <c r="B17" s="40">
        <v>514.0</v>
      </c>
      <c r="C17" s="40">
        <v>507.0</v>
      </c>
      <c r="D17" s="42">
        <f t="shared" si="4"/>
        <v>0.986381323</v>
      </c>
      <c r="E17" s="44">
        <v>66.0</v>
      </c>
      <c r="F17" s="44">
        <v>66.0</v>
      </c>
      <c r="G17" s="46">
        <f t="shared" ref="G17:G18" si="61">F17/E17</f>
        <v>1</v>
      </c>
      <c r="H17" s="47">
        <v>522.0</v>
      </c>
      <c r="I17" s="47">
        <v>512.0</v>
      </c>
      <c r="J17" s="49">
        <f t="shared" si="20"/>
        <v>0.9808429119</v>
      </c>
      <c r="K17" s="74">
        <v>42.0</v>
      </c>
      <c r="L17" s="74">
        <v>42.0</v>
      </c>
      <c r="M17" s="52">
        <f t="shared" si="37"/>
        <v>1</v>
      </c>
      <c r="N17" s="54">
        <f t="shared" ref="N17:O17" si="58">SUM(B17,H17)</f>
        <v>1036</v>
      </c>
      <c r="O17" s="54">
        <f t="shared" si="58"/>
        <v>1019</v>
      </c>
      <c r="P17" s="56">
        <f t="shared" si="9"/>
        <v>0.9835907336</v>
      </c>
      <c r="Q17" s="59">
        <f t="shared" ref="Q17:R17" si="59">SUM(E17,K17)</f>
        <v>108</v>
      </c>
      <c r="R17" s="59">
        <f t="shared" si="59"/>
        <v>108</v>
      </c>
      <c r="S17" s="61">
        <f t="shared" ref="S17:S18" si="64">(R17/Q17)</f>
        <v>1</v>
      </c>
      <c r="T17" s="67">
        <f t="shared" ref="T17:U17" si="60">SUM(N17,Q17)</f>
        <v>1144</v>
      </c>
      <c r="U17" s="67">
        <f t="shared" si="60"/>
        <v>1127</v>
      </c>
      <c r="V17" s="71">
        <f t="shared" si="13"/>
        <v>0.9851398601</v>
      </c>
    </row>
    <row r="18">
      <c r="A18" s="5" t="s">
        <v>448</v>
      </c>
      <c r="B18" s="40">
        <v>515.0</v>
      </c>
      <c r="C18" s="40">
        <v>514.0</v>
      </c>
      <c r="D18" s="42">
        <f t="shared" si="4"/>
        <v>0.9980582524</v>
      </c>
      <c r="E18" s="44">
        <v>31.0</v>
      </c>
      <c r="F18" s="44">
        <v>31.0</v>
      </c>
      <c r="G18" s="46">
        <f t="shared" si="61"/>
        <v>1</v>
      </c>
      <c r="H18" s="47">
        <v>538.0</v>
      </c>
      <c r="I18" s="47">
        <v>517.0</v>
      </c>
      <c r="J18" s="49">
        <f t="shared" si="20"/>
        <v>0.9609665428</v>
      </c>
      <c r="K18" s="51">
        <v>84.0</v>
      </c>
      <c r="L18" s="51">
        <v>80.0</v>
      </c>
      <c r="M18" s="52">
        <f t="shared" si="37"/>
        <v>0.9523809524</v>
      </c>
      <c r="N18" s="54">
        <f t="shared" ref="N18:O18" si="62">SUM(B18,H18)</f>
        <v>1053</v>
      </c>
      <c r="O18" s="54">
        <f t="shared" si="62"/>
        <v>1031</v>
      </c>
      <c r="P18" s="56">
        <f t="shared" si="9"/>
        <v>0.9791073124</v>
      </c>
      <c r="Q18" s="59">
        <f t="shared" ref="Q18:R18" si="63">SUM(E18,K18)</f>
        <v>115</v>
      </c>
      <c r="R18" s="59">
        <f t="shared" si="63"/>
        <v>111</v>
      </c>
      <c r="S18" s="61">
        <f t="shared" si="64"/>
        <v>0.9652173913</v>
      </c>
      <c r="T18" s="67">
        <f t="shared" ref="T18:U18" si="65">SUM(N18,Q18)</f>
        <v>1168</v>
      </c>
      <c r="U18" s="67">
        <f t="shared" si="65"/>
        <v>1142</v>
      </c>
      <c r="V18" s="71">
        <f t="shared" si="13"/>
        <v>0.977739726</v>
      </c>
    </row>
    <row r="19">
      <c r="A19" s="5" t="s">
        <v>449</v>
      </c>
      <c r="B19" s="40">
        <f t="shared" ref="B19:C19" si="66">15+19</f>
        <v>34</v>
      </c>
      <c r="C19" s="40">
        <f t="shared" si="66"/>
        <v>34</v>
      </c>
      <c r="D19" s="42">
        <f t="shared" si="4"/>
        <v>1</v>
      </c>
      <c r="E19" s="44">
        <v>0.0</v>
      </c>
      <c r="F19" s="44">
        <v>0.0</v>
      </c>
      <c r="G19" s="46"/>
      <c r="H19" s="47">
        <v>62.0</v>
      </c>
      <c r="I19" s="47">
        <v>57.0</v>
      </c>
      <c r="J19" s="49">
        <f t="shared" si="20"/>
        <v>0.9193548387</v>
      </c>
      <c r="K19" s="74"/>
      <c r="L19" s="74"/>
      <c r="M19" s="52"/>
      <c r="N19" s="54">
        <f t="shared" ref="N19:O19" si="67">SUM(B19,H19)</f>
        <v>96</v>
      </c>
      <c r="O19" s="54">
        <f t="shared" si="67"/>
        <v>91</v>
      </c>
      <c r="P19" s="56">
        <f t="shared" si="9"/>
        <v>0.9479166667</v>
      </c>
      <c r="Q19" s="59">
        <f t="shared" ref="Q19:R19" si="68">SUM(E19,K19)</f>
        <v>0</v>
      </c>
      <c r="R19" s="59">
        <f t="shared" si="68"/>
        <v>0</v>
      </c>
      <c r="S19" s="78">
        <v>0.0</v>
      </c>
      <c r="T19" s="67">
        <f t="shared" ref="T19:U19" si="69">SUM(N19,Q19)</f>
        <v>96</v>
      </c>
      <c r="U19" s="67">
        <f t="shared" si="69"/>
        <v>91</v>
      </c>
      <c r="V19" s="71">
        <f t="shared" si="13"/>
        <v>0.9479166667</v>
      </c>
    </row>
    <row r="20">
      <c r="A20" s="5" t="s">
        <v>450</v>
      </c>
      <c r="B20" s="40">
        <f>31+10</f>
        <v>41</v>
      </c>
      <c r="C20" s="40">
        <f>27+10</f>
        <v>37</v>
      </c>
      <c r="D20" s="42">
        <f t="shared" si="4"/>
        <v>0.9024390244</v>
      </c>
      <c r="E20" s="44">
        <v>0.0</v>
      </c>
      <c r="F20" s="44">
        <v>0.0</v>
      </c>
      <c r="G20" s="46"/>
      <c r="H20" s="47">
        <v>31.0</v>
      </c>
      <c r="I20" s="47">
        <v>28.0</v>
      </c>
      <c r="J20" s="49">
        <f t="shared" si="20"/>
        <v>0.9032258065</v>
      </c>
      <c r="K20" s="74"/>
      <c r="L20" s="74"/>
      <c r="M20" s="52"/>
      <c r="N20" s="54">
        <f t="shared" ref="N20:O20" si="70">SUM(B20,H20)</f>
        <v>72</v>
      </c>
      <c r="O20" s="54">
        <f t="shared" si="70"/>
        <v>65</v>
      </c>
      <c r="P20" s="56">
        <f t="shared" si="9"/>
        <v>0.9027777778</v>
      </c>
      <c r="Q20" s="59">
        <f t="shared" ref="Q20:R20" si="71">SUM(E20,K20)</f>
        <v>0</v>
      </c>
      <c r="R20" s="59">
        <f t="shared" si="71"/>
        <v>0</v>
      </c>
      <c r="S20" s="78">
        <v>0.0</v>
      </c>
      <c r="T20" s="67">
        <f t="shared" ref="T20:U20" si="72">SUM(N20,Q20)</f>
        <v>72</v>
      </c>
      <c r="U20" s="67">
        <f t="shared" si="72"/>
        <v>65</v>
      </c>
      <c r="V20" s="71">
        <f t="shared" si="13"/>
        <v>0.9027777778</v>
      </c>
    </row>
    <row r="21">
      <c r="A21" s="5" t="s">
        <v>451</v>
      </c>
      <c r="B21" s="40">
        <v>527.0</v>
      </c>
      <c r="C21" s="40">
        <v>521.0</v>
      </c>
      <c r="D21" s="42">
        <f t="shared" si="4"/>
        <v>0.9886148008</v>
      </c>
      <c r="E21" s="44">
        <v>2.0</v>
      </c>
      <c r="F21" s="44">
        <v>2.0</v>
      </c>
      <c r="G21" s="46">
        <f t="shared" ref="G21:G23" si="76">F21/E21</f>
        <v>1</v>
      </c>
      <c r="H21" s="47">
        <v>580.0</v>
      </c>
      <c r="I21" s="47">
        <v>549.0</v>
      </c>
      <c r="J21" s="49">
        <f t="shared" si="20"/>
        <v>0.9465517241</v>
      </c>
      <c r="K21" s="74">
        <v>1.0</v>
      </c>
      <c r="L21" s="74">
        <v>1.0</v>
      </c>
      <c r="M21" s="52">
        <f t="shared" ref="M21:M23" si="77">L21/K21</f>
        <v>1</v>
      </c>
      <c r="N21" s="54">
        <f t="shared" ref="N21:O21" si="73">SUM(B21,H21)</f>
        <v>1107</v>
      </c>
      <c r="O21" s="54">
        <f t="shared" si="73"/>
        <v>1070</v>
      </c>
      <c r="P21" s="56">
        <f t="shared" si="9"/>
        <v>0.9665763324</v>
      </c>
      <c r="Q21" s="59">
        <f t="shared" ref="Q21:R21" si="74">SUM(E21,K21)</f>
        <v>3</v>
      </c>
      <c r="R21" s="59">
        <f t="shared" si="74"/>
        <v>3</v>
      </c>
      <c r="S21" s="61">
        <f t="shared" ref="S21:S23" si="80">(R21/Q21)</f>
        <v>1</v>
      </c>
      <c r="T21" s="67">
        <f t="shared" ref="T21:U21" si="75">SUM(N21,Q21)</f>
        <v>1110</v>
      </c>
      <c r="U21" s="67">
        <f t="shared" si="75"/>
        <v>1073</v>
      </c>
      <c r="V21" s="71">
        <f t="shared" si="13"/>
        <v>0.9666666667</v>
      </c>
    </row>
    <row r="22">
      <c r="A22" s="5" t="s">
        <v>453</v>
      </c>
      <c r="B22" s="40">
        <f>1+2460</f>
        <v>2461</v>
      </c>
      <c r="C22" s="40">
        <f>1+2389</f>
        <v>2390</v>
      </c>
      <c r="D22" s="42">
        <f t="shared" si="4"/>
        <v>0.971149939</v>
      </c>
      <c r="E22" s="44">
        <v>354.0</v>
      </c>
      <c r="F22" s="44">
        <v>354.0</v>
      </c>
      <c r="G22" s="46">
        <f t="shared" si="76"/>
        <v>1</v>
      </c>
      <c r="H22" s="47">
        <v>1194.0</v>
      </c>
      <c r="I22" s="47">
        <v>1138.0</v>
      </c>
      <c r="J22" s="49">
        <f t="shared" si="20"/>
        <v>0.9530988275</v>
      </c>
      <c r="K22" s="51">
        <v>119.0</v>
      </c>
      <c r="L22" s="51">
        <v>110.0</v>
      </c>
      <c r="M22" s="52">
        <f t="shared" si="77"/>
        <v>0.9243697479</v>
      </c>
      <c r="N22" s="54">
        <f t="shared" ref="N22:O22" si="78">SUM(B22,H22)</f>
        <v>3655</v>
      </c>
      <c r="O22" s="54">
        <f t="shared" si="78"/>
        <v>3528</v>
      </c>
      <c r="P22" s="56">
        <f t="shared" si="9"/>
        <v>0.965253078</v>
      </c>
      <c r="Q22" s="59">
        <f t="shared" ref="Q22:R22" si="79">SUM(E22,K22)</f>
        <v>473</v>
      </c>
      <c r="R22" s="59">
        <f t="shared" si="79"/>
        <v>464</v>
      </c>
      <c r="S22" s="61">
        <f t="shared" si="80"/>
        <v>0.9809725159</v>
      </c>
      <c r="T22" s="67">
        <f t="shared" ref="T22:U22" si="81">SUM(N22,Q22)</f>
        <v>4128</v>
      </c>
      <c r="U22" s="67">
        <f t="shared" si="81"/>
        <v>3992</v>
      </c>
      <c r="V22" s="71">
        <f t="shared" si="13"/>
        <v>0.9670542636</v>
      </c>
    </row>
    <row r="23">
      <c r="A23" s="188" t="s">
        <v>455</v>
      </c>
      <c r="B23" s="40">
        <v>68.0</v>
      </c>
      <c r="C23" s="40">
        <v>67.0</v>
      </c>
      <c r="D23" s="42">
        <f t="shared" si="4"/>
        <v>0.9852941176</v>
      </c>
      <c r="E23" s="44">
        <v>27.0</v>
      </c>
      <c r="F23" s="44">
        <v>27.0</v>
      </c>
      <c r="G23" s="46">
        <f t="shared" si="76"/>
        <v>1</v>
      </c>
      <c r="H23" s="47">
        <v>110.0</v>
      </c>
      <c r="I23" s="47">
        <v>108.0</v>
      </c>
      <c r="J23" s="49">
        <f t="shared" si="20"/>
        <v>0.9818181818</v>
      </c>
      <c r="K23" s="74">
        <v>5.0</v>
      </c>
      <c r="L23" s="74">
        <v>5.0</v>
      </c>
      <c r="M23" s="52">
        <f t="shared" si="77"/>
        <v>1</v>
      </c>
      <c r="N23" s="54">
        <f t="shared" ref="N23:O23" si="82">SUM(B23,H23)</f>
        <v>178</v>
      </c>
      <c r="O23" s="54">
        <f t="shared" si="82"/>
        <v>175</v>
      </c>
      <c r="P23" s="56">
        <f t="shared" si="9"/>
        <v>0.9831460674</v>
      </c>
      <c r="Q23" s="59">
        <f t="shared" ref="Q23:R23" si="83">SUM(E23,K23)</f>
        <v>32</v>
      </c>
      <c r="R23" s="59">
        <f t="shared" si="83"/>
        <v>32</v>
      </c>
      <c r="S23" s="61">
        <f t="shared" si="80"/>
        <v>1</v>
      </c>
      <c r="T23" s="67">
        <f t="shared" ref="T23:U23" si="84">SUM(N23,Q23)</f>
        <v>210</v>
      </c>
      <c r="U23" s="67">
        <f t="shared" si="84"/>
        <v>207</v>
      </c>
      <c r="V23" s="71">
        <f t="shared" si="13"/>
        <v>0.9857142857</v>
      </c>
    </row>
    <row r="24">
      <c r="A24" s="193" t="s">
        <v>456</v>
      </c>
      <c r="B24" s="195">
        <v>613.0</v>
      </c>
      <c r="C24" s="195">
        <v>391.0</v>
      </c>
      <c r="D24" s="197">
        <f t="shared" si="4"/>
        <v>0.6378466558</v>
      </c>
      <c r="E24" s="195">
        <v>0.0</v>
      </c>
      <c r="F24" s="195">
        <v>0.0</v>
      </c>
      <c r="G24" s="27"/>
      <c r="H24" s="198">
        <v>622.0</v>
      </c>
      <c r="I24" s="198">
        <v>276.0</v>
      </c>
      <c r="J24" s="200">
        <f t="shared" si="20"/>
        <v>0.4437299035</v>
      </c>
      <c r="K24" s="198"/>
      <c r="L24" s="198"/>
      <c r="M24" s="52"/>
      <c r="N24" s="201"/>
      <c r="O24" s="201"/>
      <c r="P24" s="203"/>
      <c r="Q24" s="204"/>
      <c r="R24" s="204"/>
      <c r="S24" s="205"/>
      <c r="T24" s="207"/>
      <c r="U24" s="207"/>
      <c r="V24" s="197"/>
    </row>
    <row r="25">
      <c r="A25" s="36" t="s">
        <v>457</v>
      </c>
      <c r="B25" s="40">
        <v>1.0</v>
      </c>
      <c r="C25" s="40">
        <v>1.0</v>
      </c>
      <c r="D25" s="42">
        <f t="shared" si="4"/>
        <v>1</v>
      </c>
      <c r="E25" s="44">
        <v>0.0</v>
      </c>
      <c r="F25" s="44">
        <v>0.0</v>
      </c>
      <c r="G25" s="46"/>
      <c r="H25" s="73"/>
      <c r="I25" s="73"/>
      <c r="J25" s="49"/>
      <c r="K25" s="74"/>
      <c r="L25" s="74"/>
      <c r="M25" s="52"/>
      <c r="N25" s="54">
        <f t="shared" ref="N25:O25" si="85">SUM(B25,H25)</f>
        <v>1</v>
      </c>
      <c r="O25" s="54">
        <f t="shared" si="85"/>
        <v>1</v>
      </c>
      <c r="P25" s="56">
        <f t="shared" ref="P25:P27" si="89">O25/N25</f>
        <v>1</v>
      </c>
      <c r="Q25" s="59">
        <f t="shared" ref="Q25:R25" si="86">SUM(E25,K25)</f>
        <v>0</v>
      </c>
      <c r="R25" s="59">
        <f t="shared" si="86"/>
        <v>0</v>
      </c>
      <c r="S25" s="78">
        <v>0.0</v>
      </c>
      <c r="T25" s="67">
        <f t="shared" ref="T25:U25" si="87">SUM(N25,Q25)</f>
        <v>1</v>
      </c>
      <c r="U25" s="67">
        <f t="shared" si="87"/>
        <v>1</v>
      </c>
      <c r="V25" s="71">
        <f t="shared" ref="V25:V27" si="92">U25/T25</f>
        <v>1</v>
      </c>
    </row>
    <row r="26">
      <c r="A26" s="36" t="s">
        <v>458</v>
      </c>
      <c r="B26" s="40">
        <v>2.0</v>
      </c>
      <c r="C26" s="40">
        <v>1.0</v>
      </c>
      <c r="D26" s="42">
        <f t="shared" si="4"/>
        <v>0.5</v>
      </c>
      <c r="E26" s="44">
        <v>0.0</v>
      </c>
      <c r="F26" s="44">
        <v>0.0</v>
      </c>
      <c r="G26" s="46"/>
      <c r="H26" s="73"/>
      <c r="I26" s="73"/>
      <c r="J26" s="49"/>
      <c r="K26" s="74"/>
      <c r="L26" s="74"/>
      <c r="M26" s="52"/>
      <c r="N26" s="54">
        <f t="shared" ref="N26:O26" si="88">SUM(B26,H26)</f>
        <v>2</v>
      </c>
      <c r="O26" s="54">
        <f t="shared" si="88"/>
        <v>1</v>
      </c>
      <c r="P26" s="56">
        <f t="shared" si="89"/>
        <v>0.5</v>
      </c>
      <c r="Q26" s="59">
        <f t="shared" ref="Q26:R26" si="90">SUM(E26,K26)</f>
        <v>0</v>
      </c>
      <c r="R26" s="59">
        <f t="shared" si="90"/>
        <v>0</v>
      </c>
      <c r="S26" s="78">
        <v>0.0</v>
      </c>
      <c r="T26" s="67">
        <f t="shared" ref="T26:U26" si="91">SUM(N26,Q26)</f>
        <v>2</v>
      </c>
      <c r="U26" s="67">
        <f t="shared" si="91"/>
        <v>1</v>
      </c>
      <c r="V26" s="71">
        <f t="shared" si="92"/>
        <v>0.5</v>
      </c>
    </row>
    <row r="27">
      <c r="A27" s="215" t="s">
        <v>459</v>
      </c>
      <c r="B27" s="40">
        <v>4.0</v>
      </c>
      <c r="C27" s="40">
        <v>2.0</v>
      </c>
      <c r="D27" s="42">
        <f t="shared" si="4"/>
        <v>0.5</v>
      </c>
      <c r="E27" s="44">
        <v>0.0</v>
      </c>
      <c r="F27" s="44">
        <v>0.0</v>
      </c>
      <c r="G27" s="46"/>
      <c r="H27" s="73">
        <v>3.0</v>
      </c>
      <c r="I27" s="73">
        <v>1.0</v>
      </c>
      <c r="J27" s="49">
        <f t="shared" ref="J27:J43" si="96">I27/H27</f>
        <v>0.3333333333</v>
      </c>
      <c r="K27" s="74"/>
      <c r="L27" s="74"/>
      <c r="M27" s="52"/>
      <c r="N27" s="54">
        <f t="shared" ref="N27:O27" si="93">SUM(B27,H27)</f>
        <v>7</v>
      </c>
      <c r="O27" s="54">
        <f t="shared" si="93"/>
        <v>3</v>
      </c>
      <c r="P27" s="56">
        <f t="shared" si="89"/>
        <v>0.4285714286</v>
      </c>
      <c r="Q27" s="59">
        <f t="shared" ref="Q27:R27" si="94">SUM(E27,K27)</f>
        <v>0</v>
      </c>
      <c r="R27" s="59">
        <f t="shared" si="94"/>
        <v>0</v>
      </c>
      <c r="S27" s="78">
        <v>0.0</v>
      </c>
      <c r="T27" s="67">
        <f t="shared" ref="T27:U27" si="95">SUM(N27,Q27)</f>
        <v>7</v>
      </c>
      <c r="U27" s="67">
        <f t="shared" si="95"/>
        <v>3</v>
      </c>
      <c r="V27" s="71">
        <f t="shared" si="92"/>
        <v>0.4285714286</v>
      </c>
    </row>
    <row r="28">
      <c r="A28" s="193" t="s">
        <v>460</v>
      </c>
      <c r="B28" s="195">
        <v>103.0</v>
      </c>
      <c r="C28" s="195">
        <v>10.0</v>
      </c>
      <c r="D28" s="197">
        <f t="shared" si="4"/>
        <v>0.09708737864</v>
      </c>
      <c r="E28" s="195">
        <v>0.0</v>
      </c>
      <c r="F28" s="195">
        <v>0.0</v>
      </c>
      <c r="G28" s="27"/>
      <c r="H28" s="198">
        <v>35.0</v>
      </c>
      <c r="I28" s="198">
        <v>5.0</v>
      </c>
      <c r="J28" s="200">
        <f t="shared" si="96"/>
        <v>0.1428571429</v>
      </c>
      <c r="K28" s="198"/>
      <c r="L28" s="198"/>
      <c r="M28" s="52"/>
      <c r="N28" s="201"/>
      <c r="O28" s="201"/>
      <c r="P28" s="203"/>
      <c r="Q28" s="204"/>
      <c r="R28" s="204"/>
      <c r="S28" s="220"/>
      <c r="T28" s="207"/>
      <c r="U28" s="207"/>
      <c r="V28" s="197"/>
    </row>
    <row r="29">
      <c r="A29" s="193" t="s">
        <v>461</v>
      </c>
      <c r="B29" s="195">
        <v>293.0</v>
      </c>
      <c r="C29" s="195">
        <v>33.0</v>
      </c>
      <c r="D29" s="197">
        <f t="shared" si="4"/>
        <v>0.1126279863</v>
      </c>
      <c r="E29" s="195">
        <v>0.0</v>
      </c>
      <c r="F29" s="195">
        <v>0.0</v>
      </c>
      <c r="G29" s="27"/>
      <c r="H29" s="198">
        <v>285.0</v>
      </c>
      <c r="I29" s="198">
        <v>43.0</v>
      </c>
      <c r="J29" s="200">
        <f t="shared" si="96"/>
        <v>0.150877193</v>
      </c>
      <c r="K29" s="198"/>
      <c r="L29" s="198"/>
      <c r="M29" s="52"/>
      <c r="N29" s="201"/>
      <c r="O29" s="201"/>
      <c r="P29" s="203"/>
      <c r="Q29" s="204"/>
      <c r="R29" s="204"/>
      <c r="S29" s="220"/>
      <c r="T29" s="207"/>
      <c r="U29" s="207"/>
      <c r="V29" s="197"/>
    </row>
    <row r="30">
      <c r="A30" s="36" t="s">
        <v>462</v>
      </c>
      <c r="B30" s="40">
        <v>2346.0</v>
      </c>
      <c r="C30" s="40">
        <v>1471.0</v>
      </c>
      <c r="D30" s="42">
        <f t="shared" si="4"/>
        <v>0.6270247229</v>
      </c>
      <c r="E30" s="44">
        <v>0.0</v>
      </c>
      <c r="F30" s="44">
        <v>0.0</v>
      </c>
      <c r="G30" s="46"/>
      <c r="H30" s="47">
        <v>1683.0</v>
      </c>
      <c r="I30" s="47">
        <v>983.0</v>
      </c>
      <c r="J30" s="49">
        <f t="shared" si="96"/>
        <v>0.5840760547</v>
      </c>
      <c r="K30" s="74"/>
      <c r="L30" s="74"/>
      <c r="M30" s="52"/>
      <c r="N30" s="54">
        <f t="shared" ref="N30:O30" si="97">SUM(B30,H30)</f>
        <v>4029</v>
      </c>
      <c r="O30" s="54">
        <f t="shared" si="97"/>
        <v>2454</v>
      </c>
      <c r="P30" s="56">
        <f t="shared" ref="P30:P43" si="101">O30/N30</f>
        <v>0.60908414</v>
      </c>
      <c r="Q30" s="59">
        <f t="shared" ref="Q30:R30" si="98">SUM(E30,K30)</f>
        <v>0</v>
      </c>
      <c r="R30" s="59">
        <f t="shared" si="98"/>
        <v>0</v>
      </c>
      <c r="S30" s="61" t="str">
        <f t="shared" ref="S30:S31" si="103">(R30/Q30)</f>
        <v>#DIV/0!</v>
      </c>
      <c r="T30" s="67">
        <f t="shared" ref="T30:U30" si="99">SUM(N30,Q30)</f>
        <v>4029</v>
      </c>
      <c r="U30" s="67">
        <f t="shared" si="99"/>
        <v>2454</v>
      </c>
      <c r="V30" s="71">
        <f t="shared" ref="V30:V43" si="105">U30/T30</f>
        <v>0.60908414</v>
      </c>
    </row>
    <row r="31">
      <c r="A31" s="36" t="s">
        <v>463</v>
      </c>
      <c r="B31" s="40">
        <v>476.0</v>
      </c>
      <c r="C31" s="40">
        <v>455.0</v>
      </c>
      <c r="D31" s="42">
        <f t="shared" si="4"/>
        <v>0.9558823529</v>
      </c>
      <c r="E31" s="44">
        <v>1.0</v>
      </c>
      <c r="F31" s="44">
        <v>1.0</v>
      </c>
      <c r="G31" s="46">
        <f>F31/E31</f>
        <v>1</v>
      </c>
      <c r="H31" s="73">
        <v>284.0</v>
      </c>
      <c r="I31" s="73">
        <v>272.0</v>
      </c>
      <c r="J31" s="49">
        <f t="shared" si="96"/>
        <v>0.9577464789</v>
      </c>
      <c r="K31" s="74">
        <v>1.0</v>
      </c>
      <c r="L31" s="74">
        <v>1.0</v>
      </c>
      <c r="M31" s="52">
        <f>L31/K31</f>
        <v>1</v>
      </c>
      <c r="N31" s="54">
        <f t="shared" ref="N31:O31" si="100">SUM(B31,H31)</f>
        <v>760</v>
      </c>
      <c r="O31" s="54">
        <f t="shared" si="100"/>
        <v>727</v>
      </c>
      <c r="P31" s="56">
        <f t="shared" si="101"/>
        <v>0.9565789474</v>
      </c>
      <c r="Q31" s="59">
        <f t="shared" ref="Q31:R31" si="102">SUM(E31,K31)</f>
        <v>2</v>
      </c>
      <c r="R31" s="59">
        <f t="shared" si="102"/>
        <v>2</v>
      </c>
      <c r="S31" s="61">
        <f t="shared" si="103"/>
        <v>1</v>
      </c>
      <c r="T31" s="67">
        <f t="shared" ref="T31:U31" si="104">SUM(N31,Q31)</f>
        <v>762</v>
      </c>
      <c r="U31" s="67">
        <f t="shared" si="104"/>
        <v>729</v>
      </c>
      <c r="V31" s="71">
        <f t="shared" si="105"/>
        <v>0.9566929134</v>
      </c>
    </row>
    <row r="32">
      <c r="A32" s="36" t="s">
        <v>464</v>
      </c>
      <c r="B32" s="40">
        <v>34.0</v>
      </c>
      <c r="C32" s="40">
        <v>32.0</v>
      </c>
      <c r="D32" s="42">
        <f t="shared" si="4"/>
        <v>0.9411764706</v>
      </c>
      <c r="E32" s="44">
        <v>0.0</v>
      </c>
      <c r="F32" s="44">
        <v>0.0</v>
      </c>
      <c r="G32" s="46"/>
      <c r="H32" s="47">
        <v>51.0</v>
      </c>
      <c r="I32" s="47">
        <v>40.0</v>
      </c>
      <c r="J32" s="49">
        <f t="shared" si="96"/>
        <v>0.7843137255</v>
      </c>
      <c r="K32" s="74"/>
      <c r="L32" s="74"/>
      <c r="M32" s="52"/>
      <c r="N32" s="54">
        <f t="shared" ref="N32:O32" si="106">SUM(B32,H32)</f>
        <v>85</v>
      </c>
      <c r="O32" s="54">
        <f t="shared" si="106"/>
        <v>72</v>
      </c>
      <c r="P32" s="56">
        <f t="shared" si="101"/>
        <v>0.8470588235</v>
      </c>
      <c r="Q32" s="59">
        <f t="shared" ref="Q32:R32" si="107">SUM(E32,K32)</f>
        <v>0</v>
      </c>
      <c r="R32" s="59">
        <f t="shared" si="107"/>
        <v>0</v>
      </c>
      <c r="S32" s="78">
        <v>0.0</v>
      </c>
      <c r="T32" s="67">
        <f t="shared" ref="T32:U32" si="108">SUM(N32,Q32)</f>
        <v>85</v>
      </c>
      <c r="U32" s="67">
        <f t="shared" si="108"/>
        <v>72</v>
      </c>
      <c r="V32" s="71">
        <f t="shared" si="105"/>
        <v>0.8470588235</v>
      </c>
    </row>
    <row r="33">
      <c r="A33" s="36" t="s">
        <v>465</v>
      </c>
      <c r="B33" s="40">
        <v>86.0</v>
      </c>
      <c r="C33" s="40">
        <v>83.0</v>
      </c>
      <c r="D33" s="42">
        <f t="shared" si="4"/>
        <v>0.9651162791</v>
      </c>
      <c r="E33" s="44">
        <v>0.0</v>
      </c>
      <c r="F33" s="44">
        <v>0.0</v>
      </c>
      <c r="G33" s="46"/>
      <c r="H33" s="47">
        <v>69.0</v>
      </c>
      <c r="I33" s="47">
        <v>56.0</v>
      </c>
      <c r="J33" s="49">
        <f t="shared" si="96"/>
        <v>0.8115942029</v>
      </c>
      <c r="K33" s="74"/>
      <c r="L33" s="74"/>
      <c r="M33" s="52"/>
      <c r="N33" s="54">
        <f t="shared" ref="N33:O33" si="109">SUM(B33,H33)</f>
        <v>155</v>
      </c>
      <c r="O33" s="54">
        <f t="shared" si="109"/>
        <v>139</v>
      </c>
      <c r="P33" s="56">
        <f t="shared" si="101"/>
        <v>0.8967741935</v>
      </c>
      <c r="Q33" s="59">
        <f t="shared" ref="Q33:R33" si="110">SUM(E33,K33)</f>
        <v>0</v>
      </c>
      <c r="R33" s="59">
        <f t="shared" si="110"/>
        <v>0</v>
      </c>
      <c r="S33" s="78">
        <v>0.0</v>
      </c>
      <c r="T33" s="67">
        <f t="shared" ref="T33:U33" si="111">SUM(N33,Q33)</f>
        <v>155</v>
      </c>
      <c r="U33" s="67">
        <f t="shared" si="111"/>
        <v>139</v>
      </c>
      <c r="V33" s="71">
        <f t="shared" si="105"/>
        <v>0.8967741935</v>
      </c>
    </row>
    <row r="34">
      <c r="A34" s="235" t="s">
        <v>466</v>
      </c>
      <c r="B34" s="40">
        <v>874.0</v>
      </c>
      <c r="C34" s="40">
        <v>868.0</v>
      </c>
      <c r="D34" s="42">
        <f t="shared" si="4"/>
        <v>0.9931350114</v>
      </c>
      <c r="E34" s="44">
        <v>108.0</v>
      </c>
      <c r="F34" s="44">
        <v>108.0</v>
      </c>
      <c r="G34" s="46">
        <f t="shared" ref="G34:G39" si="115">F34/E34</f>
        <v>1</v>
      </c>
      <c r="H34" s="47">
        <v>676.0</v>
      </c>
      <c r="I34" s="47">
        <v>647.0</v>
      </c>
      <c r="J34" s="49">
        <f t="shared" si="96"/>
        <v>0.9571005917</v>
      </c>
      <c r="K34" s="51">
        <v>55.0</v>
      </c>
      <c r="L34" s="51">
        <v>53.0</v>
      </c>
      <c r="M34" s="52">
        <f t="shared" ref="M34:M35" si="116">L34/K34</f>
        <v>0.9636363636</v>
      </c>
      <c r="N34" s="54">
        <f t="shared" ref="N34:O34" si="112">SUM(B34,H34)</f>
        <v>1550</v>
      </c>
      <c r="O34" s="54">
        <f t="shared" si="112"/>
        <v>1515</v>
      </c>
      <c r="P34" s="56">
        <f t="shared" si="101"/>
        <v>0.9774193548</v>
      </c>
      <c r="Q34" s="59">
        <f t="shared" ref="Q34:R34" si="113">SUM(E34,K34)</f>
        <v>163</v>
      </c>
      <c r="R34" s="59">
        <f t="shared" si="113"/>
        <v>161</v>
      </c>
      <c r="S34" s="61">
        <f t="shared" ref="S34:S39" si="119">(R34/Q34)</f>
        <v>0.9877300613</v>
      </c>
      <c r="T34" s="67">
        <f t="shared" ref="T34:U34" si="114">SUM(N34,Q34)</f>
        <v>1713</v>
      </c>
      <c r="U34" s="67">
        <f t="shared" si="114"/>
        <v>1676</v>
      </c>
      <c r="V34" s="71">
        <f t="shared" si="105"/>
        <v>0.978400467</v>
      </c>
    </row>
    <row r="35">
      <c r="A35" s="5" t="s">
        <v>467</v>
      </c>
      <c r="B35" s="40">
        <v>2004.0</v>
      </c>
      <c r="C35" s="40">
        <v>1975.0</v>
      </c>
      <c r="D35" s="42">
        <f t="shared" si="4"/>
        <v>0.9855289421</v>
      </c>
      <c r="E35" s="44">
        <v>296.0</v>
      </c>
      <c r="F35" s="44">
        <v>294.0</v>
      </c>
      <c r="G35" s="46">
        <f t="shared" si="115"/>
        <v>0.9932432432</v>
      </c>
      <c r="H35" s="47">
        <v>2258.0</v>
      </c>
      <c r="I35" s="47">
        <v>2166.0</v>
      </c>
      <c r="J35" s="49">
        <f t="shared" si="96"/>
        <v>0.9592559787</v>
      </c>
      <c r="K35" s="51">
        <v>54.0</v>
      </c>
      <c r="L35" s="51">
        <v>54.0</v>
      </c>
      <c r="M35" s="52">
        <f t="shared" si="116"/>
        <v>1</v>
      </c>
      <c r="N35" s="54">
        <f t="shared" ref="N35:O35" si="117">SUM(B35,H35)</f>
        <v>4262</v>
      </c>
      <c r="O35" s="54">
        <f t="shared" si="117"/>
        <v>4141</v>
      </c>
      <c r="P35" s="56">
        <f t="shared" si="101"/>
        <v>0.971609573</v>
      </c>
      <c r="Q35" s="59">
        <f t="shared" ref="Q35:R35" si="118">SUM(E35,K35)</f>
        <v>350</v>
      </c>
      <c r="R35" s="59">
        <f t="shared" si="118"/>
        <v>348</v>
      </c>
      <c r="S35" s="61">
        <f t="shared" si="119"/>
        <v>0.9942857143</v>
      </c>
      <c r="T35" s="67">
        <f t="shared" ref="T35:U35" si="120">SUM(N35,Q35)</f>
        <v>4612</v>
      </c>
      <c r="U35" s="67">
        <f t="shared" si="120"/>
        <v>4489</v>
      </c>
      <c r="V35" s="71">
        <f t="shared" si="105"/>
        <v>0.9733304423</v>
      </c>
    </row>
    <row r="36">
      <c r="A36" s="36" t="s">
        <v>468</v>
      </c>
      <c r="B36" s="40">
        <v>1932.0</v>
      </c>
      <c r="C36" s="40">
        <v>1930.0</v>
      </c>
      <c r="D36" s="42">
        <f t="shared" si="4"/>
        <v>0.9989648033</v>
      </c>
      <c r="E36" s="44">
        <v>2.0</v>
      </c>
      <c r="F36" s="44">
        <v>2.0</v>
      </c>
      <c r="G36" s="46">
        <f t="shared" si="115"/>
        <v>1</v>
      </c>
      <c r="H36" s="47">
        <v>723.0</v>
      </c>
      <c r="I36" s="47">
        <v>672.0</v>
      </c>
      <c r="J36" s="49">
        <f t="shared" si="96"/>
        <v>0.9294605809</v>
      </c>
      <c r="K36" s="74"/>
      <c r="L36" s="74"/>
      <c r="M36" s="52"/>
      <c r="N36" s="54">
        <f t="shared" ref="N36:O36" si="121">SUM(B36,H36)</f>
        <v>2655</v>
      </c>
      <c r="O36" s="54">
        <f t="shared" si="121"/>
        <v>2602</v>
      </c>
      <c r="P36" s="56">
        <f t="shared" si="101"/>
        <v>0.9800376648</v>
      </c>
      <c r="Q36" s="59">
        <f t="shared" ref="Q36:R36" si="122">SUM(E36,K36)</f>
        <v>2</v>
      </c>
      <c r="R36" s="59">
        <f t="shared" si="122"/>
        <v>2</v>
      </c>
      <c r="S36" s="61">
        <f t="shared" si="119"/>
        <v>1</v>
      </c>
      <c r="T36" s="67">
        <f t="shared" ref="T36:U36" si="123">SUM(N36,Q36)</f>
        <v>2657</v>
      </c>
      <c r="U36" s="67">
        <f t="shared" si="123"/>
        <v>2604</v>
      </c>
      <c r="V36" s="71">
        <f t="shared" si="105"/>
        <v>0.980052691</v>
      </c>
    </row>
    <row r="37">
      <c r="A37" s="36" t="s">
        <v>470</v>
      </c>
      <c r="B37" s="40">
        <v>328.0</v>
      </c>
      <c r="C37" s="40">
        <v>328.0</v>
      </c>
      <c r="D37" s="42">
        <f t="shared" si="4"/>
        <v>1</v>
      </c>
      <c r="E37" s="44">
        <v>35.0</v>
      </c>
      <c r="F37" s="44">
        <v>35.0</v>
      </c>
      <c r="G37" s="46">
        <f t="shared" si="115"/>
        <v>1</v>
      </c>
      <c r="H37" s="47">
        <v>489.0</v>
      </c>
      <c r="I37" s="47">
        <v>463.0</v>
      </c>
      <c r="J37" s="49">
        <f t="shared" si="96"/>
        <v>0.9468302658</v>
      </c>
      <c r="K37" s="51">
        <v>68.0</v>
      </c>
      <c r="L37" s="51">
        <v>68.0</v>
      </c>
      <c r="M37" s="52">
        <f t="shared" ref="M37:M41" si="127">L37/K37</f>
        <v>1</v>
      </c>
      <c r="N37" s="54">
        <f t="shared" ref="N37:O37" si="124">SUM(B37,H37)</f>
        <v>817</v>
      </c>
      <c r="O37" s="54">
        <f t="shared" si="124"/>
        <v>791</v>
      </c>
      <c r="P37" s="56">
        <f t="shared" si="101"/>
        <v>0.9681762546</v>
      </c>
      <c r="Q37" s="59">
        <f t="shared" ref="Q37:R37" si="125">SUM(E37,K37)</f>
        <v>103</v>
      </c>
      <c r="R37" s="59">
        <f t="shared" si="125"/>
        <v>103</v>
      </c>
      <c r="S37" s="61">
        <f t="shared" si="119"/>
        <v>1</v>
      </c>
      <c r="T37" s="67">
        <f t="shared" ref="T37:U37" si="126">SUM(N37,Q37)</f>
        <v>920</v>
      </c>
      <c r="U37" s="67">
        <f t="shared" si="126"/>
        <v>894</v>
      </c>
      <c r="V37" s="71">
        <f t="shared" si="105"/>
        <v>0.9717391304</v>
      </c>
    </row>
    <row r="38">
      <c r="A38" s="36" t="s">
        <v>471</v>
      </c>
      <c r="B38" s="40">
        <v>256.0</v>
      </c>
      <c r="C38" s="40">
        <v>255.0</v>
      </c>
      <c r="D38" s="42">
        <f t="shared" si="4"/>
        <v>0.99609375</v>
      </c>
      <c r="E38" s="44">
        <v>24.0</v>
      </c>
      <c r="F38" s="44">
        <v>24.0</v>
      </c>
      <c r="G38" s="46">
        <f t="shared" si="115"/>
        <v>1</v>
      </c>
      <c r="H38" s="47">
        <v>395.0</v>
      </c>
      <c r="I38" s="47">
        <v>371.0</v>
      </c>
      <c r="J38" s="49">
        <f t="shared" si="96"/>
        <v>0.9392405063</v>
      </c>
      <c r="K38" s="51">
        <v>2.0</v>
      </c>
      <c r="L38" s="51">
        <v>2.0</v>
      </c>
      <c r="M38" s="52">
        <f t="shared" si="127"/>
        <v>1</v>
      </c>
      <c r="N38" s="54">
        <f t="shared" ref="N38:O38" si="128">SUM(B38,H38)</f>
        <v>651</v>
      </c>
      <c r="O38" s="54">
        <f t="shared" si="128"/>
        <v>626</v>
      </c>
      <c r="P38" s="56">
        <f t="shared" si="101"/>
        <v>0.9615975422</v>
      </c>
      <c r="Q38" s="59">
        <f t="shared" ref="Q38:R38" si="129">SUM(E38,K38)</f>
        <v>26</v>
      </c>
      <c r="R38" s="59">
        <f t="shared" si="129"/>
        <v>26</v>
      </c>
      <c r="S38" s="61">
        <f t="shared" si="119"/>
        <v>1</v>
      </c>
      <c r="T38" s="67">
        <f t="shared" ref="T38:U38" si="130">SUM(N38,Q38)</f>
        <v>677</v>
      </c>
      <c r="U38" s="67">
        <f t="shared" si="130"/>
        <v>652</v>
      </c>
      <c r="V38" s="71">
        <f t="shared" si="105"/>
        <v>0.9630723781</v>
      </c>
    </row>
    <row r="39">
      <c r="A39" s="36" t="s">
        <v>472</v>
      </c>
      <c r="B39" s="40">
        <v>262.0</v>
      </c>
      <c r="C39" s="40">
        <v>256.0</v>
      </c>
      <c r="D39" s="42">
        <f t="shared" si="4"/>
        <v>0.9770992366</v>
      </c>
      <c r="E39" s="44">
        <v>28.0</v>
      </c>
      <c r="F39" s="44">
        <v>27.0</v>
      </c>
      <c r="G39" s="46">
        <f t="shared" si="115"/>
        <v>0.9642857143</v>
      </c>
      <c r="H39" s="47">
        <v>514.0</v>
      </c>
      <c r="I39" s="47">
        <v>480.0</v>
      </c>
      <c r="J39" s="49">
        <f t="shared" si="96"/>
        <v>0.9338521401</v>
      </c>
      <c r="K39" s="51">
        <v>7.0</v>
      </c>
      <c r="L39" s="51">
        <v>7.0</v>
      </c>
      <c r="M39" s="52">
        <f t="shared" si="127"/>
        <v>1</v>
      </c>
      <c r="N39" s="54">
        <f t="shared" ref="N39:O39" si="131">SUM(B39,H39)</f>
        <v>776</v>
      </c>
      <c r="O39" s="54">
        <f t="shared" si="131"/>
        <v>736</v>
      </c>
      <c r="P39" s="56">
        <f t="shared" si="101"/>
        <v>0.9484536082</v>
      </c>
      <c r="Q39" s="59">
        <f t="shared" ref="Q39:R39" si="132">SUM(E39,K39)</f>
        <v>35</v>
      </c>
      <c r="R39" s="59">
        <f t="shared" si="132"/>
        <v>34</v>
      </c>
      <c r="S39" s="61">
        <f t="shared" si="119"/>
        <v>0.9714285714</v>
      </c>
      <c r="T39" s="67">
        <f t="shared" ref="T39:U39" si="133">SUM(N39,Q39)</f>
        <v>811</v>
      </c>
      <c r="U39" s="67">
        <f t="shared" si="133"/>
        <v>770</v>
      </c>
      <c r="V39" s="71">
        <f t="shared" si="105"/>
        <v>0.9494451295</v>
      </c>
    </row>
    <row r="40">
      <c r="A40" s="36" t="s">
        <v>473</v>
      </c>
      <c r="B40" s="40">
        <v>95.0</v>
      </c>
      <c r="C40" s="40">
        <v>84.0</v>
      </c>
      <c r="D40" s="42">
        <f t="shared" si="4"/>
        <v>0.8842105263</v>
      </c>
      <c r="E40" s="44">
        <v>0.0</v>
      </c>
      <c r="F40" s="44">
        <v>0.0</v>
      </c>
      <c r="G40" s="46"/>
      <c r="H40" s="47">
        <v>143.0</v>
      </c>
      <c r="I40" s="47">
        <v>132.0</v>
      </c>
      <c r="J40" s="49">
        <f t="shared" si="96"/>
        <v>0.9230769231</v>
      </c>
      <c r="K40" s="51">
        <v>17.0</v>
      </c>
      <c r="L40" s="51">
        <v>17.0</v>
      </c>
      <c r="M40" s="52">
        <f t="shared" si="127"/>
        <v>1</v>
      </c>
      <c r="N40" s="54">
        <f t="shared" ref="N40:O40" si="134">SUM(B40,H40)</f>
        <v>238</v>
      </c>
      <c r="O40" s="54">
        <f t="shared" si="134"/>
        <v>216</v>
      </c>
      <c r="P40" s="56">
        <f t="shared" si="101"/>
        <v>0.9075630252</v>
      </c>
      <c r="Q40" s="59">
        <f t="shared" ref="Q40:R40" si="135">SUM(E40,K40)</f>
        <v>17</v>
      </c>
      <c r="R40" s="59">
        <f t="shared" si="135"/>
        <v>17</v>
      </c>
      <c r="S40" s="78">
        <v>0.0</v>
      </c>
      <c r="T40" s="67">
        <f t="shared" ref="T40:U40" si="136">SUM(N40,Q40)</f>
        <v>255</v>
      </c>
      <c r="U40" s="67">
        <f t="shared" si="136"/>
        <v>233</v>
      </c>
      <c r="V40" s="71">
        <f t="shared" si="105"/>
        <v>0.9137254902</v>
      </c>
    </row>
    <row r="41">
      <c r="A41" s="36" t="s">
        <v>475</v>
      </c>
      <c r="B41" s="40">
        <v>485.0</v>
      </c>
      <c r="C41" s="40">
        <v>470.0</v>
      </c>
      <c r="D41" s="42">
        <f t="shared" si="4"/>
        <v>0.9690721649</v>
      </c>
      <c r="E41" s="44">
        <v>0.0</v>
      </c>
      <c r="F41" s="44">
        <v>0.0</v>
      </c>
      <c r="G41" s="46"/>
      <c r="H41" s="47">
        <v>365.0</v>
      </c>
      <c r="I41" s="47">
        <v>321.0</v>
      </c>
      <c r="J41" s="49">
        <f t="shared" si="96"/>
        <v>0.8794520548</v>
      </c>
      <c r="K41" s="51">
        <v>17.0</v>
      </c>
      <c r="L41" s="51">
        <v>16.0</v>
      </c>
      <c r="M41" s="52">
        <f t="shared" si="127"/>
        <v>0.9411764706</v>
      </c>
      <c r="N41" s="54">
        <f t="shared" ref="N41:O41" si="137">SUM(B41,H41)</f>
        <v>850</v>
      </c>
      <c r="O41" s="54">
        <f t="shared" si="137"/>
        <v>791</v>
      </c>
      <c r="P41" s="56">
        <f t="shared" si="101"/>
        <v>0.9305882353</v>
      </c>
      <c r="Q41" s="59">
        <f t="shared" ref="Q41:R41" si="138">SUM(E41,K41)</f>
        <v>17</v>
      </c>
      <c r="R41" s="59">
        <f t="shared" si="138"/>
        <v>16</v>
      </c>
      <c r="S41" s="61">
        <f>(R41/Q41)</f>
        <v>0.9411764706</v>
      </c>
      <c r="T41" s="67">
        <f t="shared" ref="T41:U41" si="139">SUM(N41,Q41)</f>
        <v>867</v>
      </c>
      <c r="U41" s="67">
        <f t="shared" si="139"/>
        <v>807</v>
      </c>
      <c r="V41" s="71">
        <f t="shared" si="105"/>
        <v>0.9307958478</v>
      </c>
    </row>
    <row r="42">
      <c r="A42" s="36" t="s">
        <v>476</v>
      </c>
      <c r="B42" s="40">
        <v>67.0</v>
      </c>
      <c r="C42" s="40">
        <v>67.0</v>
      </c>
      <c r="D42" s="42">
        <f t="shared" si="4"/>
        <v>1</v>
      </c>
      <c r="E42" s="44">
        <v>0.0</v>
      </c>
      <c r="F42" s="44">
        <v>0.0</v>
      </c>
      <c r="G42" s="46"/>
      <c r="H42" s="47">
        <v>96.0</v>
      </c>
      <c r="I42" s="47">
        <v>90.0</v>
      </c>
      <c r="J42" s="49">
        <f t="shared" si="96"/>
        <v>0.9375</v>
      </c>
      <c r="K42" s="259"/>
      <c r="L42" s="259"/>
      <c r="M42" s="52"/>
      <c r="N42" s="54">
        <f t="shared" ref="N42:O42" si="140">SUM(B42,H42)</f>
        <v>163</v>
      </c>
      <c r="O42" s="54">
        <f t="shared" si="140"/>
        <v>157</v>
      </c>
      <c r="P42" s="56">
        <f t="shared" si="101"/>
        <v>0.963190184</v>
      </c>
      <c r="Q42" s="59">
        <f t="shared" ref="Q42:R42" si="141">SUM(E42,K42)</f>
        <v>0</v>
      </c>
      <c r="R42" s="59">
        <f t="shared" si="141"/>
        <v>0</v>
      </c>
      <c r="S42" s="78">
        <v>0.0</v>
      </c>
      <c r="T42" s="67">
        <f t="shared" ref="T42:U42" si="142">SUM(N42,Q42)</f>
        <v>163</v>
      </c>
      <c r="U42" s="67">
        <f t="shared" si="142"/>
        <v>157</v>
      </c>
      <c r="V42" s="71">
        <f t="shared" si="105"/>
        <v>0.963190184</v>
      </c>
    </row>
    <row r="43">
      <c r="A43" s="36" t="s">
        <v>477</v>
      </c>
      <c r="B43" s="40">
        <v>219.0</v>
      </c>
      <c r="C43" s="40">
        <v>219.0</v>
      </c>
      <c r="D43" s="42">
        <f t="shared" si="4"/>
        <v>1</v>
      </c>
      <c r="E43" s="44">
        <v>11.0</v>
      </c>
      <c r="F43" s="44">
        <v>11.0</v>
      </c>
      <c r="G43" s="46">
        <f>F43/E43</f>
        <v>1</v>
      </c>
      <c r="H43" s="47">
        <v>263.0</v>
      </c>
      <c r="I43" s="47">
        <v>244.0</v>
      </c>
      <c r="J43" s="49">
        <f t="shared" si="96"/>
        <v>0.927756654</v>
      </c>
      <c r="K43" s="51">
        <v>14.0</v>
      </c>
      <c r="L43" s="51">
        <v>14.0</v>
      </c>
      <c r="M43" s="52">
        <f>L43/K43</f>
        <v>1</v>
      </c>
      <c r="N43" s="54">
        <f t="shared" ref="N43:O43" si="143">SUM(B43,H43)</f>
        <v>482</v>
      </c>
      <c r="O43" s="54">
        <f t="shared" si="143"/>
        <v>463</v>
      </c>
      <c r="P43" s="56">
        <f t="shared" si="101"/>
        <v>0.9605809129</v>
      </c>
      <c r="Q43" s="59">
        <f t="shared" ref="Q43:R43" si="144">SUM(E43,K43)</f>
        <v>25</v>
      </c>
      <c r="R43" s="59">
        <f t="shared" si="144"/>
        <v>25</v>
      </c>
      <c r="S43" s="61">
        <f>(R43/Q43)</f>
        <v>1</v>
      </c>
      <c r="T43" s="67">
        <f t="shared" ref="T43:U43" si="145">SUM(N43,Q43)</f>
        <v>507</v>
      </c>
      <c r="U43" s="67">
        <f t="shared" si="145"/>
        <v>488</v>
      </c>
      <c r="V43" s="71">
        <f t="shared" si="105"/>
        <v>0.9625246548</v>
      </c>
    </row>
    <row r="44">
      <c r="A44" s="36" t="s">
        <v>478</v>
      </c>
      <c r="B44" s="40">
        <v>0.0</v>
      </c>
      <c r="C44" s="40">
        <v>0.0</v>
      </c>
      <c r="D44" s="42"/>
      <c r="E44" s="44">
        <v>0.0</v>
      </c>
      <c r="F44" s="44">
        <v>0.0</v>
      </c>
      <c r="G44" s="46"/>
      <c r="H44" s="263"/>
      <c r="I44" s="263"/>
      <c r="J44" s="49"/>
      <c r="K44" s="259"/>
      <c r="L44" s="259"/>
      <c r="M44" s="52"/>
      <c r="N44" s="54">
        <f t="shared" ref="N44:O44" si="146">SUM(B44,H44)</f>
        <v>0</v>
      </c>
      <c r="O44" s="54">
        <f t="shared" si="146"/>
        <v>0</v>
      </c>
      <c r="P44" s="56"/>
      <c r="Q44" s="59">
        <f t="shared" ref="Q44:R44" si="147">SUM(E44,K44)</f>
        <v>0</v>
      </c>
      <c r="R44" s="59">
        <f t="shared" si="147"/>
        <v>0</v>
      </c>
      <c r="S44" s="78">
        <v>0.0</v>
      </c>
      <c r="T44" s="67">
        <f t="shared" ref="T44:U44" si="148">SUM(N44,Q44)</f>
        <v>0</v>
      </c>
      <c r="U44" s="67">
        <f t="shared" si="148"/>
        <v>0</v>
      </c>
      <c r="V44" s="71">
        <v>0.0</v>
      </c>
    </row>
    <row r="45">
      <c r="A45" s="36" t="s">
        <v>352</v>
      </c>
      <c r="B45" s="40">
        <v>5399.0</v>
      </c>
      <c r="C45" s="40">
        <v>5042.0</v>
      </c>
      <c r="D45" s="42">
        <f t="shared" ref="D45:D55" si="152">C45/B45</f>
        <v>0.9338766438</v>
      </c>
      <c r="E45" s="44">
        <v>954.0</v>
      </c>
      <c r="F45" s="44">
        <v>943.0</v>
      </c>
      <c r="G45" s="46">
        <f>F45/E45</f>
        <v>0.9884696017</v>
      </c>
      <c r="H45" s="47">
        <v>7635.0</v>
      </c>
      <c r="I45" s="47">
        <v>7153.0</v>
      </c>
      <c r="J45" s="49">
        <f>I45/H45</f>
        <v>0.9368696791</v>
      </c>
      <c r="K45" s="51">
        <v>760.0</v>
      </c>
      <c r="L45" s="51">
        <v>752.0</v>
      </c>
      <c r="M45" s="52">
        <f>L45/K45</f>
        <v>0.9894736842</v>
      </c>
      <c r="N45" s="54">
        <f t="shared" ref="N45:O45" si="149">SUM(B45,H45)</f>
        <v>13034</v>
      </c>
      <c r="O45" s="54">
        <f t="shared" si="149"/>
        <v>12195</v>
      </c>
      <c r="P45" s="56">
        <f t="shared" ref="P45:P55" si="154">O45/N45</f>
        <v>0.9356298911</v>
      </c>
      <c r="Q45" s="59">
        <f t="shared" ref="Q45:R45" si="150">SUM(E45,K45)</f>
        <v>1714</v>
      </c>
      <c r="R45" s="59">
        <f t="shared" si="150"/>
        <v>1695</v>
      </c>
      <c r="S45" s="61">
        <f>(R45/Q45)</f>
        <v>0.9889148191</v>
      </c>
      <c r="T45" s="67">
        <f t="shared" ref="T45:U45" si="151">SUM(N45,Q45)</f>
        <v>14748</v>
      </c>
      <c r="U45" s="67">
        <f t="shared" si="151"/>
        <v>13890</v>
      </c>
      <c r="V45" s="71">
        <f t="shared" ref="V45:V55" si="157">U45/T45</f>
        <v>0.94182262</v>
      </c>
    </row>
    <row r="46">
      <c r="A46" s="36" t="s">
        <v>480</v>
      </c>
      <c r="B46" s="40">
        <v>16.0</v>
      </c>
      <c r="C46" s="40">
        <v>16.0</v>
      </c>
      <c r="D46" s="42">
        <f t="shared" si="152"/>
        <v>1</v>
      </c>
      <c r="E46" s="44">
        <v>0.0</v>
      </c>
      <c r="F46" s="44">
        <v>0.0</v>
      </c>
      <c r="G46" s="46"/>
      <c r="H46" s="263"/>
      <c r="I46" s="263"/>
      <c r="J46" s="49"/>
      <c r="K46" s="259"/>
      <c r="L46" s="259"/>
      <c r="M46" s="52"/>
      <c r="N46" s="54">
        <f t="shared" ref="N46:O46" si="153">SUM(B46,H46)</f>
        <v>16</v>
      </c>
      <c r="O46" s="54">
        <f t="shared" si="153"/>
        <v>16</v>
      </c>
      <c r="P46" s="56">
        <f t="shared" si="154"/>
        <v>1</v>
      </c>
      <c r="Q46" s="59">
        <f t="shared" ref="Q46:R46" si="155">SUM(E46,K46)</f>
        <v>0</v>
      </c>
      <c r="R46" s="59">
        <f t="shared" si="155"/>
        <v>0</v>
      </c>
      <c r="S46" s="78">
        <v>0.0</v>
      </c>
      <c r="T46" s="67">
        <f t="shared" ref="T46:U46" si="156">SUM(N46,Q46)</f>
        <v>16</v>
      </c>
      <c r="U46" s="67">
        <f t="shared" si="156"/>
        <v>16</v>
      </c>
      <c r="V46" s="71">
        <f t="shared" si="157"/>
        <v>1</v>
      </c>
    </row>
    <row r="47">
      <c r="A47" s="36" t="s">
        <v>481</v>
      </c>
      <c r="B47" s="40">
        <v>43.0</v>
      </c>
      <c r="C47" s="40">
        <v>35.0</v>
      </c>
      <c r="D47" s="42">
        <f t="shared" si="152"/>
        <v>0.8139534884</v>
      </c>
      <c r="E47" s="44">
        <v>7.0</v>
      </c>
      <c r="F47" s="44">
        <v>6.0</v>
      </c>
      <c r="G47" s="46">
        <f>F47/E47</f>
        <v>0.8571428571</v>
      </c>
      <c r="H47" s="47">
        <v>38.0</v>
      </c>
      <c r="I47" s="47">
        <v>33.0</v>
      </c>
      <c r="J47" s="49">
        <f t="shared" ref="J47:J57" si="161">I47/H47</f>
        <v>0.8684210526</v>
      </c>
      <c r="K47" s="259"/>
      <c r="L47" s="259"/>
      <c r="M47" s="52"/>
      <c r="N47" s="54">
        <f t="shared" ref="N47:O47" si="158">SUM(B47,H47)</f>
        <v>81</v>
      </c>
      <c r="O47" s="54">
        <f t="shared" si="158"/>
        <v>68</v>
      </c>
      <c r="P47" s="56">
        <f t="shared" si="154"/>
        <v>0.8395061728</v>
      </c>
      <c r="Q47" s="59">
        <f t="shared" ref="Q47:R47" si="159">SUM(E47,K47)</f>
        <v>7</v>
      </c>
      <c r="R47" s="59">
        <f t="shared" si="159"/>
        <v>6</v>
      </c>
      <c r="S47" s="61">
        <f>(R47/Q47)</f>
        <v>0.8571428571</v>
      </c>
      <c r="T47" s="67">
        <f t="shared" ref="T47:U47" si="160">SUM(N47,Q47)</f>
        <v>88</v>
      </c>
      <c r="U47" s="67">
        <f t="shared" si="160"/>
        <v>74</v>
      </c>
      <c r="V47" s="71">
        <f t="shared" si="157"/>
        <v>0.8409090909</v>
      </c>
    </row>
    <row r="48">
      <c r="A48" s="36" t="s">
        <v>482</v>
      </c>
      <c r="B48" s="40">
        <v>739.0</v>
      </c>
      <c r="C48" s="40">
        <v>739.0</v>
      </c>
      <c r="D48" s="42">
        <f t="shared" si="152"/>
        <v>1</v>
      </c>
      <c r="E48" s="44">
        <v>0.0</v>
      </c>
      <c r="F48" s="44">
        <v>0.0</v>
      </c>
      <c r="G48" s="46"/>
      <c r="H48" s="47">
        <v>793.0</v>
      </c>
      <c r="I48" s="47">
        <v>793.0</v>
      </c>
      <c r="J48" s="49">
        <f t="shared" si="161"/>
        <v>1</v>
      </c>
      <c r="K48" s="259"/>
      <c r="L48" s="259"/>
      <c r="M48" s="52"/>
      <c r="N48" s="54">
        <f t="shared" ref="N48:O48" si="162">SUM(B48,H48)</f>
        <v>1532</v>
      </c>
      <c r="O48" s="54">
        <f t="shared" si="162"/>
        <v>1532</v>
      </c>
      <c r="P48" s="56">
        <f t="shared" si="154"/>
        <v>1</v>
      </c>
      <c r="Q48" s="59">
        <f t="shared" ref="Q48:R48" si="163">SUM(E48,K48)</f>
        <v>0</v>
      </c>
      <c r="R48" s="59">
        <f t="shared" si="163"/>
        <v>0</v>
      </c>
      <c r="S48" s="78">
        <v>0.0</v>
      </c>
      <c r="T48" s="67">
        <f t="shared" ref="T48:U48" si="164">SUM(N48,Q48)</f>
        <v>1532</v>
      </c>
      <c r="U48" s="67">
        <f t="shared" si="164"/>
        <v>1532</v>
      </c>
      <c r="V48" s="71">
        <f t="shared" si="157"/>
        <v>1</v>
      </c>
    </row>
    <row r="49">
      <c r="A49" s="36" t="s">
        <v>483</v>
      </c>
      <c r="B49" s="40">
        <v>8.0</v>
      </c>
      <c r="C49" s="40">
        <v>8.0</v>
      </c>
      <c r="D49" s="42">
        <f t="shared" si="152"/>
        <v>1</v>
      </c>
      <c r="E49" s="44">
        <v>0.0</v>
      </c>
      <c r="F49" s="44">
        <v>0.0</v>
      </c>
      <c r="G49" s="46"/>
      <c r="H49" s="47">
        <v>35.0</v>
      </c>
      <c r="I49" s="47">
        <v>35.0</v>
      </c>
      <c r="J49" s="49">
        <f t="shared" si="161"/>
        <v>1</v>
      </c>
      <c r="K49" s="259"/>
      <c r="L49" s="259"/>
      <c r="M49" s="52"/>
      <c r="N49" s="54">
        <f t="shared" ref="N49:O49" si="165">SUM(B49,H49)</f>
        <v>43</v>
      </c>
      <c r="O49" s="54">
        <f t="shared" si="165"/>
        <v>43</v>
      </c>
      <c r="P49" s="56">
        <f t="shared" si="154"/>
        <v>1</v>
      </c>
      <c r="Q49" s="59">
        <f t="shared" ref="Q49:R49" si="166">SUM(E49,K49)</f>
        <v>0</v>
      </c>
      <c r="R49" s="59">
        <f t="shared" si="166"/>
        <v>0</v>
      </c>
      <c r="S49" s="78">
        <v>0.0</v>
      </c>
      <c r="T49" s="67">
        <f t="shared" ref="T49:U49" si="167">SUM(N49,Q49)</f>
        <v>43</v>
      </c>
      <c r="U49" s="67">
        <f t="shared" si="167"/>
        <v>43</v>
      </c>
      <c r="V49" s="71">
        <f t="shared" si="157"/>
        <v>1</v>
      </c>
    </row>
    <row r="50">
      <c r="A50" s="36" t="s">
        <v>484</v>
      </c>
      <c r="B50" s="40">
        <v>71.0</v>
      </c>
      <c r="C50" s="40">
        <v>71.0</v>
      </c>
      <c r="D50" s="42">
        <f t="shared" si="152"/>
        <v>1</v>
      </c>
      <c r="E50" s="44">
        <v>0.0</v>
      </c>
      <c r="F50" s="44">
        <v>0.0</v>
      </c>
      <c r="G50" s="46"/>
      <c r="H50" s="47">
        <v>71.0</v>
      </c>
      <c r="I50" s="47">
        <v>71.0</v>
      </c>
      <c r="J50" s="49">
        <f t="shared" si="161"/>
        <v>1</v>
      </c>
      <c r="K50" s="259"/>
      <c r="L50" s="259"/>
      <c r="M50" s="52"/>
      <c r="N50" s="54">
        <f t="shared" ref="N50:O50" si="168">SUM(B50,H50)</f>
        <v>142</v>
      </c>
      <c r="O50" s="54">
        <f t="shared" si="168"/>
        <v>142</v>
      </c>
      <c r="P50" s="56">
        <f t="shared" si="154"/>
        <v>1</v>
      </c>
      <c r="Q50" s="59">
        <f t="shared" ref="Q50:R50" si="169">SUM(E50,K50)</f>
        <v>0</v>
      </c>
      <c r="R50" s="59">
        <f t="shared" si="169"/>
        <v>0</v>
      </c>
      <c r="S50" s="78">
        <v>0.0</v>
      </c>
      <c r="T50" s="67">
        <f t="shared" ref="T50:U50" si="170">SUM(N50,Q50)</f>
        <v>142</v>
      </c>
      <c r="U50" s="67">
        <f t="shared" si="170"/>
        <v>142</v>
      </c>
      <c r="V50" s="71">
        <f t="shared" si="157"/>
        <v>1</v>
      </c>
    </row>
    <row r="51">
      <c r="A51" s="36" t="s">
        <v>485</v>
      </c>
      <c r="B51" s="40">
        <v>3.0</v>
      </c>
      <c r="C51" s="40">
        <v>3.0</v>
      </c>
      <c r="D51" s="42">
        <f t="shared" si="152"/>
        <v>1</v>
      </c>
      <c r="E51" s="44">
        <v>0.0</v>
      </c>
      <c r="F51" s="44">
        <v>0.0</v>
      </c>
      <c r="G51" s="46"/>
      <c r="H51" s="47">
        <v>1.0</v>
      </c>
      <c r="I51" s="47">
        <v>1.0</v>
      </c>
      <c r="J51" s="49">
        <f t="shared" si="161"/>
        <v>1</v>
      </c>
      <c r="K51" s="259"/>
      <c r="L51" s="259"/>
      <c r="M51" s="52"/>
      <c r="N51" s="54">
        <f t="shared" ref="N51:O51" si="171">SUM(B51,H51)</f>
        <v>4</v>
      </c>
      <c r="O51" s="54">
        <f t="shared" si="171"/>
        <v>4</v>
      </c>
      <c r="P51" s="56">
        <f t="shared" si="154"/>
        <v>1</v>
      </c>
      <c r="Q51" s="59">
        <f t="shared" ref="Q51:R51" si="172">SUM(E51,K51)</f>
        <v>0</v>
      </c>
      <c r="R51" s="59">
        <f t="shared" si="172"/>
        <v>0</v>
      </c>
      <c r="S51" s="78">
        <v>0.0</v>
      </c>
      <c r="T51" s="67">
        <f t="shared" ref="T51:U51" si="173">SUM(N51,Q51)</f>
        <v>4</v>
      </c>
      <c r="U51" s="67">
        <f t="shared" si="173"/>
        <v>4</v>
      </c>
      <c r="V51" s="71">
        <f t="shared" si="157"/>
        <v>1</v>
      </c>
    </row>
    <row r="52">
      <c r="A52" s="36" t="s">
        <v>486</v>
      </c>
      <c r="B52" s="40">
        <v>5.0</v>
      </c>
      <c r="C52" s="40">
        <v>5.0</v>
      </c>
      <c r="D52" s="42">
        <f t="shared" si="152"/>
        <v>1</v>
      </c>
      <c r="E52" s="44">
        <v>0.0</v>
      </c>
      <c r="F52" s="44">
        <v>0.0</v>
      </c>
      <c r="G52" s="46"/>
      <c r="H52" s="47">
        <v>3.0</v>
      </c>
      <c r="I52" s="47">
        <v>3.0</v>
      </c>
      <c r="J52" s="49">
        <f t="shared" si="161"/>
        <v>1</v>
      </c>
      <c r="K52" s="259"/>
      <c r="L52" s="259"/>
      <c r="M52" s="52"/>
      <c r="N52" s="54">
        <f t="shared" ref="N52:O52" si="174">SUM(B52,H52)</f>
        <v>8</v>
      </c>
      <c r="O52" s="54">
        <f t="shared" si="174"/>
        <v>8</v>
      </c>
      <c r="P52" s="56">
        <f t="shared" si="154"/>
        <v>1</v>
      </c>
      <c r="Q52" s="59">
        <f t="shared" ref="Q52:R52" si="175">SUM(E52,K52)</f>
        <v>0</v>
      </c>
      <c r="R52" s="59">
        <f t="shared" si="175"/>
        <v>0</v>
      </c>
      <c r="S52" s="78">
        <v>0.0</v>
      </c>
      <c r="T52" s="67">
        <f t="shared" ref="T52:U52" si="176">SUM(N52,Q52)</f>
        <v>8</v>
      </c>
      <c r="U52" s="67">
        <f t="shared" si="176"/>
        <v>8</v>
      </c>
      <c r="V52" s="71">
        <f t="shared" si="157"/>
        <v>1</v>
      </c>
    </row>
    <row r="53">
      <c r="A53" s="36" t="s">
        <v>487</v>
      </c>
      <c r="B53" s="40">
        <v>63.0</v>
      </c>
      <c r="C53" s="40">
        <v>63.0</v>
      </c>
      <c r="D53" s="42">
        <f t="shared" si="152"/>
        <v>1</v>
      </c>
      <c r="E53" s="44">
        <v>0.0</v>
      </c>
      <c r="F53" s="44">
        <v>0.0</v>
      </c>
      <c r="G53" s="46"/>
      <c r="H53" s="47">
        <v>66.0</v>
      </c>
      <c r="I53" s="47">
        <v>66.0</v>
      </c>
      <c r="J53" s="49">
        <f t="shared" si="161"/>
        <v>1</v>
      </c>
      <c r="K53" s="259"/>
      <c r="L53" s="259"/>
      <c r="M53" s="52"/>
      <c r="N53" s="54">
        <f t="shared" ref="N53:O53" si="177">SUM(B53,H53)</f>
        <v>129</v>
      </c>
      <c r="O53" s="54">
        <f t="shared" si="177"/>
        <v>129</v>
      </c>
      <c r="P53" s="56">
        <f t="shared" si="154"/>
        <v>1</v>
      </c>
      <c r="Q53" s="59">
        <f t="shared" ref="Q53:R53" si="178">SUM(E53,K53)</f>
        <v>0</v>
      </c>
      <c r="R53" s="59">
        <f t="shared" si="178"/>
        <v>0</v>
      </c>
      <c r="S53" s="78">
        <v>0.0</v>
      </c>
      <c r="T53" s="67">
        <f t="shared" ref="T53:U53" si="179">SUM(N53,Q53)</f>
        <v>129</v>
      </c>
      <c r="U53" s="67">
        <f t="shared" si="179"/>
        <v>129</v>
      </c>
      <c r="V53" s="71">
        <f t="shared" si="157"/>
        <v>1</v>
      </c>
    </row>
    <row r="54">
      <c r="A54" s="36" t="s">
        <v>488</v>
      </c>
      <c r="B54" s="40">
        <v>29.0</v>
      </c>
      <c r="C54" s="40">
        <v>29.0</v>
      </c>
      <c r="D54" s="42">
        <f t="shared" si="152"/>
        <v>1</v>
      </c>
      <c r="E54" s="44">
        <v>0.0</v>
      </c>
      <c r="F54" s="44">
        <v>0.0</v>
      </c>
      <c r="G54" s="46"/>
      <c r="H54" s="47">
        <v>31.0</v>
      </c>
      <c r="I54" s="47">
        <v>31.0</v>
      </c>
      <c r="J54" s="49">
        <f t="shared" si="161"/>
        <v>1</v>
      </c>
      <c r="K54" s="51">
        <v>1.0</v>
      </c>
      <c r="L54" s="51">
        <v>1.0</v>
      </c>
      <c r="M54" s="52">
        <f>L54/K54</f>
        <v>1</v>
      </c>
      <c r="N54" s="54">
        <f t="shared" ref="N54:O54" si="180">SUM(B54,H54)</f>
        <v>60</v>
      </c>
      <c r="O54" s="54">
        <f t="shared" si="180"/>
        <v>60</v>
      </c>
      <c r="P54" s="56">
        <f t="shared" si="154"/>
        <v>1</v>
      </c>
      <c r="Q54" s="59">
        <f t="shared" ref="Q54:R54" si="181">SUM(E54,K54)</f>
        <v>1</v>
      </c>
      <c r="R54" s="59">
        <f t="shared" si="181"/>
        <v>1</v>
      </c>
      <c r="S54" s="78">
        <v>0.0</v>
      </c>
      <c r="T54" s="67">
        <f t="shared" ref="T54:U54" si="182">SUM(N54,Q54)</f>
        <v>61</v>
      </c>
      <c r="U54" s="67">
        <f t="shared" si="182"/>
        <v>61</v>
      </c>
      <c r="V54" s="71">
        <f t="shared" si="157"/>
        <v>1</v>
      </c>
    </row>
    <row r="55">
      <c r="A55" s="36" t="s">
        <v>489</v>
      </c>
      <c r="B55" s="40">
        <v>4.0</v>
      </c>
      <c r="C55" s="40">
        <v>4.0</v>
      </c>
      <c r="D55" s="42">
        <f t="shared" si="152"/>
        <v>1</v>
      </c>
      <c r="E55" s="44">
        <v>0.0</v>
      </c>
      <c r="F55" s="44">
        <v>0.0</v>
      </c>
      <c r="G55" s="46"/>
      <c r="H55" s="47">
        <v>8.0</v>
      </c>
      <c r="I55" s="47">
        <v>8.0</v>
      </c>
      <c r="J55" s="49">
        <f t="shared" si="161"/>
        <v>1</v>
      </c>
      <c r="K55" s="259"/>
      <c r="L55" s="259"/>
      <c r="M55" s="52"/>
      <c r="N55" s="54">
        <f t="shared" ref="N55:O55" si="183">SUM(B55,H55)</f>
        <v>12</v>
      </c>
      <c r="O55" s="54">
        <f t="shared" si="183"/>
        <v>12</v>
      </c>
      <c r="P55" s="56">
        <f t="shared" si="154"/>
        <v>1</v>
      </c>
      <c r="Q55" s="59">
        <f t="shared" ref="Q55:R55" si="184">SUM(E55,K55)</f>
        <v>0</v>
      </c>
      <c r="R55" s="59">
        <f t="shared" si="184"/>
        <v>0</v>
      </c>
      <c r="S55" s="78">
        <v>0.0</v>
      </c>
      <c r="T55" s="67">
        <f t="shared" ref="T55:U55" si="185">SUM(N55,Q55)</f>
        <v>12</v>
      </c>
      <c r="U55" s="67">
        <f t="shared" si="185"/>
        <v>12</v>
      </c>
      <c r="V55" s="71">
        <f t="shared" si="157"/>
        <v>1</v>
      </c>
    </row>
    <row r="56">
      <c r="A56" s="36" t="s">
        <v>490</v>
      </c>
      <c r="B56" s="40">
        <v>0.0</v>
      </c>
      <c r="C56" s="40">
        <v>0.0</v>
      </c>
      <c r="D56" s="42"/>
      <c r="E56" s="44">
        <v>0.0</v>
      </c>
      <c r="F56" s="44">
        <v>0.0</v>
      </c>
      <c r="G56" s="46"/>
      <c r="H56" s="47">
        <v>2.0</v>
      </c>
      <c r="I56" s="47">
        <v>2.0</v>
      </c>
      <c r="J56" s="49">
        <f t="shared" si="161"/>
        <v>1</v>
      </c>
      <c r="K56" s="259"/>
      <c r="L56" s="259"/>
      <c r="M56" s="52"/>
      <c r="N56" s="54">
        <f t="shared" ref="N56:O56" si="186">SUM(B56,H56)</f>
        <v>2</v>
      </c>
      <c r="O56" s="54">
        <f t="shared" si="186"/>
        <v>2</v>
      </c>
      <c r="P56" s="265">
        <v>0.0</v>
      </c>
      <c r="Q56" s="59">
        <f t="shared" ref="Q56:R56" si="187">SUM(E56,K56)</f>
        <v>0</v>
      </c>
      <c r="R56" s="59">
        <f t="shared" si="187"/>
        <v>0</v>
      </c>
      <c r="S56" s="78">
        <v>0.0</v>
      </c>
      <c r="T56" s="67">
        <f t="shared" ref="T56:U56" si="188">SUM(N56,Q56)</f>
        <v>2</v>
      </c>
      <c r="U56" s="67">
        <f t="shared" si="188"/>
        <v>2</v>
      </c>
      <c r="V56" s="71">
        <v>0.0</v>
      </c>
    </row>
    <row r="57">
      <c r="A57" s="36" t="s">
        <v>491</v>
      </c>
      <c r="B57" s="40">
        <v>97.0</v>
      </c>
      <c r="C57" s="40">
        <v>97.0</v>
      </c>
      <c r="D57" s="42">
        <f t="shared" ref="D57:D75" si="192">C57/B57</f>
        <v>1</v>
      </c>
      <c r="E57" s="44">
        <v>0.0</v>
      </c>
      <c r="F57" s="44">
        <v>0.0</v>
      </c>
      <c r="G57" s="46"/>
      <c r="H57" s="47">
        <v>94.0</v>
      </c>
      <c r="I57" s="47">
        <v>94.0</v>
      </c>
      <c r="J57" s="49">
        <f t="shared" si="161"/>
        <v>1</v>
      </c>
      <c r="K57" s="259"/>
      <c r="L57" s="259"/>
      <c r="M57" s="52"/>
      <c r="N57" s="54">
        <f t="shared" ref="N57:O57" si="189">SUM(B57,H57)</f>
        <v>191</v>
      </c>
      <c r="O57" s="54">
        <f t="shared" si="189"/>
        <v>191</v>
      </c>
      <c r="P57" s="56">
        <f t="shared" ref="P57:P75" si="194">O57/N57</f>
        <v>1</v>
      </c>
      <c r="Q57" s="59">
        <f t="shared" ref="Q57:R57" si="190">SUM(E57,K57)</f>
        <v>0</v>
      </c>
      <c r="R57" s="59">
        <f t="shared" si="190"/>
        <v>0</v>
      </c>
      <c r="S57" s="78">
        <v>0.0</v>
      </c>
      <c r="T57" s="67">
        <f t="shared" ref="T57:U57" si="191">SUM(N57,Q57)</f>
        <v>191</v>
      </c>
      <c r="U57" s="67">
        <f t="shared" si="191"/>
        <v>191</v>
      </c>
      <c r="V57" s="71">
        <f t="shared" ref="V57:V75" si="197">U57/T57</f>
        <v>1</v>
      </c>
    </row>
    <row r="58">
      <c r="A58" s="36" t="s">
        <v>492</v>
      </c>
      <c r="B58" s="40">
        <v>1.0</v>
      </c>
      <c r="C58" s="40">
        <v>1.0</v>
      </c>
      <c r="D58" s="42">
        <f t="shared" si="192"/>
        <v>1</v>
      </c>
      <c r="E58" s="44">
        <v>0.0</v>
      </c>
      <c r="F58" s="44">
        <v>0.0</v>
      </c>
      <c r="G58" s="46"/>
      <c r="H58" s="263"/>
      <c r="I58" s="263"/>
      <c r="J58" s="49"/>
      <c r="K58" s="259"/>
      <c r="L58" s="259"/>
      <c r="M58" s="52"/>
      <c r="N58" s="54">
        <f t="shared" ref="N58:O58" si="193">SUM(B58,H58)</f>
        <v>1</v>
      </c>
      <c r="O58" s="54">
        <f t="shared" si="193"/>
        <v>1</v>
      </c>
      <c r="P58" s="56">
        <f t="shared" si="194"/>
        <v>1</v>
      </c>
      <c r="Q58" s="59">
        <f t="shared" ref="Q58:R58" si="195">SUM(E58,K58)</f>
        <v>0</v>
      </c>
      <c r="R58" s="59">
        <f t="shared" si="195"/>
        <v>0</v>
      </c>
      <c r="S58" s="78">
        <v>0.0</v>
      </c>
      <c r="T58" s="67">
        <f t="shared" ref="T58:U58" si="196">SUM(N58,Q58)</f>
        <v>1</v>
      </c>
      <c r="U58" s="67">
        <f t="shared" si="196"/>
        <v>1</v>
      </c>
      <c r="V58" s="71">
        <f t="shared" si="197"/>
        <v>1</v>
      </c>
    </row>
    <row r="59">
      <c r="A59" s="36" t="s">
        <v>497</v>
      </c>
      <c r="B59" s="40">
        <v>26.0</v>
      </c>
      <c r="C59" s="40">
        <v>26.0</v>
      </c>
      <c r="D59" s="42">
        <f t="shared" si="192"/>
        <v>1</v>
      </c>
      <c r="E59" s="44">
        <v>0.0</v>
      </c>
      <c r="F59" s="44">
        <v>0.0</v>
      </c>
      <c r="G59" s="46"/>
      <c r="H59" s="47">
        <v>13.0</v>
      </c>
      <c r="I59" s="47">
        <v>13.0</v>
      </c>
      <c r="J59" s="49">
        <f t="shared" ref="J59:J64" si="201">I59/H59</f>
        <v>1</v>
      </c>
      <c r="K59" s="259"/>
      <c r="L59" s="259"/>
      <c r="M59" s="52"/>
      <c r="N59" s="54">
        <f t="shared" ref="N59:O59" si="198">SUM(B59,H59)</f>
        <v>39</v>
      </c>
      <c r="O59" s="54">
        <f t="shared" si="198"/>
        <v>39</v>
      </c>
      <c r="P59" s="56">
        <f t="shared" si="194"/>
        <v>1</v>
      </c>
      <c r="Q59" s="59">
        <f t="shared" ref="Q59:R59" si="199">SUM(E59,K59)</f>
        <v>0</v>
      </c>
      <c r="R59" s="59">
        <f t="shared" si="199"/>
        <v>0</v>
      </c>
      <c r="S59" s="78">
        <v>0.0</v>
      </c>
      <c r="T59" s="67">
        <f t="shared" ref="T59:U59" si="200">SUM(N59,Q59)</f>
        <v>39</v>
      </c>
      <c r="U59" s="67">
        <f t="shared" si="200"/>
        <v>39</v>
      </c>
      <c r="V59" s="71">
        <f t="shared" si="197"/>
        <v>1</v>
      </c>
    </row>
    <row r="60">
      <c r="A60" s="5" t="s">
        <v>520</v>
      </c>
      <c r="B60" s="40">
        <v>22.0</v>
      </c>
      <c r="C60" s="40">
        <v>22.0</v>
      </c>
      <c r="D60" s="42">
        <f t="shared" si="192"/>
        <v>1</v>
      </c>
      <c r="E60" s="44">
        <v>0.0</v>
      </c>
      <c r="F60" s="44">
        <v>0.0</v>
      </c>
      <c r="G60" s="46"/>
      <c r="H60" s="47">
        <v>13.0</v>
      </c>
      <c r="I60" s="47">
        <v>13.0</v>
      </c>
      <c r="J60" s="49">
        <f t="shared" si="201"/>
        <v>1</v>
      </c>
      <c r="K60" s="259"/>
      <c r="L60" s="259"/>
      <c r="M60" s="52"/>
      <c r="N60" s="54">
        <f t="shared" ref="N60:O60" si="202">SUM(B60,H60)</f>
        <v>35</v>
      </c>
      <c r="O60" s="54">
        <f t="shared" si="202"/>
        <v>35</v>
      </c>
      <c r="P60" s="56">
        <f t="shared" si="194"/>
        <v>1</v>
      </c>
      <c r="Q60" s="59">
        <f t="shared" ref="Q60:R60" si="203">SUM(E60,K60)</f>
        <v>0</v>
      </c>
      <c r="R60" s="59">
        <f t="shared" si="203"/>
        <v>0</v>
      </c>
      <c r="S60" s="78">
        <v>0.0</v>
      </c>
      <c r="T60" s="67">
        <f t="shared" ref="T60:U60" si="204">SUM(N60,Q60)</f>
        <v>35</v>
      </c>
      <c r="U60" s="67">
        <f t="shared" si="204"/>
        <v>35</v>
      </c>
      <c r="V60" s="71">
        <f t="shared" si="197"/>
        <v>1</v>
      </c>
    </row>
    <row r="61">
      <c r="A61" s="36" t="s">
        <v>521</v>
      </c>
      <c r="B61" s="40">
        <v>5.0</v>
      </c>
      <c r="C61" s="40">
        <v>5.0</v>
      </c>
      <c r="D61" s="42">
        <f t="shared" si="192"/>
        <v>1</v>
      </c>
      <c r="E61" s="44">
        <v>0.0</v>
      </c>
      <c r="F61" s="44">
        <v>0.0</v>
      </c>
      <c r="G61" s="46"/>
      <c r="H61" s="47">
        <v>24.0</v>
      </c>
      <c r="I61" s="47">
        <v>24.0</v>
      </c>
      <c r="J61" s="49">
        <f t="shared" si="201"/>
        <v>1</v>
      </c>
      <c r="K61" s="259"/>
      <c r="L61" s="259"/>
      <c r="M61" s="52"/>
      <c r="N61" s="54">
        <f t="shared" ref="N61:O61" si="205">SUM(B61,H61)</f>
        <v>29</v>
      </c>
      <c r="O61" s="54">
        <f t="shared" si="205"/>
        <v>29</v>
      </c>
      <c r="P61" s="56">
        <f t="shared" si="194"/>
        <v>1</v>
      </c>
      <c r="Q61" s="59">
        <f t="shared" ref="Q61:R61" si="206">SUM(E61,K61)</f>
        <v>0</v>
      </c>
      <c r="R61" s="59">
        <f t="shared" si="206"/>
        <v>0</v>
      </c>
      <c r="S61" s="78">
        <v>0.0</v>
      </c>
      <c r="T61" s="67">
        <f t="shared" ref="T61:U61" si="207">SUM(N61,Q61)</f>
        <v>29</v>
      </c>
      <c r="U61" s="67">
        <f t="shared" si="207"/>
        <v>29</v>
      </c>
      <c r="V61" s="71">
        <f t="shared" si="197"/>
        <v>1</v>
      </c>
    </row>
    <row r="62">
      <c r="A62" s="36" t="s">
        <v>522</v>
      </c>
      <c r="B62" s="40">
        <v>61.0</v>
      </c>
      <c r="C62" s="40">
        <v>61.0</v>
      </c>
      <c r="D62" s="42">
        <f t="shared" si="192"/>
        <v>1</v>
      </c>
      <c r="E62" s="44">
        <v>0.0</v>
      </c>
      <c r="F62" s="44">
        <v>0.0</v>
      </c>
      <c r="G62" s="46"/>
      <c r="H62" s="47">
        <v>86.0</v>
      </c>
      <c r="I62" s="47">
        <v>86.0</v>
      </c>
      <c r="J62" s="49">
        <f t="shared" si="201"/>
        <v>1</v>
      </c>
      <c r="K62" s="259"/>
      <c r="L62" s="259"/>
      <c r="M62" s="52"/>
      <c r="N62" s="54">
        <f t="shared" ref="N62:O62" si="208">SUM(B62,H62)</f>
        <v>147</v>
      </c>
      <c r="O62" s="54">
        <f t="shared" si="208"/>
        <v>147</v>
      </c>
      <c r="P62" s="56">
        <f t="shared" si="194"/>
        <v>1</v>
      </c>
      <c r="Q62" s="59">
        <f t="shared" ref="Q62:R62" si="209">SUM(E62,K62)</f>
        <v>0</v>
      </c>
      <c r="R62" s="59">
        <f t="shared" si="209"/>
        <v>0</v>
      </c>
      <c r="S62" s="78">
        <v>0.0</v>
      </c>
      <c r="T62" s="67">
        <f t="shared" ref="T62:U62" si="210">SUM(N62,Q62)</f>
        <v>147</v>
      </c>
      <c r="U62" s="67">
        <f t="shared" si="210"/>
        <v>147</v>
      </c>
      <c r="V62" s="71">
        <f t="shared" si="197"/>
        <v>1</v>
      </c>
    </row>
    <row r="63">
      <c r="A63" s="36" t="s">
        <v>523</v>
      </c>
      <c r="B63" s="40">
        <v>33.0</v>
      </c>
      <c r="C63" s="40">
        <v>33.0</v>
      </c>
      <c r="D63" s="42">
        <f t="shared" si="192"/>
        <v>1</v>
      </c>
      <c r="E63" s="44">
        <v>0.0</v>
      </c>
      <c r="F63" s="44">
        <v>0.0</v>
      </c>
      <c r="G63" s="46"/>
      <c r="H63" s="47">
        <v>91.0</v>
      </c>
      <c r="I63" s="47">
        <v>91.0</v>
      </c>
      <c r="J63" s="49">
        <f t="shared" si="201"/>
        <v>1</v>
      </c>
      <c r="K63" s="259"/>
      <c r="L63" s="259"/>
      <c r="M63" s="52"/>
      <c r="N63" s="54">
        <f t="shared" ref="N63:O63" si="211">SUM(B63,H63)</f>
        <v>124</v>
      </c>
      <c r="O63" s="54">
        <f t="shared" si="211"/>
        <v>124</v>
      </c>
      <c r="P63" s="56">
        <f t="shared" si="194"/>
        <v>1</v>
      </c>
      <c r="Q63" s="59">
        <f t="shared" ref="Q63:R63" si="212">SUM(E63,K63)</f>
        <v>0</v>
      </c>
      <c r="R63" s="59">
        <f t="shared" si="212"/>
        <v>0</v>
      </c>
      <c r="S63" s="78">
        <v>0.0</v>
      </c>
      <c r="T63" s="67">
        <f t="shared" ref="T63:U63" si="213">SUM(N63,Q63)</f>
        <v>124</v>
      </c>
      <c r="U63" s="67">
        <f t="shared" si="213"/>
        <v>124</v>
      </c>
      <c r="V63" s="71">
        <f t="shared" si="197"/>
        <v>1</v>
      </c>
    </row>
    <row r="64">
      <c r="A64" s="36" t="s">
        <v>524</v>
      </c>
      <c r="B64" s="40">
        <v>45.0</v>
      </c>
      <c r="C64" s="40">
        <v>45.0</v>
      </c>
      <c r="D64" s="42">
        <f t="shared" si="192"/>
        <v>1</v>
      </c>
      <c r="E64" s="44">
        <v>0.0</v>
      </c>
      <c r="F64" s="44">
        <v>0.0</v>
      </c>
      <c r="G64" s="46"/>
      <c r="H64" s="47">
        <v>42.0</v>
      </c>
      <c r="I64" s="47">
        <v>42.0</v>
      </c>
      <c r="J64" s="49">
        <f t="shared" si="201"/>
        <v>1</v>
      </c>
      <c r="K64" s="259"/>
      <c r="L64" s="259"/>
      <c r="M64" s="52"/>
      <c r="N64" s="54">
        <f t="shared" ref="N64:O64" si="214">SUM(B64,H64)</f>
        <v>87</v>
      </c>
      <c r="O64" s="54">
        <f t="shared" si="214"/>
        <v>87</v>
      </c>
      <c r="P64" s="56">
        <f t="shared" si="194"/>
        <v>1</v>
      </c>
      <c r="Q64" s="59">
        <f t="shared" ref="Q64:R64" si="215">SUM(E64,K64)</f>
        <v>0</v>
      </c>
      <c r="R64" s="59">
        <f t="shared" si="215"/>
        <v>0</v>
      </c>
      <c r="S64" s="78">
        <v>0.0</v>
      </c>
      <c r="T64" s="67">
        <f t="shared" ref="T64:U64" si="216">SUM(N64,Q64)</f>
        <v>87</v>
      </c>
      <c r="U64" s="67">
        <f t="shared" si="216"/>
        <v>87</v>
      </c>
      <c r="V64" s="71">
        <f t="shared" si="197"/>
        <v>1</v>
      </c>
    </row>
    <row r="65">
      <c r="A65" s="36" t="s">
        <v>525</v>
      </c>
      <c r="B65" s="40">
        <v>3.0</v>
      </c>
      <c r="C65" s="40">
        <v>3.0</v>
      </c>
      <c r="D65" s="42">
        <f t="shared" si="192"/>
        <v>1</v>
      </c>
      <c r="E65" s="44">
        <v>0.0</v>
      </c>
      <c r="F65" s="44">
        <v>0.0</v>
      </c>
      <c r="G65" s="46"/>
      <c r="H65" s="263"/>
      <c r="I65" s="263"/>
      <c r="J65" s="49"/>
      <c r="K65" s="259"/>
      <c r="L65" s="259"/>
      <c r="M65" s="52"/>
      <c r="N65" s="54">
        <f t="shared" ref="N65:O65" si="217">SUM(B65,H65)</f>
        <v>3</v>
      </c>
      <c r="O65" s="54">
        <f t="shared" si="217"/>
        <v>3</v>
      </c>
      <c r="P65" s="56">
        <f t="shared" si="194"/>
        <v>1</v>
      </c>
      <c r="Q65" s="59">
        <f t="shared" ref="Q65:R65" si="218">SUM(E65,K65)</f>
        <v>0</v>
      </c>
      <c r="R65" s="59">
        <f t="shared" si="218"/>
        <v>0</v>
      </c>
      <c r="S65" s="78">
        <v>0.0</v>
      </c>
      <c r="T65" s="67">
        <f t="shared" ref="T65:U65" si="219">SUM(N65,Q65)</f>
        <v>3</v>
      </c>
      <c r="U65" s="67">
        <f t="shared" si="219"/>
        <v>3</v>
      </c>
      <c r="V65" s="71">
        <f t="shared" si="197"/>
        <v>1</v>
      </c>
    </row>
    <row r="66">
      <c r="A66" s="36" t="s">
        <v>526</v>
      </c>
      <c r="B66" s="40">
        <v>31.0</v>
      </c>
      <c r="C66" s="40">
        <v>31.0</v>
      </c>
      <c r="D66" s="42">
        <f t="shared" si="192"/>
        <v>1</v>
      </c>
      <c r="E66" s="44">
        <v>0.0</v>
      </c>
      <c r="F66" s="44">
        <v>0.0</v>
      </c>
      <c r="G66" s="46"/>
      <c r="H66" s="47">
        <v>68.0</v>
      </c>
      <c r="I66" s="47">
        <v>68.0</v>
      </c>
      <c r="J66" s="49">
        <f t="shared" ref="J66:J75" si="223">I66/H66</f>
        <v>1</v>
      </c>
      <c r="K66" s="259"/>
      <c r="L66" s="259"/>
      <c r="M66" s="52"/>
      <c r="N66" s="54">
        <f t="shared" ref="N66:O66" si="220">SUM(B66,H66)</f>
        <v>99</v>
      </c>
      <c r="O66" s="54">
        <f t="shared" si="220"/>
        <v>99</v>
      </c>
      <c r="P66" s="56">
        <f t="shared" si="194"/>
        <v>1</v>
      </c>
      <c r="Q66" s="59">
        <f t="shared" ref="Q66:R66" si="221">SUM(E66,K66)</f>
        <v>0</v>
      </c>
      <c r="R66" s="59">
        <f t="shared" si="221"/>
        <v>0</v>
      </c>
      <c r="S66" s="78">
        <v>0.0</v>
      </c>
      <c r="T66" s="67">
        <f t="shared" ref="T66:U66" si="222">SUM(N66,Q66)</f>
        <v>99</v>
      </c>
      <c r="U66" s="67">
        <f t="shared" si="222"/>
        <v>99</v>
      </c>
      <c r="V66" s="71">
        <f t="shared" si="197"/>
        <v>1</v>
      </c>
    </row>
    <row r="67">
      <c r="A67" s="36" t="s">
        <v>527</v>
      </c>
      <c r="B67" s="40">
        <v>71.0</v>
      </c>
      <c r="C67" s="40">
        <v>71.0</v>
      </c>
      <c r="D67" s="42">
        <f t="shared" si="192"/>
        <v>1</v>
      </c>
      <c r="E67" s="44">
        <v>0.0</v>
      </c>
      <c r="F67" s="44">
        <v>0.0</v>
      </c>
      <c r="G67" s="46"/>
      <c r="H67" s="47">
        <v>30.0</v>
      </c>
      <c r="I67" s="47">
        <v>30.0</v>
      </c>
      <c r="J67" s="49">
        <f t="shared" si="223"/>
        <v>1</v>
      </c>
      <c r="K67" s="259"/>
      <c r="L67" s="259"/>
      <c r="M67" s="52"/>
      <c r="N67" s="54">
        <f t="shared" ref="N67:O67" si="224">SUM(B67,H67)</f>
        <v>101</v>
      </c>
      <c r="O67" s="54">
        <f t="shared" si="224"/>
        <v>101</v>
      </c>
      <c r="P67" s="56">
        <f t="shared" si="194"/>
        <v>1</v>
      </c>
      <c r="Q67" s="59">
        <f t="shared" ref="Q67:R67" si="225">SUM(E67,K67)</f>
        <v>0</v>
      </c>
      <c r="R67" s="59">
        <f t="shared" si="225"/>
        <v>0</v>
      </c>
      <c r="S67" s="78">
        <v>0.0</v>
      </c>
      <c r="T67" s="67">
        <f t="shared" ref="T67:U67" si="226">SUM(N67,Q67)</f>
        <v>101</v>
      </c>
      <c r="U67" s="67">
        <f t="shared" si="226"/>
        <v>101</v>
      </c>
      <c r="V67" s="71">
        <f t="shared" si="197"/>
        <v>1</v>
      </c>
    </row>
    <row r="68">
      <c r="A68" s="36" t="s">
        <v>528</v>
      </c>
      <c r="B68" s="40">
        <v>32.0</v>
      </c>
      <c r="C68" s="40">
        <v>32.0</v>
      </c>
      <c r="D68" s="42">
        <f t="shared" si="192"/>
        <v>1</v>
      </c>
      <c r="E68" s="44">
        <v>0.0</v>
      </c>
      <c r="F68" s="44">
        <v>0.0</v>
      </c>
      <c r="G68" s="46"/>
      <c r="H68" s="47">
        <v>51.0</v>
      </c>
      <c r="I68" s="47">
        <v>51.0</v>
      </c>
      <c r="J68" s="49">
        <f t="shared" si="223"/>
        <v>1</v>
      </c>
      <c r="K68" s="259"/>
      <c r="L68" s="259"/>
      <c r="M68" s="52"/>
      <c r="N68" s="54">
        <f t="shared" ref="N68:O68" si="227">SUM(B68,H68)</f>
        <v>83</v>
      </c>
      <c r="O68" s="54">
        <f t="shared" si="227"/>
        <v>83</v>
      </c>
      <c r="P68" s="56">
        <f t="shared" si="194"/>
        <v>1</v>
      </c>
      <c r="Q68" s="59">
        <f t="shared" ref="Q68:R68" si="228">SUM(E68,K68)</f>
        <v>0</v>
      </c>
      <c r="R68" s="59">
        <f t="shared" si="228"/>
        <v>0</v>
      </c>
      <c r="S68" s="78">
        <v>0.0</v>
      </c>
      <c r="T68" s="67">
        <f t="shared" ref="T68:U68" si="229">SUM(N68,Q68)</f>
        <v>83</v>
      </c>
      <c r="U68" s="67">
        <f t="shared" si="229"/>
        <v>83</v>
      </c>
      <c r="V68" s="71">
        <f t="shared" si="197"/>
        <v>1</v>
      </c>
    </row>
    <row r="69">
      <c r="A69" s="36" t="s">
        <v>529</v>
      </c>
      <c r="B69" s="40">
        <v>106.0</v>
      </c>
      <c r="C69" s="40">
        <v>106.0</v>
      </c>
      <c r="D69" s="42">
        <f t="shared" si="192"/>
        <v>1</v>
      </c>
      <c r="E69" s="44">
        <v>0.0</v>
      </c>
      <c r="F69" s="44">
        <v>0.0</v>
      </c>
      <c r="G69" s="46"/>
      <c r="H69" s="47">
        <v>184.0</v>
      </c>
      <c r="I69" s="47">
        <v>184.0</v>
      </c>
      <c r="J69" s="49">
        <f t="shared" si="223"/>
        <v>1</v>
      </c>
      <c r="K69" s="51">
        <v>1.0</v>
      </c>
      <c r="L69" s="51">
        <v>0.0</v>
      </c>
      <c r="M69" s="52">
        <f>L69/K69</f>
        <v>0</v>
      </c>
      <c r="N69" s="54">
        <f t="shared" ref="N69:O69" si="230">SUM(B69,H69)</f>
        <v>290</v>
      </c>
      <c r="O69" s="54">
        <f t="shared" si="230"/>
        <v>290</v>
      </c>
      <c r="P69" s="56">
        <f t="shared" si="194"/>
        <v>1</v>
      </c>
      <c r="Q69" s="59">
        <f t="shared" ref="Q69:R69" si="231">SUM(E69,K69)</f>
        <v>1</v>
      </c>
      <c r="R69" s="59">
        <f t="shared" si="231"/>
        <v>0</v>
      </c>
      <c r="S69" s="78">
        <v>0.0</v>
      </c>
      <c r="T69" s="67">
        <f t="shared" ref="T69:U69" si="232">SUM(N69,Q69)</f>
        <v>291</v>
      </c>
      <c r="U69" s="67">
        <f t="shared" si="232"/>
        <v>290</v>
      </c>
      <c r="V69" s="71">
        <f t="shared" si="197"/>
        <v>0.9965635739</v>
      </c>
    </row>
    <row r="70">
      <c r="A70" s="36" t="s">
        <v>530</v>
      </c>
      <c r="B70" s="40">
        <v>12.0</v>
      </c>
      <c r="C70" s="40">
        <v>12.0</v>
      </c>
      <c r="D70" s="42">
        <f t="shared" si="192"/>
        <v>1</v>
      </c>
      <c r="E70" s="44">
        <v>0.0</v>
      </c>
      <c r="F70" s="44">
        <v>0.0</v>
      </c>
      <c r="G70" s="46"/>
      <c r="H70" s="47">
        <v>17.0</v>
      </c>
      <c r="I70" s="47">
        <v>17.0</v>
      </c>
      <c r="J70" s="49">
        <f t="shared" si="223"/>
        <v>1</v>
      </c>
      <c r="K70" s="259"/>
      <c r="L70" s="259"/>
      <c r="M70" s="52"/>
      <c r="N70" s="54">
        <f t="shared" ref="N70:O70" si="233">SUM(B70,H70)</f>
        <v>29</v>
      </c>
      <c r="O70" s="54">
        <f t="shared" si="233"/>
        <v>29</v>
      </c>
      <c r="P70" s="56">
        <f t="shared" si="194"/>
        <v>1</v>
      </c>
      <c r="Q70" s="59">
        <f t="shared" ref="Q70:R70" si="234">SUM(E70,K70)</f>
        <v>0</v>
      </c>
      <c r="R70" s="59">
        <f t="shared" si="234"/>
        <v>0</v>
      </c>
      <c r="S70" s="78">
        <v>0.0</v>
      </c>
      <c r="T70" s="67">
        <f t="shared" ref="T70:U70" si="235">SUM(N70,Q70)</f>
        <v>29</v>
      </c>
      <c r="U70" s="67">
        <f t="shared" si="235"/>
        <v>29</v>
      </c>
      <c r="V70" s="71">
        <f t="shared" si="197"/>
        <v>1</v>
      </c>
    </row>
    <row r="71">
      <c r="A71" s="36" t="s">
        <v>532</v>
      </c>
      <c r="B71" s="40">
        <v>22.0</v>
      </c>
      <c r="C71" s="40">
        <v>22.0</v>
      </c>
      <c r="D71" s="42">
        <f t="shared" si="192"/>
        <v>1</v>
      </c>
      <c r="E71" s="44">
        <v>0.0</v>
      </c>
      <c r="F71" s="44">
        <v>0.0</v>
      </c>
      <c r="G71" s="46"/>
      <c r="H71" s="47">
        <v>31.0</v>
      </c>
      <c r="I71" s="47">
        <v>31.0</v>
      </c>
      <c r="J71" s="49">
        <f t="shared" si="223"/>
        <v>1</v>
      </c>
      <c r="K71" s="259"/>
      <c r="L71" s="259"/>
      <c r="M71" s="52"/>
      <c r="N71" s="54">
        <f t="shared" ref="N71:O71" si="236">SUM(B71,H71)</f>
        <v>53</v>
      </c>
      <c r="O71" s="54">
        <f t="shared" si="236"/>
        <v>53</v>
      </c>
      <c r="P71" s="56">
        <f t="shared" si="194"/>
        <v>1</v>
      </c>
      <c r="Q71" s="59">
        <f t="shared" ref="Q71:R71" si="237">SUM(E71,K71)</f>
        <v>0</v>
      </c>
      <c r="R71" s="59">
        <f t="shared" si="237"/>
        <v>0</v>
      </c>
      <c r="S71" s="78">
        <v>0.0</v>
      </c>
      <c r="T71" s="67">
        <f t="shared" ref="T71:U71" si="238">SUM(N71,Q71)</f>
        <v>53</v>
      </c>
      <c r="U71" s="67">
        <f t="shared" si="238"/>
        <v>53</v>
      </c>
      <c r="V71" s="71">
        <f t="shared" si="197"/>
        <v>1</v>
      </c>
    </row>
    <row r="72">
      <c r="A72" s="36" t="s">
        <v>533</v>
      </c>
      <c r="B72" s="40">
        <v>20.0</v>
      </c>
      <c r="C72" s="40">
        <v>20.0</v>
      </c>
      <c r="D72" s="42">
        <f t="shared" si="192"/>
        <v>1</v>
      </c>
      <c r="E72" s="44">
        <v>0.0</v>
      </c>
      <c r="F72" s="44">
        <v>0.0</v>
      </c>
      <c r="G72" s="46"/>
      <c r="H72" s="47">
        <v>21.0</v>
      </c>
      <c r="I72" s="47">
        <v>21.0</v>
      </c>
      <c r="J72" s="49">
        <f t="shared" si="223"/>
        <v>1</v>
      </c>
      <c r="K72" s="259"/>
      <c r="L72" s="259"/>
      <c r="M72" s="52"/>
      <c r="N72" s="54">
        <f t="shared" ref="N72:O72" si="239">SUM(B72,H72)</f>
        <v>41</v>
      </c>
      <c r="O72" s="54">
        <f t="shared" si="239"/>
        <v>41</v>
      </c>
      <c r="P72" s="56">
        <f t="shared" si="194"/>
        <v>1</v>
      </c>
      <c r="Q72" s="59">
        <f t="shared" ref="Q72:R72" si="240">SUM(E72,K72)</f>
        <v>0</v>
      </c>
      <c r="R72" s="59">
        <f t="shared" si="240"/>
        <v>0</v>
      </c>
      <c r="S72" s="78">
        <v>0.0</v>
      </c>
      <c r="T72" s="67">
        <f t="shared" ref="T72:U72" si="241">SUM(N72,Q72)</f>
        <v>41</v>
      </c>
      <c r="U72" s="67">
        <f t="shared" si="241"/>
        <v>41</v>
      </c>
      <c r="V72" s="71">
        <f t="shared" si="197"/>
        <v>1</v>
      </c>
    </row>
    <row r="73">
      <c r="A73" s="36" t="s">
        <v>534</v>
      </c>
      <c r="B73" s="40">
        <v>41.0</v>
      </c>
      <c r="C73" s="40">
        <v>41.0</v>
      </c>
      <c r="D73" s="42">
        <f t="shared" si="192"/>
        <v>1</v>
      </c>
      <c r="E73" s="44">
        <v>0.0</v>
      </c>
      <c r="F73" s="44">
        <v>0.0</v>
      </c>
      <c r="G73" s="46"/>
      <c r="H73" s="47">
        <v>23.0</v>
      </c>
      <c r="I73" s="47">
        <v>23.0</v>
      </c>
      <c r="J73" s="49">
        <f t="shared" si="223"/>
        <v>1</v>
      </c>
      <c r="K73" s="259"/>
      <c r="L73" s="259"/>
      <c r="M73" s="52"/>
      <c r="N73" s="54">
        <f t="shared" ref="N73:O73" si="242">SUM(B73,H73)</f>
        <v>64</v>
      </c>
      <c r="O73" s="54">
        <f t="shared" si="242"/>
        <v>64</v>
      </c>
      <c r="P73" s="56">
        <f t="shared" si="194"/>
        <v>1</v>
      </c>
      <c r="Q73" s="59">
        <f t="shared" ref="Q73:R73" si="243">SUM(E73,K73)</f>
        <v>0</v>
      </c>
      <c r="R73" s="59">
        <f t="shared" si="243"/>
        <v>0</v>
      </c>
      <c r="S73" s="78">
        <v>0.0</v>
      </c>
      <c r="T73" s="67">
        <f t="shared" ref="T73:U73" si="244">SUM(N73,Q73)</f>
        <v>64</v>
      </c>
      <c r="U73" s="67">
        <f t="shared" si="244"/>
        <v>64</v>
      </c>
      <c r="V73" s="71">
        <f t="shared" si="197"/>
        <v>1</v>
      </c>
    </row>
    <row r="74">
      <c r="A74" s="36" t="s">
        <v>535</v>
      </c>
      <c r="B74" s="40">
        <v>50.0</v>
      </c>
      <c r="C74" s="40">
        <v>50.0</v>
      </c>
      <c r="D74" s="42">
        <f t="shared" si="192"/>
        <v>1</v>
      </c>
      <c r="E74" s="44">
        <v>0.0</v>
      </c>
      <c r="F74" s="44">
        <v>0.0</v>
      </c>
      <c r="G74" s="46"/>
      <c r="H74" s="47">
        <v>32.0</v>
      </c>
      <c r="I74" s="47">
        <v>32.0</v>
      </c>
      <c r="J74" s="49">
        <f t="shared" si="223"/>
        <v>1</v>
      </c>
      <c r="K74" s="259"/>
      <c r="L74" s="259"/>
      <c r="M74" s="52"/>
      <c r="N74" s="54">
        <f t="shared" ref="N74:O74" si="245">SUM(B74,H74)</f>
        <v>82</v>
      </c>
      <c r="O74" s="54">
        <f t="shared" si="245"/>
        <v>82</v>
      </c>
      <c r="P74" s="56">
        <f t="shared" si="194"/>
        <v>1</v>
      </c>
      <c r="Q74" s="59">
        <f t="shared" ref="Q74:R74" si="246">SUM(E74,K74)</f>
        <v>0</v>
      </c>
      <c r="R74" s="59">
        <f t="shared" si="246"/>
        <v>0</v>
      </c>
      <c r="S74" s="78">
        <v>0.0</v>
      </c>
      <c r="T74" s="67">
        <f t="shared" ref="T74:U74" si="247">SUM(N74,Q74)</f>
        <v>82</v>
      </c>
      <c r="U74" s="67">
        <f t="shared" si="247"/>
        <v>82</v>
      </c>
      <c r="V74" s="71">
        <f t="shared" si="197"/>
        <v>1</v>
      </c>
    </row>
    <row r="75">
      <c r="A75" s="36" t="s">
        <v>536</v>
      </c>
      <c r="B75" s="40">
        <v>15.0</v>
      </c>
      <c r="C75" s="40">
        <v>15.0</v>
      </c>
      <c r="D75" s="42">
        <f t="shared" si="192"/>
        <v>1</v>
      </c>
      <c r="E75" s="44">
        <v>0.0</v>
      </c>
      <c r="F75" s="44">
        <v>0.0</v>
      </c>
      <c r="G75" s="46"/>
      <c r="H75" s="47">
        <v>22.0</v>
      </c>
      <c r="I75" s="47">
        <v>22.0</v>
      </c>
      <c r="J75" s="49">
        <f t="shared" si="223"/>
        <v>1</v>
      </c>
      <c r="K75" s="259"/>
      <c r="L75" s="259"/>
      <c r="M75" s="52"/>
      <c r="N75" s="54">
        <f t="shared" ref="N75:O75" si="248">SUM(B75,H75)</f>
        <v>37</v>
      </c>
      <c r="O75" s="54">
        <f t="shared" si="248"/>
        <v>37</v>
      </c>
      <c r="P75" s="56">
        <f t="shared" si="194"/>
        <v>1</v>
      </c>
      <c r="Q75" s="59">
        <f t="shared" ref="Q75:R75" si="249">SUM(E75,K75)</f>
        <v>0</v>
      </c>
      <c r="R75" s="59">
        <f t="shared" si="249"/>
        <v>0</v>
      </c>
      <c r="S75" s="78">
        <v>0.0</v>
      </c>
      <c r="T75" s="67">
        <f t="shared" ref="T75:U75" si="250">SUM(N75,Q75)</f>
        <v>37</v>
      </c>
      <c r="U75" s="67">
        <f t="shared" si="250"/>
        <v>37</v>
      </c>
      <c r="V75" s="71">
        <f t="shared" si="197"/>
        <v>1</v>
      </c>
    </row>
    <row r="76">
      <c r="A76" s="36" t="s">
        <v>537</v>
      </c>
      <c r="B76" s="40">
        <v>0.0</v>
      </c>
      <c r="C76" s="40">
        <v>0.0</v>
      </c>
      <c r="D76" s="42"/>
      <c r="E76" s="44">
        <v>0.0</v>
      </c>
      <c r="F76" s="44">
        <v>0.0</v>
      </c>
      <c r="G76" s="46"/>
      <c r="H76" s="263"/>
      <c r="I76" s="263"/>
      <c r="J76" s="49"/>
      <c r="K76" s="259"/>
      <c r="L76" s="259"/>
      <c r="M76" s="52"/>
      <c r="N76" s="54">
        <f t="shared" ref="N76:O76" si="251">SUM(B76,H76)</f>
        <v>0</v>
      </c>
      <c r="O76" s="54">
        <f t="shared" si="251"/>
        <v>0</v>
      </c>
      <c r="P76" s="265">
        <v>0.0</v>
      </c>
      <c r="Q76" s="59">
        <f t="shared" ref="Q76:R76" si="252">SUM(E76,K76)</f>
        <v>0</v>
      </c>
      <c r="R76" s="59">
        <f t="shared" si="252"/>
        <v>0</v>
      </c>
      <c r="S76" s="78">
        <v>0.0</v>
      </c>
      <c r="T76" s="67">
        <f t="shared" ref="T76:U76" si="253">SUM(N76,Q76)</f>
        <v>0</v>
      </c>
      <c r="U76" s="67">
        <f t="shared" si="253"/>
        <v>0</v>
      </c>
      <c r="V76" s="71">
        <v>0.0</v>
      </c>
    </row>
    <row r="77">
      <c r="A77" s="36" t="s">
        <v>538</v>
      </c>
      <c r="B77" s="40">
        <v>12.0</v>
      </c>
      <c r="C77" s="40">
        <v>12.0</v>
      </c>
      <c r="D77" s="42">
        <f t="shared" ref="D77:D93" si="257">C77/B77</f>
        <v>1</v>
      </c>
      <c r="E77" s="44">
        <v>0.0</v>
      </c>
      <c r="F77" s="44">
        <v>0.0</v>
      </c>
      <c r="G77" s="46"/>
      <c r="H77" s="47">
        <v>16.0</v>
      </c>
      <c r="I77" s="47">
        <v>16.0</v>
      </c>
      <c r="J77" s="49">
        <f t="shared" ref="J77:J80" si="258">I77/H77</f>
        <v>1</v>
      </c>
      <c r="K77" s="259"/>
      <c r="L77" s="259"/>
      <c r="M77" s="52"/>
      <c r="N77" s="54">
        <f t="shared" ref="N77:O77" si="254">SUM(B77,H77)</f>
        <v>28</v>
      </c>
      <c r="O77" s="54">
        <f t="shared" si="254"/>
        <v>28</v>
      </c>
      <c r="P77" s="56">
        <f t="shared" ref="P77:P96" si="260">O77/N77</f>
        <v>1</v>
      </c>
      <c r="Q77" s="59">
        <f t="shared" ref="Q77:R77" si="255">SUM(E77,K77)</f>
        <v>0</v>
      </c>
      <c r="R77" s="59">
        <f t="shared" si="255"/>
        <v>0</v>
      </c>
      <c r="S77" s="78">
        <v>0.0</v>
      </c>
      <c r="T77" s="67">
        <f t="shared" ref="T77:U77" si="256">SUM(N77,Q77)</f>
        <v>28</v>
      </c>
      <c r="U77" s="67">
        <f t="shared" si="256"/>
        <v>28</v>
      </c>
      <c r="V77" s="71">
        <f t="shared" ref="V77:V96" si="263">U77/T77</f>
        <v>1</v>
      </c>
    </row>
    <row r="78">
      <c r="A78" s="36" t="s">
        <v>539</v>
      </c>
      <c r="B78" s="40">
        <v>5.0</v>
      </c>
      <c r="C78" s="40">
        <v>5.0</v>
      </c>
      <c r="D78" s="42">
        <f t="shared" si="257"/>
        <v>1</v>
      </c>
      <c r="E78" s="44">
        <v>0.0</v>
      </c>
      <c r="F78" s="44">
        <v>0.0</v>
      </c>
      <c r="G78" s="46"/>
      <c r="H78" s="47">
        <v>25.0</v>
      </c>
      <c r="I78" s="47">
        <v>25.0</v>
      </c>
      <c r="J78" s="49">
        <f t="shared" si="258"/>
        <v>1</v>
      </c>
      <c r="K78" s="259"/>
      <c r="L78" s="259"/>
      <c r="M78" s="52"/>
      <c r="N78" s="54">
        <f t="shared" ref="N78:O78" si="259">SUM(B78,H78)</f>
        <v>30</v>
      </c>
      <c r="O78" s="54">
        <f t="shared" si="259"/>
        <v>30</v>
      </c>
      <c r="P78" s="56">
        <f t="shared" si="260"/>
        <v>1</v>
      </c>
      <c r="Q78" s="59">
        <f t="shared" ref="Q78:R78" si="261">SUM(E78,K78)</f>
        <v>0</v>
      </c>
      <c r="R78" s="59">
        <f t="shared" si="261"/>
        <v>0</v>
      </c>
      <c r="S78" s="78">
        <v>0.0</v>
      </c>
      <c r="T78" s="67">
        <f t="shared" ref="T78:U78" si="262">SUM(N78,Q78)</f>
        <v>30</v>
      </c>
      <c r="U78" s="67">
        <f t="shared" si="262"/>
        <v>30</v>
      </c>
      <c r="V78" s="71">
        <f t="shared" si="263"/>
        <v>1</v>
      </c>
    </row>
    <row r="79">
      <c r="A79" s="36" t="s">
        <v>540</v>
      </c>
      <c r="B79" s="40">
        <v>20.0</v>
      </c>
      <c r="C79" s="40">
        <v>20.0</v>
      </c>
      <c r="D79" s="42">
        <f t="shared" si="257"/>
        <v>1</v>
      </c>
      <c r="E79" s="44">
        <v>0.0</v>
      </c>
      <c r="F79" s="44">
        <v>0.0</v>
      </c>
      <c r="G79" s="46"/>
      <c r="H79" s="47">
        <v>19.0</v>
      </c>
      <c r="I79" s="47">
        <v>19.0</v>
      </c>
      <c r="J79" s="49">
        <f t="shared" si="258"/>
        <v>1</v>
      </c>
      <c r="K79" s="259"/>
      <c r="L79" s="259"/>
      <c r="M79" s="52"/>
      <c r="N79" s="54">
        <f t="shared" ref="N79:O79" si="264">SUM(B79,H79)</f>
        <v>39</v>
      </c>
      <c r="O79" s="54">
        <f t="shared" si="264"/>
        <v>39</v>
      </c>
      <c r="P79" s="56">
        <f t="shared" si="260"/>
        <v>1</v>
      </c>
      <c r="Q79" s="59">
        <f t="shared" ref="Q79:R79" si="265">SUM(E79,K79)</f>
        <v>0</v>
      </c>
      <c r="R79" s="59">
        <f t="shared" si="265"/>
        <v>0</v>
      </c>
      <c r="S79" s="78">
        <v>0.0</v>
      </c>
      <c r="T79" s="67">
        <f t="shared" ref="T79:U79" si="266">SUM(N79,Q79)</f>
        <v>39</v>
      </c>
      <c r="U79" s="67">
        <f t="shared" si="266"/>
        <v>39</v>
      </c>
      <c r="V79" s="71">
        <f t="shared" si="263"/>
        <v>1</v>
      </c>
    </row>
    <row r="80">
      <c r="A80" s="36" t="s">
        <v>541</v>
      </c>
      <c r="B80" s="40">
        <v>402.0</v>
      </c>
      <c r="C80" s="40">
        <v>82.0</v>
      </c>
      <c r="D80" s="42">
        <f t="shared" si="257"/>
        <v>0.2039800995</v>
      </c>
      <c r="E80" s="44">
        <v>0.0</v>
      </c>
      <c r="F80" s="44">
        <v>0.0</v>
      </c>
      <c r="G80" s="46"/>
      <c r="H80" s="47">
        <v>503.0</v>
      </c>
      <c r="I80" s="47">
        <v>168.0</v>
      </c>
      <c r="J80" s="49">
        <f t="shared" si="258"/>
        <v>0.3339960239</v>
      </c>
      <c r="K80" s="259"/>
      <c r="L80" s="259"/>
      <c r="M80" s="52"/>
      <c r="N80" s="54">
        <f t="shared" ref="N80:O80" si="267">SUM(B80,H80)</f>
        <v>905</v>
      </c>
      <c r="O80" s="54">
        <f t="shared" si="267"/>
        <v>250</v>
      </c>
      <c r="P80" s="56">
        <f t="shared" si="260"/>
        <v>0.2762430939</v>
      </c>
      <c r="Q80" s="59">
        <f t="shared" ref="Q80:R80" si="268">SUM(E80,K80)</f>
        <v>0</v>
      </c>
      <c r="R80" s="59">
        <f t="shared" si="268"/>
        <v>0</v>
      </c>
      <c r="S80" s="78">
        <v>0.0</v>
      </c>
      <c r="T80" s="67">
        <f t="shared" ref="T80:U80" si="269">SUM(N80,Q80)</f>
        <v>905</v>
      </c>
      <c r="U80" s="67">
        <f t="shared" si="269"/>
        <v>250</v>
      </c>
      <c r="V80" s="71">
        <f t="shared" si="263"/>
        <v>0.2762430939</v>
      </c>
    </row>
    <row r="81">
      <c r="A81" s="36" t="s">
        <v>542</v>
      </c>
      <c r="B81" s="40">
        <v>1.0</v>
      </c>
      <c r="C81" s="40">
        <v>1.0</v>
      </c>
      <c r="D81" s="42">
        <f t="shared" si="257"/>
        <v>1</v>
      </c>
      <c r="E81" s="44">
        <v>0.0</v>
      </c>
      <c r="F81" s="44">
        <v>0.0</v>
      </c>
      <c r="G81" s="46"/>
      <c r="H81" s="263"/>
      <c r="I81" s="263"/>
      <c r="J81" s="49"/>
      <c r="K81" s="259"/>
      <c r="L81" s="259"/>
      <c r="M81" s="52"/>
      <c r="N81" s="54">
        <f t="shared" ref="N81:O81" si="270">SUM(B81,H81)</f>
        <v>1</v>
      </c>
      <c r="O81" s="54">
        <f t="shared" si="270"/>
        <v>1</v>
      </c>
      <c r="P81" s="56">
        <f t="shared" si="260"/>
        <v>1</v>
      </c>
      <c r="Q81" s="59">
        <f t="shared" ref="Q81:R81" si="271">SUM(E81,K81)</f>
        <v>0</v>
      </c>
      <c r="R81" s="59">
        <f t="shared" si="271"/>
        <v>0</v>
      </c>
      <c r="S81" s="78">
        <v>0.0</v>
      </c>
      <c r="T81" s="67">
        <f t="shared" ref="T81:U81" si="272">SUM(N81,Q81)</f>
        <v>1</v>
      </c>
      <c r="U81" s="67">
        <f t="shared" si="272"/>
        <v>1</v>
      </c>
      <c r="V81" s="71">
        <f t="shared" si="263"/>
        <v>1</v>
      </c>
    </row>
    <row r="82">
      <c r="A82" s="36" t="s">
        <v>543</v>
      </c>
      <c r="B82" s="40">
        <v>3.0</v>
      </c>
      <c r="C82" s="40">
        <v>2.0</v>
      </c>
      <c r="D82" s="42">
        <f t="shared" si="257"/>
        <v>0.6666666667</v>
      </c>
      <c r="E82" s="44">
        <v>0.0</v>
      </c>
      <c r="F82" s="44">
        <v>0.0</v>
      </c>
      <c r="G82" s="46"/>
      <c r="H82" s="263"/>
      <c r="I82" s="263"/>
      <c r="J82" s="49"/>
      <c r="K82" s="259"/>
      <c r="L82" s="259"/>
      <c r="M82" s="52"/>
      <c r="N82" s="54">
        <f t="shared" ref="N82:O82" si="273">SUM(B82,H82)</f>
        <v>3</v>
      </c>
      <c r="O82" s="54">
        <f t="shared" si="273"/>
        <v>2</v>
      </c>
      <c r="P82" s="56">
        <f t="shared" si="260"/>
        <v>0.6666666667</v>
      </c>
      <c r="Q82" s="59">
        <f t="shared" ref="Q82:R82" si="274">SUM(E82,K82)</f>
        <v>0</v>
      </c>
      <c r="R82" s="59">
        <f t="shared" si="274"/>
        <v>0</v>
      </c>
      <c r="S82" s="78">
        <v>0.0</v>
      </c>
      <c r="T82" s="67">
        <f t="shared" ref="T82:U82" si="275">SUM(N82,Q82)</f>
        <v>3</v>
      </c>
      <c r="U82" s="67">
        <f t="shared" si="275"/>
        <v>2</v>
      </c>
      <c r="V82" s="71">
        <f t="shared" si="263"/>
        <v>0.6666666667</v>
      </c>
    </row>
    <row r="83">
      <c r="A83" s="36" t="s">
        <v>544</v>
      </c>
      <c r="B83" s="40">
        <v>130.0</v>
      </c>
      <c r="C83" s="40">
        <v>119.0</v>
      </c>
      <c r="D83" s="42">
        <f t="shared" si="257"/>
        <v>0.9153846154</v>
      </c>
      <c r="E83" s="44">
        <v>0.0</v>
      </c>
      <c r="F83" s="44">
        <v>0.0</v>
      </c>
      <c r="G83" s="46"/>
      <c r="H83" s="263"/>
      <c r="I83" s="263"/>
      <c r="J83" s="49"/>
      <c r="K83" s="259"/>
      <c r="L83" s="259"/>
      <c r="M83" s="52"/>
      <c r="N83" s="54">
        <f t="shared" ref="N83:O83" si="276">SUM(B83,H83)</f>
        <v>130</v>
      </c>
      <c r="O83" s="54">
        <f t="shared" si="276"/>
        <v>119</v>
      </c>
      <c r="P83" s="56">
        <f t="shared" si="260"/>
        <v>0.9153846154</v>
      </c>
      <c r="Q83" s="59">
        <f t="shared" ref="Q83:R83" si="277">SUM(E83,K83)</f>
        <v>0</v>
      </c>
      <c r="R83" s="59">
        <f t="shared" si="277"/>
        <v>0</v>
      </c>
      <c r="S83" s="78">
        <v>0.0</v>
      </c>
      <c r="T83" s="67">
        <f t="shared" ref="T83:U83" si="278">SUM(N83,Q83)</f>
        <v>130</v>
      </c>
      <c r="U83" s="67">
        <f t="shared" si="278"/>
        <v>119</v>
      </c>
      <c r="V83" s="71">
        <f t="shared" si="263"/>
        <v>0.9153846154</v>
      </c>
    </row>
    <row r="84">
      <c r="A84" s="36" t="s">
        <v>545</v>
      </c>
      <c r="B84" s="40">
        <v>585.0</v>
      </c>
      <c r="C84" s="40">
        <v>142.0</v>
      </c>
      <c r="D84" s="42">
        <f t="shared" si="257"/>
        <v>0.2427350427</v>
      </c>
      <c r="E84" s="44">
        <v>0.0</v>
      </c>
      <c r="F84" s="44">
        <v>0.0</v>
      </c>
      <c r="G84" s="46"/>
      <c r="H84" s="47">
        <v>525.0</v>
      </c>
      <c r="I84" s="47">
        <v>203.0</v>
      </c>
      <c r="J84" s="49">
        <f t="shared" ref="J84:J85" si="282">I84/H84</f>
        <v>0.3866666667</v>
      </c>
      <c r="K84" s="259"/>
      <c r="L84" s="259"/>
      <c r="M84" s="52"/>
      <c r="N84" s="54">
        <f t="shared" ref="N84:O84" si="279">SUM(B84,H84)</f>
        <v>1110</v>
      </c>
      <c r="O84" s="54">
        <f t="shared" si="279"/>
        <v>345</v>
      </c>
      <c r="P84" s="56">
        <f t="shared" si="260"/>
        <v>0.3108108108</v>
      </c>
      <c r="Q84" s="59">
        <f t="shared" ref="Q84:R84" si="280">SUM(E84,K84)</f>
        <v>0</v>
      </c>
      <c r="R84" s="59">
        <f t="shared" si="280"/>
        <v>0</v>
      </c>
      <c r="S84" s="78">
        <v>0.0</v>
      </c>
      <c r="T84" s="67">
        <f t="shared" ref="T84:U84" si="281">SUM(N84,Q84)</f>
        <v>1110</v>
      </c>
      <c r="U84" s="67">
        <f t="shared" si="281"/>
        <v>345</v>
      </c>
      <c r="V84" s="71">
        <f t="shared" si="263"/>
        <v>0.3108108108</v>
      </c>
    </row>
    <row r="85">
      <c r="A85" s="215" t="s">
        <v>546</v>
      </c>
      <c r="B85" s="40">
        <v>406.0</v>
      </c>
      <c r="C85" s="40">
        <v>406.0</v>
      </c>
      <c r="D85" s="42">
        <f t="shared" si="257"/>
        <v>1</v>
      </c>
      <c r="E85" s="44">
        <v>0.0</v>
      </c>
      <c r="F85" s="44">
        <v>0.0</v>
      </c>
      <c r="G85" s="46"/>
      <c r="H85" s="47">
        <v>326.0</v>
      </c>
      <c r="I85" s="47">
        <v>326.0</v>
      </c>
      <c r="J85" s="49">
        <f t="shared" si="282"/>
        <v>1</v>
      </c>
      <c r="K85" s="259"/>
      <c r="L85" s="259"/>
      <c r="M85" s="52"/>
      <c r="N85" s="54">
        <f t="shared" ref="N85:O85" si="283">SUM(B85,H85)</f>
        <v>732</v>
      </c>
      <c r="O85" s="54">
        <f t="shared" si="283"/>
        <v>732</v>
      </c>
      <c r="P85" s="56">
        <f t="shared" si="260"/>
        <v>1</v>
      </c>
      <c r="Q85" s="59">
        <f t="shared" ref="Q85:R85" si="284">SUM(E85,K85)</f>
        <v>0</v>
      </c>
      <c r="R85" s="59">
        <f t="shared" si="284"/>
        <v>0</v>
      </c>
      <c r="S85" s="78">
        <v>0.0</v>
      </c>
      <c r="T85" s="67">
        <f t="shared" ref="T85:U85" si="285">SUM(N85,Q85)</f>
        <v>732</v>
      </c>
      <c r="U85" s="67">
        <f t="shared" si="285"/>
        <v>732</v>
      </c>
      <c r="V85" s="71">
        <f t="shared" si="263"/>
        <v>1</v>
      </c>
    </row>
    <row r="86">
      <c r="A86" s="270" t="s">
        <v>547</v>
      </c>
      <c r="B86" s="40">
        <v>1.0</v>
      </c>
      <c r="C86" s="40"/>
      <c r="D86" s="42">
        <f t="shared" si="257"/>
        <v>0</v>
      </c>
      <c r="E86" s="44">
        <v>0.0</v>
      </c>
      <c r="F86" s="44">
        <v>0.0</v>
      </c>
      <c r="G86" s="46"/>
      <c r="H86" s="263"/>
      <c r="I86" s="263"/>
      <c r="J86" s="49"/>
      <c r="K86" s="259"/>
      <c r="L86" s="259"/>
      <c r="M86" s="52"/>
      <c r="N86" s="54">
        <f t="shared" ref="N86:O86" si="286">SUM(B86,H86)</f>
        <v>1</v>
      </c>
      <c r="O86" s="54">
        <f t="shared" si="286"/>
        <v>0</v>
      </c>
      <c r="P86" s="56">
        <f t="shared" si="260"/>
        <v>0</v>
      </c>
      <c r="Q86" s="59">
        <f t="shared" ref="Q86:R86" si="287">SUM(E86,K86)</f>
        <v>0</v>
      </c>
      <c r="R86" s="59">
        <f t="shared" si="287"/>
        <v>0</v>
      </c>
      <c r="S86" s="78">
        <v>0.0</v>
      </c>
      <c r="T86" s="67">
        <f t="shared" ref="T86:U86" si="288">SUM(N86,Q86)</f>
        <v>1</v>
      </c>
      <c r="U86" s="67">
        <f t="shared" si="288"/>
        <v>0</v>
      </c>
      <c r="V86" s="71">
        <f t="shared" si="263"/>
        <v>0</v>
      </c>
    </row>
    <row r="87">
      <c r="A87" s="271" t="s">
        <v>548</v>
      </c>
      <c r="B87" s="131">
        <v>7423.0</v>
      </c>
      <c r="C87" s="131">
        <v>6848.0</v>
      </c>
      <c r="D87" s="272">
        <f t="shared" si="257"/>
        <v>0.9225380574</v>
      </c>
      <c r="E87" s="131">
        <v>18.0</v>
      </c>
      <c r="F87" s="131">
        <v>3.0</v>
      </c>
      <c r="G87" s="272">
        <f>F87/E87</f>
        <v>0.1666666667</v>
      </c>
      <c r="H87" s="131">
        <v>10602.0</v>
      </c>
      <c r="I87" s="131">
        <v>9974.0</v>
      </c>
      <c r="J87" s="273">
        <f>I87/H87</f>
        <v>0.9407658932</v>
      </c>
      <c r="K87" s="131">
        <v>19.0</v>
      </c>
      <c r="L87" s="131">
        <v>19.0</v>
      </c>
      <c r="M87" s="272">
        <f>L87/K87</f>
        <v>1</v>
      </c>
      <c r="N87" s="274">
        <f t="shared" ref="N87:O87" si="289">SUM(B87,H87)</f>
        <v>18025</v>
      </c>
      <c r="O87" s="274">
        <f t="shared" si="289"/>
        <v>16822</v>
      </c>
      <c r="P87" s="273">
        <f t="shared" si="260"/>
        <v>0.933259362</v>
      </c>
      <c r="Q87" s="133">
        <f t="shared" ref="Q87:R87" si="290">SUM(E87,K87)</f>
        <v>37</v>
      </c>
      <c r="R87" s="133">
        <f t="shared" si="290"/>
        <v>22</v>
      </c>
      <c r="S87" s="273">
        <f>(R87/Q87)</f>
        <v>0.5945945946</v>
      </c>
      <c r="T87" s="275">
        <f t="shared" ref="T87:U87" si="291">SUM(N87,Q87)</f>
        <v>18062</v>
      </c>
      <c r="U87" s="275">
        <f t="shared" si="291"/>
        <v>16844</v>
      </c>
      <c r="V87" s="276">
        <f t="shared" si="263"/>
        <v>0.9325656074</v>
      </c>
    </row>
    <row r="88">
      <c r="A88" s="36" t="s">
        <v>549</v>
      </c>
      <c r="B88" s="40">
        <v>1.0</v>
      </c>
      <c r="C88" s="40">
        <v>1.0</v>
      </c>
      <c r="D88" s="42">
        <f t="shared" si="257"/>
        <v>1</v>
      </c>
      <c r="E88" s="44">
        <v>0.0</v>
      </c>
      <c r="F88" s="44">
        <v>0.0</v>
      </c>
      <c r="G88" s="46"/>
      <c r="H88" s="263"/>
      <c r="I88" s="263"/>
      <c r="J88" s="49"/>
      <c r="K88" s="259"/>
      <c r="L88" s="259"/>
      <c r="M88" s="259"/>
      <c r="N88" s="54">
        <f t="shared" ref="N88:O88" si="292">SUM(B88,H88)</f>
        <v>1</v>
      </c>
      <c r="O88" s="54">
        <f t="shared" si="292"/>
        <v>1</v>
      </c>
      <c r="P88" s="56">
        <f t="shared" si="260"/>
        <v>1</v>
      </c>
      <c r="Q88" s="59">
        <f t="shared" ref="Q88:R88" si="293">SUM(E88,K88)</f>
        <v>0</v>
      </c>
      <c r="R88" s="59">
        <f t="shared" si="293"/>
        <v>0</v>
      </c>
      <c r="S88" s="78">
        <v>0.0</v>
      </c>
      <c r="T88" s="67">
        <f t="shared" ref="T88:U88" si="294">SUM(N88,Q88)</f>
        <v>1</v>
      </c>
      <c r="U88" s="67">
        <f t="shared" si="294"/>
        <v>1</v>
      </c>
      <c r="V88" s="71">
        <f t="shared" si="263"/>
        <v>1</v>
      </c>
    </row>
    <row r="89">
      <c r="A89" s="36" t="s">
        <v>550</v>
      </c>
      <c r="B89" s="40">
        <v>5.0</v>
      </c>
      <c r="C89" s="40"/>
      <c r="D89" s="42">
        <f t="shared" si="257"/>
        <v>0</v>
      </c>
      <c r="E89" s="44">
        <v>0.0</v>
      </c>
      <c r="F89" s="44">
        <v>0.0</v>
      </c>
      <c r="G89" s="46"/>
      <c r="H89" s="263"/>
      <c r="I89" s="263"/>
      <c r="J89" s="49"/>
      <c r="K89" s="259"/>
      <c r="L89" s="259"/>
      <c r="M89" s="259"/>
      <c r="N89" s="54">
        <f t="shared" ref="N89:O89" si="295">SUM(B89,H89)</f>
        <v>5</v>
      </c>
      <c r="O89" s="54">
        <f t="shared" si="295"/>
        <v>0</v>
      </c>
      <c r="P89" s="56">
        <f t="shared" si="260"/>
        <v>0</v>
      </c>
      <c r="Q89" s="59">
        <f t="shared" ref="Q89:R89" si="296">SUM(E89,K89)</f>
        <v>0</v>
      </c>
      <c r="R89" s="59">
        <f t="shared" si="296"/>
        <v>0</v>
      </c>
      <c r="S89" s="78">
        <v>0.0</v>
      </c>
      <c r="T89" s="67">
        <f t="shared" ref="T89:U89" si="297">SUM(N89,Q89)</f>
        <v>5</v>
      </c>
      <c r="U89" s="67">
        <f t="shared" si="297"/>
        <v>0</v>
      </c>
      <c r="V89" s="71">
        <f t="shared" si="263"/>
        <v>0</v>
      </c>
    </row>
    <row r="90">
      <c r="A90" s="36" t="s">
        <v>551</v>
      </c>
      <c r="B90" s="40">
        <v>6.0</v>
      </c>
      <c r="C90" s="40">
        <v>3.0</v>
      </c>
      <c r="D90" s="42">
        <f t="shared" si="257"/>
        <v>0.5</v>
      </c>
      <c r="E90" s="44">
        <v>0.0</v>
      </c>
      <c r="F90" s="44">
        <v>0.0</v>
      </c>
      <c r="G90" s="46"/>
      <c r="H90" s="263"/>
      <c r="I90" s="263"/>
      <c r="J90" s="49"/>
      <c r="K90" s="259"/>
      <c r="L90" s="259"/>
      <c r="M90" s="259"/>
      <c r="N90" s="54">
        <f t="shared" ref="N90:O90" si="298">SUM(B90,H90)</f>
        <v>6</v>
      </c>
      <c r="O90" s="54">
        <f t="shared" si="298"/>
        <v>3</v>
      </c>
      <c r="P90" s="56">
        <f t="shared" si="260"/>
        <v>0.5</v>
      </c>
      <c r="Q90" s="59">
        <f t="shared" ref="Q90:R90" si="299">SUM(E90,K90)</f>
        <v>0</v>
      </c>
      <c r="R90" s="59">
        <f t="shared" si="299"/>
        <v>0</v>
      </c>
      <c r="S90" s="78">
        <v>0.0</v>
      </c>
      <c r="T90" s="67">
        <f t="shared" ref="T90:U90" si="300">SUM(N90,Q90)</f>
        <v>6</v>
      </c>
      <c r="U90" s="67">
        <f t="shared" si="300"/>
        <v>3</v>
      </c>
      <c r="V90" s="71">
        <f t="shared" si="263"/>
        <v>0.5</v>
      </c>
    </row>
    <row r="91">
      <c r="A91" s="36" t="s">
        <v>552</v>
      </c>
      <c r="B91" s="40">
        <v>9.0</v>
      </c>
      <c r="C91" s="40">
        <v>2.0</v>
      </c>
      <c r="D91" s="42">
        <f t="shared" si="257"/>
        <v>0.2222222222</v>
      </c>
      <c r="E91" s="44">
        <v>0.0</v>
      </c>
      <c r="F91" s="44">
        <v>0.0</v>
      </c>
      <c r="G91" s="46"/>
      <c r="H91" s="263"/>
      <c r="I91" s="263"/>
      <c r="J91" s="49"/>
      <c r="K91" s="259"/>
      <c r="L91" s="259"/>
      <c r="M91" s="259"/>
      <c r="N91" s="54">
        <f t="shared" ref="N91:O91" si="301">SUM(B91,H91)</f>
        <v>9</v>
      </c>
      <c r="O91" s="54">
        <f t="shared" si="301"/>
        <v>2</v>
      </c>
      <c r="P91" s="56">
        <f t="shared" si="260"/>
        <v>0.2222222222</v>
      </c>
      <c r="Q91" s="59">
        <f t="shared" ref="Q91:R91" si="302">SUM(E91,K91)</f>
        <v>0</v>
      </c>
      <c r="R91" s="59">
        <f t="shared" si="302"/>
        <v>0</v>
      </c>
      <c r="S91" s="78">
        <v>0.0</v>
      </c>
      <c r="T91" s="67">
        <f t="shared" ref="T91:U91" si="303">SUM(N91,Q91)</f>
        <v>9</v>
      </c>
      <c r="U91" s="67">
        <f t="shared" si="303"/>
        <v>2</v>
      </c>
      <c r="V91" s="71">
        <f t="shared" si="263"/>
        <v>0.2222222222</v>
      </c>
    </row>
    <row r="92">
      <c r="A92" s="36" t="s">
        <v>553</v>
      </c>
      <c r="B92" s="40">
        <v>6.0</v>
      </c>
      <c r="C92" s="40">
        <v>1.0</v>
      </c>
      <c r="D92" s="42">
        <f t="shared" si="257"/>
        <v>0.1666666667</v>
      </c>
      <c r="E92" s="44">
        <v>0.0</v>
      </c>
      <c r="F92" s="44">
        <v>0.0</v>
      </c>
      <c r="G92" s="46"/>
      <c r="H92" s="263"/>
      <c r="I92" s="263"/>
      <c r="J92" s="49"/>
      <c r="K92" s="259"/>
      <c r="L92" s="259"/>
      <c r="M92" s="259"/>
      <c r="N92" s="54">
        <f t="shared" ref="N92:O92" si="304">SUM(B92,H92)</f>
        <v>6</v>
      </c>
      <c r="O92" s="54">
        <f t="shared" si="304"/>
        <v>1</v>
      </c>
      <c r="P92" s="56">
        <f t="shared" si="260"/>
        <v>0.1666666667</v>
      </c>
      <c r="Q92" s="59">
        <f t="shared" ref="Q92:R92" si="305">SUM(E92,K92)</f>
        <v>0</v>
      </c>
      <c r="R92" s="59">
        <f t="shared" si="305"/>
        <v>0</v>
      </c>
      <c r="S92" s="78">
        <v>0.0</v>
      </c>
      <c r="T92" s="67">
        <f t="shared" ref="T92:U92" si="306">SUM(N92,Q92)</f>
        <v>6</v>
      </c>
      <c r="U92" s="67">
        <f t="shared" si="306"/>
        <v>1</v>
      </c>
      <c r="V92" s="71">
        <f t="shared" si="263"/>
        <v>0.1666666667</v>
      </c>
    </row>
    <row r="93">
      <c r="A93" s="36" t="s">
        <v>554</v>
      </c>
      <c r="B93" s="40">
        <v>1.0</v>
      </c>
      <c r="C93" s="40">
        <v>1.0</v>
      </c>
      <c r="D93" s="42">
        <f t="shared" si="257"/>
        <v>1</v>
      </c>
      <c r="E93" s="44">
        <v>0.0</v>
      </c>
      <c r="F93" s="44">
        <v>0.0</v>
      </c>
      <c r="G93" s="46"/>
      <c r="H93" s="263"/>
      <c r="I93" s="263"/>
      <c r="J93" s="49"/>
      <c r="K93" s="259"/>
      <c r="L93" s="259"/>
      <c r="M93" s="259"/>
      <c r="N93" s="54">
        <f t="shared" ref="N93:O93" si="307">SUM(B93,H93)</f>
        <v>1</v>
      </c>
      <c r="O93" s="54">
        <f t="shared" si="307"/>
        <v>1</v>
      </c>
      <c r="P93" s="56">
        <f t="shared" si="260"/>
        <v>1</v>
      </c>
      <c r="Q93" s="59">
        <f t="shared" ref="Q93:R93" si="308">SUM(E93,K93)</f>
        <v>0</v>
      </c>
      <c r="R93" s="59">
        <f t="shared" si="308"/>
        <v>0</v>
      </c>
      <c r="S93" s="78">
        <v>0.0</v>
      </c>
      <c r="T93" s="67">
        <f t="shared" ref="T93:U93" si="309">SUM(N93,Q93)</f>
        <v>1</v>
      </c>
      <c r="U93" s="67">
        <f t="shared" si="309"/>
        <v>1</v>
      </c>
      <c r="V93" s="71">
        <f t="shared" si="263"/>
        <v>1</v>
      </c>
    </row>
    <row r="94">
      <c r="A94" s="7" t="s">
        <v>365</v>
      </c>
      <c r="B94" s="277"/>
      <c r="C94" s="277"/>
      <c r="D94" s="42"/>
      <c r="E94" s="44"/>
      <c r="F94" s="128"/>
      <c r="G94" s="46"/>
      <c r="H94" s="47">
        <v>1.0</v>
      </c>
      <c r="I94" s="47">
        <v>1.0</v>
      </c>
      <c r="J94" s="49">
        <f t="shared" ref="J94:J96" si="313">I94/H94</f>
        <v>1</v>
      </c>
      <c r="K94" s="259"/>
      <c r="L94" s="259"/>
      <c r="M94" s="259"/>
      <c r="N94" s="54">
        <f t="shared" ref="N94:O94" si="310">SUM(B94,H94)</f>
        <v>1</v>
      </c>
      <c r="O94" s="54">
        <f t="shared" si="310"/>
        <v>1</v>
      </c>
      <c r="P94" s="56">
        <f t="shared" si="260"/>
        <v>1</v>
      </c>
      <c r="Q94" s="59">
        <f t="shared" ref="Q94:R94" si="311">SUM(E94,K94)</f>
        <v>0</v>
      </c>
      <c r="R94" s="59">
        <f t="shared" si="311"/>
        <v>0</v>
      </c>
      <c r="S94" s="78">
        <v>0.0</v>
      </c>
      <c r="T94" s="67">
        <f t="shared" ref="T94:U94" si="312">SUM(N94,Q94)</f>
        <v>1</v>
      </c>
      <c r="U94" s="67">
        <f t="shared" si="312"/>
        <v>1</v>
      </c>
      <c r="V94" s="71">
        <f t="shared" si="263"/>
        <v>1</v>
      </c>
    </row>
    <row r="95">
      <c r="A95" s="7" t="s">
        <v>555</v>
      </c>
      <c r="B95" s="277"/>
      <c r="C95" s="277"/>
      <c r="D95" s="42"/>
      <c r="E95" s="44"/>
      <c r="F95" s="128"/>
      <c r="G95" s="46"/>
      <c r="H95" s="47">
        <v>1.0</v>
      </c>
      <c r="I95" s="47">
        <v>1.0</v>
      </c>
      <c r="J95" s="49">
        <f t="shared" si="313"/>
        <v>1</v>
      </c>
      <c r="K95" s="259"/>
      <c r="L95" s="259"/>
      <c r="M95" s="259"/>
      <c r="N95" s="64">
        <v>1.0</v>
      </c>
      <c r="O95" s="64">
        <v>1.0</v>
      </c>
      <c r="P95" s="56">
        <f t="shared" si="260"/>
        <v>1</v>
      </c>
      <c r="Q95" s="59"/>
      <c r="R95" s="59"/>
      <c r="S95" s="61"/>
      <c r="T95" s="278">
        <v>1.0</v>
      </c>
      <c r="U95" s="278">
        <v>1.0</v>
      </c>
      <c r="V95" s="71">
        <f t="shared" si="263"/>
        <v>1</v>
      </c>
    </row>
    <row r="96">
      <c r="A96" s="38" t="s">
        <v>394</v>
      </c>
      <c r="B96" s="277"/>
      <c r="C96" s="277"/>
      <c r="D96" s="42"/>
      <c r="E96" s="44"/>
      <c r="F96" s="128"/>
      <c r="G96" s="46"/>
      <c r="H96" s="47">
        <v>57.0</v>
      </c>
      <c r="I96" s="47">
        <v>46.0</v>
      </c>
      <c r="J96" s="49">
        <f t="shared" si="313"/>
        <v>0.8070175439</v>
      </c>
      <c r="K96" s="259"/>
      <c r="L96" s="259"/>
      <c r="M96" s="259"/>
      <c r="N96" s="64">
        <v>57.0</v>
      </c>
      <c r="O96" s="64">
        <v>46.0</v>
      </c>
      <c r="P96" s="56">
        <f t="shared" si="260"/>
        <v>0.8070175439</v>
      </c>
      <c r="Q96" s="59"/>
      <c r="R96" s="59"/>
      <c r="S96" s="61"/>
      <c r="T96" s="278">
        <v>57.0</v>
      </c>
      <c r="U96" s="278">
        <v>46.0</v>
      </c>
      <c r="V96" s="71">
        <f t="shared" si="263"/>
        <v>0.8070175439</v>
      </c>
    </row>
  </sheetData>
  <autoFilter ref="$A$1:$V$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0"/>
    <col customWidth="1" min="6" max="6" width="19.14"/>
    <col customWidth="1" min="8" max="8" width="18.29"/>
    <col customWidth="1" min="9" max="9" width="17.29"/>
  </cols>
  <sheetData>
    <row r="1">
      <c r="A1" s="4" t="s">
        <v>6</v>
      </c>
      <c r="B1" s="36" t="s">
        <v>203</v>
      </c>
      <c r="C1" s="36" t="s">
        <v>350</v>
      </c>
      <c r="D1" s="7" t="s">
        <v>351</v>
      </c>
      <c r="E1" s="38" t="s">
        <v>352</v>
      </c>
      <c r="F1" s="7" t="s">
        <v>353</v>
      </c>
      <c r="G1" s="7" t="s">
        <v>354</v>
      </c>
      <c r="H1" s="7" t="s">
        <v>355</v>
      </c>
      <c r="I1" s="7" t="s">
        <v>356</v>
      </c>
      <c r="J1" s="7" t="s">
        <v>357</v>
      </c>
      <c r="K1" s="7" t="s">
        <v>358</v>
      </c>
      <c r="L1" s="7" t="s">
        <v>359</v>
      </c>
      <c r="M1" s="7" t="s">
        <v>360</v>
      </c>
      <c r="N1" s="7" t="s">
        <v>361</v>
      </c>
      <c r="O1" s="7" t="s">
        <v>362</v>
      </c>
      <c r="P1" s="7" t="s">
        <v>363</v>
      </c>
      <c r="Q1" s="7" t="s">
        <v>364</v>
      </c>
      <c r="R1" s="7" t="s">
        <v>365</v>
      </c>
      <c r="S1" s="7" t="s">
        <v>366</v>
      </c>
      <c r="T1" s="7" t="s">
        <v>367</v>
      </c>
      <c r="U1" s="7" t="s">
        <v>368</v>
      </c>
      <c r="V1" s="7" t="s">
        <v>369</v>
      </c>
      <c r="W1" s="7" t="s">
        <v>370</v>
      </c>
      <c r="X1" s="7" t="s">
        <v>371</v>
      </c>
      <c r="Y1" s="7" t="s">
        <v>372</v>
      </c>
      <c r="Z1" s="7" t="s">
        <v>373</v>
      </c>
      <c r="AA1" s="7" t="s">
        <v>374</v>
      </c>
      <c r="AB1" s="7" t="s">
        <v>375</v>
      </c>
      <c r="AC1" s="7" t="s">
        <v>376</v>
      </c>
      <c r="AD1" s="7" t="s">
        <v>377</v>
      </c>
      <c r="AE1" s="7" t="s">
        <v>378</v>
      </c>
      <c r="AF1" s="7" t="s">
        <v>379</v>
      </c>
      <c r="AG1" s="7" t="s">
        <v>380</v>
      </c>
      <c r="AH1" s="7" t="s">
        <v>381</v>
      </c>
      <c r="AI1" s="7" t="s">
        <v>382</v>
      </c>
      <c r="AJ1" s="7" t="s">
        <v>383</v>
      </c>
      <c r="AK1" s="7" t="s">
        <v>384</v>
      </c>
      <c r="AL1" s="7" t="s">
        <v>385</v>
      </c>
      <c r="AM1" s="7" t="s">
        <v>386</v>
      </c>
      <c r="AN1" s="7" t="s">
        <v>388</v>
      </c>
      <c r="AO1" s="7" t="s">
        <v>389</v>
      </c>
      <c r="AP1" s="7" t="s">
        <v>390</v>
      </c>
      <c r="AQ1" s="7" t="s">
        <v>391</v>
      </c>
      <c r="AR1" s="7" t="s">
        <v>392</v>
      </c>
      <c r="AS1" s="7" t="s">
        <v>393</v>
      </c>
      <c r="AT1" s="7" t="s">
        <v>394</v>
      </c>
      <c r="AU1" s="7" t="s">
        <v>395</v>
      </c>
      <c r="AV1" s="7" t="s">
        <v>396</v>
      </c>
      <c r="AW1" s="7" t="s">
        <v>397</v>
      </c>
      <c r="AX1" s="7" t="s">
        <v>398</v>
      </c>
      <c r="AY1" s="7" t="s">
        <v>399</v>
      </c>
      <c r="AZ1" s="7" t="s">
        <v>400</v>
      </c>
      <c r="BA1" s="7" t="s">
        <v>401</v>
      </c>
      <c r="BB1" s="7" t="s">
        <v>402</v>
      </c>
      <c r="BC1" s="7" t="s">
        <v>403</v>
      </c>
      <c r="BD1" s="7" t="s">
        <v>404</v>
      </c>
      <c r="BE1" s="7" t="s">
        <v>405</v>
      </c>
      <c r="BF1" s="7" t="s">
        <v>406</v>
      </c>
      <c r="BG1" s="7" t="s">
        <v>407</v>
      </c>
      <c r="BH1" s="7" t="s">
        <v>408</v>
      </c>
      <c r="BI1" s="7" t="s">
        <v>409</v>
      </c>
      <c r="BJ1" s="7" t="s">
        <v>410</v>
      </c>
      <c r="BK1" s="7" t="s">
        <v>411</v>
      </c>
      <c r="BL1" s="7" t="s">
        <v>412</v>
      </c>
      <c r="BM1" s="7" t="s">
        <v>413</v>
      </c>
      <c r="BN1" s="7" t="s">
        <v>414</v>
      </c>
      <c r="BO1" s="7" t="s">
        <v>415</v>
      </c>
      <c r="BP1" s="7" t="s">
        <v>416</v>
      </c>
      <c r="BQ1" s="7" t="s">
        <v>417</v>
      </c>
      <c r="BR1" s="7" t="s">
        <v>418</v>
      </c>
      <c r="BS1" s="7" t="s">
        <v>419</v>
      </c>
      <c r="BT1" s="7" t="s">
        <v>420</v>
      </c>
      <c r="BU1" s="7" t="s">
        <v>421</v>
      </c>
      <c r="BV1" s="7" t="s">
        <v>422</v>
      </c>
      <c r="BW1" s="7" t="s">
        <v>423</v>
      </c>
    </row>
    <row r="2">
      <c r="A2" s="41" t="s">
        <v>28</v>
      </c>
      <c r="B2" s="43" t="s">
        <v>424</v>
      </c>
      <c r="C2" s="43" t="s">
        <v>424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</row>
    <row r="3">
      <c r="A3" s="48" t="s">
        <v>30</v>
      </c>
      <c r="B3" s="50">
        <v>51.0</v>
      </c>
      <c r="C3" s="53">
        <f t="shared" ref="C3:C13" si="1">SUM(D3:AR3)</f>
        <v>51</v>
      </c>
      <c r="D3" s="53"/>
      <c r="E3" s="50">
        <v>14.0</v>
      </c>
      <c r="F3" s="50">
        <v>11.0</v>
      </c>
      <c r="G3" s="50">
        <v>2.0</v>
      </c>
      <c r="H3" s="50">
        <v>4.0</v>
      </c>
      <c r="I3" s="50">
        <v>5.0</v>
      </c>
      <c r="J3" s="50">
        <v>2.0</v>
      </c>
      <c r="K3" s="50">
        <v>1.0</v>
      </c>
      <c r="L3" s="50">
        <v>2.0</v>
      </c>
      <c r="M3" s="50">
        <v>2.0</v>
      </c>
      <c r="N3" s="50">
        <v>7.0</v>
      </c>
      <c r="O3" s="50">
        <v>1.0</v>
      </c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</row>
    <row r="4">
      <c r="A4" s="55" t="s">
        <v>103</v>
      </c>
      <c r="B4" s="57">
        <v>7.0</v>
      </c>
      <c r="C4" s="58">
        <f t="shared" si="1"/>
        <v>7</v>
      </c>
      <c r="D4" s="58"/>
      <c r="E4" s="57">
        <v>2.0</v>
      </c>
      <c r="F4" s="58"/>
      <c r="G4" s="58"/>
      <c r="H4" s="58"/>
      <c r="I4" s="57">
        <v>1.0</v>
      </c>
      <c r="J4" s="57">
        <v>1.0</v>
      </c>
      <c r="K4" s="58"/>
      <c r="L4" s="58"/>
      <c r="M4" s="58"/>
      <c r="N4" s="58"/>
      <c r="O4" s="58"/>
      <c r="P4" s="57">
        <v>1.0</v>
      </c>
      <c r="Q4" s="57">
        <v>1.0</v>
      </c>
      <c r="R4" s="57">
        <v>1.0</v>
      </c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</row>
    <row r="5">
      <c r="A5" s="62" t="s">
        <v>428</v>
      </c>
      <c r="B5" s="64">
        <v>150.0</v>
      </c>
      <c r="C5" s="66">
        <f t="shared" si="1"/>
        <v>160</v>
      </c>
      <c r="D5" s="66"/>
      <c r="E5" s="64">
        <v>47.0</v>
      </c>
      <c r="F5" s="64">
        <v>1.0</v>
      </c>
      <c r="G5" s="66"/>
      <c r="H5" s="66"/>
      <c r="I5" s="66"/>
      <c r="J5" s="66"/>
      <c r="K5" s="66"/>
      <c r="L5" s="66"/>
      <c r="M5" s="66"/>
      <c r="N5" s="66"/>
      <c r="O5" s="64">
        <v>1.0</v>
      </c>
      <c r="P5" s="66"/>
      <c r="Q5" s="66"/>
      <c r="R5" s="66"/>
      <c r="S5" s="64">
        <v>111.0</v>
      </c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</row>
    <row r="6">
      <c r="A6" s="69" t="s">
        <v>430</v>
      </c>
      <c r="B6" s="70">
        <v>2514.0</v>
      </c>
      <c r="C6" s="72">
        <f t="shared" si="1"/>
        <v>2514</v>
      </c>
      <c r="D6" s="72"/>
      <c r="E6" s="70">
        <v>735.0</v>
      </c>
      <c r="F6" s="70">
        <v>40.0</v>
      </c>
      <c r="G6" s="70">
        <v>16.0</v>
      </c>
      <c r="H6" s="70">
        <v>189.0</v>
      </c>
      <c r="I6" s="70">
        <v>25.0</v>
      </c>
      <c r="J6" s="70">
        <v>617.0</v>
      </c>
      <c r="K6" s="70">
        <v>14.0</v>
      </c>
      <c r="L6" s="70">
        <v>2.0</v>
      </c>
      <c r="M6" s="70">
        <v>12.0</v>
      </c>
      <c r="N6" s="72"/>
      <c r="O6" s="70">
        <v>18.0</v>
      </c>
      <c r="P6" s="70">
        <v>4.0</v>
      </c>
      <c r="Q6" s="70">
        <v>15.0</v>
      </c>
      <c r="R6" s="72"/>
      <c r="S6" s="72"/>
      <c r="T6" s="70">
        <v>503.0</v>
      </c>
      <c r="U6" s="70">
        <v>1.0</v>
      </c>
      <c r="V6" s="70">
        <v>14.0</v>
      </c>
      <c r="W6" s="70">
        <v>3.0</v>
      </c>
      <c r="X6" s="70">
        <v>4.0</v>
      </c>
      <c r="Y6" s="70">
        <v>44.0</v>
      </c>
      <c r="Z6" s="70">
        <v>12.0</v>
      </c>
      <c r="AA6" s="70">
        <v>78.0</v>
      </c>
      <c r="AB6" s="70">
        <v>2.0</v>
      </c>
      <c r="AC6" s="70">
        <v>24.0</v>
      </c>
      <c r="AD6" s="70">
        <v>60.0</v>
      </c>
      <c r="AE6" s="70">
        <v>8.0</v>
      </c>
      <c r="AF6" s="70">
        <v>30.0</v>
      </c>
      <c r="AG6" s="70">
        <v>21.0</v>
      </c>
      <c r="AH6" s="70">
        <v>14.0</v>
      </c>
      <c r="AI6" s="70">
        <v>3.0</v>
      </c>
      <c r="AJ6" s="70">
        <v>6.0</v>
      </c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</row>
    <row r="7">
      <c r="A7" s="75" t="s">
        <v>432</v>
      </c>
      <c r="B7" s="77">
        <v>2.0</v>
      </c>
      <c r="C7" s="80">
        <f t="shared" si="1"/>
        <v>2</v>
      </c>
      <c r="D7" s="77">
        <v>2.0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</row>
    <row r="8">
      <c r="A8" s="82" t="s">
        <v>139</v>
      </c>
      <c r="B8" s="83">
        <v>34.0</v>
      </c>
      <c r="C8" s="59">
        <f t="shared" si="1"/>
        <v>34</v>
      </c>
      <c r="D8" s="59"/>
      <c r="E8" s="83">
        <v>8.0</v>
      </c>
      <c r="F8" s="83">
        <v>17.0</v>
      </c>
      <c r="G8" s="59"/>
      <c r="H8" s="59"/>
      <c r="I8" s="59"/>
      <c r="J8" s="83">
        <v>1.0</v>
      </c>
      <c r="K8" s="59"/>
      <c r="L8" s="59"/>
      <c r="M8" s="59"/>
      <c r="N8" s="83">
        <v>4.0</v>
      </c>
      <c r="O8" s="59"/>
      <c r="P8" s="59"/>
      <c r="Q8" s="59"/>
      <c r="R8" s="59"/>
      <c r="S8" s="59"/>
      <c r="T8" s="83">
        <v>4.0</v>
      </c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</row>
    <row r="9">
      <c r="A9" s="86" t="s">
        <v>141</v>
      </c>
      <c r="B9" s="12">
        <v>77.0</v>
      </c>
      <c r="C9" s="87">
        <f t="shared" si="1"/>
        <v>77</v>
      </c>
      <c r="D9" s="87"/>
      <c r="E9" s="12">
        <v>35.0</v>
      </c>
      <c r="F9" s="12">
        <v>2.0</v>
      </c>
      <c r="G9" s="87"/>
      <c r="H9" s="87"/>
      <c r="I9" s="12">
        <v>1.0</v>
      </c>
      <c r="J9" s="12">
        <f>3+5</f>
        <v>8</v>
      </c>
      <c r="K9" s="87"/>
      <c r="L9" s="87"/>
      <c r="M9" s="87"/>
      <c r="N9" s="87"/>
      <c r="O9" s="87"/>
      <c r="P9" s="87"/>
      <c r="Q9" s="87"/>
      <c r="R9" s="87"/>
      <c r="S9" s="87"/>
      <c r="T9" s="12">
        <v>11.0</v>
      </c>
      <c r="U9" s="87"/>
      <c r="V9" s="87"/>
      <c r="W9" s="87"/>
      <c r="X9" s="87"/>
      <c r="Y9" s="87"/>
      <c r="Z9" s="87"/>
      <c r="AA9" s="87"/>
      <c r="AB9" s="87"/>
      <c r="AC9" s="12">
        <v>11.0</v>
      </c>
      <c r="AD9" s="87"/>
      <c r="AE9" s="12">
        <v>2.0</v>
      </c>
      <c r="AF9" s="87"/>
      <c r="AG9" s="87"/>
      <c r="AH9" s="12">
        <v>1.0</v>
      </c>
      <c r="AI9" s="12">
        <v>1.0</v>
      </c>
      <c r="AJ9" s="87"/>
      <c r="AK9" s="87"/>
      <c r="AL9" s="87"/>
      <c r="AM9" s="87"/>
      <c r="AN9" s="12">
        <v>1.0</v>
      </c>
      <c r="AO9" s="12">
        <v>2.0</v>
      </c>
      <c r="AP9" s="12">
        <v>1.0</v>
      </c>
      <c r="AQ9" s="12">
        <v>1.0</v>
      </c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</row>
    <row r="10">
      <c r="A10" s="90" t="s">
        <v>143</v>
      </c>
      <c r="B10" s="91">
        <v>8.0</v>
      </c>
      <c r="C10" s="93">
        <f t="shared" si="1"/>
        <v>8</v>
      </c>
      <c r="D10" s="93"/>
      <c r="E10" s="91">
        <v>6.0</v>
      </c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1">
        <v>1.0</v>
      </c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1">
        <v>1.0</v>
      </c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</row>
    <row r="11">
      <c r="A11" s="94" t="s">
        <v>435</v>
      </c>
      <c r="B11" s="95">
        <v>3475.0</v>
      </c>
      <c r="C11" s="96">
        <f t="shared" si="1"/>
        <v>3475</v>
      </c>
      <c r="D11" s="96">
        <f>SUM('DATOS CONSERVADOS ENTREGADOS'!D11+'DATOS CONSERVADOS NO ENTREGADOS'!D11)</f>
        <v>0</v>
      </c>
      <c r="E11" s="96">
        <f>SUM('DATOS CONSERVADOS ENTREGADOS'!E11+'DATOS CONSERVADOS NO ENTREGADOS'!E11)</f>
        <v>1115</v>
      </c>
      <c r="F11" s="96">
        <f>SUM('DATOS CONSERVADOS ENTREGADOS'!F11+'DATOS CONSERVADOS NO ENTREGADOS'!F11)</f>
        <v>51</v>
      </c>
      <c r="G11" s="96">
        <f>SUM('DATOS CONSERVADOS ENTREGADOS'!G11+'DATOS CONSERVADOS NO ENTREGADOS'!G11)</f>
        <v>62</v>
      </c>
      <c r="H11" s="96">
        <f>SUM('DATOS CONSERVADOS ENTREGADOS'!H11+'DATOS CONSERVADOS NO ENTREGADOS'!H11)</f>
        <v>19</v>
      </c>
      <c r="I11" s="96">
        <f>SUM('DATOS CONSERVADOS ENTREGADOS'!I11+'DATOS CONSERVADOS NO ENTREGADOS'!I11)</f>
        <v>103</v>
      </c>
      <c r="J11" s="96">
        <f>SUM('DATOS CONSERVADOS ENTREGADOS'!J11+'DATOS CONSERVADOS NO ENTREGADOS'!J11)</f>
        <v>349</v>
      </c>
      <c r="K11" s="96">
        <f>SUM('DATOS CONSERVADOS ENTREGADOS'!K11+'DATOS CONSERVADOS NO ENTREGADOS'!K11)</f>
        <v>18</v>
      </c>
      <c r="L11" s="96">
        <f>SUM('DATOS CONSERVADOS ENTREGADOS'!L11+'DATOS CONSERVADOS NO ENTREGADOS'!L11)</f>
        <v>50</v>
      </c>
      <c r="M11" s="96">
        <f>SUM('DATOS CONSERVADOS ENTREGADOS'!M11+'DATOS CONSERVADOS NO ENTREGADOS'!M11)</f>
        <v>13</v>
      </c>
      <c r="N11" s="96">
        <f>SUM('DATOS CONSERVADOS ENTREGADOS'!N11+'DATOS CONSERVADOS NO ENTREGADOS'!N11)</f>
        <v>0</v>
      </c>
      <c r="O11" s="96">
        <f>SUM('DATOS CONSERVADOS ENTREGADOS'!O11+'DATOS CONSERVADOS NO ENTREGADOS'!O11)</f>
        <v>93</v>
      </c>
      <c r="P11" s="96">
        <f>SUM('DATOS CONSERVADOS ENTREGADOS'!P11+'DATOS CONSERVADOS NO ENTREGADOS'!P11)</f>
        <v>14</v>
      </c>
      <c r="Q11" s="96">
        <f>SUM('DATOS CONSERVADOS ENTREGADOS'!Q11+'DATOS CONSERVADOS NO ENTREGADOS'!Q11)</f>
        <v>39</v>
      </c>
      <c r="R11" s="96">
        <f>SUM('DATOS CONSERVADOS ENTREGADOS'!R11+'DATOS CONSERVADOS NO ENTREGADOS'!R11)</f>
        <v>0</v>
      </c>
      <c r="S11" s="96">
        <f>SUM('DATOS CONSERVADOS ENTREGADOS'!S11+'DATOS CONSERVADOS NO ENTREGADOS'!S11)</f>
        <v>24</v>
      </c>
      <c r="T11" s="96">
        <f>SUM('DATOS CONSERVADOS ENTREGADOS'!T11+'DATOS CONSERVADOS NO ENTREGADOS'!T11)</f>
        <v>641</v>
      </c>
      <c r="U11" s="96">
        <f>SUM('DATOS CONSERVADOS ENTREGADOS'!U11+'DATOS CONSERVADOS NO ENTREGADOS'!U11)</f>
        <v>2</v>
      </c>
      <c r="V11" s="96">
        <f>SUM('DATOS CONSERVADOS ENTREGADOS'!V11+'DATOS CONSERVADOS NO ENTREGADOS'!V11)</f>
        <v>11</v>
      </c>
      <c r="W11" s="96">
        <f>SUM('DATOS CONSERVADOS ENTREGADOS'!W11+'DATOS CONSERVADOS NO ENTREGADOS'!W11)</f>
        <v>19</v>
      </c>
      <c r="X11" s="96">
        <f>SUM('DATOS CONSERVADOS ENTREGADOS'!X11+'DATOS CONSERVADOS NO ENTREGADOS'!X11)</f>
        <v>16</v>
      </c>
      <c r="Y11" s="96">
        <f>SUM('DATOS CONSERVADOS ENTREGADOS'!Y11+'DATOS CONSERVADOS NO ENTREGADOS'!Y11)</f>
        <v>62</v>
      </c>
      <c r="Z11" s="96">
        <f>SUM('DATOS CONSERVADOS ENTREGADOS'!Z11+'DATOS CONSERVADOS NO ENTREGADOS'!Z11)</f>
        <v>77</v>
      </c>
      <c r="AA11" s="96">
        <f>SUM('DATOS CONSERVADOS ENTREGADOS'!AA11+'DATOS CONSERVADOS NO ENTREGADOS'!AA11)</f>
        <v>119</v>
      </c>
      <c r="AB11" s="96">
        <f>SUM('DATOS CONSERVADOS ENTREGADOS'!AB11+'DATOS CONSERVADOS NO ENTREGADOS'!AB11)</f>
        <v>6</v>
      </c>
      <c r="AC11" s="96">
        <f>SUM('DATOS CONSERVADOS ENTREGADOS'!AC11+'DATOS CONSERVADOS NO ENTREGADOS'!AC11)</f>
        <v>89</v>
      </c>
      <c r="AD11" s="96">
        <f>SUM('DATOS CONSERVADOS ENTREGADOS'!AD11+'DATOS CONSERVADOS NO ENTREGADOS'!AD11)</f>
        <v>106</v>
      </c>
      <c r="AE11" s="96">
        <f>SUM('DATOS CONSERVADOS ENTREGADOS'!AE11+'DATOS CONSERVADOS NO ENTREGADOS'!AE11)</f>
        <v>22</v>
      </c>
      <c r="AF11" s="96">
        <f>SUM('DATOS CONSERVADOS ENTREGADOS'!AF11+'DATOS CONSERVADOS NO ENTREGADOS'!AF11)</f>
        <v>83</v>
      </c>
      <c r="AG11" s="96">
        <f>SUM('DATOS CONSERVADOS ENTREGADOS'!AG11+'DATOS CONSERVADOS NO ENTREGADOS'!AG11)</f>
        <v>82</v>
      </c>
      <c r="AH11" s="96">
        <f>SUM('DATOS CONSERVADOS ENTREGADOS'!AH11+'DATOS CONSERVADOS NO ENTREGADOS'!AH11)</f>
        <v>145</v>
      </c>
      <c r="AI11" s="96">
        <f>SUM('DATOS CONSERVADOS ENTREGADOS'!AI11+'DATOS CONSERVADOS NO ENTREGADOS'!AI11)</f>
        <v>6</v>
      </c>
      <c r="AJ11" s="96">
        <f>SUM('DATOS CONSERVADOS ENTREGADOS'!AJ11+'DATOS CONSERVADOS NO ENTREGADOS'!AJ11)</f>
        <v>26</v>
      </c>
      <c r="AK11" s="96">
        <f>SUM('DATOS CONSERVADOS ENTREGADOS'!AK11+'DATOS CONSERVADOS NO ENTREGADOS'!AK11)</f>
        <v>6</v>
      </c>
      <c r="AL11" s="96">
        <f>SUM('DATOS CONSERVADOS ENTREGADOS'!AL11+'DATOS CONSERVADOS NO ENTREGADOS'!AL11)</f>
        <v>2</v>
      </c>
      <c r="AM11" s="96">
        <f>SUM('DATOS CONSERVADOS ENTREGADOS'!AM11+'DATOS CONSERVADOS NO ENTREGADOS'!AM11)</f>
        <v>5</v>
      </c>
      <c r="AN11" s="96">
        <f>SUM('DATOS CONSERVADOS ENTREGADOS'!AN11+'DATOS CONSERVADOS NO ENTREGADOS'!AN11)</f>
        <v>0</v>
      </c>
      <c r="AO11" s="96">
        <f>SUM('DATOS CONSERVADOS ENTREGADOS'!AO11+'DATOS CONSERVADOS NO ENTREGADOS'!AO11)</f>
        <v>0</v>
      </c>
      <c r="AP11" s="96">
        <f>SUM('DATOS CONSERVADOS ENTREGADOS'!AP11+'DATOS CONSERVADOS NO ENTREGADOS'!AP11)</f>
        <v>0</v>
      </c>
      <c r="AQ11" s="96">
        <f>SUM('DATOS CONSERVADOS ENTREGADOS'!AQ11+'DATOS CONSERVADOS NO ENTREGADOS'!AQ11)</f>
        <v>0</v>
      </c>
      <c r="AR11" s="96">
        <f>SUM('DATOS CONSERVADOS ENTREGADOS'!AR11+'DATOS CONSERVADOS NO ENTREGADOS'!AR11)</f>
        <v>0</v>
      </c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</row>
    <row r="12">
      <c r="A12" s="121" t="s">
        <v>150</v>
      </c>
      <c r="B12" s="123">
        <v>53.0</v>
      </c>
      <c r="C12" s="124">
        <f t="shared" si="1"/>
        <v>53</v>
      </c>
      <c r="D12" s="124"/>
      <c r="E12" s="123">
        <v>24.0</v>
      </c>
      <c r="F12" s="123">
        <v>2.0</v>
      </c>
      <c r="G12" s="124"/>
      <c r="H12" s="123">
        <v>1.0</v>
      </c>
      <c r="I12" s="123">
        <v>2.0</v>
      </c>
      <c r="J12" s="123">
        <v>3.0</v>
      </c>
      <c r="K12" s="124"/>
      <c r="L12" s="123">
        <v>1.0</v>
      </c>
      <c r="M12" s="124"/>
      <c r="N12" s="124"/>
      <c r="O12" s="123">
        <v>1.0</v>
      </c>
      <c r="P12" s="124"/>
      <c r="Q12" s="124"/>
      <c r="R12" s="124"/>
      <c r="S12" s="124"/>
      <c r="T12" s="123">
        <v>8.0</v>
      </c>
      <c r="U12" s="124"/>
      <c r="V12" s="123">
        <v>1.0</v>
      </c>
      <c r="W12" s="124"/>
      <c r="X12" s="124"/>
      <c r="Y12" s="124"/>
      <c r="Z12" s="124"/>
      <c r="AA12" s="124"/>
      <c r="AB12" s="124"/>
      <c r="AC12" s="124"/>
      <c r="AD12" s="124"/>
      <c r="AE12" s="123">
        <v>2.0</v>
      </c>
      <c r="AF12" s="123">
        <v>3.0</v>
      </c>
      <c r="AG12" s="124"/>
      <c r="AH12" s="123">
        <v>1.0</v>
      </c>
      <c r="AI12" s="124"/>
      <c r="AJ12" s="124"/>
      <c r="AK12" s="124"/>
      <c r="AL12" s="123">
        <v>1.0</v>
      </c>
      <c r="AM12" s="123">
        <v>1.0</v>
      </c>
      <c r="AN12" s="123">
        <v>2.0</v>
      </c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  <c r="BN12" s="124"/>
      <c r="BO12" s="124"/>
      <c r="BP12" s="124"/>
      <c r="BQ12" s="124"/>
      <c r="BR12" s="124"/>
      <c r="BS12" s="124"/>
      <c r="BT12" s="124"/>
      <c r="BU12" s="124"/>
      <c r="BV12" s="124"/>
      <c r="BW12" s="124"/>
    </row>
    <row r="13">
      <c r="A13" s="126" t="s">
        <v>131</v>
      </c>
      <c r="B13" s="44">
        <v>34.0</v>
      </c>
      <c r="C13" s="128">
        <f t="shared" si="1"/>
        <v>34</v>
      </c>
      <c r="D13" s="44">
        <v>9.0</v>
      </c>
      <c r="E13" s="44">
        <v>10.0</v>
      </c>
      <c r="F13" s="128"/>
      <c r="G13" s="128"/>
      <c r="H13" s="128"/>
      <c r="I13" s="128"/>
      <c r="J13" s="44">
        <v>3.0</v>
      </c>
      <c r="K13" s="128"/>
      <c r="L13" s="128"/>
      <c r="M13" s="128"/>
      <c r="N13" s="44">
        <v>1.0</v>
      </c>
      <c r="O13" s="128"/>
      <c r="P13" s="128"/>
      <c r="Q13" s="44">
        <v>1.0</v>
      </c>
      <c r="R13" s="128"/>
      <c r="S13" s="128"/>
      <c r="T13" s="128"/>
      <c r="U13" s="128"/>
      <c r="V13" s="128"/>
      <c r="W13" s="128"/>
      <c r="X13" s="128"/>
      <c r="Y13" s="128"/>
      <c r="Z13" s="128"/>
      <c r="AA13" s="44">
        <v>1.0</v>
      </c>
      <c r="AB13" s="128"/>
      <c r="AC13" s="128"/>
      <c r="AD13" s="128"/>
      <c r="AE13" s="128"/>
      <c r="AF13" s="44">
        <v>2.0</v>
      </c>
      <c r="AG13" s="128"/>
      <c r="AH13" s="128"/>
      <c r="AI13" s="128"/>
      <c r="AJ13" s="128"/>
      <c r="AK13" s="128"/>
      <c r="AL13" s="128"/>
      <c r="AM13" s="128"/>
      <c r="AN13" s="44">
        <v>1.0</v>
      </c>
      <c r="AO13" s="128"/>
      <c r="AP13" s="128"/>
      <c r="AQ13" s="128"/>
      <c r="AR13" s="44">
        <v>6.0</v>
      </c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</row>
    <row r="14">
      <c r="A14" s="130" t="s">
        <v>425</v>
      </c>
      <c r="B14" s="131">
        <f t="shared" ref="B14:C14" si="2">SUM($D$14:$BW$14)</f>
        <v>4947</v>
      </c>
      <c r="C14" s="131">
        <f t="shared" si="2"/>
        <v>4947</v>
      </c>
      <c r="D14" s="131">
        <f>14+622+35+285</f>
        <v>956</v>
      </c>
      <c r="E14" s="131">
        <f>42+893+142+127</f>
        <v>1204</v>
      </c>
      <c r="F14" s="133"/>
      <c r="G14" s="133"/>
      <c r="H14" s="133"/>
      <c r="I14" s="133"/>
      <c r="J14" s="131"/>
      <c r="K14" s="133"/>
      <c r="L14" s="133"/>
      <c r="M14" s="133"/>
      <c r="N14" s="131">
        <v>26.0</v>
      </c>
      <c r="O14" s="133"/>
      <c r="P14" s="133"/>
      <c r="Q14" s="131"/>
      <c r="R14" s="133"/>
      <c r="S14" s="133"/>
      <c r="T14" s="133"/>
      <c r="U14" s="133"/>
      <c r="V14" s="133"/>
      <c r="W14" s="133"/>
      <c r="X14" s="133"/>
      <c r="Y14" s="133"/>
      <c r="Z14" s="133"/>
      <c r="AA14" s="131"/>
      <c r="AB14" s="133"/>
      <c r="AC14" s="133"/>
      <c r="AD14" s="133"/>
      <c r="AE14" s="133"/>
      <c r="AF14" s="131"/>
      <c r="AG14" s="133"/>
      <c r="AH14" s="133"/>
      <c r="AI14" s="133"/>
      <c r="AJ14" s="133"/>
      <c r="AK14" s="133"/>
      <c r="AL14" s="133"/>
      <c r="AM14" s="133"/>
      <c r="AN14" s="131">
        <v>499.0</v>
      </c>
      <c r="AO14" s="133"/>
      <c r="AP14" s="133"/>
      <c r="AQ14" s="133"/>
      <c r="AR14" s="131">
        <v>1677.0</v>
      </c>
      <c r="AS14" s="131">
        <v>525.0</v>
      </c>
      <c r="AT14" s="131">
        <v>57.0</v>
      </c>
      <c r="AU14" s="131">
        <v>3.0</v>
      </c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  <c r="BT14" s="131"/>
      <c r="BU14" s="131"/>
      <c r="BV14" s="131"/>
      <c r="BW14" s="131"/>
    </row>
    <row r="15">
      <c r="A15" s="136" t="s">
        <v>442</v>
      </c>
      <c r="B15" s="138">
        <f t="shared" ref="B15:C15" si="3">SUM($D$15:$BW$15)</f>
        <v>28395</v>
      </c>
      <c r="C15" s="138">
        <f t="shared" si="3"/>
        <v>28395</v>
      </c>
      <c r="D15" s="138">
        <f>839+8796</f>
        <v>9635</v>
      </c>
      <c r="E15" s="138">
        <f>3+1673+2759</f>
        <v>4435</v>
      </c>
      <c r="F15" s="138">
        <v>572.0</v>
      </c>
      <c r="G15" s="138">
        <v>596.0</v>
      </c>
      <c r="H15" s="138">
        <v>86.0</v>
      </c>
      <c r="I15" s="138">
        <v>586.0</v>
      </c>
      <c r="J15" s="138">
        <v>1274.0</v>
      </c>
      <c r="K15" s="138">
        <v>63.0</v>
      </c>
      <c r="L15" s="138">
        <v>459.0</v>
      </c>
      <c r="M15" s="138">
        <v>131.0</v>
      </c>
      <c r="N15" s="138"/>
      <c r="O15" s="138">
        <v>466.0</v>
      </c>
      <c r="P15" s="138">
        <v>124.0</v>
      </c>
      <c r="Q15" s="138">
        <v>602.0</v>
      </c>
      <c r="R15" s="141"/>
      <c r="S15" s="138">
        <v>149.0</v>
      </c>
      <c r="T15" s="138">
        <v>1731.0</v>
      </c>
      <c r="U15" s="138">
        <v>90.0</v>
      </c>
      <c r="V15" s="138">
        <v>25.0</v>
      </c>
      <c r="W15" s="138">
        <v>131.0</v>
      </c>
      <c r="X15" s="138">
        <v>49.0</v>
      </c>
      <c r="Y15" s="138">
        <v>385.0</v>
      </c>
      <c r="Z15" s="138">
        <v>400.0</v>
      </c>
      <c r="AA15" s="138">
        <v>483.0</v>
      </c>
      <c r="AB15" s="138">
        <v>224.0</v>
      </c>
      <c r="AC15" s="138">
        <v>270.0</v>
      </c>
      <c r="AD15" s="138">
        <v>543.0</v>
      </c>
      <c r="AE15" s="138">
        <v>488.0</v>
      </c>
      <c r="AF15" s="138">
        <v>420.0</v>
      </c>
      <c r="AG15" s="138">
        <v>262.0</v>
      </c>
      <c r="AH15" s="138">
        <v>1033.0</v>
      </c>
      <c r="AI15" s="138">
        <v>100.0</v>
      </c>
      <c r="AJ15" s="138">
        <v>231.0</v>
      </c>
      <c r="AK15" s="138">
        <v>56.0</v>
      </c>
      <c r="AL15" s="138">
        <v>37.0</v>
      </c>
      <c r="AM15" s="138">
        <v>25.0</v>
      </c>
      <c r="AN15" s="138"/>
      <c r="AO15" s="138">
        <v>65.0</v>
      </c>
      <c r="AP15" s="138">
        <v>18.0</v>
      </c>
      <c r="AQ15" s="141"/>
      <c r="AR15" s="138"/>
      <c r="AS15" s="138"/>
      <c r="AT15" s="138"/>
      <c r="AU15" s="138"/>
      <c r="AV15" s="138">
        <v>793.0</v>
      </c>
      <c r="AW15" s="138">
        <v>35.0</v>
      </c>
      <c r="AX15" s="138">
        <v>71.0</v>
      </c>
      <c r="AY15" s="138">
        <v>1.0</v>
      </c>
      <c r="AZ15" s="138">
        <v>3.0</v>
      </c>
      <c r="BA15" s="138">
        <v>66.0</v>
      </c>
      <c r="BB15" s="138">
        <v>31.0</v>
      </c>
      <c r="BC15" s="138">
        <v>8.0</v>
      </c>
      <c r="BD15" s="138">
        <v>2.0</v>
      </c>
      <c r="BE15" s="138">
        <v>94.0</v>
      </c>
      <c r="BF15" s="138">
        <v>13.0</v>
      </c>
      <c r="BG15" s="138">
        <v>13.0</v>
      </c>
      <c r="BH15" s="138">
        <v>24.0</v>
      </c>
      <c r="BI15" s="138">
        <v>86.0</v>
      </c>
      <c r="BJ15" s="138">
        <v>91.0</v>
      </c>
      <c r="BK15" s="138">
        <v>42.0</v>
      </c>
      <c r="BL15" s="138">
        <v>30.0</v>
      </c>
      <c r="BM15" s="138">
        <v>51.0</v>
      </c>
      <c r="BN15" s="138">
        <v>184.0</v>
      </c>
      <c r="BO15" s="138">
        <v>17.0</v>
      </c>
      <c r="BP15" s="138">
        <v>31.0</v>
      </c>
      <c r="BQ15" s="138">
        <v>21.0</v>
      </c>
      <c r="BR15" s="138">
        <v>23.0</v>
      </c>
      <c r="BS15" s="138">
        <v>32.0</v>
      </c>
      <c r="BT15" s="138">
        <v>22.0</v>
      </c>
      <c r="BU15" s="138">
        <v>16.0</v>
      </c>
      <c r="BV15" s="138">
        <v>25.0</v>
      </c>
      <c r="BW15" s="138">
        <v>326.0</v>
      </c>
    </row>
    <row r="16">
      <c r="A16" s="14" t="s">
        <v>51</v>
      </c>
      <c r="B16" s="24">
        <f t="shared" ref="B16:BW16" si="4">SUM(B2:B15)</f>
        <v>39747</v>
      </c>
      <c r="C16" s="24">
        <f t="shared" si="4"/>
        <v>39757</v>
      </c>
      <c r="D16" s="24">
        <f t="shared" si="4"/>
        <v>10602</v>
      </c>
      <c r="E16" s="24">
        <f t="shared" si="4"/>
        <v>7635</v>
      </c>
      <c r="F16" s="24">
        <f t="shared" si="4"/>
        <v>696</v>
      </c>
      <c r="G16" s="24">
        <f t="shared" si="4"/>
        <v>676</v>
      </c>
      <c r="H16" s="24">
        <f t="shared" si="4"/>
        <v>299</v>
      </c>
      <c r="I16" s="24">
        <f t="shared" si="4"/>
        <v>723</v>
      </c>
      <c r="J16" s="24">
        <f t="shared" si="4"/>
        <v>2258</v>
      </c>
      <c r="K16" s="24">
        <f t="shared" si="4"/>
        <v>96</v>
      </c>
      <c r="L16" s="24">
        <f t="shared" si="4"/>
        <v>514</v>
      </c>
      <c r="M16" s="24">
        <f t="shared" si="4"/>
        <v>158</v>
      </c>
      <c r="N16" s="24">
        <f t="shared" si="4"/>
        <v>38</v>
      </c>
      <c r="O16" s="24">
        <f t="shared" si="4"/>
        <v>580</v>
      </c>
      <c r="P16" s="24">
        <f t="shared" si="4"/>
        <v>143</v>
      </c>
      <c r="Q16" s="24">
        <f t="shared" si="4"/>
        <v>658</v>
      </c>
      <c r="R16" s="24">
        <f t="shared" si="4"/>
        <v>1</v>
      </c>
      <c r="S16" s="24">
        <f t="shared" si="4"/>
        <v>284</v>
      </c>
      <c r="T16" s="24">
        <f t="shared" si="4"/>
        <v>2898</v>
      </c>
      <c r="U16" s="24">
        <f t="shared" si="4"/>
        <v>93</v>
      </c>
      <c r="V16" s="24">
        <f t="shared" si="4"/>
        <v>51</v>
      </c>
      <c r="W16" s="24">
        <f t="shared" si="4"/>
        <v>153</v>
      </c>
      <c r="X16" s="24">
        <f t="shared" si="4"/>
        <v>69</v>
      </c>
      <c r="Y16" s="24">
        <f t="shared" si="4"/>
        <v>491</v>
      </c>
      <c r="Z16" s="24">
        <f t="shared" si="4"/>
        <v>489</v>
      </c>
      <c r="AA16" s="24">
        <f t="shared" si="4"/>
        <v>681</v>
      </c>
      <c r="AB16" s="24">
        <f t="shared" si="4"/>
        <v>232</v>
      </c>
      <c r="AC16" s="24">
        <f t="shared" si="4"/>
        <v>395</v>
      </c>
      <c r="AD16" s="24">
        <f t="shared" si="4"/>
        <v>709</v>
      </c>
      <c r="AE16" s="24">
        <f t="shared" si="4"/>
        <v>522</v>
      </c>
      <c r="AF16" s="24">
        <f t="shared" si="4"/>
        <v>538</v>
      </c>
      <c r="AG16" s="24">
        <f t="shared" si="4"/>
        <v>365</v>
      </c>
      <c r="AH16" s="24">
        <f t="shared" si="4"/>
        <v>1194</v>
      </c>
      <c r="AI16" s="24">
        <f t="shared" si="4"/>
        <v>110</v>
      </c>
      <c r="AJ16" s="24">
        <f t="shared" si="4"/>
        <v>263</v>
      </c>
      <c r="AK16" s="24">
        <f t="shared" si="4"/>
        <v>62</v>
      </c>
      <c r="AL16" s="24">
        <f t="shared" si="4"/>
        <v>40</v>
      </c>
      <c r="AM16" s="24">
        <f t="shared" si="4"/>
        <v>31</v>
      </c>
      <c r="AN16" s="24">
        <f t="shared" si="4"/>
        <v>503</v>
      </c>
      <c r="AO16" s="24">
        <f t="shared" si="4"/>
        <v>68</v>
      </c>
      <c r="AP16" s="24">
        <f t="shared" si="4"/>
        <v>19</v>
      </c>
      <c r="AQ16" s="24">
        <f t="shared" si="4"/>
        <v>1</v>
      </c>
      <c r="AR16" s="24">
        <f t="shared" si="4"/>
        <v>1683</v>
      </c>
      <c r="AS16" s="24">
        <f t="shared" si="4"/>
        <v>525</v>
      </c>
      <c r="AT16" s="24">
        <f t="shared" si="4"/>
        <v>57</v>
      </c>
      <c r="AU16" s="24">
        <f t="shared" si="4"/>
        <v>3</v>
      </c>
      <c r="AV16" s="24">
        <f t="shared" si="4"/>
        <v>793</v>
      </c>
      <c r="AW16" s="24">
        <f t="shared" si="4"/>
        <v>35</v>
      </c>
      <c r="AX16" s="24">
        <f t="shared" si="4"/>
        <v>71</v>
      </c>
      <c r="AY16" s="24">
        <f t="shared" si="4"/>
        <v>1</v>
      </c>
      <c r="AZ16" s="24">
        <f t="shared" si="4"/>
        <v>3</v>
      </c>
      <c r="BA16" s="24">
        <f t="shared" si="4"/>
        <v>66</v>
      </c>
      <c r="BB16" s="24">
        <f t="shared" si="4"/>
        <v>31</v>
      </c>
      <c r="BC16" s="24">
        <f t="shared" si="4"/>
        <v>8</v>
      </c>
      <c r="BD16" s="24">
        <f t="shared" si="4"/>
        <v>2</v>
      </c>
      <c r="BE16" s="24">
        <f t="shared" si="4"/>
        <v>94</v>
      </c>
      <c r="BF16" s="24">
        <f t="shared" si="4"/>
        <v>13</v>
      </c>
      <c r="BG16" s="24">
        <f t="shared" si="4"/>
        <v>13</v>
      </c>
      <c r="BH16" s="24">
        <f t="shared" si="4"/>
        <v>24</v>
      </c>
      <c r="BI16" s="24">
        <f t="shared" si="4"/>
        <v>86</v>
      </c>
      <c r="BJ16" s="24">
        <f t="shared" si="4"/>
        <v>91</v>
      </c>
      <c r="BK16" s="24">
        <f t="shared" si="4"/>
        <v>42</v>
      </c>
      <c r="BL16" s="24">
        <f t="shared" si="4"/>
        <v>30</v>
      </c>
      <c r="BM16" s="24">
        <f t="shared" si="4"/>
        <v>51</v>
      </c>
      <c r="BN16" s="24">
        <f t="shared" si="4"/>
        <v>184</v>
      </c>
      <c r="BO16" s="24">
        <f t="shared" si="4"/>
        <v>17</v>
      </c>
      <c r="BP16" s="24">
        <f t="shared" si="4"/>
        <v>31</v>
      </c>
      <c r="BQ16" s="24">
        <f t="shared" si="4"/>
        <v>21</v>
      </c>
      <c r="BR16" s="24">
        <f t="shared" si="4"/>
        <v>23</v>
      </c>
      <c r="BS16" s="24">
        <f t="shared" si="4"/>
        <v>32</v>
      </c>
      <c r="BT16" s="24">
        <f t="shared" si="4"/>
        <v>22</v>
      </c>
      <c r="BU16" s="24">
        <f t="shared" si="4"/>
        <v>16</v>
      </c>
      <c r="BV16" s="24">
        <f t="shared" si="4"/>
        <v>25</v>
      </c>
      <c r="BW16" s="24">
        <f t="shared" si="4"/>
        <v>326</v>
      </c>
    </row>
    <row r="17">
      <c r="A17" s="14" t="s">
        <v>15</v>
      </c>
      <c r="B17" s="28">
        <f>('DATOS CONSERVADOS ENTREGADOS'!B16/B16)</f>
        <v>0.9409012001</v>
      </c>
      <c r="C17" s="28">
        <f>('DATOS CONSERVADOS ENTREGADOS'!C16/C16)</f>
        <v>0.914329552</v>
      </c>
      <c r="D17" s="28">
        <f>('DATOS CONSERVADOS ENTREGADOS'!D16/D16)</f>
        <v>0.9407658932</v>
      </c>
      <c r="E17" s="28">
        <f>('DATOS CONSERVADOS ENTREGADOS'!E16/E16)</f>
        <v>0.9368696791</v>
      </c>
      <c r="F17" s="28">
        <f>('DATOS CONSERVADOS ENTREGADOS'!F16/F16)</f>
        <v>0.9727011494</v>
      </c>
      <c r="G17" s="28">
        <f>('DATOS CONSERVADOS ENTREGADOS'!G16/G16)</f>
        <v>0.9571005917</v>
      </c>
      <c r="H17" s="28">
        <f>('DATOS CONSERVADOS ENTREGADOS'!H16/H16)</f>
        <v>0.9531772575</v>
      </c>
      <c r="I17" s="28">
        <f>('DATOS CONSERVADOS ENTREGADOS'!I16/I16)</f>
        <v>0.9294605809</v>
      </c>
      <c r="J17" s="28">
        <f>('DATOS CONSERVADOS ENTREGADOS'!J16/J16)</f>
        <v>0.9592559787</v>
      </c>
      <c r="K17" s="28">
        <f>('DATOS CONSERVADOS ENTREGADOS'!K16/K16)</f>
        <v>0.9375</v>
      </c>
      <c r="L17" s="28">
        <f>('DATOS CONSERVADOS ENTREGADOS'!L16/L16)</f>
        <v>0.9338521401</v>
      </c>
      <c r="M17" s="28">
        <f>('DATOS CONSERVADOS ENTREGADOS'!M16/M16)</f>
        <v>0.9430379747</v>
      </c>
      <c r="N17" s="28">
        <f>('DATOS CONSERVADOS ENTREGADOS'!N16/N16)</f>
        <v>0.8684210526</v>
      </c>
      <c r="O17" s="28">
        <f>('DATOS CONSERVADOS ENTREGADOS'!O16/O16)</f>
        <v>0.9465517241</v>
      </c>
      <c r="P17" s="28">
        <f>('DATOS CONSERVADOS ENTREGADOS'!P16/P16)</f>
        <v>0.9230769231</v>
      </c>
      <c r="Q17" s="28">
        <f>('DATOS CONSERVADOS ENTREGADOS'!Q16/Q16)</f>
        <v>0.9756838906</v>
      </c>
      <c r="R17" s="28">
        <f>('DATOS CONSERVADOS ENTREGADOS'!R16/R16)</f>
        <v>1</v>
      </c>
      <c r="S17" s="28">
        <f>('DATOS CONSERVADOS ENTREGADOS'!S16/S16)</f>
        <v>0.9577464789</v>
      </c>
      <c r="T17" s="28">
        <f>('DATOS CONSERVADOS ENTREGADOS'!T16/T16)</f>
        <v>0.9082125604</v>
      </c>
      <c r="U17" s="28">
        <f>('DATOS CONSERVADOS ENTREGADOS'!U16/U16)</f>
        <v>0.9784946237</v>
      </c>
      <c r="V17" s="28">
        <f>('DATOS CONSERVADOS ENTREGADOS'!V16/V16)</f>
        <v>0.7843137255</v>
      </c>
      <c r="W17" s="28">
        <f>('DATOS CONSERVADOS ENTREGADOS'!W16/W16)</f>
        <v>0.9346405229</v>
      </c>
      <c r="X17" s="28">
        <f>('DATOS CONSERVADOS ENTREGADOS'!X16/X16)</f>
        <v>0.8115942029</v>
      </c>
      <c r="Y17" s="28">
        <f>('DATOS CONSERVADOS ENTREGADOS'!Y16/Y16)</f>
        <v>0.9531568228</v>
      </c>
      <c r="Z17" s="28">
        <f>('DATOS CONSERVADOS ENTREGADOS'!Z16/Z16)</f>
        <v>0.9468302658</v>
      </c>
      <c r="AA17" s="28">
        <f>('DATOS CONSERVADOS ENTREGADOS'!AA16/AA16)</f>
        <v>0.9853157122</v>
      </c>
      <c r="AB17" s="28">
        <f>('DATOS CONSERVADOS ENTREGADOS'!AB16/AB16)</f>
        <v>0.9913793103</v>
      </c>
      <c r="AC17" s="28">
        <f>('DATOS CONSERVADOS ENTREGADOS'!AC16/AC16)</f>
        <v>0.9392405063</v>
      </c>
      <c r="AD17" s="28">
        <f>('DATOS CONSERVADOS ENTREGADOS'!AD16/AD16)</f>
        <v>0.9308885755</v>
      </c>
      <c r="AE17" s="28">
        <f>('DATOS CONSERVADOS ENTREGADOS'!AE16/AE16)</f>
        <v>0.9808429119</v>
      </c>
      <c r="AF17" s="28">
        <f>('DATOS CONSERVADOS ENTREGADOS'!AF16/AF16)</f>
        <v>0.9609665428</v>
      </c>
      <c r="AG17" s="28">
        <f>('DATOS CONSERVADOS ENTREGADOS'!AG16/AG16)</f>
        <v>0.8794520548</v>
      </c>
      <c r="AH17" s="28">
        <f>('DATOS CONSERVADOS ENTREGADOS'!AH16/AH16)</f>
        <v>0.9530988275</v>
      </c>
      <c r="AI17" s="28">
        <f>('DATOS CONSERVADOS ENTREGADOS'!AI16/AI16)</f>
        <v>0.9818181818</v>
      </c>
      <c r="AJ17" s="28">
        <f>('DATOS CONSERVADOS ENTREGADOS'!AJ16/AJ16)</f>
        <v>0.927756654</v>
      </c>
      <c r="AK17" s="28">
        <f>('DATOS CONSERVADOS ENTREGADOS'!AK16/AK16)</f>
        <v>0.9193548387</v>
      </c>
      <c r="AL17" s="28">
        <f>('DATOS CONSERVADOS ENTREGADOS'!AL16/AL16)</f>
        <v>0.975</v>
      </c>
      <c r="AM17" s="28">
        <f>('DATOS CONSERVADOS ENTREGADOS'!AM16/AM16)</f>
        <v>0.9032258065</v>
      </c>
      <c r="AN17" s="28">
        <f>('DATOS CONSERVADOS ENTREGADOS'!AN16/AN16)</f>
        <v>0.3339960239</v>
      </c>
      <c r="AO17" s="28">
        <f>('DATOS CONSERVADOS ENTREGADOS'!AO16/AO16)</f>
        <v>1</v>
      </c>
      <c r="AP17" s="28">
        <f>('DATOS CONSERVADOS ENTREGADOS'!AP16/AP16)</f>
        <v>1</v>
      </c>
      <c r="AQ17" s="28">
        <f>('DATOS CONSERVADOS ENTREGADOS'!AQ16/AQ16)</f>
        <v>1</v>
      </c>
      <c r="AR17" s="28">
        <f>('DATOS CONSERVADOS ENTREGADOS'!AR16/AR16)</f>
        <v>0.5840760547</v>
      </c>
      <c r="AS17" s="28">
        <f>('DATOS CONSERVADOS ENTREGADOS'!AS16/AS16)</f>
        <v>0.3866666667</v>
      </c>
      <c r="AT17" s="28">
        <f>('DATOS CONSERVADOS ENTREGADOS'!AT16/AT16)</f>
        <v>0.8070175439</v>
      </c>
      <c r="AU17" s="28">
        <f>('DATOS CONSERVADOS ENTREGADOS'!AU16/AU16)</f>
        <v>0.3333333333</v>
      </c>
      <c r="AV17" s="28">
        <f>('DATOS CONSERVADOS ENTREGADOS'!AV16/AV16)</f>
        <v>1</v>
      </c>
      <c r="AW17" s="28">
        <f>('DATOS CONSERVADOS ENTREGADOS'!AW16/AW16)</f>
        <v>1</v>
      </c>
      <c r="AX17" s="28">
        <f>('DATOS CONSERVADOS ENTREGADOS'!AX16/AX16)</f>
        <v>1</v>
      </c>
      <c r="AY17" s="28">
        <f>('DATOS CONSERVADOS ENTREGADOS'!AY16/AY16)</f>
        <v>1</v>
      </c>
      <c r="AZ17" s="28">
        <f>('DATOS CONSERVADOS ENTREGADOS'!AZ16/AZ16)</f>
        <v>1</v>
      </c>
      <c r="BA17" s="28">
        <f>('DATOS CONSERVADOS ENTREGADOS'!BA16/BA16)</f>
        <v>1</v>
      </c>
      <c r="BB17" s="28">
        <f>('DATOS CONSERVADOS ENTREGADOS'!BB16/BB16)</f>
        <v>1</v>
      </c>
      <c r="BC17" s="28">
        <f>('DATOS CONSERVADOS ENTREGADOS'!BC16/BC16)</f>
        <v>1</v>
      </c>
      <c r="BD17" s="28">
        <f>('DATOS CONSERVADOS ENTREGADOS'!BD16/BD16)</f>
        <v>1</v>
      </c>
      <c r="BE17" s="28">
        <f>('DATOS CONSERVADOS ENTREGADOS'!BE16/BE16)</f>
        <v>1</v>
      </c>
      <c r="BF17" s="28">
        <f>('DATOS CONSERVADOS ENTREGADOS'!BF16/BF16)</f>
        <v>1</v>
      </c>
      <c r="BG17" s="28">
        <f>('DATOS CONSERVADOS ENTREGADOS'!BG16/BG16)</f>
        <v>1</v>
      </c>
      <c r="BH17" s="28">
        <f>('DATOS CONSERVADOS ENTREGADOS'!BH16/BH16)</f>
        <v>1</v>
      </c>
      <c r="BI17" s="28">
        <f>('DATOS CONSERVADOS ENTREGADOS'!BI16/BI16)</f>
        <v>1</v>
      </c>
      <c r="BJ17" s="28">
        <f>('DATOS CONSERVADOS ENTREGADOS'!BJ16/BJ16)</f>
        <v>1</v>
      </c>
      <c r="BK17" s="28">
        <f>('DATOS CONSERVADOS ENTREGADOS'!BK16/BK16)</f>
        <v>1</v>
      </c>
      <c r="BL17" s="28">
        <f>('DATOS CONSERVADOS ENTREGADOS'!BL16/BL16)</f>
        <v>1</v>
      </c>
      <c r="BM17" s="28">
        <f>('DATOS CONSERVADOS ENTREGADOS'!BM16/BM16)</f>
        <v>1</v>
      </c>
      <c r="BN17" s="28">
        <f>('DATOS CONSERVADOS ENTREGADOS'!BN16/BN16)</f>
        <v>1</v>
      </c>
      <c r="BO17" s="28">
        <f>('DATOS CONSERVADOS ENTREGADOS'!BO16/BO16)</f>
        <v>1</v>
      </c>
      <c r="BP17" s="28">
        <f>('DATOS CONSERVADOS ENTREGADOS'!BP16/BP16)</f>
        <v>1</v>
      </c>
      <c r="BQ17" s="28">
        <f>('DATOS CONSERVADOS ENTREGADOS'!BQ16/BQ16)</f>
        <v>1</v>
      </c>
      <c r="BR17" s="28">
        <f>('DATOS CONSERVADOS ENTREGADOS'!BR16/BR16)</f>
        <v>1</v>
      </c>
      <c r="BS17" s="28">
        <f>('DATOS CONSERVADOS ENTREGADOS'!BS16/BS16)</f>
        <v>1</v>
      </c>
      <c r="BT17" s="28">
        <f>('DATOS CONSERVADOS ENTREGADOS'!BT16/BT16)</f>
        <v>1</v>
      </c>
      <c r="BU17" s="28">
        <f>('DATOS CONSERVADOS ENTREGADOS'!BU16/BU16)</f>
        <v>1</v>
      </c>
      <c r="BV17" s="28">
        <f>('DATOS CONSERVADOS ENTREGADOS'!BV16/BV16)</f>
        <v>1</v>
      </c>
      <c r="BW17" s="28">
        <f>('DATOS CONSERVADOS ENTREGADOS'!BW16/BW16)</f>
        <v>1</v>
      </c>
    </row>
    <row r="18">
      <c r="A18" s="60"/>
    </row>
    <row r="19">
      <c r="A19" s="60"/>
    </row>
    <row r="20">
      <c r="A20" s="7" t="s">
        <v>452</v>
      </c>
      <c r="D20" s="34">
        <f>D16-(622+35+285)</f>
        <v>9660</v>
      </c>
    </row>
    <row r="21">
      <c r="A21" s="60"/>
    </row>
    <row r="22">
      <c r="A22" s="60"/>
    </row>
    <row r="23">
      <c r="A23" s="60"/>
    </row>
    <row r="24">
      <c r="A24" s="60"/>
    </row>
    <row r="25">
      <c r="A25" s="60"/>
    </row>
    <row r="26">
      <c r="A26" s="60"/>
    </row>
    <row r="27">
      <c r="A27" s="60"/>
    </row>
    <row r="28">
      <c r="A28" s="60"/>
    </row>
    <row r="29">
      <c r="A29" s="60"/>
    </row>
    <row r="30">
      <c r="A30" s="60"/>
    </row>
    <row r="31">
      <c r="A31" s="60"/>
    </row>
    <row r="32">
      <c r="A32" s="60"/>
    </row>
    <row r="33">
      <c r="A33" s="60"/>
    </row>
    <row r="34">
      <c r="A34" s="60"/>
    </row>
    <row r="35">
      <c r="A35" s="60"/>
    </row>
    <row r="36">
      <c r="A36" s="60"/>
    </row>
    <row r="37">
      <c r="A37" s="60"/>
    </row>
    <row r="38">
      <c r="A38" s="60"/>
    </row>
    <row r="39">
      <c r="A39" s="60"/>
    </row>
    <row r="40">
      <c r="A40" s="60"/>
    </row>
    <row r="41">
      <c r="A41" s="60"/>
    </row>
    <row r="42">
      <c r="A42" s="60"/>
    </row>
    <row r="43">
      <c r="A43" s="60"/>
    </row>
    <row r="44">
      <c r="A44" s="60"/>
    </row>
    <row r="45">
      <c r="A45" s="60"/>
    </row>
    <row r="46">
      <c r="A46" s="60"/>
    </row>
    <row r="47">
      <c r="A47" s="60"/>
    </row>
    <row r="48">
      <c r="A48" s="60"/>
    </row>
    <row r="49">
      <c r="A49" s="60"/>
    </row>
    <row r="50">
      <c r="A50" s="60"/>
    </row>
    <row r="51">
      <c r="A51" s="60"/>
    </row>
    <row r="52">
      <c r="A52" s="60"/>
    </row>
    <row r="53">
      <c r="A53" s="60"/>
    </row>
    <row r="54">
      <c r="A54" s="60"/>
    </row>
    <row r="55">
      <c r="A55" s="60"/>
    </row>
    <row r="56">
      <c r="A56" s="60"/>
    </row>
    <row r="57">
      <c r="A57" s="60"/>
    </row>
    <row r="58">
      <c r="A58" s="60"/>
    </row>
    <row r="59">
      <c r="A59" s="60"/>
    </row>
    <row r="60">
      <c r="A60" s="60"/>
    </row>
    <row r="61">
      <c r="A61" s="60"/>
    </row>
    <row r="62">
      <c r="A62" s="60"/>
    </row>
    <row r="63">
      <c r="A63" s="60"/>
    </row>
    <row r="64">
      <c r="A64" s="60"/>
    </row>
    <row r="65">
      <c r="A65" s="60"/>
    </row>
    <row r="66">
      <c r="A66" s="60"/>
    </row>
    <row r="67">
      <c r="A67" s="60"/>
    </row>
    <row r="68">
      <c r="A68" s="60"/>
    </row>
    <row r="69">
      <c r="A69" s="60"/>
    </row>
    <row r="70">
      <c r="A70" s="60"/>
    </row>
    <row r="71">
      <c r="A71" s="60"/>
    </row>
    <row r="72">
      <c r="A72" s="60"/>
    </row>
    <row r="73">
      <c r="A73" s="60"/>
    </row>
    <row r="74">
      <c r="A74" s="60"/>
    </row>
    <row r="75">
      <c r="A75" s="60"/>
    </row>
    <row r="76">
      <c r="A76" s="60"/>
    </row>
    <row r="77">
      <c r="A77" s="60"/>
    </row>
    <row r="78">
      <c r="A78" s="60"/>
    </row>
    <row r="79">
      <c r="A79" s="60"/>
    </row>
    <row r="80">
      <c r="A80" s="60"/>
    </row>
    <row r="81">
      <c r="A81" s="60"/>
    </row>
    <row r="82">
      <c r="A82" s="60"/>
    </row>
    <row r="83">
      <c r="A83" s="60"/>
    </row>
    <row r="84">
      <c r="A84" s="60"/>
    </row>
    <row r="85">
      <c r="A85" s="60"/>
    </row>
    <row r="86">
      <c r="A86" s="60"/>
    </row>
    <row r="87">
      <c r="A87" s="60"/>
    </row>
    <row r="88">
      <c r="A88" s="60"/>
    </row>
    <row r="89">
      <c r="A89" s="60"/>
    </row>
    <row r="90">
      <c r="A90" s="60"/>
    </row>
    <row r="91">
      <c r="A91" s="60"/>
    </row>
    <row r="92">
      <c r="A92" s="60"/>
    </row>
    <row r="93">
      <c r="A93" s="60"/>
    </row>
    <row r="94">
      <c r="A94" s="60"/>
    </row>
    <row r="95">
      <c r="A95" s="60"/>
    </row>
    <row r="96">
      <c r="A96" s="60"/>
    </row>
    <row r="97">
      <c r="A97" s="60"/>
    </row>
    <row r="98">
      <c r="A98" s="60"/>
    </row>
    <row r="99">
      <c r="A99" s="60"/>
    </row>
    <row r="100">
      <c r="A100" s="60"/>
    </row>
    <row r="101">
      <c r="A101" s="60"/>
    </row>
    <row r="102">
      <c r="A102" s="60"/>
    </row>
    <row r="103">
      <c r="A103" s="60"/>
    </row>
    <row r="104">
      <c r="A104" s="60"/>
    </row>
    <row r="105">
      <c r="A105" s="60"/>
    </row>
    <row r="106">
      <c r="A106" s="60"/>
    </row>
    <row r="107">
      <c r="A107" s="60"/>
    </row>
    <row r="108">
      <c r="A108" s="60"/>
    </row>
    <row r="109">
      <c r="A109" s="60"/>
    </row>
    <row r="110">
      <c r="A110" s="60"/>
    </row>
    <row r="111">
      <c r="A111" s="60"/>
    </row>
    <row r="112">
      <c r="A112" s="60"/>
    </row>
    <row r="113">
      <c r="A113" s="60"/>
    </row>
    <row r="114">
      <c r="A114" s="60"/>
    </row>
    <row r="115">
      <c r="A115" s="60"/>
    </row>
    <row r="116">
      <c r="A116" s="60"/>
    </row>
    <row r="117">
      <c r="A117" s="60"/>
    </row>
    <row r="118">
      <c r="A118" s="60"/>
    </row>
    <row r="119">
      <c r="A119" s="60"/>
    </row>
    <row r="120">
      <c r="A120" s="60"/>
    </row>
    <row r="121">
      <c r="A121" s="60"/>
    </row>
    <row r="122">
      <c r="A122" s="60"/>
    </row>
    <row r="123">
      <c r="A123" s="60"/>
    </row>
    <row r="124">
      <c r="A124" s="60"/>
    </row>
    <row r="125">
      <c r="A125" s="60"/>
    </row>
    <row r="126">
      <c r="A126" s="60"/>
    </row>
    <row r="127">
      <c r="A127" s="60"/>
    </row>
    <row r="128">
      <c r="A128" s="60"/>
    </row>
    <row r="129">
      <c r="A129" s="60"/>
    </row>
    <row r="130">
      <c r="A130" s="60"/>
    </row>
    <row r="131">
      <c r="A131" s="60"/>
    </row>
    <row r="132">
      <c r="A132" s="60"/>
    </row>
    <row r="133">
      <c r="A133" s="60"/>
    </row>
    <row r="134">
      <c r="A134" s="60"/>
    </row>
    <row r="135">
      <c r="A135" s="60"/>
    </row>
    <row r="136">
      <c r="A136" s="60"/>
    </row>
    <row r="137">
      <c r="A137" s="60"/>
    </row>
    <row r="138">
      <c r="A138" s="60"/>
    </row>
    <row r="139">
      <c r="A139" s="60"/>
    </row>
    <row r="140">
      <c r="A140" s="60"/>
    </row>
    <row r="141">
      <c r="A141" s="60"/>
    </row>
    <row r="142">
      <c r="A142" s="60"/>
    </row>
    <row r="143">
      <c r="A143" s="60"/>
    </row>
    <row r="144">
      <c r="A144" s="60"/>
    </row>
    <row r="145">
      <c r="A145" s="60"/>
    </row>
    <row r="146">
      <c r="A146" s="60"/>
    </row>
    <row r="147">
      <c r="A147" s="60"/>
    </row>
    <row r="148">
      <c r="A148" s="60"/>
    </row>
    <row r="149">
      <c r="A149" s="60"/>
    </row>
    <row r="150">
      <c r="A150" s="60"/>
    </row>
    <row r="151">
      <c r="A151" s="60"/>
    </row>
    <row r="152">
      <c r="A152" s="60"/>
    </row>
    <row r="153">
      <c r="A153" s="60"/>
    </row>
    <row r="154">
      <c r="A154" s="60"/>
    </row>
    <row r="155">
      <c r="A155" s="60"/>
    </row>
    <row r="156">
      <c r="A156" s="60"/>
    </row>
    <row r="157">
      <c r="A157" s="60"/>
    </row>
    <row r="158">
      <c r="A158" s="60"/>
    </row>
    <row r="159">
      <c r="A159" s="60"/>
    </row>
    <row r="160">
      <c r="A160" s="60"/>
    </row>
    <row r="161">
      <c r="A161" s="60"/>
    </row>
    <row r="162">
      <c r="A162" s="60"/>
    </row>
    <row r="163">
      <c r="A163" s="60"/>
    </row>
    <row r="164">
      <c r="A164" s="60"/>
    </row>
    <row r="165">
      <c r="A165" s="60"/>
    </row>
    <row r="166">
      <c r="A166" s="60"/>
    </row>
    <row r="167">
      <c r="A167" s="60"/>
    </row>
    <row r="168">
      <c r="A168" s="60"/>
    </row>
    <row r="169">
      <c r="A169" s="60"/>
    </row>
    <row r="170">
      <c r="A170" s="60"/>
    </row>
    <row r="171">
      <c r="A171" s="60"/>
    </row>
    <row r="172">
      <c r="A172" s="60"/>
    </row>
    <row r="173">
      <c r="A173" s="60"/>
    </row>
    <row r="174">
      <c r="A174" s="60"/>
    </row>
    <row r="175">
      <c r="A175" s="60"/>
    </row>
    <row r="176">
      <c r="A176" s="60"/>
    </row>
    <row r="177">
      <c r="A177" s="60"/>
    </row>
    <row r="178">
      <c r="A178" s="60"/>
    </row>
    <row r="179">
      <c r="A179" s="60"/>
    </row>
    <row r="180">
      <c r="A180" s="60"/>
    </row>
    <row r="181">
      <c r="A181" s="60"/>
    </row>
    <row r="182">
      <c r="A182" s="60"/>
    </row>
    <row r="183">
      <c r="A183" s="60"/>
    </row>
    <row r="184">
      <c r="A184" s="60"/>
    </row>
    <row r="185">
      <c r="A185" s="60"/>
    </row>
    <row r="186">
      <c r="A186" s="60"/>
    </row>
    <row r="187">
      <c r="A187" s="60"/>
    </row>
    <row r="188">
      <c r="A188" s="60"/>
    </row>
    <row r="189">
      <c r="A189" s="60"/>
    </row>
    <row r="190">
      <c r="A190" s="60"/>
    </row>
    <row r="191">
      <c r="A191" s="60"/>
    </row>
    <row r="192">
      <c r="A192" s="60"/>
    </row>
    <row r="193">
      <c r="A193" s="60"/>
    </row>
    <row r="194">
      <c r="A194" s="60"/>
    </row>
    <row r="195">
      <c r="A195" s="60"/>
    </row>
    <row r="196">
      <c r="A196" s="60"/>
    </row>
    <row r="197">
      <c r="A197" s="60"/>
    </row>
    <row r="198">
      <c r="A198" s="60"/>
    </row>
    <row r="199">
      <c r="A199" s="60"/>
    </row>
    <row r="200">
      <c r="A200" s="60"/>
    </row>
    <row r="201">
      <c r="A201" s="60"/>
    </row>
    <row r="202">
      <c r="A202" s="60"/>
    </row>
    <row r="203">
      <c r="A203" s="60"/>
    </row>
    <row r="204">
      <c r="A204" s="60"/>
    </row>
    <row r="205">
      <c r="A205" s="60"/>
    </row>
    <row r="206">
      <c r="A206" s="60"/>
    </row>
    <row r="207">
      <c r="A207" s="60"/>
    </row>
    <row r="208">
      <c r="A208" s="60"/>
    </row>
    <row r="209">
      <c r="A209" s="60"/>
    </row>
    <row r="210">
      <c r="A210" s="60"/>
    </row>
    <row r="211">
      <c r="A211" s="60"/>
    </row>
    <row r="212">
      <c r="A212" s="60"/>
    </row>
    <row r="213">
      <c r="A213" s="60"/>
    </row>
    <row r="214">
      <c r="A214" s="60"/>
    </row>
    <row r="215">
      <c r="A215" s="60"/>
    </row>
    <row r="216">
      <c r="A216" s="60"/>
    </row>
    <row r="217">
      <c r="A217" s="60"/>
    </row>
    <row r="218">
      <c r="A218" s="60"/>
    </row>
    <row r="219">
      <c r="A219" s="60"/>
    </row>
    <row r="220">
      <c r="A220" s="60"/>
    </row>
    <row r="221">
      <c r="A221" s="60"/>
    </row>
    <row r="222">
      <c r="A222" s="60"/>
    </row>
    <row r="223">
      <c r="A223" s="60"/>
    </row>
    <row r="224">
      <c r="A224" s="60"/>
    </row>
    <row r="225">
      <c r="A225" s="60"/>
    </row>
    <row r="226">
      <c r="A226" s="60"/>
    </row>
    <row r="227">
      <c r="A227" s="60"/>
    </row>
    <row r="228">
      <c r="A228" s="60"/>
    </row>
    <row r="229">
      <c r="A229" s="60"/>
    </row>
    <row r="230">
      <c r="A230" s="60"/>
    </row>
    <row r="231">
      <c r="A231" s="60"/>
    </row>
    <row r="232">
      <c r="A232" s="60"/>
    </row>
    <row r="233">
      <c r="A233" s="60"/>
    </row>
    <row r="234">
      <c r="A234" s="60"/>
    </row>
    <row r="235">
      <c r="A235" s="60"/>
    </row>
    <row r="236">
      <c r="A236" s="60"/>
    </row>
    <row r="237">
      <c r="A237" s="60"/>
    </row>
    <row r="238">
      <c r="A238" s="60"/>
    </row>
    <row r="239">
      <c r="A239" s="60"/>
    </row>
    <row r="240">
      <c r="A240" s="60"/>
    </row>
    <row r="241">
      <c r="A241" s="60"/>
    </row>
    <row r="242">
      <c r="A242" s="60"/>
    </row>
    <row r="243">
      <c r="A243" s="60"/>
    </row>
    <row r="244">
      <c r="A244" s="60"/>
    </row>
    <row r="245">
      <c r="A245" s="60"/>
    </row>
    <row r="246">
      <c r="A246" s="60"/>
    </row>
    <row r="247">
      <c r="A247" s="60"/>
    </row>
    <row r="248">
      <c r="A248" s="60"/>
    </row>
    <row r="249">
      <c r="A249" s="60"/>
    </row>
    <row r="250">
      <c r="A250" s="60"/>
    </row>
    <row r="251">
      <c r="A251" s="60"/>
    </row>
    <row r="252">
      <c r="A252" s="60"/>
    </row>
    <row r="253">
      <c r="A253" s="60"/>
    </row>
    <row r="254">
      <c r="A254" s="60"/>
    </row>
    <row r="255">
      <c r="A255" s="60"/>
    </row>
    <row r="256">
      <c r="A256" s="60"/>
    </row>
    <row r="257">
      <c r="A257" s="60"/>
    </row>
    <row r="258">
      <c r="A258" s="60"/>
    </row>
    <row r="259">
      <c r="A259" s="60"/>
    </row>
    <row r="260">
      <c r="A260" s="60"/>
    </row>
    <row r="261">
      <c r="A261" s="60"/>
    </row>
    <row r="262">
      <c r="A262" s="60"/>
    </row>
    <row r="263">
      <c r="A263" s="60"/>
    </row>
    <row r="264">
      <c r="A264" s="60"/>
    </row>
    <row r="265">
      <c r="A265" s="60"/>
    </row>
    <row r="266">
      <c r="A266" s="60"/>
    </row>
    <row r="267">
      <c r="A267" s="60"/>
    </row>
    <row r="268">
      <c r="A268" s="60"/>
    </row>
    <row r="269">
      <c r="A269" s="60"/>
    </row>
    <row r="270">
      <c r="A270" s="60"/>
    </row>
    <row r="271">
      <c r="A271" s="60"/>
    </row>
    <row r="272">
      <c r="A272" s="60"/>
    </row>
    <row r="273">
      <c r="A273" s="60"/>
    </row>
    <row r="274">
      <c r="A274" s="60"/>
    </row>
    <row r="275">
      <c r="A275" s="60"/>
    </row>
    <row r="276">
      <c r="A276" s="60"/>
    </row>
    <row r="277">
      <c r="A277" s="60"/>
    </row>
    <row r="278">
      <c r="A278" s="60"/>
    </row>
    <row r="279">
      <c r="A279" s="60"/>
    </row>
    <row r="280">
      <c r="A280" s="60"/>
    </row>
    <row r="281">
      <c r="A281" s="60"/>
    </row>
    <row r="282">
      <c r="A282" s="60"/>
    </row>
    <row r="283">
      <c r="A283" s="60"/>
    </row>
    <row r="284">
      <c r="A284" s="60"/>
    </row>
    <row r="285">
      <c r="A285" s="60"/>
    </row>
    <row r="286">
      <c r="A286" s="60"/>
    </row>
    <row r="287">
      <c r="A287" s="60"/>
    </row>
    <row r="288">
      <c r="A288" s="60"/>
    </row>
    <row r="289">
      <c r="A289" s="60"/>
    </row>
    <row r="290">
      <c r="A290" s="60"/>
    </row>
    <row r="291">
      <c r="A291" s="60"/>
    </row>
    <row r="292">
      <c r="A292" s="60"/>
    </row>
    <row r="293">
      <c r="A293" s="60"/>
    </row>
    <row r="294">
      <c r="A294" s="60"/>
    </row>
    <row r="295">
      <c r="A295" s="60"/>
    </row>
    <row r="296">
      <c r="A296" s="60"/>
    </row>
    <row r="297">
      <c r="A297" s="60"/>
    </row>
    <row r="298">
      <c r="A298" s="60"/>
    </row>
    <row r="299">
      <c r="A299" s="60"/>
    </row>
    <row r="300">
      <c r="A300" s="60"/>
    </row>
    <row r="301">
      <c r="A301" s="60"/>
    </row>
    <row r="302">
      <c r="A302" s="60"/>
    </row>
    <row r="303">
      <c r="A303" s="60"/>
    </row>
    <row r="304">
      <c r="A304" s="60"/>
    </row>
    <row r="305">
      <c r="A305" s="60"/>
    </row>
    <row r="306">
      <c r="A306" s="60"/>
    </row>
    <row r="307">
      <c r="A307" s="60"/>
    </row>
    <row r="308">
      <c r="A308" s="60"/>
    </row>
    <row r="309">
      <c r="A309" s="60"/>
    </row>
    <row r="310">
      <c r="A310" s="60"/>
    </row>
    <row r="311">
      <c r="A311" s="60"/>
    </row>
    <row r="312">
      <c r="A312" s="60"/>
    </row>
    <row r="313">
      <c r="A313" s="60"/>
    </row>
    <row r="314">
      <c r="A314" s="60"/>
    </row>
    <row r="315">
      <c r="A315" s="60"/>
    </row>
    <row r="316">
      <c r="A316" s="60"/>
    </row>
    <row r="317">
      <c r="A317" s="60"/>
    </row>
    <row r="318">
      <c r="A318" s="60"/>
    </row>
    <row r="319">
      <c r="A319" s="60"/>
    </row>
    <row r="320">
      <c r="A320" s="60"/>
    </row>
    <row r="321">
      <c r="A321" s="60"/>
    </row>
    <row r="322">
      <c r="A322" s="60"/>
    </row>
    <row r="323">
      <c r="A323" s="60"/>
    </row>
    <row r="324">
      <c r="A324" s="60"/>
    </row>
    <row r="325">
      <c r="A325" s="60"/>
    </row>
    <row r="326">
      <c r="A326" s="60"/>
    </row>
    <row r="327">
      <c r="A327" s="60"/>
    </row>
    <row r="328">
      <c r="A328" s="60"/>
    </row>
    <row r="329">
      <c r="A329" s="60"/>
    </row>
    <row r="330">
      <c r="A330" s="60"/>
    </row>
    <row r="331">
      <c r="A331" s="60"/>
    </row>
    <row r="332">
      <c r="A332" s="60"/>
    </row>
    <row r="333">
      <c r="A333" s="60"/>
    </row>
    <row r="334">
      <c r="A334" s="60"/>
    </row>
    <row r="335">
      <c r="A335" s="60"/>
    </row>
    <row r="336">
      <c r="A336" s="60"/>
    </row>
    <row r="337">
      <c r="A337" s="60"/>
    </row>
    <row r="338">
      <c r="A338" s="60"/>
    </row>
    <row r="339">
      <c r="A339" s="60"/>
    </row>
    <row r="340">
      <c r="A340" s="60"/>
    </row>
    <row r="341">
      <c r="A341" s="60"/>
    </row>
    <row r="342">
      <c r="A342" s="60"/>
    </row>
    <row r="343">
      <c r="A343" s="60"/>
    </row>
    <row r="344">
      <c r="A344" s="60"/>
    </row>
    <row r="345">
      <c r="A345" s="60"/>
    </row>
    <row r="346">
      <c r="A346" s="60"/>
    </row>
    <row r="347">
      <c r="A347" s="60"/>
    </row>
    <row r="348">
      <c r="A348" s="60"/>
    </row>
    <row r="349">
      <c r="A349" s="60"/>
    </row>
    <row r="350">
      <c r="A350" s="60"/>
    </row>
    <row r="351">
      <c r="A351" s="60"/>
    </row>
    <row r="352">
      <c r="A352" s="60"/>
    </row>
    <row r="353">
      <c r="A353" s="60"/>
    </row>
    <row r="354">
      <c r="A354" s="60"/>
    </row>
    <row r="355">
      <c r="A355" s="60"/>
    </row>
    <row r="356">
      <c r="A356" s="60"/>
    </row>
    <row r="357">
      <c r="A357" s="60"/>
    </row>
    <row r="358">
      <c r="A358" s="60"/>
    </row>
    <row r="359">
      <c r="A359" s="60"/>
    </row>
    <row r="360">
      <c r="A360" s="60"/>
    </row>
    <row r="361">
      <c r="A361" s="60"/>
    </row>
    <row r="362">
      <c r="A362" s="60"/>
    </row>
    <row r="363">
      <c r="A363" s="60"/>
    </row>
    <row r="364">
      <c r="A364" s="60"/>
    </row>
    <row r="365">
      <c r="A365" s="60"/>
    </row>
    <row r="366">
      <c r="A366" s="60"/>
    </row>
    <row r="367">
      <c r="A367" s="60"/>
    </row>
    <row r="368">
      <c r="A368" s="60"/>
    </row>
    <row r="369">
      <c r="A369" s="60"/>
    </row>
    <row r="370">
      <c r="A370" s="60"/>
    </row>
    <row r="371">
      <c r="A371" s="60"/>
    </row>
    <row r="372">
      <c r="A372" s="60"/>
    </row>
    <row r="373">
      <c r="A373" s="60"/>
    </row>
    <row r="374">
      <c r="A374" s="60"/>
    </row>
    <row r="375">
      <c r="A375" s="60"/>
    </row>
    <row r="376">
      <c r="A376" s="60"/>
    </row>
    <row r="377">
      <c r="A377" s="60"/>
    </row>
    <row r="378">
      <c r="A378" s="60"/>
    </row>
    <row r="379">
      <c r="A379" s="60"/>
    </row>
    <row r="380">
      <c r="A380" s="60"/>
    </row>
    <row r="381">
      <c r="A381" s="60"/>
    </row>
    <row r="382">
      <c r="A382" s="60"/>
    </row>
    <row r="383">
      <c r="A383" s="60"/>
    </row>
    <row r="384">
      <c r="A384" s="60"/>
    </row>
    <row r="385">
      <c r="A385" s="60"/>
    </row>
    <row r="386">
      <c r="A386" s="60"/>
    </row>
    <row r="387">
      <c r="A387" s="60"/>
    </row>
    <row r="388">
      <c r="A388" s="60"/>
    </row>
    <row r="389">
      <c r="A389" s="60"/>
    </row>
    <row r="390">
      <c r="A390" s="60"/>
    </row>
    <row r="391">
      <c r="A391" s="60"/>
    </row>
    <row r="392">
      <c r="A392" s="60"/>
    </row>
    <row r="393">
      <c r="A393" s="60"/>
    </row>
    <row r="394">
      <c r="A394" s="60"/>
    </row>
    <row r="395">
      <c r="A395" s="60"/>
    </row>
    <row r="396">
      <c r="A396" s="60"/>
    </row>
    <row r="397">
      <c r="A397" s="60"/>
    </row>
    <row r="398">
      <c r="A398" s="60"/>
    </row>
    <row r="399">
      <c r="A399" s="60"/>
    </row>
    <row r="400">
      <c r="A400" s="60"/>
    </row>
    <row r="401">
      <c r="A401" s="60"/>
    </row>
    <row r="402">
      <c r="A402" s="60"/>
    </row>
    <row r="403">
      <c r="A403" s="60"/>
    </row>
    <row r="404">
      <c r="A404" s="60"/>
    </row>
    <row r="405">
      <c r="A405" s="60"/>
    </row>
    <row r="406">
      <c r="A406" s="60"/>
    </row>
    <row r="407">
      <c r="A407" s="60"/>
    </row>
    <row r="408">
      <c r="A408" s="60"/>
    </row>
    <row r="409">
      <c r="A409" s="60"/>
    </row>
    <row r="410">
      <c r="A410" s="60"/>
    </row>
    <row r="411">
      <c r="A411" s="60"/>
    </row>
    <row r="412">
      <c r="A412" s="60"/>
    </row>
    <row r="413">
      <c r="A413" s="60"/>
    </row>
    <row r="414">
      <c r="A414" s="60"/>
    </row>
    <row r="415">
      <c r="A415" s="60"/>
    </row>
    <row r="416">
      <c r="A416" s="60"/>
    </row>
    <row r="417">
      <c r="A417" s="60"/>
    </row>
    <row r="418">
      <c r="A418" s="60"/>
    </row>
    <row r="419">
      <c r="A419" s="60"/>
    </row>
    <row r="420">
      <c r="A420" s="60"/>
    </row>
    <row r="421">
      <c r="A421" s="60"/>
    </row>
    <row r="422">
      <c r="A422" s="60"/>
    </row>
    <row r="423">
      <c r="A423" s="60"/>
    </row>
    <row r="424">
      <c r="A424" s="60"/>
    </row>
    <row r="425">
      <c r="A425" s="60"/>
    </row>
    <row r="426">
      <c r="A426" s="60"/>
    </row>
    <row r="427">
      <c r="A427" s="60"/>
    </row>
    <row r="428">
      <c r="A428" s="60"/>
    </row>
    <row r="429">
      <c r="A429" s="60"/>
    </row>
    <row r="430">
      <c r="A430" s="60"/>
    </row>
    <row r="431">
      <c r="A431" s="60"/>
    </row>
    <row r="432">
      <c r="A432" s="60"/>
    </row>
    <row r="433">
      <c r="A433" s="60"/>
    </row>
    <row r="434">
      <c r="A434" s="60"/>
    </row>
    <row r="435">
      <c r="A435" s="60"/>
    </row>
    <row r="436">
      <c r="A436" s="60"/>
    </row>
    <row r="437">
      <c r="A437" s="60"/>
    </row>
    <row r="438">
      <c r="A438" s="60"/>
    </row>
    <row r="439">
      <c r="A439" s="60"/>
    </row>
    <row r="440">
      <c r="A440" s="60"/>
    </row>
    <row r="441">
      <c r="A441" s="60"/>
    </row>
    <row r="442">
      <c r="A442" s="60"/>
    </row>
    <row r="443">
      <c r="A443" s="60"/>
    </row>
    <row r="444">
      <c r="A444" s="60"/>
    </row>
    <row r="445">
      <c r="A445" s="60"/>
    </row>
    <row r="446">
      <c r="A446" s="60"/>
    </row>
    <row r="447">
      <c r="A447" s="60"/>
    </row>
    <row r="448">
      <c r="A448" s="60"/>
    </row>
    <row r="449">
      <c r="A449" s="60"/>
    </row>
    <row r="450">
      <c r="A450" s="60"/>
    </row>
    <row r="451">
      <c r="A451" s="60"/>
    </row>
    <row r="452">
      <c r="A452" s="60"/>
    </row>
    <row r="453">
      <c r="A453" s="60"/>
    </row>
    <row r="454">
      <c r="A454" s="60"/>
    </row>
    <row r="455">
      <c r="A455" s="60"/>
    </row>
    <row r="456">
      <c r="A456" s="60"/>
    </row>
    <row r="457">
      <c r="A457" s="60"/>
    </row>
    <row r="458">
      <c r="A458" s="60"/>
    </row>
    <row r="459">
      <c r="A459" s="60"/>
    </row>
    <row r="460">
      <c r="A460" s="60"/>
    </row>
    <row r="461">
      <c r="A461" s="60"/>
    </row>
    <row r="462">
      <c r="A462" s="60"/>
    </row>
    <row r="463">
      <c r="A463" s="60"/>
    </row>
    <row r="464">
      <c r="A464" s="60"/>
    </row>
    <row r="465">
      <c r="A465" s="60"/>
    </row>
    <row r="466">
      <c r="A466" s="60"/>
    </row>
    <row r="467">
      <c r="A467" s="60"/>
    </row>
    <row r="468">
      <c r="A468" s="60"/>
    </row>
    <row r="469">
      <c r="A469" s="60"/>
    </row>
    <row r="470">
      <c r="A470" s="60"/>
    </row>
    <row r="471">
      <c r="A471" s="60"/>
    </row>
    <row r="472">
      <c r="A472" s="60"/>
    </row>
    <row r="473">
      <c r="A473" s="60"/>
    </row>
    <row r="474">
      <c r="A474" s="60"/>
    </row>
    <row r="475">
      <c r="A475" s="60"/>
    </row>
    <row r="476">
      <c r="A476" s="60"/>
    </row>
    <row r="477">
      <c r="A477" s="60"/>
    </row>
    <row r="478">
      <c r="A478" s="60"/>
    </row>
    <row r="479">
      <c r="A479" s="60"/>
    </row>
    <row r="480">
      <c r="A480" s="60"/>
    </row>
    <row r="481">
      <c r="A481" s="60"/>
    </row>
    <row r="482">
      <c r="A482" s="60"/>
    </row>
    <row r="483">
      <c r="A483" s="60"/>
    </row>
    <row r="484">
      <c r="A484" s="60"/>
    </row>
    <row r="485">
      <c r="A485" s="60"/>
    </row>
    <row r="486">
      <c r="A486" s="60"/>
    </row>
    <row r="487">
      <c r="A487" s="60"/>
    </row>
    <row r="488">
      <c r="A488" s="60"/>
    </row>
    <row r="489">
      <c r="A489" s="60"/>
    </row>
    <row r="490">
      <c r="A490" s="60"/>
    </row>
    <row r="491">
      <c r="A491" s="60"/>
    </row>
    <row r="492">
      <c r="A492" s="60"/>
    </row>
    <row r="493">
      <c r="A493" s="60"/>
    </row>
    <row r="494">
      <c r="A494" s="60"/>
    </row>
    <row r="495">
      <c r="A495" s="60"/>
    </row>
    <row r="496">
      <c r="A496" s="60"/>
    </row>
    <row r="497">
      <c r="A497" s="60"/>
    </row>
    <row r="498">
      <c r="A498" s="60"/>
    </row>
    <row r="499">
      <c r="A499" s="60"/>
    </row>
    <row r="500">
      <c r="A500" s="60"/>
    </row>
    <row r="501">
      <c r="A501" s="60"/>
    </row>
    <row r="502">
      <c r="A502" s="60"/>
    </row>
    <row r="503">
      <c r="A503" s="60"/>
    </row>
    <row r="504">
      <c r="A504" s="60"/>
    </row>
    <row r="505">
      <c r="A505" s="60"/>
    </row>
    <row r="506">
      <c r="A506" s="60"/>
    </row>
    <row r="507">
      <c r="A507" s="60"/>
    </row>
    <row r="508">
      <c r="A508" s="60"/>
    </row>
    <row r="509">
      <c r="A509" s="60"/>
    </row>
    <row r="510">
      <c r="A510" s="60"/>
    </row>
    <row r="511">
      <c r="A511" s="60"/>
    </row>
    <row r="512">
      <c r="A512" s="60"/>
    </row>
    <row r="513">
      <c r="A513" s="60"/>
    </row>
    <row r="514">
      <c r="A514" s="60"/>
    </row>
    <row r="515">
      <c r="A515" s="60"/>
    </row>
    <row r="516">
      <c r="A516" s="60"/>
    </row>
    <row r="517">
      <c r="A517" s="60"/>
    </row>
    <row r="518">
      <c r="A518" s="60"/>
    </row>
    <row r="519">
      <c r="A519" s="60"/>
    </row>
    <row r="520">
      <c r="A520" s="60"/>
    </row>
    <row r="521">
      <c r="A521" s="60"/>
    </row>
    <row r="522">
      <c r="A522" s="60"/>
    </row>
    <row r="523">
      <c r="A523" s="60"/>
    </row>
    <row r="524">
      <c r="A524" s="60"/>
    </row>
    <row r="525">
      <c r="A525" s="60"/>
    </row>
    <row r="526">
      <c r="A526" s="60"/>
    </row>
    <row r="527">
      <c r="A527" s="60"/>
    </row>
    <row r="528">
      <c r="A528" s="60"/>
    </row>
    <row r="529">
      <c r="A529" s="60"/>
    </row>
    <row r="530">
      <c r="A530" s="60"/>
    </row>
    <row r="531">
      <c r="A531" s="60"/>
    </row>
    <row r="532">
      <c r="A532" s="60"/>
    </row>
    <row r="533">
      <c r="A533" s="60"/>
    </row>
    <row r="534">
      <c r="A534" s="60"/>
    </row>
    <row r="535">
      <c r="A535" s="60"/>
    </row>
    <row r="536">
      <c r="A536" s="60"/>
    </row>
    <row r="537">
      <c r="A537" s="60"/>
    </row>
    <row r="538">
      <c r="A538" s="60"/>
    </row>
    <row r="539">
      <c r="A539" s="60"/>
    </row>
    <row r="540">
      <c r="A540" s="60"/>
    </row>
    <row r="541">
      <c r="A541" s="60"/>
    </row>
    <row r="542">
      <c r="A542" s="60"/>
    </row>
    <row r="543">
      <c r="A543" s="60"/>
    </row>
    <row r="544">
      <c r="A544" s="60"/>
    </row>
    <row r="545">
      <c r="A545" s="60"/>
    </row>
    <row r="546">
      <c r="A546" s="60"/>
    </row>
    <row r="547">
      <c r="A547" s="60"/>
    </row>
    <row r="548">
      <c r="A548" s="60"/>
    </row>
    <row r="549">
      <c r="A549" s="60"/>
    </row>
    <row r="550">
      <c r="A550" s="60"/>
    </row>
    <row r="551">
      <c r="A551" s="60"/>
    </row>
    <row r="552">
      <c r="A552" s="60"/>
    </row>
    <row r="553">
      <c r="A553" s="60"/>
    </row>
    <row r="554">
      <c r="A554" s="60"/>
    </row>
    <row r="555">
      <c r="A555" s="60"/>
    </row>
    <row r="556">
      <c r="A556" s="60"/>
    </row>
    <row r="557">
      <c r="A557" s="60"/>
    </row>
    <row r="558">
      <c r="A558" s="60"/>
    </row>
    <row r="559">
      <c r="A559" s="60"/>
    </row>
    <row r="560">
      <c r="A560" s="60"/>
    </row>
    <row r="561">
      <c r="A561" s="60"/>
    </row>
    <row r="562">
      <c r="A562" s="60"/>
    </row>
    <row r="563">
      <c r="A563" s="60"/>
    </row>
    <row r="564">
      <c r="A564" s="60"/>
    </row>
    <row r="565">
      <c r="A565" s="60"/>
    </row>
    <row r="566">
      <c r="A566" s="60"/>
    </row>
    <row r="567">
      <c r="A567" s="60"/>
    </row>
    <row r="568">
      <c r="A568" s="60"/>
    </row>
    <row r="569">
      <c r="A569" s="60"/>
    </row>
    <row r="570">
      <c r="A570" s="60"/>
    </row>
    <row r="571">
      <c r="A571" s="60"/>
    </row>
    <row r="572">
      <c r="A572" s="60"/>
    </row>
    <row r="573">
      <c r="A573" s="60"/>
    </row>
    <row r="574">
      <c r="A574" s="60"/>
    </row>
    <row r="575">
      <c r="A575" s="60"/>
    </row>
    <row r="576">
      <c r="A576" s="60"/>
    </row>
    <row r="577">
      <c r="A577" s="60"/>
    </row>
    <row r="578">
      <c r="A578" s="60"/>
    </row>
    <row r="579">
      <c r="A579" s="60"/>
    </row>
    <row r="580">
      <c r="A580" s="60"/>
    </row>
    <row r="581">
      <c r="A581" s="60"/>
    </row>
    <row r="582">
      <c r="A582" s="60"/>
    </row>
    <row r="583">
      <c r="A583" s="60"/>
    </row>
    <row r="584">
      <c r="A584" s="60"/>
    </row>
    <row r="585">
      <c r="A585" s="60"/>
    </row>
    <row r="586">
      <c r="A586" s="60"/>
    </row>
    <row r="587">
      <c r="A587" s="60"/>
    </row>
    <row r="588">
      <c r="A588" s="60"/>
    </row>
    <row r="589">
      <c r="A589" s="60"/>
    </row>
    <row r="590">
      <c r="A590" s="60"/>
    </row>
    <row r="591">
      <c r="A591" s="60"/>
    </row>
    <row r="592">
      <c r="A592" s="60"/>
    </row>
    <row r="593">
      <c r="A593" s="60"/>
    </row>
    <row r="594">
      <c r="A594" s="60"/>
    </row>
    <row r="595">
      <c r="A595" s="60"/>
    </row>
    <row r="596">
      <c r="A596" s="60"/>
    </row>
    <row r="597">
      <c r="A597" s="60"/>
    </row>
    <row r="598">
      <c r="A598" s="60"/>
    </row>
    <row r="599">
      <c r="A599" s="60"/>
    </row>
    <row r="600">
      <c r="A600" s="60"/>
    </row>
    <row r="601">
      <c r="A601" s="60"/>
    </row>
    <row r="602">
      <c r="A602" s="60"/>
    </row>
    <row r="603">
      <c r="A603" s="60"/>
    </row>
    <row r="604">
      <c r="A604" s="60"/>
    </row>
    <row r="605">
      <c r="A605" s="60"/>
    </row>
    <row r="606">
      <c r="A606" s="60"/>
    </row>
    <row r="607">
      <c r="A607" s="60"/>
    </row>
    <row r="608">
      <c r="A608" s="60"/>
    </row>
    <row r="609">
      <c r="A609" s="60"/>
    </row>
    <row r="610">
      <c r="A610" s="60"/>
    </row>
    <row r="611">
      <c r="A611" s="60"/>
    </row>
    <row r="612">
      <c r="A612" s="60"/>
    </row>
    <row r="613">
      <c r="A613" s="60"/>
    </row>
    <row r="614">
      <c r="A614" s="60"/>
    </row>
    <row r="615">
      <c r="A615" s="60"/>
    </row>
    <row r="616">
      <c r="A616" s="60"/>
    </row>
    <row r="617">
      <c r="A617" s="60"/>
    </row>
    <row r="618">
      <c r="A618" s="60"/>
    </row>
    <row r="619">
      <c r="A619" s="60"/>
    </row>
    <row r="620">
      <c r="A620" s="60"/>
    </row>
    <row r="621">
      <c r="A621" s="60"/>
    </row>
    <row r="622">
      <c r="A622" s="60"/>
    </row>
    <row r="623">
      <c r="A623" s="60"/>
    </row>
    <row r="624">
      <c r="A624" s="60"/>
    </row>
    <row r="625">
      <c r="A625" s="60"/>
    </row>
    <row r="626">
      <c r="A626" s="60"/>
    </row>
    <row r="627">
      <c r="A627" s="60"/>
    </row>
    <row r="628">
      <c r="A628" s="60"/>
    </row>
    <row r="629">
      <c r="A629" s="60"/>
    </row>
    <row r="630">
      <c r="A630" s="60"/>
    </row>
    <row r="631">
      <c r="A631" s="60"/>
    </row>
    <row r="632">
      <c r="A632" s="60"/>
    </row>
    <row r="633">
      <c r="A633" s="60"/>
    </row>
    <row r="634">
      <c r="A634" s="60"/>
    </row>
    <row r="635">
      <c r="A635" s="60"/>
    </row>
    <row r="636">
      <c r="A636" s="60"/>
    </row>
    <row r="637">
      <c r="A637" s="60"/>
    </row>
    <row r="638">
      <c r="A638" s="60"/>
    </row>
    <row r="639">
      <c r="A639" s="60"/>
    </row>
    <row r="640">
      <c r="A640" s="60"/>
    </row>
    <row r="641">
      <c r="A641" s="60"/>
    </row>
    <row r="642">
      <c r="A642" s="60"/>
    </row>
    <row r="643">
      <c r="A643" s="60"/>
    </row>
    <row r="644">
      <c r="A644" s="60"/>
    </row>
    <row r="645">
      <c r="A645" s="60"/>
    </row>
    <row r="646">
      <c r="A646" s="60"/>
    </row>
    <row r="647">
      <c r="A647" s="60"/>
    </row>
    <row r="648">
      <c r="A648" s="60"/>
    </row>
    <row r="649">
      <c r="A649" s="60"/>
    </row>
    <row r="650">
      <c r="A650" s="60"/>
    </row>
    <row r="651">
      <c r="A651" s="60"/>
    </row>
    <row r="652">
      <c r="A652" s="60"/>
    </row>
    <row r="653">
      <c r="A653" s="60"/>
    </row>
    <row r="654">
      <c r="A654" s="60"/>
    </row>
    <row r="655">
      <c r="A655" s="60"/>
    </row>
    <row r="656">
      <c r="A656" s="60"/>
    </row>
    <row r="657">
      <c r="A657" s="60"/>
    </row>
    <row r="658">
      <c r="A658" s="60"/>
    </row>
    <row r="659">
      <c r="A659" s="60"/>
    </row>
    <row r="660">
      <c r="A660" s="60"/>
    </row>
    <row r="661">
      <c r="A661" s="60"/>
    </row>
    <row r="662">
      <c r="A662" s="60"/>
    </row>
    <row r="663">
      <c r="A663" s="60"/>
    </row>
    <row r="664">
      <c r="A664" s="60"/>
    </row>
    <row r="665">
      <c r="A665" s="60"/>
    </row>
    <row r="666">
      <c r="A666" s="60"/>
    </row>
    <row r="667">
      <c r="A667" s="60"/>
    </row>
    <row r="668">
      <c r="A668" s="60"/>
    </row>
    <row r="669">
      <c r="A669" s="60"/>
    </row>
    <row r="670">
      <c r="A670" s="60"/>
    </row>
    <row r="671">
      <c r="A671" s="60"/>
    </row>
    <row r="672">
      <c r="A672" s="60"/>
    </row>
    <row r="673">
      <c r="A673" s="60"/>
    </row>
    <row r="674">
      <c r="A674" s="60"/>
    </row>
    <row r="675">
      <c r="A675" s="60"/>
    </row>
    <row r="676">
      <c r="A676" s="60"/>
    </row>
    <row r="677">
      <c r="A677" s="60"/>
    </row>
    <row r="678">
      <c r="A678" s="60"/>
    </row>
    <row r="679">
      <c r="A679" s="60"/>
    </row>
    <row r="680">
      <c r="A680" s="60"/>
    </row>
    <row r="681">
      <c r="A681" s="60"/>
    </row>
    <row r="682">
      <c r="A682" s="60"/>
    </row>
    <row r="683">
      <c r="A683" s="60"/>
    </row>
    <row r="684">
      <c r="A684" s="60"/>
    </row>
    <row r="685">
      <c r="A685" s="60"/>
    </row>
    <row r="686">
      <c r="A686" s="60"/>
    </row>
    <row r="687">
      <c r="A687" s="60"/>
    </row>
    <row r="688">
      <c r="A688" s="60"/>
    </row>
    <row r="689">
      <c r="A689" s="60"/>
    </row>
    <row r="690">
      <c r="A690" s="60"/>
    </row>
    <row r="691">
      <c r="A691" s="60"/>
    </row>
    <row r="692">
      <c r="A692" s="60"/>
    </row>
    <row r="693">
      <c r="A693" s="60"/>
    </row>
    <row r="694">
      <c r="A694" s="60"/>
    </row>
    <row r="695">
      <c r="A695" s="60"/>
    </row>
    <row r="696">
      <c r="A696" s="60"/>
    </row>
    <row r="697">
      <c r="A697" s="60"/>
    </row>
    <row r="698">
      <c r="A698" s="60"/>
    </row>
    <row r="699">
      <c r="A699" s="60"/>
    </row>
    <row r="700">
      <c r="A700" s="60"/>
    </row>
    <row r="701">
      <c r="A701" s="60"/>
    </row>
    <row r="702">
      <c r="A702" s="60"/>
    </row>
    <row r="703">
      <c r="A703" s="60"/>
    </row>
    <row r="704">
      <c r="A704" s="60"/>
    </row>
    <row r="705">
      <c r="A705" s="60"/>
    </row>
    <row r="706">
      <c r="A706" s="60"/>
    </row>
    <row r="707">
      <c r="A707" s="60"/>
    </row>
    <row r="708">
      <c r="A708" s="60"/>
    </row>
    <row r="709">
      <c r="A709" s="60"/>
    </row>
    <row r="710">
      <c r="A710" s="60"/>
    </row>
    <row r="711">
      <c r="A711" s="60"/>
    </row>
    <row r="712">
      <c r="A712" s="60"/>
    </row>
    <row r="713">
      <c r="A713" s="60"/>
    </row>
    <row r="714">
      <c r="A714" s="60"/>
    </row>
    <row r="715">
      <c r="A715" s="60"/>
    </row>
    <row r="716">
      <c r="A716" s="60"/>
    </row>
    <row r="717">
      <c r="A717" s="60"/>
    </row>
    <row r="718">
      <c r="A718" s="60"/>
    </row>
    <row r="719">
      <c r="A719" s="60"/>
    </row>
    <row r="720">
      <c r="A720" s="60"/>
    </row>
    <row r="721">
      <c r="A721" s="60"/>
    </row>
    <row r="722">
      <c r="A722" s="60"/>
    </row>
    <row r="723">
      <c r="A723" s="60"/>
    </row>
    <row r="724">
      <c r="A724" s="60"/>
    </row>
    <row r="725">
      <c r="A725" s="60"/>
    </row>
    <row r="726">
      <c r="A726" s="60"/>
    </row>
    <row r="727">
      <c r="A727" s="60"/>
    </row>
    <row r="728">
      <c r="A728" s="60"/>
    </row>
    <row r="729">
      <c r="A729" s="60"/>
    </row>
    <row r="730">
      <c r="A730" s="60"/>
    </row>
    <row r="731">
      <c r="A731" s="60"/>
    </row>
    <row r="732">
      <c r="A732" s="60"/>
    </row>
    <row r="733">
      <c r="A733" s="60"/>
    </row>
    <row r="734">
      <c r="A734" s="60"/>
    </row>
    <row r="735">
      <c r="A735" s="60"/>
    </row>
    <row r="736">
      <c r="A736" s="60"/>
    </row>
    <row r="737">
      <c r="A737" s="60"/>
    </row>
    <row r="738">
      <c r="A738" s="60"/>
    </row>
    <row r="739">
      <c r="A739" s="60"/>
    </row>
    <row r="740">
      <c r="A740" s="60"/>
    </row>
    <row r="741">
      <c r="A741" s="60"/>
    </row>
    <row r="742">
      <c r="A742" s="60"/>
    </row>
    <row r="743">
      <c r="A743" s="60"/>
    </row>
    <row r="744">
      <c r="A744" s="60"/>
    </row>
    <row r="745">
      <c r="A745" s="60"/>
    </row>
    <row r="746">
      <c r="A746" s="60"/>
    </row>
    <row r="747">
      <c r="A747" s="60"/>
    </row>
    <row r="748">
      <c r="A748" s="60"/>
    </row>
    <row r="749">
      <c r="A749" s="60"/>
    </row>
    <row r="750">
      <c r="A750" s="60"/>
    </row>
    <row r="751">
      <c r="A751" s="60"/>
    </row>
    <row r="752">
      <c r="A752" s="60"/>
    </row>
    <row r="753">
      <c r="A753" s="60"/>
    </row>
    <row r="754">
      <c r="A754" s="60"/>
    </row>
    <row r="755">
      <c r="A755" s="60"/>
    </row>
    <row r="756">
      <c r="A756" s="60"/>
    </row>
    <row r="757">
      <c r="A757" s="60"/>
    </row>
    <row r="758">
      <c r="A758" s="60"/>
    </row>
    <row r="759">
      <c r="A759" s="60"/>
    </row>
    <row r="760">
      <c r="A760" s="60"/>
    </row>
    <row r="761">
      <c r="A761" s="60"/>
    </row>
    <row r="762">
      <c r="A762" s="60"/>
    </row>
    <row r="763">
      <c r="A763" s="60"/>
    </row>
    <row r="764">
      <c r="A764" s="60"/>
    </row>
    <row r="765">
      <c r="A765" s="60"/>
    </row>
    <row r="766">
      <c r="A766" s="60"/>
    </row>
    <row r="767">
      <c r="A767" s="60"/>
    </row>
    <row r="768">
      <c r="A768" s="60"/>
    </row>
    <row r="769">
      <c r="A769" s="60"/>
    </row>
    <row r="770">
      <c r="A770" s="60"/>
    </row>
    <row r="771">
      <c r="A771" s="60"/>
    </row>
    <row r="772">
      <c r="A772" s="60"/>
    </row>
    <row r="773">
      <c r="A773" s="60"/>
    </row>
    <row r="774">
      <c r="A774" s="60"/>
    </row>
    <row r="775">
      <c r="A775" s="60"/>
    </row>
    <row r="776">
      <c r="A776" s="60"/>
    </row>
    <row r="777">
      <c r="A777" s="60"/>
    </row>
    <row r="778">
      <c r="A778" s="60"/>
    </row>
    <row r="779">
      <c r="A779" s="60"/>
    </row>
    <row r="780">
      <c r="A780" s="60"/>
    </row>
    <row r="781">
      <c r="A781" s="60"/>
    </row>
    <row r="782">
      <c r="A782" s="60"/>
    </row>
    <row r="783">
      <c r="A783" s="60"/>
    </row>
    <row r="784">
      <c r="A784" s="60"/>
    </row>
    <row r="785">
      <c r="A785" s="60"/>
    </row>
    <row r="786">
      <c r="A786" s="60"/>
    </row>
    <row r="787">
      <c r="A787" s="60"/>
    </row>
    <row r="788">
      <c r="A788" s="60"/>
    </row>
    <row r="789">
      <c r="A789" s="60"/>
    </row>
    <row r="790">
      <c r="A790" s="60"/>
    </row>
    <row r="791">
      <c r="A791" s="60"/>
    </row>
    <row r="792">
      <c r="A792" s="60"/>
    </row>
    <row r="793">
      <c r="A793" s="60"/>
    </row>
    <row r="794">
      <c r="A794" s="60"/>
    </row>
    <row r="795">
      <c r="A795" s="60"/>
    </row>
    <row r="796">
      <c r="A796" s="60"/>
    </row>
    <row r="797">
      <c r="A797" s="60"/>
    </row>
    <row r="798">
      <c r="A798" s="60"/>
    </row>
    <row r="799">
      <c r="A799" s="60"/>
    </row>
    <row r="800">
      <c r="A800" s="60"/>
    </row>
    <row r="801">
      <c r="A801" s="60"/>
    </row>
    <row r="802">
      <c r="A802" s="60"/>
    </row>
    <row r="803">
      <c r="A803" s="60"/>
    </row>
    <row r="804">
      <c r="A804" s="60"/>
    </row>
    <row r="805">
      <c r="A805" s="60"/>
    </row>
    <row r="806">
      <c r="A806" s="60"/>
    </row>
    <row r="807">
      <c r="A807" s="60"/>
    </row>
    <row r="808">
      <c r="A808" s="60"/>
    </row>
    <row r="809">
      <c r="A809" s="60"/>
    </row>
    <row r="810">
      <c r="A810" s="60"/>
    </row>
    <row r="811">
      <c r="A811" s="60"/>
    </row>
    <row r="812">
      <c r="A812" s="60"/>
    </row>
    <row r="813">
      <c r="A813" s="60"/>
    </row>
    <row r="814">
      <c r="A814" s="60"/>
    </row>
    <row r="815">
      <c r="A815" s="60"/>
    </row>
    <row r="816">
      <c r="A816" s="60"/>
    </row>
    <row r="817">
      <c r="A817" s="60"/>
    </row>
    <row r="818">
      <c r="A818" s="60"/>
    </row>
    <row r="819">
      <c r="A819" s="60"/>
    </row>
    <row r="820">
      <c r="A820" s="60"/>
    </row>
    <row r="821">
      <c r="A821" s="60"/>
    </row>
    <row r="822">
      <c r="A822" s="60"/>
    </row>
    <row r="823">
      <c r="A823" s="60"/>
    </row>
    <row r="824">
      <c r="A824" s="60"/>
    </row>
    <row r="825">
      <c r="A825" s="60"/>
    </row>
    <row r="826">
      <c r="A826" s="60"/>
    </row>
    <row r="827">
      <c r="A827" s="60"/>
    </row>
    <row r="828">
      <c r="A828" s="60"/>
    </row>
    <row r="829">
      <c r="A829" s="60"/>
    </row>
    <row r="830">
      <c r="A830" s="60"/>
    </row>
    <row r="831">
      <c r="A831" s="60"/>
    </row>
    <row r="832">
      <c r="A832" s="60"/>
    </row>
    <row r="833">
      <c r="A833" s="60"/>
    </row>
    <row r="834">
      <c r="A834" s="60"/>
    </row>
    <row r="835">
      <c r="A835" s="60"/>
    </row>
    <row r="836">
      <c r="A836" s="60"/>
    </row>
    <row r="837">
      <c r="A837" s="60"/>
    </row>
    <row r="838">
      <c r="A838" s="60"/>
    </row>
    <row r="839">
      <c r="A839" s="60"/>
    </row>
    <row r="840">
      <c r="A840" s="60"/>
    </row>
    <row r="841">
      <c r="A841" s="60"/>
    </row>
    <row r="842">
      <c r="A842" s="60"/>
    </row>
    <row r="843">
      <c r="A843" s="60"/>
    </row>
    <row r="844">
      <c r="A844" s="60"/>
    </row>
    <row r="845">
      <c r="A845" s="60"/>
    </row>
    <row r="846">
      <c r="A846" s="60"/>
    </row>
    <row r="847">
      <c r="A847" s="60"/>
    </row>
    <row r="848">
      <c r="A848" s="60"/>
    </row>
    <row r="849">
      <c r="A849" s="60"/>
    </row>
    <row r="850">
      <c r="A850" s="60"/>
    </row>
    <row r="851">
      <c r="A851" s="60"/>
    </row>
    <row r="852">
      <c r="A852" s="60"/>
    </row>
    <row r="853">
      <c r="A853" s="60"/>
    </row>
    <row r="854">
      <c r="A854" s="60"/>
    </row>
    <row r="855">
      <c r="A855" s="60"/>
    </row>
    <row r="856">
      <c r="A856" s="60"/>
    </row>
    <row r="857">
      <c r="A857" s="60"/>
    </row>
    <row r="858">
      <c r="A858" s="60"/>
    </row>
    <row r="859">
      <c r="A859" s="60"/>
    </row>
    <row r="860">
      <c r="A860" s="60"/>
    </row>
    <row r="861">
      <c r="A861" s="60"/>
    </row>
    <row r="862">
      <c r="A862" s="60"/>
    </row>
    <row r="863">
      <c r="A863" s="60"/>
    </row>
    <row r="864">
      <c r="A864" s="60"/>
    </row>
    <row r="865">
      <c r="A865" s="60"/>
    </row>
    <row r="866">
      <c r="A866" s="60"/>
    </row>
    <row r="867">
      <c r="A867" s="60"/>
    </row>
    <row r="868">
      <c r="A868" s="60"/>
    </row>
    <row r="869">
      <c r="A869" s="60"/>
    </row>
    <row r="870">
      <c r="A870" s="60"/>
    </row>
    <row r="871">
      <c r="A871" s="60"/>
    </row>
    <row r="872">
      <c r="A872" s="60"/>
    </row>
    <row r="873">
      <c r="A873" s="60"/>
    </row>
    <row r="874">
      <c r="A874" s="60"/>
    </row>
    <row r="875">
      <c r="A875" s="60"/>
    </row>
    <row r="876">
      <c r="A876" s="60"/>
    </row>
    <row r="877">
      <c r="A877" s="60"/>
    </row>
    <row r="878">
      <c r="A878" s="60"/>
    </row>
    <row r="879">
      <c r="A879" s="60"/>
    </row>
    <row r="880">
      <c r="A880" s="60"/>
    </row>
    <row r="881">
      <c r="A881" s="60"/>
    </row>
    <row r="882">
      <c r="A882" s="60"/>
    </row>
    <row r="883">
      <c r="A883" s="60"/>
    </row>
    <row r="884">
      <c r="A884" s="60"/>
    </row>
    <row r="885">
      <c r="A885" s="60"/>
    </row>
    <row r="886">
      <c r="A886" s="60"/>
    </row>
    <row r="887">
      <c r="A887" s="60"/>
    </row>
    <row r="888">
      <c r="A888" s="60"/>
    </row>
    <row r="889">
      <c r="A889" s="60"/>
    </row>
    <row r="890">
      <c r="A890" s="60"/>
    </row>
    <row r="891">
      <c r="A891" s="60"/>
    </row>
    <row r="892">
      <c r="A892" s="60"/>
    </row>
    <row r="893">
      <c r="A893" s="60"/>
    </row>
    <row r="894">
      <c r="A894" s="60"/>
    </row>
    <row r="895">
      <c r="A895" s="60"/>
    </row>
    <row r="896">
      <c r="A896" s="60"/>
    </row>
    <row r="897">
      <c r="A897" s="60"/>
    </row>
    <row r="898">
      <c r="A898" s="60"/>
    </row>
    <row r="899">
      <c r="A899" s="60"/>
    </row>
    <row r="900">
      <c r="A900" s="60"/>
    </row>
    <row r="901">
      <c r="A901" s="60"/>
    </row>
    <row r="902">
      <c r="A902" s="60"/>
    </row>
    <row r="903">
      <c r="A903" s="60"/>
    </row>
    <row r="904">
      <c r="A904" s="60"/>
    </row>
    <row r="905">
      <c r="A905" s="60"/>
    </row>
    <row r="906">
      <c r="A906" s="60"/>
    </row>
    <row r="907">
      <c r="A907" s="60"/>
    </row>
    <row r="908">
      <c r="A908" s="60"/>
    </row>
    <row r="909">
      <c r="A909" s="60"/>
    </row>
    <row r="910">
      <c r="A910" s="60"/>
    </row>
    <row r="911">
      <c r="A911" s="60"/>
    </row>
    <row r="912">
      <c r="A912" s="60"/>
    </row>
    <row r="913">
      <c r="A913" s="60"/>
    </row>
    <row r="914">
      <c r="A914" s="60"/>
    </row>
    <row r="915">
      <c r="A915" s="60"/>
    </row>
    <row r="916">
      <c r="A916" s="60"/>
    </row>
    <row r="917">
      <c r="A917" s="60"/>
    </row>
    <row r="918">
      <c r="A918" s="60"/>
    </row>
    <row r="919">
      <c r="A919" s="60"/>
    </row>
    <row r="920">
      <c r="A920" s="60"/>
    </row>
    <row r="921">
      <c r="A921" s="60"/>
    </row>
    <row r="922">
      <c r="A922" s="60"/>
    </row>
    <row r="923">
      <c r="A923" s="60"/>
    </row>
    <row r="924">
      <c r="A924" s="60"/>
    </row>
    <row r="925">
      <c r="A925" s="60"/>
    </row>
    <row r="926">
      <c r="A926" s="60"/>
    </row>
    <row r="927">
      <c r="A927" s="60"/>
    </row>
    <row r="928">
      <c r="A928" s="60"/>
    </row>
    <row r="929">
      <c r="A929" s="60"/>
    </row>
    <row r="930">
      <c r="A930" s="60"/>
    </row>
    <row r="931">
      <c r="A931" s="60"/>
    </row>
    <row r="932">
      <c r="A932" s="60"/>
    </row>
    <row r="933">
      <c r="A933" s="60"/>
    </row>
    <row r="934">
      <c r="A934" s="60"/>
    </row>
    <row r="935">
      <c r="A935" s="60"/>
    </row>
    <row r="936">
      <c r="A936" s="60"/>
    </row>
    <row r="937">
      <c r="A937" s="60"/>
    </row>
    <row r="938">
      <c r="A938" s="60"/>
    </row>
    <row r="939">
      <c r="A939" s="60"/>
    </row>
    <row r="940">
      <c r="A940" s="60"/>
    </row>
    <row r="941">
      <c r="A941" s="60"/>
    </row>
    <row r="942">
      <c r="A942" s="60"/>
    </row>
    <row r="943">
      <c r="A943" s="60"/>
    </row>
    <row r="944">
      <c r="A944" s="60"/>
    </row>
    <row r="945">
      <c r="A945" s="60"/>
    </row>
    <row r="946">
      <c r="A946" s="60"/>
    </row>
    <row r="947">
      <c r="A947" s="60"/>
    </row>
    <row r="948">
      <c r="A948" s="60"/>
    </row>
    <row r="949">
      <c r="A949" s="60"/>
    </row>
    <row r="950">
      <c r="A950" s="60"/>
    </row>
    <row r="951">
      <c r="A951" s="60"/>
    </row>
    <row r="952">
      <c r="A952" s="60"/>
    </row>
    <row r="953">
      <c r="A953" s="60"/>
    </row>
    <row r="954">
      <c r="A954" s="60"/>
    </row>
    <row r="955">
      <c r="A955" s="60"/>
    </row>
    <row r="956">
      <c r="A956" s="60"/>
    </row>
    <row r="957">
      <c r="A957" s="60"/>
    </row>
    <row r="958">
      <c r="A958" s="60"/>
    </row>
    <row r="959">
      <c r="A959" s="60"/>
    </row>
    <row r="960">
      <c r="A960" s="60"/>
    </row>
    <row r="961">
      <c r="A961" s="60"/>
    </row>
    <row r="962">
      <c r="A962" s="60"/>
    </row>
    <row r="963">
      <c r="A963" s="60"/>
    </row>
    <row r="964">
      <c r="A964" s="60"/>
    </row>
    <row r="965">
      <c r="A965" s="60"/>
    </row>
    <row r="966">
      <c r="A966" s="60"/>
    </row>
    <row r="967">
      <c r="A967" s="60"/>
    </row>
    <row r="968">
      <c r="A968" s="60"/>
    </row>
    <row r="969">
      <c r="A969" s="60"/>
    </row>
    <row r="970">
      <c r="A970" s="60"/>
    </row>
    <row r="971">
      <c r="A971" s="60"/>
    </row>
    <row r="972">
      <c r="A972" s="60"/>
    </row>
    <row r="973">
      <c r="A973" s="60"/>
    </row>
    <row r="974">
      <c r="A974" s="60"/>
    </row>
    <row r="975">
      <c r="A975" s="60"/>
    </row>
    <row r="976">
      <c r="A976" s="60"/>
    </row>
    <row r="977">
      <c r="A977" s="60"/>
    </row>
    <row r="978">
      <c r="A978" s="60"/>
    </row>
    <row r="979">
      <c r="A979" s="60"/>
    </row>
    <row r="980">
      <c r="A980" s="60"/>
    </row>
    <row r="981">
      <c r="A981" s="60"/>
    </row>
    <row r="982">
      <c r="A982" s="60"/>
    </row>
    <row r="983">
      <c r="A983" s="60"/>
    </row>
    <row r="984">
      <c r="A984" s="60"/>
    </row>
    <row r="985">
      <c r="A985" s="60"/>
    </row>
    <row r="986">
      <c r="A986" s="60"/>
    </row>
    <row r="987">
      <c r="A987" s="60"/>
    </row>
    <row r="988">
      <c r="A988" s="60"/>
    </row>
    <row r="989">
      <c r="A989" s="60"/>
    </row>
    <row r="990">
      <c r="A990" s="60"/>
    </row>
    <row r="991">
      <c r="A991" s="60"/>
    </row>
    <row r="992">
      <c r="A992" s="60"/>
    </row>
    <row r="993">
      <c r="A993" s="60"/>
    </row>
    <row r="994">
      <c r="A994" s="60"/>
    </row>
    <row r="995">
      <c r="A995" s="60"/>
    </row>
    <row r="996">
      <c r="A996" s="60"/>
    </row>
    <row r="997">
      <c r="A997" s="60"/>
    </row>
    <row r="998">
      <c r="A998" s="60"/>
    </row>
    <row r="999">
      <c r="A999" s="60"/>
    </row>
    <row r="1000">
      <c r="A1000" s="60"/>
    </row>
    <row r="1001">
      <c r="A1001" s="60"/>
    </row>
    <row r="1002">
      <c r="A1002" s="6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71"/>
  </cols>
  <sheetData>
    <row r="1">
      <c r="A1" s="4" t="s">
        <v>6</v>
      </c>
      <c r="B1" s="36" t="s">
        <v>203</v>
      </c>
      <c r="C1" s="36" t="s">
        <v>350</v>
      </c>
      <c r="D1" s="7" t="s">
        <v>351</v>
      </c>
      <c r="E1" s="38" t="s">
        <v>352</v>
      </c>
      <c r="F1" s="7" t="s">
        <v>353</v>
      </c>
      <c r="G1" s="7" t="s">
        <v>354</v>
      </c>
      <c r="H1" s="7" t="s">
        <v>355</v>
      </c>
      <c r="I1" s="7" t="s">
        <v>356</v>
      </c>
      <c r="J1" s="7" t="s">
        <v>357</v>
      </c>
      <c r="K1" s="7" t="s">
        <v>358</v>
      </c>
      <c r="L1" s="7" t="s">
        <v>359</v>
      </c>
      <c r="M1" s="7" t="s">
        <v>360</v>
      </c>
      <c r="N1" s="7" t="s">
        <v>361</v>
      </c>
      <c r="O1" s="7" t="s">
        <v>362</v>
      </c>
      <c r="P1" s="7" t="s">
        <v>363</v>
      </c>
      <c r="Q1" s="7" t="s">
        <v>364</v>
      </c>
      <c r="R1" s="7" t="s">
        <v>365</v>
      </c>
      <c r="S1" s="7" t="s">
        <v>366</v>
      </c>
      <c r="T1" s="7" t="s">
        <v>367</v>
      </c>
      <c r="U1" s="7" t="s">
        <v>368</v>
      </c>
      <c r="V1" s="7" t="s">
        <v>369</v>
      </c>
      <c r="W1" s="7" t="s">
        <v>370</v>
      </c>
      <c r="X1" s="7" t="s">
        <v>371</v>
      </c>
      <c r="Y1" s="7" t="s">
        <v>372</v>
      </c>
      <c r="Z1" s="7" t="s">
        <v>373</v>
      </c>
      <c r="AA1" s="7" t="s">
        <v>374</v>
      </c>
      <c r="AB1" s="7" t="s">
        <v>375</v>
      </c>
      <c r="AC1" s="7" t="s">
        <v>376</v>
      </c>
      <c r="AD1" s="7" t="s">
        <v>377</v>
      </c>
      <c r="AE1" s="7" t="s">
        <v>378</v>
      </c>
      <c r="AF1" s="7" t="s">
        <v>379</v>
      </c>
      <c r="AG1" s="7" t="s">
        <v>380</v>
      </c>
      <c r="AH1" s="7" t="s">
        <v>381</v>
      </c>
      <c r="AI1" s="7" t="s">
        <v>382</v>
      </c>
      <c r="AJ1" s="7" t="s">
        <v>383</v>
      </c>
      <c r="AK1" s="7" t="s">
        <v>384</v>
      </c>
      <c r="AL1" s="7" t="s">
        <v>385</v>
      </c>
      <c r="AM1" s="7" t="s">
        <v>386</v>
      </c>
      <c r="AN1" s="7" t="s">
        <v>388</v>
      </c>
      <c r="AO1" s="7" t="s">
        <v>389</v>
      </c>
      <c r="AP1" s="7" t="s">
        <v>390</v>
      </c>
      <c r="AQ1" s="7" t="s">
        <v>391</v>
      </c>
      <c r="AR1" s="7" t="s">
        <v>392</v>
      </c>
      <c r="AS1" s="7" t="s">
        <v>393</v>
      </c>
      <c r="AT1" s="7" t="s">
        <v>394</v>
      </c>
      <c r="AU1" s="7" t="s">
        <v>395</v>
      </c>
      <c r="AV1" s="7" t="s">
        <v>396</v>
      </c>
      <c r="AW1" s="7" t="s">
        <v>397</v>
      </c>
      <c r="AX1" s="7" t="s">
        <v>398</v>
      </c>
      <c r="AY1" s="7" t="s">
        <v>399</v>
      </c>
      <c r="AZ1" s="7" t="s">
        <v>400</v>
      </c>
      <c r="BA1" s="7" t="s">
        <v>401</v>
      </c>
      <c r="BB1" s="7" t="s">
        <v>402</v>
      </c>
      <c r="BC1" s="7" t="s">
        <v>403</v>
      </c>
      <c r="BD1" s="7" t="s">
        <v>404</v>
      </c>
      <c r="BE1" s="7" t="s">
        <v>405</v>
      </c>
      <c r="BF1" s="7" t="s">
        <v>406</v>
      </c>
      <c r="BG1" s="7" t="s">
        <v>407</v>
      </c>
      <c r="BH1" s="7" t="s">
        <v>408</v>
      </c>
      <c r="BI1" s="7" t="s">
        <v>409</v>
      </c>
      <c r="BJ1" s="7" t="s">
        <v>410</v>
      </c>
      <c r="BK1" s="7" t="s">
        <v>411</v>
      </c>
      <c r="BL1" s="7" t="s">
        <v>412</v>
      </c>
      <c r="BM1" s="7" t="s">
        <v>413</v>
      </c>
      <c r="BN1" s="7" t="s">
        <v>414</v>
      </c>
      <c r="BO1" s="7" t="s">
        <v>415</v>
      </c>
      <c r="BP1" s="7" t="s">
        <v>416</v>
      </c>
      <c r="BQ1" s="7" t="s">
        <v>417</v>
      </c>
      <c r="BR1" s="7" t="s">
        <v>418</v>
      </c>
      <c r="BS1" s="7" t="s">
        <v>419</v>
      </c>
      <c r="BT1" s="7" t="s">
        <v>420</v>
      </c>
      <c r="BU1" s="7" t="s">
        <v>421</v>
      </c>
      <c r="BV1" s="7" t="s">
        <v>422</v>
      </c>
      <c r="BW1" s="7" t="s">
        <v>423</v>
      </c>
    </row>
    <row r="2">
      <c r="A2" s="234" t="s">
        <v>28</v>
      </c>
      <c r="B2" s="2" t="s">
        <v>424</v>
      </c>
      <c r="C2" s="2" t="s">
        <v>424</v>
      </c>
      <c r="D2" s="2"/>
    </row>
    <row r="3">
      <c r="A3" s="48" t="s">
        <v>30</v>
      </c>
      <c r="B3" s="50">
        <v>51.0</v>
      </c>
      <c r="C3" s="53">
        <f t="shared" ref="C3:C13" si="1">SUM(D3:AR3)</f>
        <v>51</v>
      </c>
      <c r="D3" s="53"/>
      <c r="E3" s="50">
        <v>14.0</v>
      </c>
      <c r="F3" s="50">
        <v>11.0</v>
      </c>
      <c r="G3" s="50">
        <v>2.0</v>
      </c>
      <c r="H3" s="50">
        <v>4.0</v>
      </c>
      <c r="I3" s="50">
        <v>5.0</v>
      </c>
      <c r="J3" s="50">
        <v>2.0</v>
      </c>
      <c r="K3" s="50">
        <v>1.0</v>
      </c>
      <c r="L3" s="50">
        <v>2.0</v>
      </c>
      <c r="M3" s="50">
        <v>2.0</v>
      </c>
      <c r="N3" s="50">
        <v>7.0</v>
      </c>
      <c r="O3" s="50">
        <v>1.0</v>
      </c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</row>
    <row r="4">
      <c r="A4" s="55" t="s">
        <v>103</v>
      </c>
      <c r="B4" s="57">
        <v>7.0</v>
      </c>
      <c r="C4" s="58">
        <f t="shared" si="1"/>
        <v>7</v>
      </c>
      <c r="D4" s="58"/>
      <c r="E4" s="57">
        <v>2.0</v>
      </c>
      <c r="F4" s="58"/>
      <c r="G4" s="58"/>
      <c r="H4" s="58"/>
      <c r="I4" s="57">
        <v>1.0</v>
      </c>
      <c r="J4" s="57">
        <v>1.0</v>
      </c>
      <c r="K4" s="58"/>
      <c r="L4" s="58"/>
      <c r="M4" s="58"/>
      <c r="N4" s="58"/>
      <c r="O4" s="58"/>
      <c r="P4" s="57">
        <v>1.0</v>
      </c>
      <c r="Q4" s="57">
        <v>1.0</v>
      </c>
      <c r="R4" s="57">
        <v>1.0</v>
      </c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</row>
    <row r="5">
      <c r="A5" s="62" t="s">
        <v>428</v>
      </c>
      <c r="B5" s="64">
        <v>150.0</v>
      </c>
      <c r="C5" s="66">
        <f t="shared" si="1"/>
        <v>160</v>
      </c>
      <c r="D5" s="66"/>
      <c r="E5" s="64">
        <v>47.0</v>
      </c>
      <c r="F5" s="64">
        <v>1.0</v>
      </c>
      <c r="G5" s="66"/>
      <c r="H5" s="66"/>
      <c r="I5" s="66"/>
      <c r="J5" s="66"/>
      <c r="K5" s="66"/>
      <c r="L5" s="66"/>
      <c r="M5" s="66"/>
      <c r="N5" s="66"/>
      <c r="O5" s="64">
        <v>1.0</v>
      </c>
      <c r="P5" s="66"/>
      <c r="Q5" s="66"/>
      <c r="R5" s="66"/>
      <c r="S5" s="64">
        <v>111.0</v>
      </c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</row>
    <row r="6">
      <c r="A6" s="69" t="s">
        <v>430</v>
      </c>
      <c r="B6" s="70">
        <v>2514.0</v>
      </c>
      <c r="C6" s="72">
        <f t="shared" si="1"/>
        <v>2514</v>
      </c>
      <c r="D6" s="72"/>
      <c r="E6" s="70">
        <v>735.0</v>
      </c>
      <c r="F6" s="70">
        <v>40.0</v>
      </c>
      <c r="G6" s="70">
        <v>16.0</v>
      </c>
      <c r="H6" s="70">
        <v>189.0</v>
      </c>
      <c r="I6" s="70">
        <v>25.0</v>
      </c>
      <c r="J6" s="70">
        <v>617.0</v>
      </c>
      <c r="K6" s="70">
        <v>14.0</v>
      </c>
      <c r="L6" s="70">
        <v>2.0</v>
      </c>
      <c r="M6" s="70">
        <v>12.0</v>
      </c>
      <c r="N6" s="72"/>
      <c r="O6" s="70">
        <v>18.0</v>
      </c>
      <c r="P6" s="70">
        <v>4.0</v>
      </c>
      <c r="Q6" s="70">
        <v>15.0</v>
      </c>
      <c r="R6" s="72"/>
      <c r="S6" s="72"/>
      <c r="T6" s="70">
        <v>503.0</v>
      </c>
      <c r="U6" s="70">
        <v>1.0</v>
      </c>
      <c r="V6" s="70">
        <v>14.0</v>
      </c>
      <c r="W6" s="70">
        <v>3.0</v>
      </c>
      <c r="X6" s="70">
        <v>4.0</v>
      </c>
      <c r="Y6" s="70">
        <v>44.0</v>
      </c>
      <c r="Z6" s="70">
        <v>12.0</v>
      </c>
      <c r="AA6" s="70">
        <v>78.0</v>
      </c>
      <c r="AB6" s="70">
        <v>2.0</v>
      </c>
      <c r="AC6" s="70">
        <v>24.0</v>
      </c>
      <c r="AD6" s="70">
        <v>60.0</v>
      </c>
      <c r="AE6" s="70">
        <v>8.0</v>
      </c>
      <c r="AF6" s="70">
        <v>30.0</v>
      </c>
      <c r="AG6" s="70">
        <v>21.0</v>
      </c>
      <c r="AH6" s="70">
        <v>14.0</v>
      </c>
      <c r="AI6" s="70">
        <v>3.0</v>
      </c>
      <c r="AJ6" s="70">
        <v>6.0</v>
      </c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</row>
    <row r="7">
      <c r="A7" s="75" t="s">
        <v>432</v>
      </c>
      <c r="B7" s="77">
        <v>2.0</v>
      </c>
      <c r="C7" s="80">
        <f t="shared" si="1"/>
        <v>2</v>
      </c>
      <c r="D7" s="77">
        <v>2.0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</row>
    <row r="8">
      <c r="A8" s="82" t="s">
        <v>139</v>
      </c>
      <c r="B8" s="83">
        <v>34.0</v>
      </c>
      <c r="C8" s="59">
        <f t="shared" si="1"/>
        <v>34</v>
      </c>
      <c r="D8" s="59"/>
      <c r="E8" s="83">
        <v>8.0</v>
      </c>
      <c r="F8" s="83">
        <v>17.0</v>
      </c>
      <c r="G8" s="59"/>
      <c r="H8" s="59"/>
      <c r="I8" s="59"/>
      <c r="J8" s="83">
        <v>1.0</v>
      </c>
      <c r="K8" s="59"/>
      <c r="L8" s="59"/>
      <c r="M8" s="59"/>
      <c r="N8" s="83">
        <v>4.0</v>
      </c>
      <c r="O8" s="59"/>
      <c r="P8" s="59"/>
      <c r="Q8" s="59"/>
      <c r="R8" s="59"/>
      <c r="S8" s="59"/>
      <c r="T8" s="83">
        <v>4.0</v>
      </c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</row>
    <row r="9">
      <c r="A9" s="86" t="s">
        <v>141</v>
      </c>
      <c r="B9" s="12">
        <v>77.0</v>
      </c>
      <c r="C9" s="87">
        <f t="shared" si="1"/>
        <v>77</v>
      </c>
      <c r="D9" s="87"/>
      <c r="E9" s="12">
        <v>35.0</v>
      </c>
      <c r="F9" s="12">
        <v>2.0</v>
      </c>
      <c r="G9" s="87"/>
      <c r="H9" s="87"/>
      <c r="I9" s="12">
        <v>1.0</v>
      </c>
      <c r="J9" s="12">
        <f>3+5</f>
        <v>8</v>
      </c>
      <c r="K9" s="87"/>
      <c r="L9" s="87"/>
      <c r="M9" s="87"/>
      <c r="N9" s="87"/>
      <c r="O9" s="87"/>
      <c r="P9" s="87"/>
      <c r="Q9" s="87"/>
      <c r="R9" s="87"/>
      <c r="S9" s="87"/>
      <c r="T9" s="12">
        <v>11.0</v>
      </c>
      <c r="U9" s="87"/>
      <c r="V9" s="87"/>
      <c r="W9" s="87"/>
      <c r="X9" s="87"/>
      <c r="Y9" s="87"/>
      <c r="Z9" s="87"/>
      <c r="AA9" s="87"/>
      <c r="AB9" s="87"/>
      <c r="AC9" s="12">
        <v>11.0</v>
      </c>
      <c r="AD9" s="87"/>
      <c r="AE9" s="12">
        <v>2.0</v>
      </c>
      <c r="AF9" s="87"/>
      <c r="AG9" s="87"/>
      <c r="AH9" s="12">
        <v>1.0</v>
      </c>
      <c r="AI9" s="12">
        <v>1.0</v>
      </c>
      <c r="AJ9" s="87"/>
      <c r="AK9" s="87"/>
      <c r="AL9" s="87"/>
      <c r="AM9" s="87"/>
      <c r="AN9" s="12">
        <v>1.0</v>
      </c>
      <c r="AO9" s="12">
        <v>2.0</v>
      </c>
      <c r="AP9" s="12">
        <v>1.0</v>
      </c>
      <c r="AQ9" s="12">
        <v>1.0</v>
      </c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</row>
    <row r="10">
      <c r="A10" s="90" t="s">
        <v>143</v>
      </c>
      <c r="B10" s="91">
        <v>8.0</v>
      </c>
      <c r="C10" s="93">
        <f t="shared" si="1"/>
        <v>8</v>
      </c>
      <c r="D10" s="93"/>
      <c r="E10" s="91">
        <v>6.0</v>
      </c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1">
        <v>1.0</v>
      </c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1">
        <v>1.0</v>
      </c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</row>
    <row r="11">
      <c r="A11" s="94" t="s">
        <v>435</v>
      </c>
      <c r="B11" s="95">
        <v>3475.0</v>
      </c>
      <c r="C11" s="96">
        <f t="shared" si="1"/>
        <v>2418</v>
      </c>
      <c r="D11" s="96"/>
      <c r="E11" s="95">
        <v>979.0</v>
      </c>
      <c r="F11" s="95">
        <v>32.0</v>
      </c>
      <c r="G11" s="95">
        <v>33.0</v>
      </c>
      <c r="H11" s="95">
        <v>5.0</v>
      </c>
      <c r="I11" s="95">
        <v>52.0</v>
      </c>
      <c r="J11" s="95">
        <v>257.0</v>
      </c>
      <c r="K11" s="95">
        <v>12.0</v>
      </c>
      <c r="L11" s="95">
        <v>16.0</v>
      </c>
      <c r="M11" s="95">
        <v>4.0</v>
      </c>
      <c r="N11" s="96"/>
      <c r="O11" s="95">
        <v>62.0</v>
      </c>
      <c r="P11" s="95">
        <v>3.0</v>
      </c>
      <c r="Q11" s="95">
        <v>23.0</v>
      </c>
      <c r="R11" s="96"/>
      <c r="S11" s="95">
        <v>12.0</v>
      </c>
      <c r="T11" s="95">
        <v>375.0</v>
      </c>
      <c r="U11" s="96"/>
      <c r="V11" s="96"/>
      <c r="W11" s="95">
        <v>9.0</v>
      </c>
      <c r="X11" s="95">
        <v>3.0</v>
      </c>
      <c r="Y11" s="95">
        <v>39.0</v>
      </c>
      <c r="Z11" s="95">
        <v>51.0</v>
      </c>
      <c r="AA11" s="95">
        <v>109.0</v>
      </c>
      <c r="AB11" s="95">
        <v>4.0</v>
      </c>
      <c r="AC11" s="95">
        <v>65.0</v>
      </c>
      <c r="AD11" s="95">
        <v>57.0</v>
      </c>
      <c r="AE11" s="95">
        <v>12.0</v>
      </c>
      <c r="AF11" s="95">
        <v>62.0</v>
      </c>
      <c r="AG11" s="95">
        <v>38.0</v>
      </c>
      <c r="AH11" s="95">
        <v>89.0</v>
      </c>
      <c r="AI11" s="95">
        <v>4.0</v>
      </c>
      <c r="AJ11" s="95">
        <v>7.0</v>
      </c>
      <c r="AK11" s="95">
        <v>1.0</v>
      </c>
      <c r="AL11" s="95">
        <v>1.0</v>
      </c>
      <c r="AM11" s="95">
        <v>2.0</v>
      </c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</row>
    <row r="12">
      <c r="A12" s="121" t="s">
        <v>150</v>
      </c>
      <c r="B12" s="123">
        <v>53.0</v>
      </c>
      <c r="C12" s="124">
        <f t="shared" si="1"/>
        <v>53</v>
      </c>
      <c r="D12" s="124"/>
      <c r="E12" s="123">
        <v>24.0</v>
      </c>
      <c r="F12" s="123">
        <v>2.0</v>
      </c>
      <c r="G12" s="124"/>
      <c r="H12" s="123">
        <v>1.0</v>
      </c>
      <c r="I12" s="123">
        <v>2.0</v>
      </c>
      <c r="J12" s="123">
        <v>3.0</v>
      </c>
      <c r="K12" s="124"/>
      <c r="L12" s="123">
        <v>1.0</v>
      </c>
      <c r="M12" s="124"/>
      <c r="N12" s="124"/>
      <c r="O12" s="123">
        <v>1.0</v>
      </c>
      <c r="P12" s="124"/>
      <c r="Q12" s="124"/>
      <c r="R12" s="124"/>
      <c r="S12" s="124"/>
      <c r="T12" s="123">
        <v>8.0</v>
      </c>
      <c r="U12" s="124"/>
      <c r="V12" s="123">
        <v>1.0</v>
      </c>
      <c r="W12" s="124"/>
      <c r="X12" s="124"/>
      <c r="Y12" s="124"/>
      <c r="Z12" s="124"/>
      <c r="AA12" s="124"/>
      <c r="AB12" s="124"/>
      <c r="AC12" s="124"/>
      <c r="AD12" s="124"/>
      <c r="AE12" s="123">
        <v>2.0</v>
      </c>
      <c r="AF12" s="123">
        <v>3.0</v>
      </c>
      <c r="AG12" s="124"/>
      <c r="AH12" s="123">
        <v>1.0</v>
      </c>
      <c r="AI12" s="124"/>
      <c r="AJ12" s="124"/>
      <c r="AK12" s="124"/>
      <c r="AL12" s="123">
        <v>1.0</v>
      </c>
      <c r="AM12" s="123">
        <v>1.0</v>
      </c>
      <c r="AN12" s="123">
        <v>2.0</v>
      </c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  <c r="BN12" s="124"/>
      <c r="BO12" s="124"/>
      <c r="BP12" s="124"/>
      <c r="BQ12" s="124"/>
      <c r="BR12" s="124"/>
      <c r="BS12" s="124"/>
      <c r="BT12" s="124"/>
      <c r="BU12" s="124"/>
      <c r="BV12" s="124"/>
      <c r="BW12" s="124"/>
    </row>
    <row r="13">
      <c r="A13" s="126" t="s">
        <v>131</v>
      </c>
      <c r="B13" s="44">
        <v>34.0</v>
      </c>
      <c r="C13" s="128">
        <f t="shared" si="1"/>
        <v>34</v>
      </c>
      <c r="D13" s="44">
        <v>9.0</v>
      </c>
      <c r="E13" s="44">
        <v>10.0</v>
      </c>
      <c r="F13" s="128"/>
      <c r="G13" s="128"/>
      <c r="H13" s="128"/>
      <c r="I13" s="128"/>
      <c r="J13" s="44">
        <v>3.0</v>
      </c>
      <c r="K13" s="128"/>
      <c r="L13" s="128"/>
      <c r="M13" s="128"/>
      <c r="N13" s="44">
        <v>1.0</v>
      </c>
      <c r="O13" s="128"/>
      <c r="P13" s="128"/>
      <c r="Q13" s="44">
        <v>1.0</v>
      </c>
      <c r="R13" s="128"/>
      <c r="S13" s="128"/>
      <c r="T13" s="128"/>
      <c r="U13" s="128"/>
      <c r="V13" s="128"/>
      <c r="W13" s="128"/>
      <c r="X13" s="128"/>
      <c r="Y13" s="128"/>
      <c r="Z13" s="128"/>
      <c r="AA13" s="44">
        <v>1.0</v>
      </c>
      <c r="AB13" s="128"/>
      <c r="AC13" s="128"/>
      <c r="AD13" s="128"/>
      <c r="AE13" s="128"/>
      <c r="AF13" s="44">
        <v>2.0</v>
      </c>
      <c r="AG13" s="128"/>
      <c r="AH13" s="128"/>
      <c r="AI13" s="128"/>
      <c r="AJ13" s="128"/>
      <c r="AK13" s="128"/>
      <c r="AL13" s="128"/>
      <c r="AM13" s="128"/>
      <c r="AN13" s="44">
        <v>1.0</v>
      </c>
      <c r="AO13" s="128"/>
      <c r="AP13" s="128"/>
      <c r="AQ13" s="128"/>
      <c r="AR13" s="44">
        <v>6.0</v>
      </c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</row>
    <row r="14">
      <c r="A14" s="130" t="s">
        <v>425</v>
      </c>
      <c r="B14" s="248">
        <f t="shared" ref="B14:C14" si="2">SUM($D$14:$BW$14)</f>
        <v>2598</v>
      </c>
      <c r="C14" s="248">
        <f t="shared" si="2"/>
        <v>2598</v>
      </c>
      <c r="D14" s="248">
        <f>276+5+43+4</f>
        <v>328</v>
      </c>
      <c r="E14" s="250">
        <f>30+679+69+80</f>
        <v>858</v>
      </c>
      <c r="F14" s="248"/>
      <c r="G14" s="248"/>
      <c r="H14" s="248"/>
      <c r="I14" s="248"/>
      <c r="J14" s="248"/>
      <c r="K14" s="248"/>
      <c r="L14" s="248"/>
      <c r="M14" s="248"/>
      <c r="N14" s="250">
        <v>21.0</v>
      </c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48"/>
      <c r="AF14" s="248"/>
      <c r="AG14" s="248"/>
      <c r="AH14" s="248"/>
      <c r="AI14" s="248"/>
      <c r="AJ14" s="248"/>
      <c r="AK14" s="248"/>
      <c r="AL14" s="248"/>
      <c r="AM14" s="248"/>
      <c r="AN14" s="250">
        <v>164.0</v>
      </c>
      <c r="AO14" s="248"/>
      <c r="AP14" s="248"/>
      <c r="AQ14" s="248"/>
      <c r="AR14" s="250">
        <v>977.0</v>
      </c>
      <c r="AS14" s="250">
        <v>203.0</v>
      </c>
      <c r="AT14" s="250">
        <v>46.0</v>
      </c>
      <c r="AU14" s="250">
        <v>1.0</v>
      </c>
      <c r="AV14" s="250"/>
      <c r="AW14" s="250"/>
      <c r="AX14" s="250"/>
      <c r="AY14" s="250"/>
      <c r="AZ14" s="250"/>
      <c r="BA14" s="250"/>
      <c r="BB14" s="250"/>
      <c r="BC14" s="250"/>
      <c r="BD14" s="250"/>
      <c r="BE14" s="250"/>
      <c r="BF14" s="250"/>
      <c r="BG14" s="250"/>
      <c r="BH14" s="250"/>
      <c r="BI14" s="250"/>
      <c r="BJ14" s="250"/>
      <c r="BK14" s="250"/>
      <c r="BL14" s="250"/>
      <c r="BM14" s="250"/>
      <c r="BN14" s="250"/>
      <c r="BO14" s="250"/>
      <c r="BP14" s="250"/>
      <c r="BQ14" s="250"/>
      <c r="BR14" s="250"/>
      <c r="BS14" s="250"/>
      <c r="BT14" s="250"/>
      <c r="BU14" s="250"/>
      <c r="BV14" s="250"/>
      <c r="BW14" s="250"/>
    </row>
    <row r="15">
      <c r="A15" s="136" t="s">
        <v>442</v>
      </c>
      <c r="B15" s="138">
        <f t="shared" ref="B15:C15" si="3">SUM($D$15:$BW$15)</f>
        <v>28395</v>
      </c>
      <c r="C15" s="138">
        <f t="shared" si="3"/>
        <v>28395</v>
      </c>
      <c r="D15" s="138">
        <f>839+8796</f>
        <v>9635</v>
      </c>
      <c r="E15" s="138">
        <f>3+1673+2759</f>
        <v>4435</v>
      </c>
      <c r="F15" s="138">
        <v>572.0</v>
      </c>
      <c r="G15" s="138">
        <v>596.0</v>
      </c>
      <c r="H15" s="138">
        <v>86.0</v>
      </c>
      <c r="I15" s="138">
        <v>586.0</v>
      </c>
      <c r="J15" s="138">
        <v>1274.0</v>
      </c>
      <c r="K15" s="138">
        <v>63.0</v>
      </c>
      <c r="L15" s="138">
        <v>459.0</v>
      </c>
      <c r="M15" s="138">
        <v>131.0</v>
      </c>
      <c r="N15" s="138"/>
      <c r="O15" s="138">
        <v>466.0</v>
      </c>
      <c r="P15" s="138">
        <v>124.0</v>
      </c>
      <c r="Q15" s="138">
        <v>602.0</v>
      </c>
      <c r="R15" s="141"/>
      <c r="S15" s="138">
        <v>149.0</v>
      </c>
      <c r="T15" s="138">
        <v>1731.0</v>
      </c>
      <c r="U15" s="138">
        <v>90.0</v>
      </c>
      <c r="V15" s="138">
        <v>25.0</v>
      </c>
      <c r="W15" s="138">
        <v>131.0</v>
      </c>
      <c r="X15" s="138">
        <v>49.0</v>
      </c>
      <c r="Y15" s="138">
        <v>385.0</v>
      </c>
      <c r="Z15" s="138">
        <v>400.0</v>
      </c>
      <c r="AA15" s="138">
        <v>483.0</v>
      </c>
      <c r="AB15" s="138">
        <v>224.0</v>
      </c>
      <c r="AC15" s="138">
        <v>270.0</v>
      </c>
      <c r="AD15" s="138">
        <v>543.0</v>
      </c>
      <c r="AE15" s="138">
        <v>488.0</v>
      </c>
      <c r="AF15" s="138">
        <v>420.0</v>
      </c>
      <c r="AG15" s="138">
        <v>262.0</v>
      </c>
      <c r="AH15" s="138">
        <v>1033.0</v>
      </c>
      <c r="AI15" s="138">
        <v>100.0</v>
      </c>
      <c r="AJ15" s="138">
        <v>231.0</v>
      </c>
      <c r="AK15" s="138">
        <v>56.0</v>
      </c>
      <c r="AL15" s="138">
        <v>37.0</v>
      </c>
      <c r="AM15" s="138">
        <v>25.0</v>
      </c>
      <c r="AN15" s="138"/>
      <c r="AO15" s="138">
        <v>65.0</v>
      </c>
      <c r="AP15" s="138">
        <v>18.0</v>
      </c>
      <c r="AQ15" s="141"/>
      <c r="AR15" s="138"/>
      <c r="AS15" s="138"/>
      <c r="AT15" s="138"/>
      <c r="AU15" s="138"/>
      <c r="AV15" s="138">
        <v>793.0</v>
      </c>
      <c r="AW15" s="138">
        <v>35.0</v>
      </c>
      <c r="AX15" s="138">
        <v>71.0</v>
      </c>
      <c r="AY15" s="138">
        <v>1.0</v>
      </c>
      <c r="AZ15" s="138">
        <v>3.0</v>
      </c>
      <c r="BA15" s="138">
        <v>66.0</v>
      </c>
      <c r="BB15" s="138">
        <v>31.0</v>
      </c>
      <c r="BC15" s="138">
        <v>8.0</v>
      </c>
      <c r="BD15" s="138">
        <v>2.0</v>
      </c>
      <c r="BE15" s="138">
        <v>94.0</v>
      </c>
      <c r="BF15" s="138">
        <v>13.0</v>
      </c>
      <c r="BG15" s="138">
        <v>13.0</v>
      </c>
      <c r="BH15" s="138">
        <v>24.0</v>
      </c>
      <c r="BI15" s="138">
        <v>86.0</v>
      </c>
      <c r="BJ15" s="138">
        <v>91.0</v>
      </c>
      <c r="BK15" s="138">
        <v>42.0</v>
      </c>
      <c r="BL15" s="138">
        <v>30.0</v>
      </c>
      <c r="BM15" s="138">
        <v>51.0</v>
      </c>
      <c r="BN15" s="138">
        <v>184.0</v>
      </c>
      <c r="BO15" s="138">
        <v>17.0</v>
      </c>
      <c r="BP15" s="138">
        <v>31.0</v>
      </c>
      <c r="BQ15" s="138">
        <v>21.0</v>
      </c>
      <c r="BR15" s="138">
        <v>23.0</v>
      </c>
      <c r="BS15" s="138">
        <v>32.0</v>
      </c>
      <c r="BT15" s="138">
        <v>22.0</v>
      </c>
      <c r="BU15" s="138">
        <v>16.0</v>
      </c>
      <c r="BV15" s="138">
        <v>25.0</v>
      </c>
      <c r="BW15" s="138">
        <v>326.0</v>
      </c>
    </row>
    <row r="16">
      <c r="A16" s="7" t="s">
        <v>51</v>
      </c>
      <c r="B16" s="34">
        <f t="shared" ref="B16:BW16" si="4">SUM(B2:B15)</f>
        <v>37398</v>
      </c>
      <c r="C16" s="34">
        <f t="shared" si="4"/>
        <v>36351</v>
      </c>
      <c r="D16" s="34">
        <f t="shared" si="4"/>
        <v>9974</v>
      </c>
      <c r="E16" s="34">
        <f t="shared" si="4"/>
        <v>7153</v>
      </c>
      <c r="F16" s="34">
        <f t="shared" si="4"/>
        <v>677</v>
      </c>
      <c r="G16" s="34">
        <f t="shared" si="4"/>
        <v>647</v>
      </c>
      <c r="H16" s="34">
        <f t="shared" si="4"/>
        <v>285</v>
      </c>
      <c r="I16" s="34">
        <f t="shared" si="4"/>
        <v>672</v>
      </c>
      <c r="J16" s="34">
        <f t="shared" si="4"/>
        <v>2166</v>
      </c>
      <c r="K16" s="34">
        <f t="shared" si="4"/>
        <v>90</v>
      </c>
      <c r="L16" s="34">
        <f t="shared" si="4"/>
        <v>480</v>
      </c>
      <c r="M16" s="34">
        <f t="shared" si="4"/>
        <v>149</v>
      </c>
      <c r="N16" s="34">
        <f t="shared" si="4"/>
        <v>33</v>
      </c>
      <c r="O16" s="34">
        <f t="shared" si="4"/>
        <v>549</v>
      </c>
      <c r="P16" s="34">
        <f t="shared" si="4"/>
        <v>132</v>
      </c>
      <c r="Q16" s="34">
        <f t="shared" si="4"/>
        <v>642</v>
      </c>
      <c r="R16" s="34">
        <f t="shared" si="4"/>
        <v>1</v>
      </c>
      <c r="S16" s="34">
        <f t="shared" si="4"/>
        <v>272</v>
      </c>
      <c r="T16" s="34">
        <f t="shared" si="4"/>
        <v>2632</v>
      </c>
      <c r="U16" s="34">
        <f t="shared" si="4"/>
        <v>91</v>
      </c>
      <c r="V16" s="34">
        <f t="shared" si="4"/>
        <v>40</v>
      </c>
      <c r="W16" s="34">
        <f t="shared" si="4"/>
        <v>143</v>
      </c>
      <c r="X16" s="34">
        <f t="shared" si="4"/>
        <v>56</v>
      </c>
      <c r="Y16" s="34">
        <f t="shared" si="4"/>
        <v>468</v>
      </c>
      <c r="Z16" s="34">
        <f t="shared" si="4"/>
        <v>463</v>
      </c>
      <c r="AA16" s="34">
        <f t="shared" si="4"/>
        <v>671</v>
      </c>
      <c r="AB16" s="34">
        <f t="shared" si="4"/>
        <v>230</v>
      </c>
      <c r="AC16" s="34">
        <f t="shared" si="4"/>
        <v>371</v>
      </c>
      <c r="AD16" s="34">
        <f t="shared" si="4"/>
        <v>660</v>
      </c>
      <c r="AE16" s="34">
        <f t="shared" si="4"/>
        <v>512</v>
      </c>
      <c r="AF16" s="34">
        <f t="shared" si="4"/>
        <v>517</v>
      </c>
      <c r="AG16" s="34">
        <f t="shared" si="4"/>
        <v>321</v>
      </c>
      <c r="AH16" s="34">
        <f t="shared" si="4"/>
        <v>1138</v>
      </c>
      <c r="AI16" s="34">
        <f t="shared" si="4"/>
        <v>108</v>
      </c>
      <c r="AJ16" s="34">
        <f t="shared" si="4"/>
        <v>244</v>
      </c>
      <c r="AK16" s="34">
        <f t="shared" si="4"/>
        <v>57</v>
      </c>
      <c r="AL16" s="34">
        <f t="shared" si="4"/>
        <v>39</v>
      </c>
      <c r="AM16" s="34">
        <f t="shared" si="4"/>
        <v>28</v>
      </c>
      <c r="AN16" s="34">
        <f t="shared" si="4"/>
        <v>168</v>
      </c>
      <c r="AO16" s="34">
        <f t="shared" si="4"/>
        <v>68</v>
      </c>
      <c r="AP16" s="34">
        <f t="shared" si="4"/>
        <v>19</v>
      </c>
      <c r="AQ16" s="34">
        <f t="shared" si="4"/>
        <v>1</v>
      </c>
      <c r="AR16" s="34">
        <f t="shared" si="4"/>
        <v>983</v>
      </c>
      <c r="AS16" s="34">
        <f t="shared" si="4"/>
        <v>203</v>
      </c>
      <c r="AT16" s="34">
        <f t="shared" si="4"/>
        <v>46</v>
      </c>
      <c r="AU16" s="34">
        <f t="shared" si="4"/>
        <v>1</v>
      </c>
      <c r="AV16" s="34">
        <f t="shared" si="4"/>
        <v>793</v>
      </c>
      <c r="AW16" s="34">
        <f t="shared" si="4"/>
        <v>35</v>
      </c>
      <c r="AX16" s="34">
        <f t="shared" si="4"/>
        <v>71</v>
      </c>
      <c r="AY16" s="34">
        <f t="shared" si="4"/>
        <v>1</v>
      </c>
      <c r="AZ16" s="34">
        <f t="shared" si="4"/>
        <v>3</v>
      </c>
      <c r="BA16" s="34">
        <f t="shared" si="4"/>
        <v>66</v>
      </c>
      <c r="BB16" s="34">
        <f t="shared" si="4"/>
        <v>31</v>
      </c>
      <c r="BC16" s="34">
        <f t="shared" si="4"/>
        <v>8</v>
      </c>
      <c r="BD16" s="34">
        <f t="shared" si="4"/>
        <v>2</v>
      </c>
      <c r="BE16" s="34">
        <f t="shared" si="4"/>
        <v>94</v>
      </c>
      <c r="BF16" s="34">
        <f t="shared" si="4"/>
        <v>13</v>
      </c>
      <c r="BG16" s="34">
        <f t="shared" si="4"/>
        <v>13</v>
      </c>
      <c r="BH16" s="34">
        <f t="shared" si="4"/>
        <v>24</v>
      </c>
      <c r="BI16" s="34">
        <f t="shared" si="4"/>
        <v>86</v>
      </c>
      <c r="BJ16" s="34">
        <f t="shared" si="4"/>
        <v>91</v>
      </c>
      <c r="BK16" s="34">
        <f t="shared" si="4"/>
        <v>42</v>
      </c>
      <c r="BL16" s="34">
        <f t="shared" si="4"/>
        <v>30</v>
      </c>
      <c r="BM16" s="34">
        <f t="shared" si="4"/>
        <v>51</v>
      </c>
      <c r="BN16" s="34">
        <f t="shared" si="4"/>
        <v>184</v>
      </c>
      <c r="BO16" s="34">
        <f t="shared" si="4"/>
        <v>17</v>
      </c>
      <c r="BP16" s="34">
        <f t="shared" si="4"/>
        <v>31</v>
      </c>
      <c r="BQ16" s="34">
        <f t="shared" si="4"/>
        <v>21</v>
      </c>
      <c r="BR16" s="34">
        <f t="shared" si="4"/>
        <v>23</v>
      </c>
      <c r="BS16" s="34">
        <f t="shared" si="4"/>
        <v>32</v>
      </c>
      <c r="BT16" s="34">
        <f t="shared" si="4"/>
        <v>22</v>
      </c>
      <c r="BU16" s="34">
        <f t="shared" si="4"/>
        <v>16</v>
      </c>
      <c r="BV16" s="34">
        <f t="shared" si="4"/>
        <v>25</v>
      </c>
      <c r="BW16" s="34">
        <f t="shared" si="4"/>
        <v>326</v>
      </c>
    </row>
    <row r="17">
      <c r="A17" s="60"/>
    </row>
    <row r="18">
      <c r="A18" s="60"/>
    </row>
    <row r="19">
      <c r="A19" s="60"/>
    </row>
    <row r="20">
      <c r="A20" s="7" t="s">
        <v>452</v>
      </c>
      <c r="D20" s="34">
        <f>D16-(276+5+43)</f>
        <v>9650</v>
      </c>
    </row>
    <row r="21">
      <c r="A21" s="60"/>
    </row>
    <row r="22">
      <c r="A22" s="60"/>
    </row>
    <row r="23">
      <c r="A23" s="60"/>
    </row>
    <row r="24">
      <c r="A24" s="60"/>
    </row>
    <row r="25">
      <c r="A25" s="60"/>
    </row>
    <row r="26">
      <c r="A26" s="60"/>
    </row>
    <row r="27">
      <c r="A27" s="60"/>
    </row>
    <row r="28">
      <c r="A28" s="60"/>
    </row>
    <row r="29">
      <c r="A29" s="60"/>
    </row>
    <row r="30">
      <c r="A30" s="60"/>
    </row>
    <row r="31">
      <c r="A31" s="60"/>
    </row>
    <row r="32">
      <c r="A32" s="60"/>
    </row>
    <row r="33">
      <c r="A33" s="60"/>
    </row>
    <row r="34">
      <c r="A34" s="60"/>
    </row>
    <row r="35">
      <c r="A35" s="60"/>
    </row>
    <row r="36">
      <c r="A36" s="60"/>
    </row>
    <row r="37">
      <c r="A37" s="60"/>
    </row>
    <row r="38">
      <c r="A38" s="60"/>
    </row>
    <row r="39">
      <c r="A39" s="60"/>
    </row>
    <row r="40">
      <c r="A40" s="60"/>
    </row>
    <row r="41">
      <c r="A41" s="60"/>
    </row>
    <row r="42">
      <c r="A42" s="60"/>
    </row>
    <row r="43">
      <c r="A43" s="60"/>
    </row>
    <row r="44">
      <c r="A44" s="60"/>
    </row>
    <row r="45">
      <c r="A45" s="60"/>
    </row>
    <row r="46">
      <c r="A46" s="60"/>
    </row>
    <row r="47">
      <c r="A47" s="60"/>
    </row>
    <row r="48">
      <c r="A48" s="60"/>
    </row>
    <row r="49">
      <c r="A49" s="60"/>
    </row>
    <row r="50">
      <c r="A50" s="60"/>
    </row>
    <row r="51">
      <c r="A51" s="60"/>
    </row>
    <row r="52">
      <c r="A52" s="60"/>
    </row>
    <row r="53">
      <c r="A53" s="60"/>
    </row>
    <row r="54">
      <c r="A54" s="60"/>
    </row>
    <row r="55">
      <c r="A55" s="60"/>
    </row>
    <row r="56">
      <c r="A56" s="60"/>
    </row>
    <row r="57">
      <c r="A57" s="60"/>
    </row>
    <row r="58">
      <c r="A58" s="60"/>
    </row>
    <row r="59">
      <c r="A59" s="60"/>
    </row>
    <row r="60">
      <c r="A60" s="60"/>
    </row>
    <row r="61">
      <c r="A61" s="60"/>
    </row>
    <row r="62">
      <c r="A62" s="60"/>
    </row>
    <row r="63">
      <c r="A63" s="60"/>
    </row>
    <row r="64">
      <c r="A64" s="60"/>
    </row>
    <row r="65">
      <c r="A65" s="60"/>
    </row>
    <row r="66">
      <c r="A66" s="60"/>
    </row>
    <row r="67">
      <c r="A67" s="60"/>
    </row>
    <row r="68">
      <c r="A68" s="60"/>
    </row>
    <row r="69">
      <c r="A69" s="60"/>
    </row>
    <row r="70">
      <c r="A70" s="60"/>
    </row>
    <row r="71">
      <c r="A71" s="60"/>
    </row>
    <row r="72">
      <c r="A72" s="60"/>
    </row>
    <row r="73">
      <c r="A73" s="60"/>
    </row>
    <row r="74">
      <c r="A74" s="60"/>
    </row>
    <row r="75">
      <c r="A75" s="60"/>
    </row>
    <row r="76">
      <c r="A76" s="60"/>
    </row>
    <row r="77">
      <c r="A77" s="60"/>
    </row>
    <row r="78">
      <c r="A78" s="60"/>
    </row>
    <row r="79">
      <c r="A79" s="60"/>
    </row>
    <row r="80">
      <c r="A80" s="60"/>
    </row>
    <row r="81">
      <c r="A81" s="60"/>
    </row>
    <row r="82">
      <c r="A82" s="60"/>
    </row>
    <row r="83">
      <c r="A83" s="60"/>
    </row>
    <row r="84">
      <c r="A84" s="60"/>
    </row>
    <row r="85">
      <c r="A85" s="60"/>
    </row>
    <row r="86">
      <c r="A86" s="60"/>
    </row>
    <row r="87">
      <c r="A87" s="60"/>
    </row>
    <row r="88">
      <c r="A88" s="60"/>
    </row>
    <row r="89">
      <c r="A89" s="60"/>
    </row>
    <row r="90">
      <c r="A90" s="60"/>
    </row>
    <row r="91">
      <c r="A91" s="60"/>
    </row>
    <row r="92">
      <c r="A92" s="60"/>
    </row>
    <row r="93">
      <c r="A93" s="60"/>
    </row>
    <row r="94">
      <c r="A94" s="60"/>
    </row>
    <row r="95">
      <c r="A95" s="60"/>
    </row>
    <row r="96">
      <c r="A96" s="60"/>
    </row>
    <row r="97">
      <c r="A97" s="60"/>
    </row>
    <row r="98">
      <c r="A98" s="60"/>
    </row>
    <row r="99">
      <c r="A99" s="60"/>
    </row>
    <row r="100">
      <c r="A100" s="60"/>
    </row>
    <row r="101">
      <c r="A101" s="60"/>
    </row>
    <row r="102">
      <c r="A102" s="60"/>
    </row>
    <row r="103">
      <c r="A103" s="60"/>
    </row>
    <row r="104">
      <c r="A104" s="60"/>
    </row>
    <row r="105">
      <c r="A105" s="60"/>
    </row>
    <row r="106">
      <c r="A106" s="60"/>
    </row>
    <row r="107">
      <c r="A107" s="60"/>
    </row>
    <row r="108">
      <c r="A108" s="60"/>
    </row>
    <row r="109">
      <c r="A109" s="60"/>
    </row>
    <row r="110">
      <c r="A110" s="60"/>
    </row>
    <row r="111">
      <c r="A111" s="60"/>
    </row>
    <row r="112">
      <c r="A112" s="60"/>
    </row>
    <row r="113">
      <c r="A113" s="60"/>
    </row>
    <row r="114">
      <c r="A114" s="60"/>
    </row>
    <row r="115">
      <c r="A115" s="60"/>
    </row>
    <row r="116">
      <c r="A116" s="60"/>
    </row>
    <row r="117">
      <c r="A117" s="60"/>
    </row>
    <row r="118">
      <c r="A118" s="60"/>
    </row>
    <row r="119">
      <c r="A119" s="60"/>
    </row>
    <row r="120">
      <c r="A120" s="60"/>
    </row>
    <row r="121">
      <c r="A121" s="60"/>
    </row>
    <row r="122">
      <c r="A122" s="60"/>
    </row>
    <row r="123">
      <c r="A123" s="60"/>
    </row>
    <row r="124">
      <c r="A124" s="60"/>
    </row>
    <row r="125">
      <c r="A125" s="60"/>
    </row>
    <row r="126">
      <c r="A126" s="60"/>
    </row>
    <row r="127">
      <c r="A127" s="60"/>
    </row>
    <row r="128">
      <c r="A128" s="60"/>
    </row>
    <row r="129">
      <c r="A129" s="60"/>
    </row>
    <row r="130">
      <c r="A130" s="60"/>
    </row>
    <row r="131">
      <c r="A131" s="60"/>
    </row>
    <row r="132">
      <c r="A132" s="60"/>
    </row>
    <row r="133">
      <c r="A133" s="60"/>
    </row>
    <row r="134">
      <c r="A134" s="60"/>
    </row>
    <row r="135">
      <c r="A135" s="60"/>
    </row>
    <row r="136">
      <c r="A136" s="60"/>
    </row>
    <row r="137">
      <c r="A137" s="60"/>
    </row>
    <row r="138">
      <c r="A138" s="60"/>
    </row>
    <row r="139">
      <c r="A139" s="60"/>
    </row>
    <row r="140">
      <c r="A140" s="60"/>
    </row>
    <row r="141">
      <c r="A141" s="60"/>
    </row>
    <row r="142">
      <c r="A142" s="60"/>
    </row>
    <row r="143">
      <c r="A143" s="60"/>
    </row>
    <row r="144">
      <c r="A144" s="60"/>
    </row>
    <row r="145">
      <c r="A145" s="60"/>
    </row>
    <row r="146">
      <c r="A146" s="60"/>
    </row>
    <row r="147">
      <c r="A147" s="60"/>
    </row>
    <row r="148">
      <c r="A148" s="60"/>
    </row>
    <row r="149">
      <c r="A149" s="60"/>
    </row>
    <row r="150">
      <c r="A150" s="60"/>
    </row>
    <row r="151">
      <c r="A151" s="60"/>
    </row>
    <row r="152">
      <c r="A152" s="60"/>
    </row>
    <row r="153">
      <c r="A153" s="60"/>
    </row>
    <row r="154">
      <c r="A154" s="60"/>
    </row>
    <row r="155">
      <c r="A155" s="60"/>
    </row>
    <row r="156">
      <c r="A156" s="60"/>
    </row>
    <row r="157">
      <c r="A157" s="60"/>
    </row>
    <row r="158">
      <c r="A158" s="60"/>
    </row>
    <row r="159">
      <c r="A159" s="60"/>
    </row>
    <row r="160">
      <c r="A160" s="60"/>
    </row>
    <row r="161">
      <c r="A161" s="60"/>
    </row>
    <row r="162">
      <c r="A162" s="60"/>
    </row>
    <row r="163">
      <c r="A163" s="60"/>
    </row>
    <row r="164">
      <c r="A164" s="60"/>
    </row>
    <row r="165">
      <c r="A165" s="60"/>
    </row>
    <row r="166">
      <c r="A166" s="60"/>
    </row>
    <row r="167">
      <c r="A167" s="60"/>
    </row>
    <row r="168">
      <c r="A168" s="60"/>
    </row>
    <row r="169">
      <c r="A169" s="60"/>
    </row>
    <row r="170">
      <c r="A170" s="60"/>
    </row>
    <row r="171">
      <c r="A171" s="60"/>
    </row>
    <row r="172">
      <c r="A172" s="60"/>
    </row>
    <row r="173">
      <c r="A173" s="60"/>
    </row>
    <row r="174">
      <c r="A174" s="60"/>
    </row>
    <row r="175">
      <c r="A175" s="60"/>
    </row>
    <row r="176">
      <c r="A176" s="60"/>
    </row>
    <row r="177">
      <c r="A177" s="60"/>
    </row>
    <row r="178">
      <c r="A178" s="60"/>
    </row>
    <row r="179">
      <c r="A179" s="60"/>
    </row>
    <row r="180">
      <c r="A180" s="60"/>
    </row>
    <row r="181">
      <c r="A181" s="60"/>
    </row>
    <row r="182">
      <c r="A182" s="60"/>
    </row>
    <row r="183">
      <c r="A183" s="60"/>
    </row>
    <row r="184">
      <c r="A184" s="60"/>
    </row>
    <row r="185">
      <c r="A185" s="60"/>
    </row>
    <row r="186">
      <c r="A186" s="60"/>
    </row>
    <row r="187">
      <c r="A187" s="60"/>
    </row>
    <row r="188">
      <c r="A188" s="60"/>
    </row>
    <row r="189">
      <c r="A189" s="60"/>
    </row>
    <row r="190">
      <c r="A190" s="60"/>
    </row>
    <row r="191">
      <c r="A191" s="60"/>
    </row>
    <row r="192">
      <c r="A192" s="60"/>
    </row>
    <row r="193">
      <c r="A193" s="60"/>
    </row>
    <row r="194">
      <c r="A194" s="60"/>
    </row>
    <row r="195">
      <c r="A195" s="60"/>
    </row>
    <row r="196">
      <c r="A196" s="60"/>
    </row>
    <row r="197">
      <c r="A197" s="60"/>
    </row>
    <row r="198">
      <c r="A198" s="60"/>
    </row>
    <row r="199">
      <c r="A199" s="60"/>
    </row>
    <row r="200">
      <c r="A200" s="60"/>
    </row>
    <row r="201">
      <c r="A201" s="60"/>
    </row>
    <row r="202">
      <c r="A202" s="60"/>
    </row>
    <row r="203">
      <c r="A203" s="60"/>
    </row>
    <row r="204">
      <c r="A204" s="60"/>
    </row>
    <row r="205">
      <c r="A205" s="60"/>
    </row>
    <row r="206">
      <c r="A206" s="60"/>
    </row>
    <row r="207">
      <c r="A207" s="60"/>
    </row>
    <row r="208">
      <c r="A208" s="60"/>
    </row>
    <row r="209">
      <c r="A209" s="60"/>
    </row>
    <row r="210">
      <c r="A210" s="60"/>
    </row>
    <row r="211">
      <c r="A211" s="60"/>
    </row>
    <row r="212">
      <c r="A212" s="60"/>
    </row>
    <row r="213">
      <c r="A213" s="60"/>
    </row>
    <row r="214">
      <c r="A214" s="60"/>
    </row>
    <row r="215">
      <c r="A215" s="60"/>
    </row>
    <row r="216">
      <c r="A216" s="60"/>
    </row>
    <row r="217">
      <c r="A217" s="60"/>
    </row>
    <row r="218">
      <c r="A218" s="60"/>
    </row>
    <row r="219">
      <c r="A219" s="60"/>
    </row>
    <row r="220">
      <c r="A220" s="60"/>
    </row>
    <row r="221">
      <c r="A221" s="60"/>
    </row>
    <row r="222">
      <c r="A222" s="60"/>
    </row>
    <row r="223">
      <c r="A223" s="60"/>
    </row>
    <row r="224">
      <c r="A224" s="60"/>
    </row>
    <row r="225">
      <c r="A225" s="60"/>
    </row>
    <row r="226">
      <c r="A226" s="60"/>
    </row>
    <row r="227">
      <c r="A227" s="60"/>
    </row>
    <row r="228">
      <c r="A228" s="60"/>
    </row>
    <row r="229">
      <c r="A229" s="60"/>
    </row>
    <row r="230">
      <c r="A230" s="60"/>
    </row>
    <row r="231">
      <c r="A231" s="60"/>
    </row>
    <row r="232">
      <c r="A232" s="60"/>
    </row>
    <row r="233">
      <c r="A233" s="60"/>
    </row>
    <row r="234">
      <c r="A234" s="60"/>
    </row>
    <row r="235">
      <c r="A235" s="60"/>
    </row>
    <row r="236">
      <c r="A236" s="60"/>
    </row>
    <row r="237">
      <c r="A237" s="60"/>
    </row>
    <row r="238">
      <c r="A238" s="60"/>
    </row>
    <row r="239">
      <c r="A239" s="60"/>
    </row>
    <row r="240">
      <c r="A240" s="60"/>
    </row>
    <row r="241">
      <c r="A241" s="60"/>
    </row>
    <row r="242">
      <c r="A242" s="60"/>
    </row>
    <row r="243">
      <c r="A243" s="60"/>
    </row>
    <row r="244">
      <c r="A244" s="60"/>
    </row>
    <row r="245">
      <c r="A245" s="60"/>
    </row>
    <row r="246">
      <c r="A246" s="60"/>
    </row>
    <row r="247">
      <c r="A247" s="60"/>
    </row>
    <row r="248">
      <c r="A248" s="60"/>
    </row>
    <row r="249">
      <c r="A249" s="60"/>
    </row>
    <row r="250">
      <c r="A250" s="60"/>
    </row>
    <row r="251">
      <c r="A251" s="60"/>
    </row>
    <row r="252">
      <c r="A252" s="60"/>
    </row>
    <row r="253">
      <c r="A253" s="60"/>
    </row>
    <row r="254">
      <c r="A254" s="60"/>
    </row>
    <row r="255">
      <c r="A255" s="60"/>
    </row>
    <row r="256">
      <c r="A256" s="60"/>
    </row>
    <row r="257">
      <c r="A257" s="60"/>
    </row>
    <row r="258">
      <c r="A258" s="60"/>
    </row>
    <row r="259">
      <c r="A259" s="60"/>
    </row>
    <row r="260">
      <c r="A260" s="60"/>
    </row>
    <row r="261">
      <c r="A261" s="60"/>
    </row>
    <row r="262">
      <c r="A262" s="60"/>
    </row>
    <row r="263">
      <c r="A263" s="60"/>
    </row>
    <row r="264">
      <c r="A264" s="60"/>
    </row>
    <row r="265">
      <c r="A265" s="60"/>
    </row>
    <row r="266">
      <c r="A266" s="60"/>
    </row>
    <row r="267">
      <c r="A267" s="60"/>
    </row>
    <row r="268">
      <c r="A268" s="60"/>
    </row>
    <row r="269">
      <c r="A269" s="60"/>
    </row>
    <row r="270">
      <c r="A270" s="60"/>
    </row>
    <row r="271">
      <c r="A271" s="60"/>
    </row>
    <row r="272">
      <c r="A272" s="60"/>
    </row>
    <row r="273">
      <c r="A273" s="60"/>
    </row>
    <row r="274">
      <c r="A274" s="60"/>
    </row>
    <row r="275">
      <c r="A275" s="60"/>
    </row>
    <row r="276">
      <c r="A276" s="60"/>
    </row>
    <row r="277">
      <c r="A277" s="60"/>
    </row>
    <row r="278">
      <c r="A278" s="60"/>
    </row>
    <row r="279">
      <c r="A279" s="60"/>
    </row>
    <row r="280">
      <c r="A280" s="60"/>
    </row>
    <row r="281">
      <c r="A281" s="60"/>
    </row>
    <row r="282">
      <c r="A282" s="60"/>
    </row>
    <row r="283">
      <c r="A283" s="60"/>
    </row>
    <row r="284">
      <c r="A284" s="60"/>
    </row>
    <row r="285">
      <c r="A285" s="60"/>
    </row>
    <row r="286">
      <c r="A286" s="60"/>
    </row>
    <row r="287">
      <c r="A287" s="60"/>
    </row>
    <row r="288">
      <c r="A288" s="60"/>
    </row>
    <row r="289">
      <c r="A289" s="60"/>
    </row>
    <row r="290">
      <c r="A290" s="60"/>
    </row>
    <row r="291">
      <c r="A291" s="60"/>
    </row>
    <row r="292">
      <c r="A292" s="60"/>
    </row>
    <row r="293">
      <c r="A293" s="60"/>
    </row>
    <row r="294">
      <c r="A294" s="60"/>
    </row>
    <row r="295">
      <c r="A295" s="60"/>
    </row>
    <row r="296">
      <c r="A296" s="60"/>
    </row>
    <row r="297">
      <c r="A297" s="60"/>
    </row>
    <row r="298">
      <c r="A298" s="60"/>
    </row>
    <row r="299">
      <c r="A299" s="60"/>
    </row>
    <row r="300">
      <c r="A300" s="60"/>
    </row>
    <row r="301">
      <c r="A301" s="60"/>
    </row>
    <row r="302">
      <c r="A302" s="60"/>
    </row>
    <row r="303">
      <c r="A303" s="60"/>
    </row>
    <row r="304">
      <c r="A304" s="60"/>
    </row>
    <row r="305">
      <c r="A305" s="60"/>
    </row>
    <row r="306">
      <c r="A306" s="60"/>
    </row>
    <row r="307">
      <c r="A307" s="60"/>
    </row>
    <row r="308">
      <c r="A308" s="60"/>
    </row>
    <row r="309">
      <c r="A309" s="60"/>
    </row>
    <row r="310">
      <c r="A310" s="60"/>
    </row>
    <row r="311">
      <c r="A311" s="60"/>
    </row>
    <row r="312">
      <c r="A312" s="60"/>
    </row>
    <row r="313">
      <c r="A313" s="60"/>
    </row>
    <row r="314">
      <c r="A314" s="60"/>
    </row>
    <row r="315">
      <c r="A315" s="60"/>
    </row>
    <row r="316">
      <c r="A316" s="60"/>
    </row>
    <row r="317">
      <c r="A317" s="60"/>
    </row>
    <row r="318">
      <c r="A318" s="60"/>
    </row>
    <row r="319">
      <c r="A319" s="60"/>
    </row>
    <row r="320">
      <c r="A320" s="60"/>
    </row>
    <row r="321">
      <c r="A321" s="60"/>
    </row>
    <row r="322">
      <c r="A322" s="60"/>
    </row>
    <row r="323">
      <c r="A323" s="60"/>
    </row>
    <row r="324">
      <c r="A324" s="60"/>
    </row>
    <row r="325">
      <c r="A325" s="60"/>
    </row>
    <row r="326">
      <c r="A326" s="60"/>
    </row>
    <row r="327">
      <c r="A327" s="60"/>
    </row>
    <row r="328">
      <c r="A328" s="60"/>
    </row>
    <row r="329">
      <c r="A329" s="60"/>
    </row>
    <row r="330">
      <c r="A330" s="60"/>
    </row>
    <row r="331">
      <c r="A331" s="60"/>
    </row>
    <row r="332">
      <c r="A332" s="60"/>
    </row>
    <row r="333">
      <c r="A333" s="60"/>
    </row>
    <row r="334">
      <c r="A334" s="60"/>
    </row>
    <row r="335">
      <c r="A335" s="60"/>
    </row>
    <row r="336">
      <c r="A336" s="60"/>
    </row>
    <row r="337">
      <c r="A337" s="60"/>
    </row>
    <row r="338">
      <c r="A338" s="60"/>
    </row>
    <row r="339">
      <c r="A339" s="60"/>
    </row>
    <row r="340">
      <c r="A340" s="60"/>
    </row>
    <row r="341">
      <c r="A341" s="60"/>
    </row>
    <row r="342">
      <c r="A342" s="60"/>
    </row>
    <row r="343">
      <c r="A343" s="60"/>
    </row>
    <row r="344">
      <c r="A344" s="60"/>
    </row>
    <row r="345">
      <c r="A345" s="60"/>
    </row>
    <row r="346">
      <c r="A346" s="60"/>
    </row>
    <row r="347">
      <c r="A347" s="60"/>
    </row>
    <row r="348">
      <c r="A348" s="60"/>
    </row>
    <row r="349">
      <c r="A349" s="60"/>
    </row>
    <row r="350">
      <c r="A350" s="60"/>
    </row>
    <row r="351">
      <c r="A351" s="60"/>
    </row>
    <row r="352">
      <c r="A352" s="60"/>
    </row>
    <row r="353">
      <c r="A353" s="60"/>
    </row>
    <row r="354">
      <c r="A354" s="60"/>
    </row>
    <row r="355">
      <c r="A355" s="60"/>
    </row>
    <row r="356">
      <c r="A356" s="60"/>
    </row>
    <row r="357">
      <c r="A357" s="60"/>
    </row>
    <row r="358">
      <c r="A358" s="60"/>
    </row>
    <row r="359">
      <c r="A359" s="60"/>
    </row>
    <row r="360">
      <c r="A360" s="60"/>
    </row>
    <row r="361">
      <c r="A361" s="60"/>
    </row>
    <row r="362">
      <c r="A362" s="60"/>
    </row>
    <row r="363">
      <c r="A363" s="60"/>
    </row>
    <row r="364">
      <c r="A364" s="60"/>
    </row>
    <row r="365">
      <c r="A365" s="60"/>
    </row>
    <row r="366">
      <c r="A366" s="60"/>
    </row>
    <row r="367">
      <c r="A367" s="60"/>
    </row>
    <row r="368">
      <c r="A368" s="60"/>
    </row>
    <row r="369">
      <c r="A369" s="60"/>
    </row>
    <row r="370">
      <c r="A370" s="60"/>
    </row>
    <row r="371">
      <c r="A371" s="60"/>
    </row>
    <row r="372">
      <c r="A372" s="60"/>
    </row>
    <row r="373">
      <c r="A373" s="60"/>
    </row>
    <row r="374">
      <c r="A374" s="60"/>
    </row>
    <row r="375">
      <c r="A375" s="60"/>
    </row>
    <row r="376">
      <c r="A376" s="60"/>
    </row>
    <row r="377">
      <c r="A377" s="60"/>
    </row>
    <row r="378">
      <c r="A378" s="60"/>
    </row>
    <row r="379">
      <c r="A379" s="60"/>
    </row>
    <row r="380">
      <c r="A380" s="60"/>
    </row>
    <row r="381">
      <c r="A381" s="60"/>
    </row>
    <row r="382">
      <c r="A382" s="60"/>
    </row>
    <row r="383">
      <c r="A383" s="60"/>
    </row>
    <row r="384">
      <c r="A384" s="60"/>
    </row>
    <row r="385">
      <c r="A385" s="60"/>
    </row>
    <row r="386">
      <c r="A386" s="60"/>
    </row>
    <row r="387">
      <c r="A387" s="60"/>
    </row>
    <row r="388">
      <c r="A388" s="60"/>
    </row>
    <row r="389">
      <c r="A389" s="60"/>
    </row>
    <row r="390">
      <c r="A390" s="60"/>
    </row>
    <row r="391">
      <c r="A391" s="60"/>
    </row>
    <row r="392">
      <c r="A392" s="60"/>
    </row>
    <row r="393">
      <c r="A393" s="60"/>
    </row>
    <row r="394">
      <c r="A394" s="60"/>
    </row>
    <row r="395">
      <c r="A395" s="60"/>
    </row>
    <row r="396">
      <c r="A396" s="60"/>
    </row>
    <row r="397">
      <c r="A397" s="60"/>
    </row>
    <row r="398">
      <c r="A398" s="60"/>
    </row>
    <row r="399">
      <c r="A399" s="60"/>
    </row>
    <row r="400">
      <c r="A400" s="60"/>
    </row>
    <row r="401">
      <c r="A401" s="60"/>
    </row>
    <row r="402">
      <c r="A402" s="60"/>
    </row>
    <row r="403">
      <c r="A403" s="60"/>
    </row>
    <row r="404">
      <c r="A404" s="60"/>
    </row>
    <row r="405">
      <c r="A405" s="60"/>
    </row>
    <row r="406">
      <c r="A406" s="60"/>
    </row>
    <row r="407">
      <c r="A407" s="60"/>
    </row>
    <row r="408">
      <c r="A408" s="60"/>
    </row>
    <row r="409">
      <c r="A409" s="60"/>
    </row>
    <row r="410">
      <c r="A410" s="60"/>
    </row>
    <row r="411">
      <c r="A411" s="60"/>
    </row>
    <row r="412">
      <c r="A412" s="60"/>
    </row>
    <row r="413">
      <c r="A413" s="60"/>
    </row>
    <row r="414">
      <c r="A414" s="60"/>
    </row>
    <row r="415">
      <c r="A415" s="60"/>
    </row>
    <row r="416">
      <c r="A416" s="60"/>
    </row>
    <row r="417">
      <c r="A417" s="60"/>
    </row>
    <row r="418">
      <c r="A418" s="60"/>
    </row>
    <row r="419">
      <c r="A419" s="60"/>
    </row>
    <row r="420">
      <c r="A420" s="60"/>
    </row>
    <row r="421">
      <c r="A421" s="60"/>
    </row>
    <row r="422">
      <c r="A422" s="60"/>
    </row>
    <row r="423">
      <c r="A423" s="60"/>
    </row>
    <row r="424">
      <c r="A424" s="60"/>
    </row>
    <row r="425">
      <c r="A425" s="60"/>
    </row>
    <row r="426">
      <c r="A426" s="60"/>
    </row>
    <row r="427">
      <c r="A427" s="60"/>
    </row>
    <row r="428">
      <c r="A428" s="60"/>
    </row>
    <row r="429">
      <c r="A429" s="60"/>
    </row>
    <row r="430">
      <c r="A430" s="60"/>
    </row>
    <row r="431">
      <c r="A431" s="60"/>
    </row>
    <row r="432">
      <c r="A432" s="60"/>
    </row>
    <row r="433">
      <c r="A433" s="60"/>
    </row>
    <row r="434">
      <c r="A434" s="60"/>
    </row>
    <row r="435">
      <c r="A435" s="60"/>
    </row>
    <row r="436">
      <c r="A436" s="60"/>
    </row>
    <row r="437">
      <c r="A437" s="60"/>
    </row>
    <row r="438">
      <c r="A438" s="60"/>
    </row>
    <row r="439">
      <c r="A439" s="60"/>
    </row>
    <row r="440">
      <c r="A440" s="60"/>
    </row>
    <row r="441">
      <c r="A441" s="60"/>
    </row>
    <row r="442">
      <c r="A442" s="60"/>
    </row>
    <row r="443">
      <c r="A443" s="60"/>
    </row>
    <row r="444">
      <c r="A444" s="60"/>
    </row>
    <row r="445">
      <c r="A445" s="60"/>
    </row>
    <row r="446">
      <c r="A446" s="60"/>
    </row>
    <row r="447">
      <c r="A447" s="60"/>
    </row>
    <row r="448">
      <c r="A448" s="60"/>
    </row>
    <row r="449">
      <c r="A449" s="60"/>
    </row>
    <row r="450">
      <c r="A450" s="60"/>
    </row>
    <row r="451">
      <c r="A451" s="60"/>
    </row>
    <row r="452">
      <c r="A452" s="60"/>
    </row>
    <row r="453">
      <c r="A453" s="60"/>
    </row>
    <row r="454">
      <c r="A454" s="60"/>
    </row>
    <row r="455">
      <c r="A455" s="60"/>
    </row>
    <row r="456">
      <c r="A456" s="60"/>
    </row>
    <row r="457">
      <c r="A457" s="60"/>
    </row>
    <row r="458">
      <c r="A458" s="60"/>
    </row>
    <row r="459">
      <c r="A459" s="60"/>
    </row>
    <row r="460">
      <c r="A460" s="60"/>
    </row>
    <row r="461">
      <c r="A461" s="60"/>
    </row>
    <row r="462">
      <c r="A462" s="60"/>
    </row>
    <row r="463">
      <c r="A463" s="60"/>
    </row>
    <row r="464">
      <c r="A464" s="60"/>
    </row>
    <row r="465">
      <c r="A465" s="60"/>
    </row>
    <row r="466">
      <c r="A466" s="60"/>
    </row>
    <row r="467">
      <c r="A467" s="60"/>
    </row>
    <row r="468">
      <c r="A468" s="60"/>
    </row>
    <row r="469">
      <c r="A469" s="60"/>
    </row>
    <row r="470">
      <c r="A470" s="60"/>
    </row>
    <row r="471">
      <c r="A471" s="60"/>
    </row>
    <row r="472">
      <c r="A472" s="60"/>
    </row>
    <row r="473">
      <c r="A473" s="60"/>
    </row>
    <row r="474">
      <c r="A474" s="60"/>
    </row>
    <row r="475">
      <c r="A475" s="60"/>
    </row>
    <row r="476">
      <c r="A476" s="60"/>
    </row>
    <row r="477">
      <c r="A477" s="60"/>
    </row>
    <row r="478">
      <c r="A478" s="60"/>
    </row>
    <row r="479">
      <c r="A479" s="60"/>
    </row>
    <row r="480">
      <c r="A480" s="60"/>
    </row>
    <row r="481">
      <c r="A481" s="60"/>
    </row>
    <row r="482">
      <c r="A482" s="60"/>
    </row>
    <row r="483">
      <c r="A483" s="60"/>
    </row>
    <row r="484">
      <c r="A484" s="60"/>
    </row>
    <row r="485">
      <c r="A485" s="60"/>
    </row>
    <row r="486">
      <c r="A486" s="60"/>
    </row>
    <row r="487">
      <c r="A487" s="60"/>
    </row>
    <row r="488">
      <c r="A488" s="60"/>
    </row>
    <row r="489">
      <c r="A489" s="60"/>
    </row>
    <row r="490">
      <c r="A490" s="60"/>
    </row>
    <row r="491">
      <c r="A491" s="60"/>
    </row>
    <row r="492">
      <c r="A492" s="60"/>
    </row>
    <row r="493">
      <c r="A493" s="60"/>
    </row>
    <row r="494">
      <c r="A494" s="60"/>
    </row>
    <row r="495">
      <c r="A495" s="60"/>
    </row>
    <row r="496">
      <c r="A496" s="60"/>
    </row>
    <row r="497">
      <c r="A497" s="60"/>
    </row>
    <row r="498">
      <c r="A498" s="60"/>
    </row>
    <row r="499">
      <c r="A499" s="60"/>
    </row>
    <row r="500">
      <c r="A500" s="60"/>
    </row>
    <row r="501">
      <c r="A501" s="60"/>
    </row>
    <row r="502">
      <c r="A502" s="60"/>
    </row>
    <row r="503">
      <c r="A503" s="60"/>
    </row>
    <row r="504">
      <c r="A504" s="60"/>
    </row>
    <row r="505">
      <c r="A505" s="60"/>
    </row>
    <row r="506">
      <c r="A506" s="60"/>
    </row>
    <row r="507">
      <c r="A507" s="60"/>
    </row>
    <row r="508">
      <c r="A508" s="60"/>
    </row>
    <row r="509">
      <c r="A509" s="60"/>
    </row>
    <row r="510">
      <c r="A510" s="60"/>
    </row>
    <row r="511">
      <c r="A511" s="60"/>
    </row>
    <row r="512">
      <c r="A512" s="60"/>
    </row>
    <row r="513">
      <c r="A513" s="60"/>
    </row>
    <row r="514">
      <c r="A514" s="60"/>
    </row>
    <row r="515">
      <c r="A515" s="60"/>
    </row>
    <row r="516">
      <c r="A516" s="60"/>
    </row>
    <row r="517">
      <c r="A517" s="60"/>
    </row>
    <row r="518">
      <c r="A518" s="60"/>
    </row>
    <row r="519">
      <c r="A519" s="60"/>
    </row>
    <row r="520">
      <c r="A520" s="60"/>
    </row>
    <row r="521">
      <c r="A521" s="60"/>
    </row>
    <row r="522">
      <c r="A522" s="60"/>
    </row>
    <row r="523">
      <c r="A523" s="60"/>
    </row>
    <row r="524">
      <c r="A524" s="60"/>
    </row>
    <row r="525">
      <c r="A525" s="60"/>
    </row>
    <row r="526">
      <c r="A526" s="60"/>
    </row>
    <row r="527">
      <c r="A527" s="60"/>
    </row>
    <row r="528">
      <c r="A528" s="60"/>
    </row>
    <row r="529">
      <c r="A529" s="60"/>
    </row>
    <row r="530">
      <c r="A530" s="60"/>
    </row>
    <row r="531">
      <c r="A531" s="60"/>
    </row>
    <row r="532">
      <c r="A532" s="60"/>
    </row>
    <row r="533">
      <c r="A533" s="60"/>
    </row>
    <row r="534">
      <c r="A534" s="60"/>
    </row>
    <row r="535">
      <c r="A535" s="60"/>
    </row>
    <row r="536">
      <c r="A536" s="60"/>
    </row>
    <row r="537">
      <c r="A537" s="60"/>
    </row>
    <row r="538">
      <c r="A538" s="60"/>
    </row>
    <row r="539">
      <c r="A539" s="60"/>
    </row>
    <row r="540">
      <c r="A540" s="60"/>
    </row>
    <row r="541">
      <c r="A541" s="60"/>
    </row>
    <row r="542">
      <c r="A542" s="60"/>
    </row>
    <row r="543">
      <c r="A543" s="60"/>
    </row>
    <row r="544">
      <c r="A544" s="60"/>
    </row>
    <row r="545">
      <c r="A545" s="60"/>
    </row>
    <row r="546">
      <c r="A546" s="60"/>
    </row>
    <row r="547">
      <c r="A547" s="60"/>
    </row>
    <row r="548">
      <c r="A548" s="60"/>
    </row>
    <row r="549">
      <c r="A549" s="60"/>
    </row>
    <row r="550">
      <c r="A550" s="60"/>
    </row>
    <row r="551">
      <c r="A551" s="60"/>
    </row>
    <row r="552">
      <c r="A552" s="60"/>
    </row>
    <row r="553">
      <c r="A553" s="60"/>
    </row>
    <row r="554">
      <c r="A554" s="60"/>
    </row>
    <row r="555">
      <c r="A555" s="60"/>
    </row>
    <row r="556">
      <c r="A556" s="60"/>
    </row>
    <row r="557">
      <c r="A557" s="60"/>
    </row>
    <row r="558">
      <c r="A558" s="60"/>
    </row>
    <row r="559">
      <c r="A559" s="60"/>
    </row>
    <row r="560">
      <c r="A560" s="60"/>
    </row>
    <row r="561">
      <c r="A561" s="60"/>
    </row>
    <row r="562">
      <c r="A562" s="60"/>
    </row>
    <row r="563">
      <c r="A563" s="60"/>
    </row>
    <row r="564">
      <c r="A564" s="60"/>
    </row>
    <row r="565">
      <c r="A565" s="60"/>
    </row>
    <row r="566">
      <c r="A566" s="60"/>
    </row>
    <row r="567">
      <c r="A567" s="60"/>
    </row>
    <row r="568">
      <c r="A568" s="60"/>
    </row>
    <row r="569">
      <c r="A569" s="60"/>
    </row>
    <row r="570">
      <c r="A570" s="60"/>
    </row>
    <row r="571">
      <c r="A571" s="60"/>
    </row>
    <row r="572">
      <c r="A572" s="60"/>
    </row>
    <row r="573">
      <c r="A573" s="60"/>
    </row>
    <row r="574">
      <c r="A574" s="60"/>
    </row>
    <row r="575">
      <c r="A575" s="60"/>
    </row>
    <row r="576">
      <c r="A576" s="60"/>
    </row>
    <row r="577">
      <c r="A577" s="60"/>
    </row>
    <row r="578">
      <c r="A578" s="60"/>
    </row>
    <row r="579">
      <c r="A579" s="60"/>
    </row>
    <row r="580">
      <c r="A580" s="60"/>
    </row>
    <row r="581">
      <c r="A581" s="60"/>
    </row>
    <row r="582">
      <c r="A582" s="60"/>
    </row>
    <row r="583">
      <c r="A583" s="60"/>
    </row>
    <row r="584">
      <c r="A584" s="60"/>
    </row>
    <row r="585">
      <c r="A585" s="60"/>
    </row>
    <row r="586">
      <c r="A586" s="60"/>
    </row>
    <row r="587">
      <c r="A587" s="60"/>
    </row>
    <row r="588">
      <c r="A588" s="60"/>
    </row>
    <row r="589">
      <c r="A589" s="60"/>
    </row>
    <row r="590">
      <c r="A590" s="60"/>
    </row>
    <row r="591">
      <c r="A591" s="60"/>
    </row>
    <row r="592">
      <c r="A592" s="60"/>
    </row>
    <row r="593">
      <c r="A593" s="60"/>
    </row>
    <row r="594">
      <c r="A594" s="60"/>
    </row>
    <row r="595">
      <c r="A595" s="60"/>
    </row>
    <row r="596">
      <c r="A596" s="60"/>
    </row>
    <row r="597">
      <c r="A597" s="60"/>
    </row>
    <row r="598">
      <c r="A598" s="60"/>
    </row>
    <row r="599">
      <c r="A599" s="60"/>
    </row>
    <row r="600">
      <c r="A600" s="60"/>
    </row>
    <row r="601">
      <c r="A601" s="60"/>
    </row>
    <row r="602">
      <c r="A602" s="60"/>
    </row>
    <row r="603">
      <c r="A603" s="60"/>
    </row>
    <row r="604">
      <c r="A604" s="60"/>
    </row>
    <row r="605">
      <c r="A605" s="60"/>
    </row>
    <row r="606">
      <c r="A606" s="60"/>
    </row>
    <row r="607">
      <c r="A607" s="60"/>
    </row>
    <row r="608">
      <c r="A608" s="60"/>
    </row>
    <row r="609">
      <c r="A609" s="60"/>
    </row>
    <row r="610">
      <c r="A610" s="60"/>
    </row>
    <row r="611">
      <c r="A611" s="60"/>
    </row>
    <row r="612">
      <c r="A612" s="60"/>
    </row>
    <row r="613">
      <c r="A613" s="60"/>
    </row>
    <row r="614">
      <c r="A614" s="60"/>
    </row>
    <row r="615">
      <c r="A615" s="60"/>
    </row>
    <row r="616">
      <c r="A616" s="60"/>
    </row>
    <row r="617">
      <c r="A617" s="60"/>
    </row>
    <row r="618">
      <c r="A618" s="60"/>
    </row>
    <row r="619">
      <c r="A619" s="60"/>
    </row>
    <row r="620">
      <c r="A620" s="60"/>
    </row>
    <row r="621">
      <c r="A621" s="60"/>
    </row>
    <row r="622">
      <c r="A622" s="60"/>
    </row>
    <row r="623">
      <c r="A623" s="60"/>
    </row>
    <row r="624">
      <c r="A624" s="60"/>
    </row>
    <row r="625">
      <c r="A625" s="60"/>
    </row>
    <row r="626">
      <c r="A626" s="60"/>
    </row>
    <row r="627">
      <c r="A627" s="60"/>
    </row>
    <row r="628">
      <c r="A628" s="60"/>
    </row>
    <row r="629">
      <c r="A629" s="60"/>
    </row>
    <row r="630">
      <c r="A630" s="60"/>
    </row>
    <row r="631">
      <c r="A631" s="60"/>
    </row>
    <row r="632">
      <c r="A632" s="60"/>
    </row>
    <row r="633">
      <c r="A633" s="60"/>
    </row>
    <row r="634">
      <c r="A634" s="60"/>
    </row>
    <row r="635">
      <c r="A635" s="60"/>
    </row>
    <row r="636">
      <c r="A636" s="60"/>
    </row>
    <row r="637">
      <c r="A637" s="60"/>
    </row>
    <row r="638">
      <c r="A638" s="60"/>
    </row>
    <row r="639">
      <c r="A639" s="60"/>
    </row>
    <row r="640">
      <c r="A640" s="60"/>
    </row>
    <row r="641">
      <c r="A641" s="60"/>
    </row>
    <row r="642">
      <c r="A642" s="60"/>
    </row>
    <row r="643">
      <c r="A643" s="60"/>
    </row>
    <row r="644">
      <c r="A644" s="60"/>
    </row>
    <row r="645">
      <c r="A645" s="60"/>
    </row>
    <row r="646">
      <c r="A646" s="60"/>
    </row>
    <row r="647">
      <c r="A647" s="60"/>
    </row>
    <row r="648">
      <c r="A648" s="60"/>
    </row>
    <row r="649">
      <c r="A649" s="60"/>
    </row>
    <row r="650">
      <c r="A650" s="60"/>
    </row>
    <row r="651">
      <c r="A651" s="60"/>
    </row>
    <row r="652">
      <c r="A652" s="60"/>
    </row>
    <row r="653">
      <c r="A653" s="60"/>
    </row>
    <row r="654">
      <c r="A654" s="60"/>
    </row>
    <row r="655">
      <c r="A655" s="60"/>
    </row>
    <row r="656">
      <c r="A656" s="60"/>
    </row>
    <row r="657">
      <c r="A657" s="60"/>
    </row>
    <row r="658">
      <c r="A658" s="60"/>
    </row>
    <row r="659">
      <c r="A659" s="60"/>
    </row>
    <row r="660">
      <c r="A660" s="60"/>
    </row>
    <row r="661">
      <c r="A661" s="60"/>
    </row>
    <row r="662">
      <c r="A662" s="60"/>
    </row>
    <row r="663">
      <c r="A663" s="60"/>
    </row>
    <row r="664">
      <c r="A664" s="60"/>
    </row>
    <row r="665">
      <c r="A665" s="60"/>
    </row>
    <row r="666">
      <c r="A666" s="60"/>
    </row>
    <row r="667">
      <c r="A667" s="60"/>
    </row>
    <row r="668">
      <c r="A668" s="60"/>
    </row>
    <row r="669">
      <c r="A669" s="60"/>
    </row>
    <row r="670">
      <c r="A670" s="60"/>
    </row>
    <row r="671">
      <c r="A671" s="60"/>
    </row>
    <row r="672">
      <c r="A672" s="60"/>
    </row>
    <row r="673">
      <c r="A673" s="60"/>
    </row>
    <row r="674">
      <c r="A674" s="60"/>
    </row>
    <row r="675">
      <c r="A675" s="60"/>
    </row>
    <row r="676">
      <c r="A676" s="60"/>
    </row>
    <row r="677">
      <c r="A677" s="60"/>
    </row>
    <row r="678">
      <c r="A678" s="60"/>
    </row>
    <row r="679">
      <c r="A679" s="60"/>
    </row>
    <row r="680">
      <c r="A680" s="60"/>
    </row>
    <row r="681">
      <c r="A681" s="60"/>
    </row>
    <row r="682">
      <c r="A682" s="60"/>
    </row>
    <row r="683">
      <c r="A683" s="60"/>
    </row>
    <row r="684">
      <c r="A684" s="60"/>
    </row>
    <row r="685">
      <c r="A685" s="60"/>
    </row>
    <row r="686">
      <c r="A686" s="60"/>
    </row>
    <row r="687">
      <c r="A687" s="60"/>
    </row>
    <row r="688">
      <c r="A688" s="60"/>
    </row>
    <row r="689">
      <c r="A689" s="60"/>
    </row>
    <row r="690">
      <c r="A690" s="60"/>
    </row>
    <row r="691">
      <c r="A691" s="60"/>
    </row>
    <row r="692">
      <c r="A692" s="60"/>
    </row>
    <row r="693">
      <c r="A693" s="60"/>
    </row>
    <row r="694">
      <c r="A694" s="60"/>
    </row>
    <row r="695">
      <c r="A695" s="60"/>
    </row>
    <row r="696">
      <c r="A696" s="60"/>
    </row>
    <row r="697">
      <c r="A697" s="60"/>
    </row>
    <row r="698">
      <c r="A698" s="60"/>
    </row>
    <row r="699">
      <c r="A699" s="60"/>
    </row>
    <row r="700">
      <c r="A700" s="60"/>
    </row>
    <row r="701">
      <c r="A701" s="60"/>
    </row>
    <row r="702">
      <c r="A702" s="60"/>
    </row>
    <row r="703">
      <c r="A703" s="60"/>
    </row>
    <row r="704">
      <c r="A704" s="60"/>
    </row>
    <row r="705">
      <c r="A705" s="60"/>
    </row>
    <row r="706">
      <c r="A706" s="60"/>
    </row>
    <row r="707">
      <c r="A707" s="60"/>
    </row>
    <row r="708">
      <c r="A708" s="60"/>
    </row>
    <row r="709">
      <c r="A709" s="60"/>
    </row>
    <row r="710">
      <c r="A710" s="60"/>
    </row>
    <row r="711">
      <c r="A711" s="60"/>
    </row>
    <row r="712">
      <c r="A712" s="60"/>
    </row>
    <row r="713">
      <c r="A713" s="60"/>
    </row>
    <row r="714">
      <c r="A714" s="60"/>
    </row>
    <row r="715">
      <c r="A715" s="60"/>
    </row>
    <row r="716">
      <c r="A716" s="60"/>
    </row>
    <row r="717">
      <c r="A717" s="60"/>
    </row>
    <row r="718">
      <c r="A718" s="60"/>
    </row>
    <row r="719">
      <c r="A719" s="60"/>
    </row>
    <row r="720">
      <c r="A720" s="60"/>
    </row>
    <row r="721">
      <c r="A721" s="60"/>
    </row>
    <row r="722">
      <c r="A722" s="60"/>
    </row>
    <row r="723">
      <c r="A723" s="60"/>
    </row>
    <row r="724">
      <c r="A724" s="60"/>
    </row>
    <row r="725">
      <c r="A725" s="60"/>
    </row>
    <row r="726">
      <c r="A726" s="60"/>
    </row>
    <row r="727">
      <c r="A727" s="60"/>
    </row>
    <row r="728">
      <c r="A728" s="60"/>
    </row>
    <row r="729">
      <c r="A729" s="60"/>
    </row>
    <row r="730">
      <c r="A730" s="60"/>
    </row>
    <row r="731">
      <c r="A731" s="60"/>
    </row>
    <row r="732">
      <c r="A732" s="60"/>
    </row>
    <row r="733">
      <c r="A733" s="60"/>
    </row>
    <row r="734">
      <c r="A734" s="60"/>
    </row>
    <row r="735">
      <c r="A735" s="60"/>
    </row>
    <row r="736">
      <c r="A736" s="60"/>
    </row>
    <row r="737">
      <c r="A737" s="60"/>
    </row>
    <row r="738">
      <c r="A738" s="60"/>
    </row>
    <row r="739">
      <c r="A739" s="60"/>
    </row>
    <row r="740">
      <c r="A740" s="60"/>
    </row>
    <row r="741">
      <c r="A741" s="60"/>
    </row>
    <row r="742">
      <c r="A742" s="60"/>
    </row>
    <row r="743">
      <c r="A743" s="60"/>
    </row>
    <row r="744">
      <c r="A744" s="60"/>
    </row>
    <row r="745">
      <c r="A745" s="60"/>
    </row>
    <row r="746">
      <c r="A746" s="60"/>
    </row>
    <row r="747">
      <c r="A747" s="60"/>
    </row>
    <row r="748">
      <c r="A748" s="60"/>
    </row>
    <row r="749">
      <c r="A749" s="60"/>
    </row>
    <row r="750">
      <c r="A750" s="60"/>
    </row>
    <row r="751">
      <c r="A751" s="60"/>
    </row>
    <row r="752">
      <c r="A752" s="60"/>
    </row>
    <row r="753">
      <c r="A753" s="60"/>
    </row>
    <row r="754">
      <c r="A754" s="60"/>
    </row>
    <row r="755">
      <c r="A755" s="60"/>
    </row>
    <row r="756">
      <c r="A756" s="60"/>
    </row>
    <row r="757">
      <c r="A757" s="60"/>
    </row>
    <row r="758">
      <c r="A758" s="60"/>
    </row>
    <row r="759">
      <c r="A759" s="60"/>
    </row>
    <row r="760">
      <c r="A760" s="60"/>
    </row>
    <row r="761">
      <c r="A761" s="60"/>
    </row>
    <row r="762">
      <c r="A762" s="60"/>
    </row>
    <row r="763">
      <c r="A763" s="60"/>
    </row>
    <row r="764">
      <c r="A764" s="60"/>
    </row>
    <row r="765">
      <c r="A765" s="60"/>
    </row>
    <row r="766">
      <c r="A766" s="60"/>
    </row>
    <row r="767">
      <c r="A767" s="60"/>
    </row>
    <row r="768">
      <c r="A768" s="60"/>
    </row>
    <row r="769">
      <c r="A769" s="60"/>
    </row>
    <row r="770">
      <c r="A770" s="60"/>
    </row>
    <row r="771">
      <c r="A771" s="60"/>
    </row>
    <row r="772">
      <c r="A772" s="60"/>
    </row>
    <row r="773">
      <c r="A773" s="60"/>
    </row>
    <row r="774">
      <c r="A774" s="60"/>
    </row>
    <row r="775">
      <c r="A775" s="60"/>
    </row>
    <row r="776">
      <c r="A776" s="60"/>
    </row>
    <row r="777">
      <c r="A777" s="60"/>
    </row>
    <row r="778">
      <c r="A778" s="60"/>
    </row>
    <row r="779">
      <c r="A779" s="60"/>
    </row>
    <row r="780">
      <c r="A780" s="60"/>
    </row>
    <row r="781">
      <c r="A781" s="60"/>
    </row>
    <row r="782">
      <c r="A782" s="60"/>
    </row>
    <row r="783">
      <c r="A783" s="60"/>
    </row>
    <row r="784">
      <c r="A784" s="60"/>
    </row>
    <row r="785">
      <c r="A785" s="60"/>
    </row>
    <row r="786">
      <c r="A786" s="60"/>
    </row>
    <row r="787">
      <c r="A787" s="60"/>
    </row>
    <row r="788">
      <c r="A788" s="60"/>
    </row>
    <row r="789">
      <c r="A789" s="60"/>
    </row>
    <row r="790">
      <c r="A790" s="60"/>
    </row>
    <row r="791">
      <c r="A791" s="60"/>
    </row>
    <row r="792">
      <c r="A792" s="60"/>
    </row>
    <row r="793">
      <c r="A793" s="60"/>
    </row>
    <row r="794">
      <c r="A794" s="60"/>
    </row>
    <row r="795">
      <c r="A795" s="60"/>
    </row>
    <row r="796">
      <c r="A796" s="60"/>
    </row>
    <row r="797">
      <c r="A797" s="60"/>
    </row>
    <row r="798">
      <c r="A798" s="60"/>
    </row>
    <row r="799">
      <c r="A799" s="60"/>
    </row>
    <row r="800">
      <c r="A800" s="60"/>
    </row>
    <row r="801">
      <c r="A801" s="60"/>
    </row>
    <row r="802">
      <c r="A802" s="60"/>
    </row>
    <row r="803">
      <c r="A803" s="60"/>
    </row>
    <row r="804">
      <c r="A804" s="60"/>
    </row>
    <row r="805">
      <c r="A805" s="60"/>
    </row>
    <row r="806">
      <c r="A806" s="60"/>
    </row>
    <row r="807">
      <c r="A807" s="60"/>
    </row>
    <row r="808">
      <c r="A808" s="60"/>
    </row>
    <row r="809">
      <c r="A809" s="60"/>
    </row>
    <row r="810">
      <c r="A810" s="60"/>
    </row>
    <row r="811">
      <c r="A811" s="60"/>
    </row>
    <row r="812">
      <c r="A812" s="60"/>
    </row>
    <row r="813">
      <c r="A813" s="60"/>
    </row>
    <row r="814">
      <c r="A814" s="60"/>
    </row>
    <row r="815">
      <c r="A815" s="60"/>
    </row>
    <row r="816">
      <c r="A816" s="60"/>
    </row>
    <row r="817">
      <c r="A817" s="60"/>
    </row>
    <row r="818">
      <c r="A818" s="60"/>
    </row>
    <row r="819">
      <c r="A819" s="60"/>
    </row>
    <row r="820">
      <c r="A820" s="60"/>
    </row>
    <row r="821">
      <c r="A821" s="60"/>
    </row>
    <row r="822">
      <c r="A822" s="60"/>
    </row>
    <row r="823">
      <c r="A823" s="60"/>
    </row>
    <row r="824">
      <c r="A824" s="60"/>
    </row>
    <row r="825">
      <c r="A825" s="60"/>
    </row>
    <row r="826">
      <c r="A826" s="60"/>
    </row>
    <row r="827">
      <c r="A827" s="60"/>
    </row>
    <row r="828">
      <c r="A828" s="60"/>
    </row>
    <row r="829">
      <c r="A829" s="60"/>
    </row>
    <row r="830">
      <c r="A830" s="60"/>
    </row>
    <row r="831">
      <c r="A831" s="60"/>
    </row>
    <row r="832">
      <c r="A832" s="60"/>
    </row>
    <row r="833">
      <c r="A833" s="60"/>
    </row>
    <row r="834">
      <c r="A834" s="60"/>
    </row>
    <row r="835">
      <c r="A835" s="60"/>
    </row>
    <row r="836">
      <c r="A836" s="60"/>
    </row>
    <row r="837">
      <c r="A837" s="60"/>
    </row>
    <row r="838">
      <c r="A838" s="60"/>
    </row>
    <row r="839">
      <c r="A839" s="60"/>
    </row>
    <row r="840">
      <c r="A840" s="60"/>
    </row>
    <row r="841">
      <c r="A841" s="60"/>
    </row>
    <row r="842">
      <c r="A842" s="60"/>
    </row>
    <row r="843">
      <c r="A843" s="60"/>
    </row>
    <row r="844">
      <c r="A844" s="60"/>
    </row>
    <row r="845">
      <c r="A845" s="60"/>
    </row>
    <row r="846">
      <c r="A846" s="60"/>
    </row>
    <row r="847">
      <c r="A847" s="60"/>
    </row>
    <row r="848">
      <c r="A848" s="60"/>
    </row>
    <row r="849">
      <c r="A849" s="60"/>
    </row>
    <row r="850">
      <c r="A850" s="60"/>
    </row>
    <row r="851">
      <c r="A851" s="60"/>
    </row>
    <row r="852">
      <c r="A852" s="60"/>
    </row>
    <row r="853">
      <c r="A853" s="60"/>
    </row>
    <row r="854">
      <c r="A854" s="60"/>
    </row>
    <row r="855">
      <c r="A855" s="60"/>
    </row>
    <row r="856">
      <c r="A856" s="60"/>
    </row>
    <row r="857">
      <c r="A857" s="60"/>
    </row>
    <row r="858">
      <c r="A858" s="60"/>
    </row>
    <row r="859">
      <c r="A859" s="60"/>
    </row>
    <row r="860">
      <c r="A860" s="60"/>
    </row>
    <row r="861">
      <c r="A861" s="60"/>
    </row>
    <row r="862">
      <c r="A862" s="60"/>
    </row>
    <row r="863">
      <c r="A863" s="60"/>
    </row>
    <row r="864">
      <c r="A864" s="60"/>
    </row>
    <row r="865">
      <c r="A865" s="60"/>
    </row>
    <row r="866">
      <c r="A866" s="60"/>
    </row>
    <row r="867">
      <c r="A867" s="60"/>
    </row>
    <row r="868">
      <c r="A868" s="60"/>
    </row>
    <row r="869">
      <c r="A869" s="60"/>
    </row>
    <row r="870">
      <c r="A870" s="60"/>
    </row>
    <row r="871">
      <c r="A871" s="60"/>
    </row>
    <row r="872">
      <c r="A872" s="60"/>
    </row>
    <row r="873">
      <c r="A873" s="60"/>
    </row>
    <row r="874">
      <c r="A874" s="60"/>
    </row>
    <row r="875">
      <c r="A875" s="60"/>
    </row>
    <row r="876">
      <c r="A876" s="60"/>
    </row>
    <row r="877">
      <c r="A877" s="60"/>
    </row>
    <row r="878">
      <c r="A878" s="60"/>
    </row>
    <row r="879">
      <c r="A879" s="60"/>
    </row>
    <row r="880">
      <c r="A880" s="60"/>
    </row>
    <row r="881">
      <c r="A881" s="60"/>
    </row>
    <row r="882">
      <c r="A882" s="60"/>
    </row>
    <row r="883">
      <c r="A883" s="60"/>
    </row>
    <row r="884">
      <c r="A884" s="60"/>
    </row>
    <row r="885">
      <c r="A885" s="60"/>
    </row>
    <row r="886">
      <c r="A886" s="60"/>
    </row>
    <row r="887">
      <c r="A887" s="60"/>
    </row>
    <row r="888">
      <c r="A888" s="60"/>
    </row>
    <row r="889">
      <c r="A889" s="60"/>
    </row>
    <row r="890">
      <c r="A890" s="60"/>
    </row>
    <row r="891">
      <c r="A891" s="60"/>
    </row>
    <row r="892">
      <c r="A892" s="60"/>
    </row>
    <row r="893">
      <c r="A893" s="60"/>
    </row>
    <row r="894">
      <c r="A894" s="60"/>
    </row>
    <row r="895">
      <c r="A895" s="60"/>
    </row>
    <row r="896">
      <c r="A896" s="60"/>
    </row>
    <row r="897">
      <c r="A897" s="60"/>
    </row>
    <row r="898">
      <c r="A898" s="60"/>
    </row>
    <row r="899">
      <c r="A899" s="60"/>
    </row>
    <row r="900">
      <c r="A900" s="60"/>
    </row>
    <row r="901">
      <c r="A901" s="60"/>
    </row>
    <row r="902">
      <c r="A902" s="60"/>
    </row>
    <row r="903">
      <c r="A903" s="60"/>
    </row>
    <row r="904">
      <c r="A904" s="60"/>
    </row>
    <row r="905">
      <c r="A905" s="60"/>
    </row>
    <row r="906">
      <c r="A906" s="60"/>
    </row>
    <row r="907">
      <c r="A907" s="60"/>
    </row>
    <row r="908">
      <c r="A908" s="60"/>
    </row>
    <row r="909">
      <c r="A909" s="60"/>
    </row>
    <row r="910">
      <c r="A910" s="60"/>
    </row>
    <row r="911">
      <c r="A911" s="60"/>
    </row>
    <row r="912">
      <c r="A912" s="60"/>
    </row>
    <row r="913">
      <c r="A913" s="60"/>
    </row>
    <row r="914">
      <c r="A914" s="60"/>
    </row>
    <row r="915">
      <c r="A915" s="60"/>
    </row>
    <row r="916">
      <c r="A916" s="60"/>
    </row>
    <row r="917">
      <c r="A917" s="60"/>
    </row>
    <row r="918">
      <c r="A918" s="60"/>
    </row>
    <row r="919">
      <c r="A919" s="60"/>
    </row>
    <row r="920">
      <c r="A920" s="60"/>
    </row>
    <row r="921">
      <c r="A921" s="60"/>
    </row>
    <row r="922">
      <c r="A922" s="60"/>
    </row>
    <row r="923">
      <c r="A923" s="60"/>
    </row>
    <row r="924">
      <c r="A924" s="60"/>
    </row>
    <row r="925">
      <c r="A925" s="60"/>
    </row>
    <row r="926">
      <c r="A926" s="60"/>
    </row>
    <row r="927">
      <c r="A927" s="60"/>
    </row>
    <row r="928">
      <c r="A928" s="60"/>
    </row>
    <row r="929">
      <c r="A929" s="60"/>
    </row>
    <row r="930">
      <c r="A930" s="60"/>
    </row>
    <row r="931">
      <c r="A931" s="60"/>
    </row>
    <row r="932">
      <c r="A932" s="60"/>
    </row>
    <row r="933">
      <c r="A933" s="60"/>
    </row>
    <row r="934">
      <c r="A934" s="60"/>
    </row>
    <row r="935">
      <c r="A935" s="60"/>
    </row>
    <row r="936">
      <c r="A936" s="60"/>
    </row>
    <row r="937">
      <c r="A937" s="60"/>
    </row>
    <row r="938">
      <c r="A938" s="60"/>
    </row>
    <row r="939">
      <c r="A939" s="60"/>
    </row>
    <row r="940">
      <c r="A940" s="60"/>
    </row>
    <row r="941">
      <c r="A941" s="60"/>
    </row>
    <row r="942">
      <c r="A942" s="60"/>
    </row>
    <row r="943">
      <c r="A943" s="60"/>
    </row>
    <row r="944">
      <c r="A944" s="60"/>
    </row>
    <row r="945">
      <c r="A945" s="60"/>
    </row>
    <row r="946">
      <c r="A946" s="60"/>
    </row>
    <row r="947">
      <c r="A947" s="60"/>
    </row>
    <row r="948">
      <c r="A948" s="60"/>
    </row>
    <row r="949">
      <c r="A949" s="60"/>
    </row>
    <row r="950">
      <c r="A950" s="60"/>
    </row>
    <row r="951">
      <c r="A951" s="60"/>
    </row>
    <row r="952">
      <c r="A952" s="60"/>
    </row>
    <row r="953">
      <c r="A953" s="60"/>
    </row>
    <row r="954">
      <c r="A954" s="60"/>
    </row>
    <row r="955">
      <c r="A955" s="60"/>
    </row>
    <row r="956">
      <c r="A956" s="60"/>
    </row>
    <row r="957">
      <c r="A957" s="60"/>
    </row>
    <row r="958">
      <c r="A958" s="60"/>
    </row>
    <row r="959">
      <c r="A959" s="60"/>
    </row>
    <row r="960">
      <c r="A960" s="60"/>
    </row>
    <row r="961">
      <c r="A961" s="60"/>
    </row>
    <row r="962">
      <c r="A962" s="60"/>
    </row>
    <row r="963">
      <c r="A963" s="60"/>
    </row>
    <row r="964">
      <c r="A964" s="60"/>
    </row>
    <row r="965">
      <c r="A965" s="60"/>
    </row>
    <row r="966">
      <c r="A966" s="60"/>
    </row>
    <row r="967">
      <c r="A967" s="60"/>
    </row>
    <row r="968">
      <c r="A968" s="60"/>
    </row>
    <row r="969">
      <c r="A969" s="60"/>
    </row>
    <row r="970">
      <c r="A970" s="60"/>
    </row>
    <row r="971">
      <c r="A971" s="60"/>
    </row>
    <row r="972">
      <c r="A972" s="60"/>
    </row>
    <row r="973">
      <c r="A973" s="60"/>
    </row>
    <row r="974">
      <c r="A974" s="60"/>
    </row>
    <row r="975">
      <c r="A975" s="60"/>
    </row>
    <row r="976">
      <c r="A976" s="60"/>
    </row>
    <row r="977">
      <c r="A977" s="60"/>
    </row>
    <row r="978">
      <c r="A978" s="60"/>
    </row>
    <row r="979">
      <c r="A979" s="60"/>
    </row>
    <row r="980">
      <c r="A980" s="60"/>
    </row>
    <row r="981">
      <c r="A981" s="60"/>
    </row>
    <row r="982">
      <c r="A982" s="60"/>
    </row>
    <row r="983">
      <c r="A983" s="60"/>
    </row>
    <row r="984">
      <c r="A984" s="60"/>
    </row>
    <row r="985">
      <c r="A985" s="60"/>
    </row>
    <row r="986">
      <c r="A986" s="60"/>
    </row>
    <row r="987">
      <c r="A987" s="60"/>
    </row>
    <row r="988">
      <c r="A988" s="60"/>
    </row>
    <row r="989">
      <c r="A989" s="60"/>
    </row>
    <row r="990">
      <c r="A990" s="60"/>
    </row>
    <row r="991">
      <c r="A991" s="60"/>
    </row>
    <row r="992">
      <c r="A992" s="60"/>
    </row>
    <row r="993">
      <c r="A993" s="60"/>
    </row>
    <row r="994">
      <c r="A994" s="60"/>
    </row>
    <row r="995">
      <c r="A995" s="60"/>
    </row>
    <row r="996">
      <c r="A996" s="60"/>
    </row>
    <row r="997">
      <c r="A997" s="60"/>
    </row>
    <row r="998">
      <c r="A998" s="60"/>
    </row>
    <row r="999">
      <c r="A999" s="60"/>
    </row>
    <row r="1000">
      <c r="A1000" s="60"/>
    </row>
    <row r="1001">
      <c r="A1001" s="60"/>
    </row>
    <row r="1002">
      <c r="A1002" s="6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9.43"/>
  </cols>
  <sheetData>
    <row r="1">
      <c r="A1" s="4" t="s">
        <v>6</v>
      </c>
      <c r="B1" s="36" t="s">
        <v>203</v>
      </c>
      <c r="C1" s="36" t="s">
        <v>350</v>
      </c>
      <c r="D1" s="7" t="s">
        <v>351</v>
      </c>
      <c r="E1" s="38" t="s">
        <v>352</v>
      </c>
      <c r="F1" s="7" t="s">
        <v>353</v>
      </c>
      <c r="G1" s="7" t="s">
        <v>354</v>
      </c>
      <c r="H1" s="7" t="s">
        <v>355</v>
      </c>
      <c r="I1" s="7" t="s">
        <v>356</v>
      </c>
      <c r="J1" s="7" t="s">
        <v>357</v>
      </c>
      <c r="K1" s="7" t="s">
        <v>358</v>
      </c>
      <c r="L1" s="7" t="s">
        <v>359</v>
      </c>
      <c r="M1" s="7" t="s">
        <v>360</v>
      </c>
      <c r="N1" s="7" t="s">
        <v>361</v>
      </c>
      <c r="O1" s="7" t="s">
        <v>362</v>
      </c>
      <c r="P1" s="7" t="s">
        <v>363</v>
      </c>
      <c r="Q1" s="7" t="s">
        <v>364</v>
      </c>
      <c r="R1" s="7" t="s">
        <v>365</v>
      </c>
      <c r="S1" s="7" t="s">
        <v>366</v>
      </c>
      <c r="T1" s="7" t="s">
        <v>367</v>
      </c>
      <c r="U1" s="7" t="s">
        <v>368</v>
      </c>
      <c r="V1" s="7" t="s">
        <v>369</v>
      </c>
      <c r="W1" s="7" t="s">
        <v>370</v>
      </c>
      <c r="X1" s="7" t="s">
        <v>371</v>
      </c>
      <c r="Y1" s="7" t="s">
        <v>372</v>
      </c>
      <c r="Z1" s="7" t="s">
        <v>373</v>
      </c>
      <c r="AA1" s="7" t="s">
        <v>374</v>
      </c>
      <c r="AB1" s="7" t="s">
        <v>375</v>
      </c>
      <c r="AC1" s="7" t="s">
        <v>376</v>
      </c>
      <c r="AD1" s="7" t="s">
        <v>377</v>
      </c>
      <c r="AE1" s="7" t="s">
        <v>378</v>
      </c>
      <c r="AF1" s="7" t="s">
        <v>379</v>
      </c>
      <c r="AG1" s="7" t="s">
        <v>380</v>
      </c>
      <c r="AH1" s="7" t="s">
        <v>381</v>
      </c>
      <c r="AI1" s="7" t="s">
        <v>382</v>
      </c>
      <c r="AJ1" s="7" t="s">
        <v>383</v>
      </c>
      <c r="AK1" s="7" t="s">
        <v>384</v>
      </c>
      <c r="AL1" s="7" t="s">
        <v>385</v>
      </c>
      <c r="AM1" s="7" t="s">
        <v>386</v>
      </c>
      <c r="AN1" s="7" t="s">
        <v>388</v>
      </c>
      <c r="AO1" s="7" t="s">
        <v>389</v>
      </c>
      <c r="AP1" s="7" t="s">
        <v>390</v>
      </c>
      <c r="AQ1" s="7" t="s">
        <v>391</v>
      </c>
      <c r="AR1" s="7" t="s">
        <v>392</v>
      </c>
      <c r="AS1" s="7" t="s">
        <v>393</v>
      </c>
      <c r="AT1" s="7" t="s">
        <v>394</v>
      </c>
      <c r="AU1" s="7" t="s">
        <v>395</v>
      </c>
      <c r="AV1" s="7" t="s">
        <v>396</v>
      </c>
      <c r="AW1" s="7" t="s">
        <v>397</v>
      </c>
      <c r="AX1" s="7" t="s">
        <v>398</v>
      </c>
      <c r="AY1" s="7" t="s">
        <v>399</v>
      </c>
      <c r="AZ1" s="7" t="s">
        <v>400</v>
      </c>
      <c r="BA1" s="7" t="s">
        <v>401</v>
      </c>
      <c r="BB1" s="7" t="s">
        <v>402</v>
      </c>
      <c r="BC1" s="7" t="s">
        <v>403</v>
      </c>
      <c r="BD1" s="7" t="s">
        <v>404</v>
      </c>
      <c r="BE1" s="7" t="s">
        <v>405</v>
      </c>
      <c r="BF1" s="7" t="s">
        <v>406</v>
      </c>
      <c r="BG1" s="7" t="s">
        <v>407</v>
      </c>
      <c r="BH1" s="7" t="s">
        <v>408</v>
      </c>
      <c r="BI1" s="7" t="s">
        <v>409</v>
      </c>
      <c r="BJ1" s="7" t="s">
        <v>410</v>
      </c>
      <c r="BK1" s="7" t="s">
        <v>411</v>
      </c>
      <c r="BL1" s="7" t="s">
        <v>412</v>
      </c>
      <c r="BM1" s="7" t="s">
        <v>413</v>
      </c>
      <c r="BN1" s="7" t="s">
        <v>414</v>
      </c>
      <c r="BO1" s="7" t="s">
        <v>415</v>
      </c>
      <c r="BP1" s="7" t="s">
        <v>416</v>
      </c>
      <c r="BQ1" s="7" t="s">
        <v>417</v>
      </c>
      <c r="BR1" s="7" t="s">
        <v>418</v>
      </c>
      <c r="BS1" s="7" t="s">
        <v>419</v>
      </c>
      <c r="BT1" s="7" t="s">
        <v>420</v>
      </c>
      <c r="BU1" s="7" t="s">
        <v>421</v>
      </c>
      <c r="BV1" s="7" t="s">
        <v>422</v>
      </c>
      <c r="BW1" s="7" t="s">
        <v>423</v>
      </c>
    </row>
    <row r="2">
      <c r="A2" s="234" t="s">
        <v>28</v>
      </c>
      <c r="B2" s="2" t="s">
        <v>424</v>
      </c>
      <c r="C2" s="2" t="s">
        <v>424</v>
      </c>
      <c r="D2" s="2"/>
    </row>
    <row r="3">
      <c r="A3" s="48" t="s">
        <v>30</v>
      </c>
      <c r="B3" s="2">
        <v>0.0</v>
      </c>
      <c r="C3" s="2">
        <v>0.0</v>
      </c>
    </row>
    <row r="4">
      <c r="A4" s="55" t="s">
        <v>103</v>
      </c>
      <c r="B4" s="2">
        <v>0.0</v>
      </c>
      <c r="C4" s="2">
        <v>0.0</v>
      </c>
    </row>
    <row r="5">
      <c r="A5" s="62" t="s">
        <v>428</v>
      </c>
      <c r="B5" s="2">
        <v>0.0</v>
      </c>
      <c r="C5" s="2">
        <v>0.0</v>
      </c>
    </row>
    <row r="6">
      <c r="A6" s="69" t="s">
        <v>430</v>
      </c>
      <c r="B6" s="2">
        <v>0.0</v>
      </c>
      <c r="C6" s="2">
        <v>0.0</v>
      </c>
    </row>
    <row r="7">
      <c r="A7" s="75" t="s">
        <v>432</v>
      </c>
      <c r="B7" s="2">
        <v>0.0</v>
      </c>
      <c r="C7" s="2">
        <v>0.0</v>
      </c>
    </row>
    <row r="8">
      <c r="A8" s="82" t="s">
        <v>139</v>
      </c>
      <c r="B8" s="2">
        <v>0.0</v>
      </c>
      <c r="C8" s="2">
        <v>0.0</v>
      </c>
    </row>
    <row r="9">
      <c r="A9" s="86" t="s">
        <v>141</v>
      </c>
      <c r="B9" s="2">
        <v>0.0</v>
      </c>
      <c r="C9" s="2">
        <v>0.0</v>
      </c>
    </row>
    <row r="10">
      <c r="A10" s="90" t="s">
        <v>143</v>
      </c>
      <c r="B10" s="2">
        <v>0.0</v>
      </c>
      <c r="C10" s="2">
        <v>0.0</v>
      </c>
    </row>
    <row r="11">
      <c r="A11" s="94" t="s">
        <v>435</v>
      </c>
      <c r="B11" s="95">
        <v>3475.0</v>
      </c>
      <c r="C11" s="96">
        <f>SUM(D11:AR11)</f>
        <v>1057</v>
      </c>
      <c r="D11" s="96"/>
      <c r="E11" s="95">
        <v>136.0</v>
      </c>
      <c r="F11" s="95">
        <v>19.0</v>
      </c>
      <c r="G11" s="95">
        <v>29.0</v>
      </c>
      <c r="H11" s="95">
        <v>14.0</v>
      </c>
      <c r="I11" s="95">
        <v>51.0</v>
      </c>
      <c r="J11" s="95">
        <v>92.0</v>
      </c>
      <c r="K11" s="95">
        <v>6.0</v>
      </c>
      <c r="L11" s="95">
        <v>34.0</v>
      </c>
      <c r="M11" s="95">
        <v>9.0</v>
      </c>
      <c r="N11" s="96"/>
      <c r="O11" s="95">
        <v>31.0</v>
      </c>
      <c r="P11" s="95">
        <v>11.0</v>
      </c>
      <c r="Q11" s="95">
        <v>16.0</v>
      </c>
      <c r="R11" s="96"/>
      <c r="S11" s="95">
        <v>12.0</v>
      </c>
      <c r="T11" s="95">
        <v>266.0</v>
      </c>
      <c r="U11" s="95">
        <v>2.0</v>
      </c>
      <c r="V11" s="95">
        <v>11.0</v>
      </c>
      <c r="W11" s="95">
        <v>10.0</v>
      </c>
      <c r="X11" s="95">
        <v>13.0</v>
      </c>
      <c r="Y11" s="95">
        <v>23.0</v>
      </c>
      <c r="Z11" s="95">
        <v>26.0</v>
      </c>
      <c r="AA11" s="95">
        <v>10.0</v>
      </c>
      <c r="AB11" s="95">
        <v>2.0</v>
      </c>
      <c r="AC11" s="95">
        <v>24.0</v>
      </c>
      <c r="AD11" s="95">
        <v>49.0</v>
      </c>
      <c r="AE11" s="95">
        <v>10.0</v>
      </c>
      <c r="AF11" s="95">
        <v>21.0</v>
      </c>
      <c r="AG11" s="95">
        <v>44.0</v>
      </c>
      <c r="AH11" s="95">
        <v>56.0</v>
      </c>
      <c r="AI11" s="95">
        <v>2.0</v>
      </c>
      <c r="AJ11" s="95">
        <v>19.0</v>
      </c>
      <c r="AK11" s="95">
        <v>5.0</v>
      </c>
      <c r="AL11" s="95">
        <v>1.0</v>
      </c>
      <c r="AM11" s="95">
        <v>3.0</v>
      </c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</row>
    <row r="12">
      <c r="A12" s="121" t="s">
        <v>150</v>
      </c>
      <c r="B12" s="2">
        <v>0.0</v>
      </c>
      <c r="C12" s="2">
        <v>0.0</v>
      </c>
    </row>
    <row r="13">
      <c r="A13" s="126" t="s">
        <v>131</v>
      </c>
      <c r="B13" s="2">
        <v>0.0</v>
      </c>
      <c r="C13" s="2">
        <v>0.0</v>
      </c>
    </row>
    <row r="14">
      <c r="A14" s="130" t="s">
        <v>425</v>
      </c>
      <c r="B14" s="131">
        <f>SUM(D14:AU14)</f>
        <v>2349</v>
      </c>
      <c r="C14" s="131"/>
      <c r="D14" s="133">
        <f>346+30+242+10</f>
        <v>628</v>
      </c>
      <c r="E14" s="131">
        <f>12+214+73+47</f>
        <v>346</v>
      </c>
      <c r="F14" s="133"/>
      <c r="G14" s="133"/>
      <c r="H14" s="133"/>
      <c r="I14" s="133"/>
      <c r="J14" s="133"/>
      <c r="K14" s="133"/>
      <c r="L14" s="133"/>
      <c r="M14" s="133"/>
      <c r="N14" s="131">
        <v>5.0</v>
      </c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1">
        <v>335.0</v>
      </c>
      <c r="AO14" s="133"/>
      <c r="AP14" s="133"/>
      <c r="AQ14" s="133"/>
      <c r="AR14" s="131">
        <v>700.0</v>
      </c>
      <c r="AS14" s="131">
        <v>322.0</v>
      </c>
      <c r="AT14" s="131">
        <v>11.0</v>
      </c>
      <c r="AU14" s="131">
        <v>2.0</v>
      </c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  <c r="BT14" s="131"/>
      <c r="BU14" s="131"/>
      <c r="BV14" s="131"/>
      <c r="BW14" s="131"/>
    </row>
    <row r="15">
      <c r="A15" s="266" t="s">
        <v>442</v>
      </c>
      <c r="B15" s="267"/>
      <c r="C15" s="267"/>
      <c r="D15" s="268"/>
      <c r="E15" s="268"/>
      <c r="F15" s="268"/>
      <c r="G15" s="268"/>
      <c r="H15" s="268"/>
      <c r="I15" s="268"/>
      <c r="J15" s="268"/>
      <c r="K15" s="268"/>
      <c r="L15" s="268"/>
      <c r="M15" s="268"/>
      <c r="N15" s="268"/>
      <c r="O15" s="268"/>
      <c r="P15" s="268"/>
      <c r="Q15" s="268"/>
      <c r="R15" s="268"/>
      <c r="S15" s="268"/>
      <c r="T15" s="268"/>
      <c r="U15" s="268"/>
      <c r="V15" s="268"/>
      <c r="W15" s="268"/>
      <c r="X15" s="268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8"/>
      <c r="AJ15" s="268"/>
      <c r="AK15" s="268"/>
      <c r="AL15" s="268"/>
      <c r="AM15" s="268"/>
      <c r="AN15" s="268"/>
      <c r="AO15" s="268"/>
      <c r="AP15" s="268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268"/>
      <c r="BF15" s="268"/>
      <c r="BG15" s="268"/>
      <c r="BH15" s="268"/>
      <c r="BI15" s="268"/>
      <c r="BJ15" s="268"/>
      <c r="BK15" s="268"/>
      <c r="BL15" s="268"/>
      <c r="BM15" s="268"/>
      <c r="BN15" s="268"/>
      <c r="BO15" s="268"/>
      <c r="BP15" s="268"/>
      <c r="BQ15" s="268"/>
      <c r="BR15" s="268"/>
      <c r="BS15" s="268"/>
      <c r="BT15" s="268"/>
      <c r="BU15" s="268"/>
      <c r="BV15" s="268"/>
      <c r="BW15" s="268"/>
    </row>
    <row r="16">
      <c r="A16" s="7" t="s">
        <v>51</v>
      </c>
      <c r="B16" s="34">
        <f t="shared" ref="B16:AU16" si="1">SUM(B2:B15)</f>
        <v>5824</v>
      </c>
      <c r="C16" s="34">
        <f t="shared" si="1"/>
        <v>1057</v>
      </c>
      <c r="D16" s="34">
        <f t="shared" si="1"/>
        <v>628</v>
      </c>
      <c r="E16" s="34">
        <f t="shared" si="1"/>
        <v>482</v>
      </c>
      <c r="F16" s="34">
        <f t="shared" si="1"/>
        <v>19</v>
      </c>
      <c r="G16" s="34">
        <f t="shared" si="1"/>
        <v>29</v>
      </c>
      <c r="H16" s="34">
        <f t="shared" si="1"/>
        <v>14</v>
      </c>
      <c r="I16" s="34">
        <f t="shared" si="1"/>
        <v>51</v>
      </c>
      <c r="J16" s="34">
        <f t="shared" si="1"/>
        <v>92</v>
      </c>
      <c r="K16" s="34">
        <f t="shared" si="1"/>
        <v>6</v>
      </c>
      <c r="L16" s="34">
        <f t="shared" si="1"/>
        <v>34</v>
      </c>
      <c r="M16" s="34">
        <f t="shared" si="1"/>
        <v>9</v>
      </c>
      <c r="N16" s="34">
        <f t="shared" si="1"/>
        <v>5</v>
      </c>
      <c r="O16" s="34">
        <f t="shared" si="1"/>
        <v>31</v>
      </c>
      <c r="P16" s="34">
        <f t="shared" si="1"/>
        <v>11</v>
      </c>
      <c r="Q16" s="34">
        <f t="shared" si="1"/>
        <v>16</v>
      </c>
      <c r="R16" s="34">
        <f t="shared" si="1"/>
        <v>0</v>
      </c>
      <c r="S16" s="34">
        <f t="shared" si="1"/>
        <v>12</v>
      </c>
      <c r="T16" s="34">
        <f t="shared" si="1"/>
        <v>266</v>
      </c>
      <c r="U16" s="34">
        <f t="shared" si="1"/>
        <v>2</v>
      </c>
      <c r="V16" s="34">
        <f t="shared" si="1"/>
        <v>11</v>
      </c>
      <c r="W16" s="34">
        <f t="shared" si="1"/>
        <v>10</v>
      </c>
      <c r="X16" s="34">
        <f t="shared" si="1"/>
        <v>13</v>
      </c>
      <c r="Y16" s="34">
        <f t="shared" si="1"/>
        <v>23</v>
      </c>
      <c r="Z16" s="34">
        <f t="shared" si="1"/>
        <v>26</v>
      </c>
      <c r="AA16" s="34">
        <f t="shared" si="1"/>
        <v>10</v>
      </c>
      <c r="AB16" s="34">
        <f t="shared" si="1"/>
        <v>2</v>
      </c>
      <c r="AC16" s="34">
        <f t="shared" si="1"/>
        <v>24</v>
      </c>
      <c r="AD16" s="34">
        <f t="shared" si="1"/>
        <v>49</v>
      </c>
      <c r="AE16" s="34">
        <f t="shared" si="1"/>
        <v>10</v>
      </c>
      <c r="AF16" s="34">
        <f t="shared" si="1"/>
        <v>21</v>
      </c>
      <c r="AG16" s="34">
        <f t="shared" si="1"/>
        <v>44</v>
      </c>
      <c r="AH16" s="34">
        <f t="shared" si="1"/>
        <v>56</v>
      </c>
      <c r="AI16" s="34">
        <f t="shared" si="1"/>
        <v>2</v>
      </c>
      <c r="AJ16" s="34">
        <f t="shared" si="1"/>
        <v>19</v>
      </c>
      <c r="AK16" s="34">
        <f t="shared" si="1"/>
        <v>5</v>
      </c>
      <c r="AL16" s="34">
        <f t="shared" si="1"/>
        <v>1</v>
      </c>
      <c r="AM16" s="34">
        <f t="shared" si="1"/>
        <v>3</v>
      </c>
      <c r="AN16" s="34">
        <f t="shared" si="1"/>
        <v>335</v>
      </c>
      <c r="AO16" s="34">
        <f t="shared" si="1"/>
        <v>0</v>
      </c>
      <c r="AP16" s="34">
        <f t="shared" si="1"/>
        <v>0</v>
      </c>
      <c r="AQ16" s="34">
        <f t="shared" si="1"/>
        <v>0</v>
      </c>
      <c r="AR16" s="34">
        <f t="shared" si="1"/>
        <v>700</v>
      </c>
      <c r="AS16" s="34">
        <f t="shared" si="1"/>
        <v>322</v>
      </c>
      <c r="AT16" s="34">
        <f t="shared" si="1"/>
        <v>11</v>
      </c>
      <c r="AU16" s="34">
        <f t="shared" si="1"/>
        <v>2</v>
      </c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</row>
    <row r="17">
      <c r="A17" s="60"/>
    </row>
    <row r="18">
      <c r="A18" s="60"/>
    </row>
    <row r="19">
      <c r="A19" s="60"/>
    </row>
    <row r="20">
      <c r="A20" s="7" t="s">
        <v>452</v>
      </c>
    </row>
    <row r="21">
      <c r="A21" s="60"/>
    </row>
    <row r="22">
      <c r="A22" s="60"/>
    </row>
    <row r="23">
      <c r="A23" s="60"/>
    </row>
    <row r="24">
      <c r="A24" s="60"/>
    </row>
    <row r="25">
      <c r="A25" s="60"/>
    </row>
    <row r="26">
      <c r="A26" s="60"/>
    </row>
    <row r="27">
      <c r="A27" s="60"/>
    </row>
    <row r="28">
      <c r="A28" s="60"/>
    </row>
    <row r="29">
      <c r="A29" s="60"/>
    </row>
    <row r="30">
      <c r="A30" s="60"/>
    </row>
    <row r="31">
      <c r="A31" s="60"/>
    </row>
    <row r="32">
      <c r="A32" s="60"/>
    </row>
    <row r="33">
      <c r="A33" s="60"/>
    </row>
    <row r="34">
      <c r="A34" s="60"/>
    </row>
    <row r="35">
      <c r="A35" s="60"/>
    </row>
    <row r="36">
      <c r="A36" s="60"/>
    </row>
    <row r="37">
      <c r="A37" s="60"/>
    </row>
    <row r="38">
      <c r="A38" s="60"/>
    </row>
    <row r="39">
      <c r="A39" s="60"/>
    </row>
    <row r="40">
      <c r="A40" s="60"/>
    </row>
    <row r="41">
      <c r="A41" s="60"/>
    </row>
    <row r="42">
      <c r="A42" s="60"/>
    </row>
    <row r="43">
      <c r="A43" s="60"/>
    </row>
    <row r="44">
      <c r="A44" s="60"/>
    </row>
    <row r="45">
      <c r="A45" s="60"/>
    </row>
    <row r="46">
      <c r="A46" s="60"/>
    </row>
    <row r="47">
      <c r="A47" s="60"/>
    </row>
    <row r="48">
      <c r="A48" s="60"/>
    </row>
    <row r="49">
      <c r="A49" s="60"/>
    </row>
    <row r="50">
      <c r="A50" s="60"/>
    </row>
    <row r="51">
      <c r="A51" s="60"/>
    </row>
    <row r="52">
      <c r="A52" s="60"/>
    </row>
    <row r="53">
      <c r="A53" s="60"/>
    </row>
    <row r="54">
      <c r="A54" s="60"/>
    </row>
    <row r="55">
      <c r="A55" s="60"/>
    </row>
    <row r="56">
      <c r="A56" s="60"/>
    </row>
    <row r="57">
      <c r="A57" s="60"/>
    </row>
    <row r="58">
      <c r="A58" s="60"/>
    </row>
    <row r="59">
      <c r="A59" s="60"/>
    </row>
    <row r="60">
      <c r="A60" s="60"/>
    </row>
    <row r="61">
      <c r="A61" s="60"/>
    </row>
    <row r="62">
      <c r="A62" s="60"/>
    </row>
    <row r="63">
      <c r="A63" s="60"/>
    </row>
    <row r="64">
      <c r="A64" s="60"/>
    </row>
    <row r="65">
      <c r="A65" s="60"/>
    </row>
    <row r="66">
      <c r="A66" s="60"/>
    </row>
    <row r="67">
      <c r="A67" s="60"/>
    </row>
    <row r="68">
      <c r="A68" s="60"/>
    </row>
    <row r="69">
      <c r="A69" s="60"/>
    </row>
    <row r="70">
      <c r="A70" s="60"/>
    </row>
    <row r="71">
      <c r="A71" s="60"/>
    </row>
    <row r="72">
      <c r="A72" s="60"/>
    </row>
    <row r="73">
      <c r="A73" s="60"/>
    </row>
    <row r="74">
      <c r="A74" s="60"/>
    </row>
    <row r="75">
      <c r="A75" s="60"/>
    </row>
    <row r="76">
      <c r="A76" s="60"/>
    </row>
    <row r="77">
      <c r="A77" s="60"/>
    </row>
    <row r="78">
      <c r="A78" s="60"/>
    </row>
    <row r="79">
      <c r="A79" s="60"/>
    </row>
    <row r="80">
      <c r="A80" s="60"/>
    </row>
    <row r="81">
      <c r="A81" s="60"/>
    </row>
    <row r="82">
      <c r="A82" s="60"/>
    </row>
    <row r="83">
      <c r="A83" s="60"/>
    </row>
    <row r="84">
      <c r="A84" s="60"/>
    </row>
    <row r="85">
      <c r="A85" s="60"/>
    </row>
    <row r="86">
      <c r="A86" s="60"/>
    </row>
    <row r="87">
      <c r="A87" s="60"/>
    </row>
    <row r="88">
      <c r="A88" s="60"/>
    </row>
    <row r="89">
      <c r="A89" s="60"/>
    </row>
    <row r="90">
      <c r="A90" s="60"/>
    </row>
    <row r="91">
      <c r="A91" s="60"/>
    </row>
    <row r="92">
      <c r="A92" s="60"/>
    </row>
    <row r="93">
      <c r="A93" s="60"/>
    </row>
    <row r="94">
      <c r="A94" s="60"/>
    </row>
    <row r="95">
      <c r="A95" s="60"/>
    </row>
    <row r="96">
      <c r="A96" s="60"/>
    </row>
    <row r="97">
      <c r="A97" s="60"/>
    </row>
    <row r="98">
      <c r="A98" s="60"/>
    </row>
    <row r="99">
      <c r="A99" s="60"/>
    </row>
    <row r="100">
      <c r="A100" s="60"/>
    </row>
    <row r="101">
      <c r="A101" s="60"/>
    </row>
    <row r="102">
      <c r="A102" s="60"/>
    </row>
    <row r="103">
      <c r="A103" s="60"/>
    </row>
    <row r="104">
      <c r="A104" s="60"/>
    </row>
    <row r="105">
      <c r="A105" s="60"/>
    </row>
    <row r="106">
      <c r="A106" s="60"/>
    </row>
    <row r="107">
      <c r="A107" s="60"/>
    </row>
    <row r="108">
      <c r="A108" s="60"/>
    </row>
    <row r="109">
      <c r="A109" s="60"/>
    </row>
    <row r="110">
      <c r="A110" s="60"/>
    </row>
    <row r="111">
      <c r="A111" s="60"/>
    </row>
    <row r="112">
      <c r="A112" s="60"/>
    </row>
    <row r="113">
      <c r="A113" s="60"/>
    </row>
    <row r="114">
      <c r="A114" s="60"/>
    </row>
    <row r="115">
      <c r="A115" s="60"/>
    </row>
    <row r="116">
      <c r="A116" s="60"/>
    </row>
    <row r="117">
      <c r="A117" s="60"/>
    </row>
    <row r="118">
      <c r="A118" s="60"/>
    </row>
    <row r="119">
      <c r="A119" s="60"/>
    </row>
    <row r="120">
      <c r="A120" s="60"/>
    </row>
    <row r="121">
      <c r="A121" s="60"/>
    </row>
    <row r="122">
      <c r="A122" s="60"/>
    </row>
    <row r="123">
      <c r="A123" s="60"/>
    </row>
    <row r="124">
      <c r="A124" s="60"/>
    </row>
    <row r="125">
      <c r="A125" s="60"/>
    </row>
    <row r="126">
      <c r="A126" s="60"/>
    </row>
    <row r="127">
      <c r="A127" s="60"/>
    </row>
    <row r="128">
      <c r="A128" s="60"/>
    </row>
    <row r="129">
      <c r="A129" s="60"/>
    </row>
    <row r="130">
      <c r="A130" s="60"/>
    </row>
    <row r="131">
      <c r="A131" s="60"/>
    </row>
    <row r="132">
      <c r="A132" s="60"/>
    </row>
    <row r="133">
      <c r="A133" s="60"/>
    </row>
    <row r="134">
      <c r="A134" s="60"/>
    </row>
    <row r="135">
      <c r="A135" s="60"/>
    </row>
    <row r="136">
      <c r="A136" s="60"/>
    </row>
    <row r="137">
      <c r="A137" s="60"/>
    </row>
    <row r="138">
      <c r="A138" s="60"/>
    </row>
    <row r="139">
      <c r="A139" s="60"/>
    </row>
    <row r="140">
      <c r="A140" s="60"/>
    </row>
    <row r="141">
      <c r="A141" s="60"/>
    </row>
    <row r="142">
      <c r="A142" s="60"/>
    </row>
    <row r="143">
      <c r="A143" s="60"/>
    </row>
    <row r="144">
      <c r="A144" s="60"/>
    </row>
    <row r="145">
      <c r="A145" s="60"/>
    </row>
    <row r="146">
      <c r="A146" s="60"/>
    </row>
    <row r="147">
      <c r="A147" s="60"/>
    </row>
    <row r="148">
      <c r="A148" s="60"/>
    </row>
    <row r="149">
      <c r="A149" s="60"/>
    </row>
    <row r="150">
      <c r="A150" s="60"/>
    </row>
    <row r="151">
      <c r="A151" s="60"/>
    </row>
    <row r="152">
      <c r="A152" s="60"/>
    </row>
    <row r="153">
      <c r="A153" s="60"/>
    </row>
    <row r="154">
      <c r="A154" s="60"/>
    </row>
    <row r="155">
      <c r="A155" s="60"/>
    </row>
    <row r="156">
      <c r="A156" s="60"/>
    </row>
    <row r="157">
      <c r="A157" s="60"/>
    </row>
    <row r="158">
      <c r="A158" s="60"/>
    </row>
    <row r="159">
      <c r="A159" s="60"/>
    </row>
    <row r="160">
      <c r="A160" s="60"/>
    </row>
    <row r="161">
      <c r="A161" s="60"/>
    </row>
    <row r="162">
      <c r="A162" s="60"/>
    </row>
    <row r="163">
      <c r="A163" s="60"/>
    </row>
    <row r="164">
      <c r="A164" s="60"/>
    </row>
    <row r="165">
      <c r="A165" s="60"/>
    </row>
    <row r="166">
      <c r="A166" s="60"/>
    </row>
    <row r="167">
      <c r="A167" s="60"/>
    </row>
    <row r="168">
      <c r="A168" s="60"/>
    </row>
    <row r="169">
      <c r="A169" s="60"/>
    </row>
    <row r="170">
      <c r="A170" s="60"/>
    </row>
    <row r="171">
      <c r="A171" s="60"/>
    </row>
    <row r="172">
      <c r="A172" s="60"/>
    </row>
    <row r="173">
      <c r="A173" s="60"/>
    </row>
    <row r="174">
      <c r="A174" s="60"/>
    </row>
    <row r="175">
      <c r="A175" s="60"/>
    </row>
    <row r="176">
      <c r="A176" s="60"/>
    </row>
    <row r="177">
      <c r="A177" s="60"/>
    </row>
    <row r="178">
      <c r="A178" s="60"/>
    </row>
    <row r="179">
      <c r="A179" s="60"/>
    </row>
    <row r="180">
      <c r="A180" s="60"/>
    </row>
    <row r="181">
      <c r="A181" s="60"/>
    </row>
    <row r="182">
      <c r="A182" s="60"/>
    </row>
    <row r="183">
      <c r="A183" s="60"/>
    </row>
    <row r="184">
      <c r="A184" s="60"/>
    </row>
    <row r="185">
      <c r="A185" s="60"/>
    </row>
    <row r="186">
      <c r="A186" s="60"/>
    </row>
    <row r="187">
      <c r="A187" s="60"/>
    </row>
    <row r="188">
      <c r="A188" s="60"/>
    </row>
    <row r="189">
      <c r="A189" s="60"/>
    </row>
    <row r="190">
      <c r="A190" s="60"/>
    </row>
    <row r="191">
      <c r="A191" s="60"/>
    </row>
    <row r="192">
      <c r="A192" s="60"/>
    </row>
    <row r="193">
      <c r="A193" s="60"/>
    </row>
    <row r="194">
      <c r="A194" s="60"/>
    </row>
    <row r="195">
      <c r="A195" s="60"/>
    </row>
    <row r="196">
      <c r="A196" s="60"/>
    </row>
    <row r="197">
      <c r="A197" s="60"/>
    </row>
    <row r="198">
      <c r="A198" s="60"/>
    </row>
    <row r="199">
      <c r="A199" s="60"/>
    </row>
    <row r="200">
      <c r="A200" s="60"/>
    </row>
    <row r="201">
      <c r="A201" s="60"/>
    </row>
    <row r="202">
      <c r="A202" s="60"/>
    </row>
    <row r="203">
      <c r="A203" s="60"/>
    </row>
    <row r="204">
      <c r="A204" s="60"/>
    </row>
    <row r="205">
      <c r="A205" s="60"/>
    </row>
    <row r="206">
      <c r="A206" s="60"/>
    </row>
    <row r="207">
      <c r="A207" s="60"/>
    </row>
    <row r="208">
      <c r="A208" s="60"/>
    </row>
    <row r="209">
      <c r="A209" s="60"/>
    </row>
    <row r="210">
      <c r="A210" s="60"/>
    </row>
    <row r="211">
      <c r="A211" s="60"/>
    </row>
    <row r="212">
      <c r="A212" s="60"/>
    </row>
    <row r="213">
      <c r="A213" s="60"/>
    </row>
    <row r="214">
      <c r="A214" s="60"/>
    </row>
    <row r="215">
      <c r="A215" s="60"/>
    </row>
    <row r="216">
      <c r="A216" s="60"/>
    </row>
    <row r="217">
      <c r="A217" s="60"/>
    </row>
    <row r="218">
      <c r="A218" s="60"/>
    </row>
    <row r="219">
      <c r="A219" s="60"/>
    </row>
    <row r="220">
      <c r="A220" s="60"/>
    </row>
    <row r="221">
      <c r="A221" s="60"/>
    </row>
    <row r="222">
      <c r="A222" s="60"/>
    </row>
    <row r="223">
      <c r="A223" s="60"/>
    </row>
    <row r="224">
      <c r="A224" s="60"/>
    </row>
    <row r="225">
      <c r="A225" s="60"/>
    </row>
    <row r="226">
      <c r="A226" s="60"/>
    </row>
    <row r="227">
      <c r="A227" s="60"/>
    </row>
    <row r="228">
      <c r="A228" s="60"/>
    </row>
    <row r="229">
      <c r="A229" s="60"/>
    </row>
    <row r="230">
      <c r="A230" s="60"/>
    </row>
    <row r="231">
      <c r="A231" s="60"/>
    </row>
    <row r="232">
      <c r="A232" s="60"/>
    </row>
    <row r="233">
      <c r="A233" s="60"/>
    </row>
    <row r="234">
      <c r="A234" s="60"/>
    </row>
    <row r="235">
      <c r="A235" s="60"/>
    </row>
    <row r="236">
      <c r="A236" s="60"/>
    </row>
    <row r="237">
      <c r="A237" s="60"/>
    </row>
    <row r="238">
      <c r="A238" s="60"/>
    </row>
    <row r="239">
      <c r="A239" s="60"/>
    </row>
    <row r="240">
      <c r="A240" s="60"/>
    </row>
    <row r="241">
      <c r="A241" s="60"/>
    </row>
    <row r="242">
      <c r="A242" s="60"/>
    </row>
    <row r="243">
      <c r="A243" s="60"/>
    </row>
    <row r="244">
      <c r="A244" s="60"/>
    </row>
    <row r="245">
      <c r="A245" s="60"/>
    </row>
    <row r="246">
      <c r="A246" s="60"/>
    </row>
    <row r="247">
      <c r="A247" s="60"/>
    </row>
    <row r="248">
      <c r="A248" s="60"/>
    </row>
    <row r="249">
      <c r="A249" s="60"/>
    </row>
    <row r="250">
      <c r="A250" s="60"/>
    </row>
    <row r="251">
      <c r="A251" s="60"/>
    </row>
    <row r="252">
      <c r="A252" s="60"/>
    </row>
    <row r="253">
      <c r="A253" s="60"/>
    </row>
    <row r="254">
      <c r="A254" s="60"/>
    </row>
    <row r="255">
      <c r="A255" s="60"/>
    </row>
    <row r="256">
      <c r="A256" s="60"/>
    </row>
    <row r="257">
      <c r="A257" s="60"/>
    </row>
    <row r="258">
      <c r="A258" s="60"/>
    </row>
    <row r="259">
      <c r="A259" s="60"/>
    </row>
    <row r="260">
      <c r="A260" s="60"/>
    </row>
    <row r="261">
      <c r="A261" s="60"/>
    </row>
    <row r="262">
      <c r="A262" s="60"/>
    </row>
    <row r="263">
      <c r="A263" s="60"/>
    </row>
    <row r="264">
      <c r="A264" s="60"/>
    </row>
    <row r="265">
      <c r="A265" s="60"/>
    </row>
    <row r="266">
      <c r="A266" s="60"/>
    </row>
    <row r="267">
      <c r="A267" s="60"/>
    </row>
    <row r="268">
      <c r="A268" s="60"/>
    </row>
    <row r="269">
      <c r="A269" s="60"/>
    </row>
    <row r="270">
      <c r="A270" s="60"/>
    </row>
    <row r="271">
      <c r="A271" s="60"/>
    </row>
    <row r="272">
      <c r="A272" s="60"/>
    </row>
    <row r="273">
      <c r="A273" s="60"/>
    </row>
    <row r="274">
      <c r="A274" s="60"/>
    </row>
    <row r="275">
      <c r="A275" s="60"/>
    </row>
    <row r="276">
      <c r="A276" s="60"/>
    </row>
    <row r="277">
      <c r="A277" s="60"/>
    </row>
    <row r="278">
      <c r="A278" s="60"/>
    </row>
    <row r="279">
      <c r="A279" s="60"/>
    </row>
    <row r="280">
      <c r="A280" s="60"/>
    </row>
    <row r="281">
      <c r="A281" s="60"/>
    </row>
    <row r="282">
      <c r="A282" s="60"/>
    </row>
    <row r="283">
      <c r="A283" s="60"/>
    </row>
    <row r="284">
      <c r="A284" s="60"/>
    </row>
    <row r="285">
      <c r="A285" s="60"/>
    </row>
    <row r="286">
      <c r="A286" s="60"/>
    </row>
    <row r="287">
      <c r="A287" s="60"/>
    </row>
    <row r="288">
      <c r="A288" s="60"/>
    </row>
    <row r="289">
      <c r="A289" s="60"/>
    </row>
    <row r="290">
      <c r="A290" s="60"/>
    </row>
    <row r="291">
      <c r="A291" s="60"/>
    </row>
    <row r="292">
      <c r="A292" s="60"/>
    </row>
    <row r="293">
      <c r="A293" s="60"/>
    </row>
    <row r="294">
      <c r="A294" s="60"/>
    </row>
    <row r="295">
      <c r="A295" s="60"/>
    </row>
    <row r="296">
      <c r="A296" s="60"/>
    </row>
    <row r="297">
      <c r="A297" s="60"/>
    </row>
    <row r="298">
      <c r="A298" s="60"/>
    </row>
    <row r="299">
      <c r="A299" s="60"/>
    </row>
    <row r="300">
      <c r="A300" s="60"/>
    </row>
    <row r="301">
      <c r="A301" s="60"/>
    </row>
    <row r="302">
      <c r="A302" s="60"/>
    </row>
    <row r="303">
      <c r="A303" s="60"/>
    </row>
    <row r="304">
      <c r="A304" s="60"/>
    </row>
    <row r="305">
      <c r="A305" s="60"/>
    </row>
    <row r="306">
      <c r="A306" s="60"/>
    </row>
    <row r="307">
      <c r="A307" s="60"/>
    </row>
    <row r="308">
      <c r="A308" s="60"/>
    </row>
    <row r="309">
      <c r="A309" s="60"/>
    </row>
    <row r="310">
      <c r="A310" s="60"/>
    </row>
    <row r="311">
      <c r="A311" s="60"/>
    </row>
    <row r="312">
      <c r="A312" s="60"/>
    </row>
    <row r="313">
      <c r="A313" s="60"/>
    </row>
    <row r="314">
      <c r="A314" s="60"/>
    </row>
    <row r="315">
      <c r="A315" s="60"/>
    </row>
    <row r="316">
      <c r="A316" s="60"/>
    </row>
    <row r="317">
      <c r="A317" s="60"/>
    </row>
    <row r="318">
      <c r="A318" s="60"/>
    </row>
    <row r="319">
      <c r="A319" s="60"/>
    </row>
    <row r="320">
      <c r="A320" s="60"/>
    </row>
    <row r="321">
      <c r="A321" s="60"/>
    </row>
    <row r="322">
      <c r="A322" s="60"/>
    </row>
    <row r="323">
      <c r="A323" s="60"/>
    </row>
    <row r="324">
      <c r="A324" s="60"/>
    </row>
    <row r="325">
      <c r="A325" s="60"/>
    </row>
    <row r="326">
      <c r="A326" s="60"/>
    </row>
    <row r="327">
      <c r="A327" s="60"/>
    </row>
    <row r="328">
      <c r="A328" s="60"/>
    </row>
    <row r="329">
      <c r="A329" s="60"/>
    </row>
    <row r="330">
      <c r="A330" s="60"/>
    </row>
    <row r="331">
      <c r="A331" s="60"/>
    </row>
    <row r="332">
      <c r="A332" s="60"/>
    </row>
    <row r="333">
      <c r="A333" s="60"/>
    </row>
    <row r="334">
      <c r="A334" s="60"/>
    </row>
    <row r="335">
      <c r="A335" s="60"/>
    </row>
    <row r="336">
      <c r="A336" s="60"/>
    </row>
    <row r="337">
      <c r="A337" s="60"/>
    </row>
    <row r="338">
      <c r="A338" s="60"/>
    </row>
    <row r="339">
      <c r="A339" s="60"/>
    </row>
    <row r="340">
      <c r="A340" s="60"/>
    </row>
    <row r="341">
      <c r="A341" s="60"/>
    </row>
    <row r="342">
      <c r="A342" s="60"/>
    </row>
    <row r="343">
      <c r="A343" s="60"/>
    </row>
    <row r="344">
      <c r="A344" s="60"/>
    </row>
    <row r="345">
      <c r="A345" s="60"/>
    </row>
    <row r="346">
      <c r="A346" s="60"/>
    </row>
    <row r="347">
      <c r="A347" s="60"/>
    </row>
    <row r="348">
      <c r="A348" s="60"/>
    </row>
    <row r="349">
      <c r="A349" s="60"/>
    </row>
    <row r="350">
      <c r="A350" s="60"/>
    </row>
    <row r="351">
      <c r="A351" s="60"/>
    </row>
    <row r="352">
      <c r="A352" s="60"/>
    </row>
    <row r="353">
      <c r="A353" s="60"/>
    </row>
    <row r="354">
      <c r="A354" s="60"/>
    </row>
    <row r="355">
      <c r="A355" s="60"/>
    </row>
    <row r="356">
      <c r="A356" s="60"/>
    </row>
    <row r="357">
      <c r="A357" s="60"/>
    </row>
    <row r="358">
      <c r="A358" s="60"/>
    </row>
    <row r="359">
      <c r="A359" s="60"/>
    </row>
    <row r="360">
      <c r="A360" s="60"/>
    </row>
    <row r="361">
      <c r="A361" s="60"/>
    </row>
    <row r="362">
      <c r="A362" s="60"/>
    </row>
    <row r="363">
      <c r="A363" s="60"/>
    </row>
    <row r="364">
      <c r="A364" s="60"/>
    </row>
    <row r="365">
      <c r="A365" s="60"/>
    </row>
    <row r="366">
      <c r="A366" s="60"/>
    </row>
    <row r="367">
      <c r="A367" s="60"/>
    </row>
    <row r="368">
      <c r="A368" s="60"/>
    </row>
    <row r="369">
      <c r="A369" s="60"/>
    </row>
    <row r="370">
      <c r="A370" s="60"/>
    </row>
    <row r="371">
      <c r="A371" s="60"/>
    </row>
    <row r="372">
      <c r="A372" s="60"/>
    </row>
    <row r="373">
      <c r="A373" s="60"/>
    </row>
    <row r="374">
      <c r="A374" s="60"/>
    </row>
    <row r="375">
      <c r="A375" s="60"/>
    </row>
    <row r="376">
      <c r="A376" s="60"/>
    </row>
    <row r="377">
      <c r="A377" s="60"/>
    </row>
    <row r="378">
      <c r="A378" s="60"/>
    </row>
    <row r="379">
      <c r="A379" s="60"/>
    </row>
    <row r="380">
      <c r="A380" s="60"/>
    </row>
    <row r="381">
      <c r="A381" s="60"/>
    </row>
    <row r="382">
      <c r="A382" s="60"/>
    </row>
    <row r="383">
      <c r="A383" s="60"/>
    </row>
    <row r="384">
      <c r="A384" s="60"/>
    </row>
    <row r="385">
      <c r="A385" s="60"/>
    </row>
    <row r="386">
      <c r="A386" s="60"/>
    </row>
    <row r="387">
      <c r="A387" s="60"/>
    </row>
    <row r="388">
      <c r="A388" s="60"/>
    </row>
    <row r="389">
      <c r="A389" s="60"/>
    </row>
    <row r="390">
      <c r="A390" s="60"/>
    </row>
    <row r="391">
      <c r="A391" s="60"/>
    </row>
    <row r="392">
      <c r="A392" s="60"/>
    </row>
    <row r="393">
      <c r="A393" s="60"/>
    </row>
    <row r="394">
      <c r="A394" s="60"/>
    </row>
    <row r="395">
      <c r="A395" s="60"/>
    </row>
    <row r="396">
      <c r="A396" s="60"/>
    </row>
    <row r="397">
      <c r="A397" s="60"/>
    </row>
    <row r="398">
      <c r="A398" s="60"/>
    </row>
    <row r="399">
      <c r="A399" s="60"/>
    </row>
    <row r="400">
      <c r="A400" s="60"/>
    </row>
    <row r="401">
      <c r="A401" s="60"/>
    </row>
    <row r="402">
      <c r="A402" s="60"/>
    </row>
    <row r="403">
      <c r="A403" s="60"/>
    </row>
    <row r="404">
      <c r="A404" s="60"/>
    </row>
    <row r="405">
      <c r="A405" s="60"/>
    </row>
    <row r="406">
      <c r="A406" s="60"/>
    </row>
    <row r="407">
      <c r="A407" s="60"/>
    </row>
    <row r="408">
      <c r="A408" s="60"/>
    </row>
    <row r="409">
      <c r="A409" s="60"/>
    </row>
    <row r="410">
      <c r="A410" s="60"/>
    </row>
    <row r="411">
      <c r="A411" s="60"/>
    </row>
    <row r="412">
      <c r="A412" s="60"/>
    </row>
    <row r="413">
      <c r="A413" s="60"/>
    </row>
    <row r="414">
      <c r="A414" s="60"/>
    </row>
    <row r="415">
      <c r="A415" s="60"/>
    </row>
    <row r="416">
      <c r="A416" s="60"/>
    </row>
    <row r="417">
      <c r="A417" s="60"/>
    </row>
    <row r="418">
      <c r="A418" s="60"/>
    </row>
    <row r="419">
      <c r="A419" s="60"/>
    </row>
    <row r="420">
      <c r="A420" s="60"/>
    </row>
    <row r="421">
      <c r="A421" s="60"/>
    </row>
    <row r="422">
      <c r="A422" s="60"/>
    </row>
    <row r="423">
      <c r="A423" s="60"/>
    </row>
    <row r="424">
      <c r="A424" s="60"/>
    </row>
    <row r="425">
      <c r="A425" s="60"/>
    </row>
    <row r="426">
      <c r="A426" s="60"/>
    </row>
    <row r="427">
      <c r="A427" s="60"/>
    </row>
    <row r="428">
      <c r="A428" s="60"/>
    </row>
    <row r="429">
      <c r="A429" s="60"/>
    </row>
    <row r="430">
      <c r="A430" s="60"/>
    </row>
    <row r="431">
      <c r="A431" s="60"/>
    </row>
    <row r="432">
      <c r="A432" s="60"/>
    </row>
    <row r="433">
      <c r="A433" s="60"/>
    </row>
    <row r="434">
      <c r="A434" s="60"/>
    </row>
    <row r="435">
      <c r="A435" s="60"/>
    </row>
    <row r="436">
      <c r="A436" s="60"/>
    </row>
    <row r="437">
      <c r="A437" s="60"/>
    </row>
    <row r="438">
      <c r="A438" s="60"/>
    </row>
    <row r="439">
      <c r="A439" s="60"/>
    </row>
    <row r="440">
      <c r="A440" s="60"/>
    </row>
    <row r="441">
      <c r="A441" s="60"/>
    </row>
    <row r="442">
      <c r="A442" s="60"/>
    </row>
    <row r="443">
      <c r="A443" s="60"/>
    </row>
    <row r="444">
      <c r="A444" s="60"/>
    </row>
    <row r="445">
      <c r="A445" s="60"/>
    </row>
    <row r="446">
      <c r="A446" s="60"/>
    </row>
    <row r="447">
      <c r="A447" s="60"/>
    </row>
    <row r="448">
      <c r="A448" s="60"/>
    </row>
    <row r="449">
      <c r="A449" s="60"/>
    </row>
    <row r="450">
      <c r="A450" s="60"/>
    </row>
    <row r="451">
      <c r="A451" s="60"/>
    </row>
    <row r="452">
      <c r="A452" s="60"/>
    </row>
    <row r="453">
      <c r="A453" s="60"/>
    </row>
    <row r="454">
      <c r="A454" s="60"/>
    </row>
    <row r="455">
      <c r="A455" s="60"/>
    </row>
    <row r="456">
      <c r="A456" s="60"/>
    </row>
    <row r="457">
      <c r="A457" s="60"/>
    </row>
    <row r="458">
      <c r="A458" s="60"/>
    </row>
    <row r="459">
      <c r="A459" s="60"/>
    </row>
    <row r="460">
      <c r="A460" s="60"/>
    </row>
    <row r="461">
      <c r="A461" s="60"/>
    </row>
    <row r="462">
      <c r="A462" s="60"/>
    </row>
    <row r="463">
      <c r="A463" s="60"/>
    </row>
    <row r="464">
      <c r="A464" s="60"/>
    </row>
    <row r="465">
      <c r="A465" s="60"/>
    </row>
    <row r="466">
      <c r="A466" s="60"/>
    </row>
    <row r="467">
      <c r="A467" s="60"/>
    </row>
    <row r="468">
      <c r="A468" s="60"/>
    </row>
    <row r="469">
      <c r="A469" s="60"/>
    </row>
    <row r="470">
      <c r="A470" s="60"/>
    </row>
    <row r="471">
      <c r="A471" s="60"/>
    </row>
    <row r="472">
      <c r="A472" s="60"/>
    </row>
    <row r="473">
      <c r="A473" s="60"/>
    </row>
    <row r="474">
      <c r="A474" s="60"/>
    </row>
    <row r="475">
      <c r="A475" s="60"/>
    </row>
    <row r="476">
      <c r="A476" s="60"/>
    </row>
    <row r="477">
      <c r="A477" s="60"/>
    </row>
    <row r="478">
      <c r="A478" s="60"/>
    </row>
    <row r="479">
      <c r="A479" s="60"/>
    </row>
    <row r="480">
      <c r="A480" s="60"/>
    </row>
    <row r="481">
      <c r="A481" s="60"/>
    </row>
    <row r="482">
      <c r="A482" s="60"/>
    </row>
    <row r="483">
      <c r="A483" s="60"/>
    </row>
    <row r="484">
      <c r="A484" s="60"/>
    </row>
    <row r="485">
      <c r="A485" s="60"/>
    </row>
    <row r="486">
      <c r="A486" s="60"/>
    </row>
    <row r="487">
      <c r="A487" s="60"/>
    </row>
    <row r="488">
      <c r="A488" s="60"/>
    </row>
    <row r="489">
      <c r="A489" s="60"/>
    </row>
    <row r="490">
      <c r="A490" s="60"/>
    </row>
    <row r="491">
      <c r="A491" s="60"/>
    </row>
    <row r="492">
      <c r="A492" s="60"/>
    </row>
    <row r="493">
      <c r="A493" s="60"/>
    </row>
    <row r="494">
      <c r="A494" s="60"/>
    </row>
    <row r="495">
      <c r="A495" s="60"/>
    </row>
    <row r="496">
      <c r="A496" s="60"/>
    </row>
    <row r="497">
      <c r="A497" s="60"/>
    </row>
    <row r="498">
      <c r="A498" s="60"/>
    </row>
    <row r="499">
      <c r="A499" s="60"/>
    </row>
    <row r="500">
      <c r="A500" s="60"/>
    </row>
    <row r="501">
      <c r="A501" s="60"/>
    </row>
    <row r="502">
      <c r="A502" s="60"/>
    </row>
    <row r="503">
      <c r="A503" s="60"/>
    </row>
    <row r="504">
      <c r="A504" s="60"/>
    </row>
    <row r="505">
      <c r="A505" s="60"/>
    </row>
    <row r="506">
      <c r="A506" s="60"/>
    </row>
    <row r="507">
      <c r="A507" s="60"/>
    </row>
    <row r="508">
      <c r="A508" s="60"/>
    </row>
    <row r="509">
      <c r="A509" s="60"/>
    </row>
    <row r="510">
      <c r="A510" s="60"/>
    </row>
    <row r="511">
      <c r="A511" s="60"/>
    </row>
    <row r="512">
      <c r="A512" s="60"/>
    </row>
    <row r="513">
      <c r="A513" s="60"/>
    </row>
    <row r="514">
      <c r="A514" s="60"/>
    </row>
    <row r="515">
      <c r="A515" s="60"/>
    </row>
    <row r="516">
      <c r="A516" s="60"/>
    </row>
    <row r="517">
      <c r="A517" s="60"/>
    </row>
    <row r="518">
      <c r="A518" s="60"/>
    </row>
    <row r="519">
      <c r="A519" s="60"/>
    </row>
    <row r="520">
      <c r="A520" s="60"/>
    </row>
    <row r="521">
      <c r="A521" s="60"/>
    </row>
    <row r="522">
      <c r="A522" s="60"/>
    </row>
    <row r="523">
      <c r="A523" s="60"/>
    </row>
    <row r="524">
      <c r="A524" s="60"/>
    </row>
    <row r="525">
      <c r="A525" s="60"/>
    </row>
    <row r="526">
      <c r="A526" s="60"/>
    </row>
    <row r="527">
      <c r="A527" s="60"/>
    </row>
    <row r="528">
      <c r="A528" s="60"/>
    </row>
    <row r="529">
      <c r="A529" s="60"/>
    </row>
    <row r="530">
      <c r="A530" s="60"/>
    </row>
    <row r="531">
      <c r="A531" s="60"/>
    </row>
    <row r="532">
      <c r="A532" s="60"/>
    </row>
    <row r="533">
      <c r="A533" s="60"/>
    </row>
    <row r="534">
      <c r="A534" s="60"/>
    </row>
    <row r="535">
      <c r="A535" s="60"/>
    </row>
    <row r="536">
      <c r="A536" s="60"/>
    </row>
    <row r="537">
      <c r="A537" s="60"/>
    </row>
    <row r="538">
      <c r="A538" s="60"/>
    </row>
    <row r="539">
      <c r="A539" s="60"/>
    </row>
    <row r="540">
      <c r="A540" s="60"/>
    </row>
    <row r="541">
      <c r="A541" s="60"/>
    </row>
    <row r="542">
      <c r="A542" s="60"/>
    </row>
    <row r="543">
      <c r="A543" s="60"/>
    </row>
    <row r="544">
      <c r="A544" s="60"/>
    </row>
    <row r="545">
      <c r="A545" s="60"/>
    </row>
    <row r="546">
      <c r="A546" s="60"/>
    </row>
    <row r="547">
      <c r="A547" s="60"/>
    </row>
    <row r="548">
      <c r="A548" s="60"/>
    </row>
    <row r="549">
      <c r="A549" s="60"/>
    </row>
    <row r="550">
      <c r="A550" s="60"/>
    </row>
    <row r="551">
      <c r="A551" s="60"/>
    </row>
    <row r="552">
      <c r="A552" s="60"/>
    </row>
    <row r="553">
      <c r="A553" s="60"/>
    </row>
    <row r="554">
      <c r="A554" s="60"/>
    </row>
    <row r="555">
      <c r="A555" s="60"/>
    </row>
    <row r="556">
      <c r="A556" s="60"/>
    </row>
    <row r="557">
      <c r="A557" s="60"/>
    </row>
    <row r="558">
      <c r="A558" s="60"/>
    </row>
    <row r="559">
      <c r="A559" s="60"/>
    </row>
    <row r="560">
      <c r="A560" s="60"/>
    </row>
    <row r="561">
      <c r="A561" s="60"/>
    </row>
    <row r="562">
      <c r="A562" s="60"/>
    </row>
    <row r="563">
      <c r="A563" s="60"/>
    </row>
    <row r="564">
      <c r="A564" s="60"/>
    </row>
    <row r="565">
      <c r="A565" s="60"/>
    </row>
    <row r="566">
      <c r="A566" s="60"/>
    </row>
    <row r="567">
      <c r="A567" s="60"/>
    </row>
    <row r="568">
      <c r="A568" s="60"/>
    </row>
    <row r="569">
      <c r="A569" s="60"/>
    </row>
    <row r="570">
      <c r="A570" s="60"/>
    </row>
    <row r="571">
      <c r="A571" s="60"/>
    </row>
    <row r="572">
      <c r="A572" s="60"/>
    </row>
    <row r="573">
      <c r="A573" s="60"/>
    </row>
    <row r="574">
      <c r="A574" s="60"/>
    </row>
    <row r="575">
      <c r="A575" s="60"/>
    </row>
    <row r="576">
      <c r="A576" s="60"/>
    </row>
    <row r="577">
      <c r="A577" s="60"/>
    </row>
    <row r="578">
      <c r="A578" s="60"/>
    </row>
    <row r="579">
      <c r="A579" s="60"/>
    </row>
    <row r="580">
      <c r="A580" s="60"/>
    </row>
    <row r="581">
      <c r="A581" s="60"/>
    </row>
    <row r="582">
      <c r="A582" s="60"/>
    </row>
    <row r="583">
      <c r="A583" s="60"/>
    </row>
    <row r="584">
      <c r="A584" s="60"/>
    </row>
    <row r="585">
      <c r="A585" s="60"/>
    </row>
    <row r="586">
      <c r="A586" s="60"/>
    </row>
    <row r="587">
      <c r="A587" s="60"/>
    </row>
    <row r="588">
      <c r="A588" s="60"/>
    </row>
    <row r="589">
      <c r="A589" s="60"/>
    </row>
    <row r="590">
      <c r="A590" s="60"/>
    </row>
    <row r="591">
      <c r="A591" s="60"/>
    </row>
    <row r="592">
      <c r="A592" s="60"/>
    </row>
    <row r="593">
      <c r="A593" s="60"/>
    </row>
    <row r="594">
      <c r="A594" s="60"/>
    </row>
    <row r="595">
      <c r="A595" s="60"/>
    </row>
    <row r="596">
      <c r="A596" s="60"/>
    </row>
    <row r="597">
      <c r="A597" s="60"/>
    </row>
    <row r="598">
      <c r="A598" s="60"/>
    </row>
    <row r="599">
      <c r="A599" s="60"/>
    </row>
    <row r="600">
      <c r="A600" s="60"/>
    </row>
    <row r="601">
      <c r="A601" s="60"/>
    </row>
    <row r="602">
      <c r="A602" s="60"/>
    </row>
    <row r="603">
      <c r="A603" s="60"/>
    </row>
    <row r="604">
      <c r="A604" s="60"/>
    </row>
    <row r="605">
      <c r="A605" s="60"/>
    </row>
    <row r="606">
      <c r="A606" s="60"/>
    </row>
    <row r="607">
      <c r="A607" s="60"/>
    </row>
    <row r="608">
      <c r="A608" s="60"/>
    </row>
    <row r="609">
      <c r="A609" s="60"/>
    </row>
    <row r="610">
      <c r="A610" s="60"/>
    </row>
    <row r="611">
      <c r="A611" s="60"/>
    </row>
    <row r="612">
      <c r="A612" s="60"/>
    </row>
    <row r="613">
      <c r="A613" s="60"/>
    </row>
    <row r="614">
      <c r="A614" s="60"/>
    </row>
    <row r="615">
      <c r="A615" s="60"/>
    </row>
    <row r="616">
      <c r="A616" s="60"/>
    </row>
    <row r="617">
      <c r="A617" s="60"/>
    </row>
    <row r="618">
      <c r="A618" s="60"/>
    </row>
    <row r="619">
      <c r="A619" s="60"/>
    </row>
    <row r="620">
      <c r="A620" s="60"/>
    </row>
    <row r="621">
      <c r="A621" s="60"/>
    </row>
    <row r="622">
      <c r="A622" s="60"/>
    </row>
    <row r="623">
      <c r="A623" s="60"/>
    </row>
    <row r="624">
      <c r="A624" s="60"/>
    </row>
    <row r="625">
      <c r="A625" s="60"/>
    </row>
    <row r="626">
      <c r="A626" s="60"/>
    </row>
    <row r="627">
      <c r="A627" s="60"/>
    </row>
    <row r="628">
      <c r="A628" s="60"/>
    </row>
    <row r="629">
      <c r="A629" s="60"/>
    </row>
    <row r="630">
      <c r="A630" s="60"/>
    </row>
    <row r="631">
      <c r="A631" s="60"/>
    </row>
    <row r="632">
      <c r="A632" s="60"/>
    </row>
    <row r="633">
      <c r="A633" s="60"/>
    </row>
    <row r="634">
      <c r="A634" s="60"/>
    </row>
    <row r="635">
      <c r="A635" s="60"/>
    </row>
    <row r="636">
      <c r="A636" s="60"/>
    </row>
    <row r="637">
      <c r="A637" s="60"/>
    </row>
    <row r="638">
      <c r="A638" s="60"/>
    </row>
    <row r="639">
      <c r="A639" s="60"/>
    </row>
    <row r="640">
      <c r="A640" s="60"/>
    </row>
    <row r="641">
      <c r="A641" s="60"/>
    </row>
    <row r="642">
      <c r="A642" s="60"/>
    </row>
    <row r="643">
      <c r="A643" s="60"/>
    </row>
    <row r="644">
      <c r="A644" s="60"/>
    </row>
    <row r="645">
      <c r="A645" s="60"/>
    </row>
    <row r="646">
      <c r="A646" s="60"/>
    </row>
    <row r="647">
      <c r="A647" s="60"/>
    </row>
    <row r="648">
      <c r="A648" s="60"/>
    </row>
    <row r="649">
      <c r="A649" s="60"/>
    </row>
    <row r="650">
      <c r="A650" s="60"/>
    </row>
    <row r="651">
      <c r="A651" s="60"/>
    </row>
    <row r="652">
      <c r="A652" s="60"/>
    </row>
    <row r="653">
      <c r="A653" s="60"/>
    </row>
    <row r="654">
      <c r="A654" s="60"/>
    </row>
    <row r="655">
      <c r="A655" s="60"/>
    </row>
    <row r="656">
      <c r="A656" s="60"/>
    </row>
    <row r="657">
      <c r="A657" s="60"/>
    </row>
    <row r="658">
      <c r="A658" s="60"/>
    </row>
    <row r="659">
      <c r="A659" s="60"/>
    </row>
    <row r="660">
      <c r="A660" s="60"/>
    </row>
    <row r="661">
      <c r="A661" s="60"/>
    </row>
    <row r="662">
      <c r="A662" s="60"/>
    </row>
    <row r="663">
      <c r="A663" s="60"/>
    </row>
    <row r="664">
      <c r="A664" s="60"/>
    </row>
    <row r="665">
      <c r="A665" s="60"/>
    </row>
    <row r="666">
      <c r="A666" s="60"/>
    </row>
    <row r="667">
      <c r="A667" s="60"/>
    </row>
    <row r="668">
      <c r="A668" s="60"/>
    </row>
    <row r="669">
      <c r="A669" s="60"/>
    </row>
    <row r="670">
      <c r="A670" s="60"/>
    </row>
    <row r="671">
      <c r="A671" s="60"/>
    </row>
    <row r="672">
      <c r="A672" s="60"/>
    </row>
    <row r="673">
      <c r="A673" s="60"/>
    </row>
    <row r="674">
      <c r="A674" s="60"/>
    </row>
    <row r="675">
      <c r="A675" s="60"/>
    </row>
    <row r="676">
      <c r="A676" s="60"/>
    </row>
    <row r="677">
      <c r="A677" s="60"/>
    </row>
    <row r="678">
      <c r="A678" s="60"/>
    </row>
    <row r="679">
      <c r="A679" s="60"/>
    </row>
    <row r="680">
      <c r="A680" s="60"/>
    </row>
    <row r="681">
      <c r="A681" s="60"/>
    </row>
    <row r="682">
      <c r="A682" s="60"/>
    </row>
    <row r="683">
      <c r="A683" s="60"/>
    </row>
    <row r="684">
      <c r="A684" s="60"/>
    </row>
    <row r="685">
      <c r="A685" s="60"/>
    </row>
    <row r="686">
      <c r="A686" s="60"/>
    </row>
    <row r="687">
      <c r="A687" s="60"/>
    </row>
    <row r="688">
      <c r="A688" s="60"/>
    </row>
    <row r="689">
      <c r="A689" s="60"/>
    </row>
    <row r="690">
      <c r="A690" s="60"/>
    </row>
    <row r="691">
      <c r="A691" s="60"/>
    </row>
    <row r="692">
      <c r="A692" s="60"/>
    </row>
    <row r="693">
      <c r="A693" s="60"/>
    </row>
    <row r="694">
      <c r="A694" s="60"/>
    </row>
    <row r="695">
      <c r="A695" s="60"/>
    </row>
    <row r="696">
      <c r="A696" s="60"/>
    </row>
    <row r="697">
      <c r="A697" s="60"/>
    </row>
    <row r="698">
      <c r="A698" s="60"/>
    </row>
    <row r="699">
      <c r="A699" s="60"/>
    </row>
    <row r="700">
      <c r="A700" s="60"/>
    </row>
    <row r="701">
      <c r="A701" s="60"/>
    </row>
    <row r="702">
      <c r="A702" s="60"/>
    </row>
    <row r="703">
      <c r="A703" s="60"/>
    </row>
    <row r="704">
      <c r="A704" s="60"/>
    </row>
    <row r="705">
      <c r="A705" s="60"/>
    </row>
    <row r="706">
      <c r="A706" s="60"/>
    </row>
    <row r="707">
      <c r="A707" s="60"/>
    </row>
    <row r="708">
      <c r="A708" s="60"/>
    </row>
    <row r="709">
      <c r="A709" s="60"/>
    </row>
    <row r="710">
      <c r="A710" s="60"/>
    </row>
    <row r="711">
      <c r="A711" s="60"/>
    </row>
    <row r="712">
      <c r="A712" s="60"/>
    </row>
    <row r="713">
      <c r="A713" s="60"/>
    </row>
    <row r="714">
      <c r="A714" s="60"/>
    </row>
    <row r="715">
      <c r="A715" s="60"/>
    </row>
    <row r="716">
      <c r="A716" s="60"/>
    </row>
    <row r="717">
      <c r="A717" s="60"/>
    </row>
    <row r="718">
      <c r="A718" s="60"/>
    </row>
    <row r="719">
      <c r="A719" s="60"/>
    </row>
    <row r="720">
      <c r="A720" s="60"/>
    </row>
    <row r="721">
      <c r="A721" s="60"/>
    </row>
    <row r="722">
      <c r="A722" s="60"/>
    </row>
    <row r="723">
      <c r="A723" s="60"/>
    </row>
    <row r="724">
      <c r="A724" s="60"/>
    </row>
    <row r="725">
      <c r="A725" s="60"/>
    </row>
    <row r="726">
      <c r="A726" s="60"/>
    </row>
    <row r="727">
      <c r="A727" s="60"/>
    </row>
    <row r="728">
      <c r="A728" s="60"/>
    </row>
    <row r="729">
      <c r="A729" s="60"/>
    </row>
    <row r="730">
      <c r="A730" s="60"/>
    </row>
    <row r="731">
      <c r="A731" s="60"/>
    </row>
    <row r="732">
      <c r="A732" s="60"/>
    </row>
    <row r="733">
      <c r="A733" s="60"/>
    </row>
    <row r="734">
      <c r="A734" s="60"/>
    </row>
    <row r="735">
      <c r="A735" s="60"/>
    </row>
    <row r="736">
      <c r="A736" s="60"/>
    </row>
    <row r="737">
      <c r="A737" s="60"/>
    </row>
    <row r="738">
      <c r="A738" s="60"/>
    </row>
    <row r="739">
      <c r="A739" s="60"/>
    </row>
    <row r="740">
      <c r="A740" s="60"/>
    </row>
    <row r="741">
      <c r="A741" s="60"/>
    </row>
    <row r="742">
      <c r="A742" s="60"/>
    </row>
    <row r="743">
      <c r="A743" s="60"/>
    </row>
    <row r="744">
      <c r="A744" s="60"/>
    </row>
    <row r="745">
      <c r="A745" s="60"/>
    </row>
    <row r="746">
      <c r="A746" s="60"/>
    </row>
    <row r="747">
      <c r="A747" s="60"/>
    </row>
    <row r="748">
      <c r="A748" s="60"/>
    </row>
    <row r="749">
      <c r="A749" s="60"/>
    </row>
    <row r="750">
      <c r="A750" s="60"/>
    </row>
    <row r="751">
      <c r="A751" s="60"/>
    </row>
    <row r="752">
      <c r="A752" s="60"/>
    </row>
    <row r="753">
      <c r="A753" s="60"/>
    </row>
    <row r="754">
      <c r="A754" s="60"/>
    </row>
    <row r="755">
      <c r="A755" s="60"/>
    </row>
    <row r="756">
      <c r="A756" s="60"/>
    </row>
    <row r="757">
      <c r="A757" s="60"/>
    </row>
    <row r="758">
      <c r="A758" s="60"/>
    </row>
    <row r="759">
      <c r="A759" s="60"/>
    </row>
    <row r="760">
      <c r="A760" s="60"/>
    </row>
    <row r="761">
      <c r="A761" s="60"/>
    </row>
    <row r="762">
      <c r="A762" s="60"/>
    </row>
    <row r="763">
      <c r="A763" s="60"/>
    </row>
    <row r="764">
      <c r="A764" s="60"/>
    </row>
    <row r="765">
      <c r="A765" s="60"/>
    </row>
    <row r="766">
      <c r="A766" s="60"/>
    </row>
    <row r="767">
      <c r="A767" s="60"/>
    </row>
    <row r="768">
      <c r="A768" s="60"/>
    </row>
    <row r="769">
      <c r="A769" s="60"/>
    </row>
    <row r="770">
      <c r="A770" s="60"/>
    </row>
    <row r="771">
      <c r="A771" s="60"/>
    </row>
    <row r="772">
      <c r="A772" s="60"/>
    </row>
    <row r="773">
      <c r="A773" s="60"/>
    </row>
    <row r="774">
      <c r="A774" s="60"/>
    </row>
    <row r="775">
      <c r="A775" s="60"/>
    </row>
    <row r="776">
      <c r="A776" s="60"/>
    </row>
    <row r="777">
      <c r="A777" s="60"/>
    </row>
    <row r="778">
      <c r="A778" s="60"/>
    </row>
    <row r="779">
      <c r="A779" s="60"/>
    </row>
    <row r="780">
      <c r="A780" s="60"/>
    </row>
    <row r="781">
      <c r="A781" s="60"/>
    </row>
    <row r="782">
      <c r="A782" s="60"/>
    </row>
    <row r="783">
      <c r="A783" s="60"/>
    </row>
    <row r="784">
      <c r="A784" s="60"/>
    </row>
    <row r="785">
      <c r="A785" s="60"/>
    </row>
    <row r="786">
      <c r="A786" s="60"/>
    </row>
    <row r="787">
      <c r="A787" s="60"/>
    </row>
    <row r="788">
      <c r="A788" s="60"/>
    </row>
    <row r="789">
      <c r="A789" s="60"/>
    </row>
    <row r="790">
      <c r="A790" s="60"/>
    </row>
    <row r="791">
      <c r="A791" s="60"/>
    </row>
    <row r="792">
      <c r="A792" s="60"/>
    </row>
    <row r="793">
      <c r="A793" s="60"/>
    </row>
    <row r="794">
      <c r="A794" s="60"/>
    </row>
    <row r="795">
      <c r="A795" s="60"/>
    </row>
    <row r="796">
      <c r="A796" s="60"/>
    </row>
    <row r="797">
      <c r="A797" s="60"/>
    </row>
    <row r="798">
      <c r="A798" s="60"/>
    </row>
    <row r="799">
      <c r="A799" s="60"/>
    </row>
    <row r="800">
      <c r="A800" s="60"/>
    </row>
    <row r="801">
      <c r="A801" s="60"/>
    </row>
    <row r="802">
      <c r="A802" s="60"/>
    </row>
    <row r="803">
      <c r="A803" s="60"/>
    </row>
    <row r="804">
      <c r="A804" s="60"/>
    </row>
    <row r="805">
      <c r="A805" s="60"/>
    </row>
    <row r="806">
      <c r="A806" s="60"/>
    </row>
    <row r="807">
      <c r="A807" s="60"/>
    </row>
    <row r="808">
      <c r="A808" s="60"/>
    </row>
    <row r="809">
      <c r="A809" s="60"/>
    </row>
    <row r="810">
      <c r="A810" s="60"/>
    </row>
    <row r="811">
      <c r="A811" s="60"/>
    </row>
    <row r="812">
      <c r="A812" s="60"/>
    </row>
    <row r="813">
      <c r="A813" s="60"/>
    </row>
    <row r="814">
      <c r="A814" s="60"/>
    </row>
    <row r="815">
      <c r="A815" s="60"/>
    </row>
    <row r="816">
      <c r="A816" s="60"/>
    </row>
    <row r="817">
      <c r="A817" s="60"/>
    </row>
    <row r="818">
      <c r="A818" s="60"/>
    </row>
    <row r="819">
      <c r="A819" s="60"/>
    </row>
    <row r="820">
      <c r="A820" s="60"/>
    </row>
    <row r="821">
      <c r="A821" s="60"/>
    </row>
    <row r="822">
      <c r="A822" s="60"/>
    </row>
    <row r="823">
      <c r="A823" s="60"/>
    </row>
    <row r="824">
      <c r="A824" s="60"/>
    </row>
    <row r="825">
      <c r="A825" s="60"/>
    </row>
    <row r="826">
      <c r="A826" s="60"/>
    </row>
    <row r="827">
      <c r="A827" s="60"/>
    </row>
    <row r="828">
      <c r="A828" s="60"/>
    </row>
    <row r="829">
      <c r="A829" s="60"/>
    </row>
    <row r="830">
      <c r="A830" s="60"/>
    </row>
    <row r="831">
      <c r="A831" s="60"/>
    </row>
    <row r="832">
      <c r="A832" s="60"/>
    </row>
    <row r="833">
      <c r="A833" s="60"/>
    </row>
    <row r="834">
      <c r="A834" s="60"/>
    </row>
    <row r="835">
      <c r="A835" s="60"/>
    </row>
    <row r="836">
      <c r="A836" s="60"/>
    </row>
    <row r="837">
      <c r="A837" s="60"/>
    </row>
    <row r="838">
      <c r="A838" s="60"/>
    </row>
    <row r="839">
      <c r="A839" s="60"/>
    </row>
    <row r="840">
      <c r="A840" s="60"/>
    </row>
    <row r="841">
      <c r="A841" s="60"/>
    </row>
    <row r="842">
      <c r="A842" s="60"/>
    </row>
    <row r="843">
      <c r="A843" s="60"/>
    </row>
    <row r="844">
      <c r="A844" s="60"/>
    </row>
    <row r="845">
      <c r="A845" s="60"/>
    </row>
    <row r="846">
      <c r="A846" s="60"/>
    </row>
    <row r="847">
      <c r="A847" s="60"/>
    </row>
    <row r="848">
      <c r="A848" s="60"/>
    </row>
    <row r="849">
      <c r="A849" s="60"/>
    </row>
    <row r="850">
      <c r="A850" s="60"/>
    </row>
    <row r="851">
      <c r="A851" s="60"/>
    </row>
    <row r="852">
      <c r="A852" s="60"/>
    </row>
    <row r="853">
      <c r="A853" s="60"/>
    </row>
    <row r="854">
      <c r="A854" s="60"/>
    </row>
    <row r="855">
      <c r="A855" s="60"/>
    </row>
    <row r="856">
      <c r="A856" s="60"/>
    </row>
    <row r="857">
      <c r="A857" s="60"/>
    </row>
    <row r="858">
      <c r="A858" s="60"/>
    </row>
    <row r="859">
      <c r="A859" s="60"/>
    </row>
    <row r="860">
      <c r="A860" s="60"/>
    </row>
    <row r="861">
      <c r="A861" s="60"/>
    </row>
    <row r="862">
      <c r="A862" s="60"/>
    </row>
    <row r="863">
      <c r="A863" s="60"/>
    </row>
    <row r="864">
      <c r="A864" s="60"/>
    </row>
    <row r="865">
      <c r="A865" s="60"/>
    </row>
    <row r="866">
      <c r="A866" s="60"/>
    </row>
    <row r="867">
      <c r="A867" s="60"/>
    </row>
    <row r="868">
      <c r="A868" s="60"/>
    </row>
    <row r="869">
      <c r="A869" s="60"/>
    </row>
    <row r="870">
      <c r="A870" s="60"/>
    </row>
    <row r="871">
      <c r="A871" s="60"/>
    </row>
    <row r="872">
      <c r="A872" s="60"/>
    </row>
    <row r="873">
      <c r="A873" s="60"/>
    </row>
    <row r="874">
      <c r="A874" s="60"/>
    </row>
    <row r="875">
      <c r="A875" s="60"/>
    </row>
    <row r="876">
      <c r="A876" s="60"/>
    </row>
    <row r="877">
      <c r="A877" s="60"/>
    </row>
    <row r="878">
      <c r="A878" s="60"/>
    </row>
    <row r="879">
      <c r="A879" s="60"/>
    </row>
    <row r="880">
      <c r="A880" s="60"/>
    </row>
    <row r="881">
      <c r="A881" s="60"/>
    </row>
    <row r="882">
      <c r="A882" s="60"/>
    </row>
    <row r="883">
      <c r="A883" s="60"/>
    </row>
    <row r="884">
      <c r="A884" s="60"/>
    </row>
    <row r="885">
      <c r="A885" s="60"/>
    </row>
    <row r="886">
      <c r="A886" s="60"/>
    </row>
    <row r="887">
      <c r="A887" s="60"/>
    </row>
    <row r="888">
      <c r="A888" s="60"/>
    </row>
    <row r="889">
      <c r="A889" s="60"/>
    </row>
    <row r="890">
      <c r="A890" s="60"/>
    </row>
    <row r="891">
      <c r="A891" s="60"/>
    </row>
    <row r="892">
      <c r="A892" s="60"/>
    </row>
    <row r="893">
      <c r="A893" s="60"/>
    </row>
    <row r="894">
      <c r="A894" s="60"/>
    </row>
    <row r="895">
      <c r="A895" s="60"/>
    </row>
    <row r="896">
      <c r="A896" s="60"/>
    </row>
    <row r="897">
      <c r="A897" s="60"/>
    </row>
    <row r="898">
      <c r="A898" s="60"/>
    </row>
    <row r="899">
      <c r="A899" s="60"/>
    </row>
    <row r="900">
      <c r="A900" s="60"/>
    </row>
    <row r="901">
      <c r="A901" s="60"/>
    </row>
    <row r="902">
      <c r="A902" s="60"/>
    </row>
    <row r="903">
      <c r="A903" s="60"/>
    </row>
    <row r="904">
      <c r="A904" s="60"/>
    </row>
    <row r="905">
      <c r="A905" s="60"/>
    </row>
    <row r="906">
      <c r="A906" s="60"/>
    </row>
    <row r="907">
      <c r="A907" s="60"/>
    </row>
    <row r="908">
      <c r="A908" s="60"/>
    </row>
    <row r="909">
      <c r="A909" s="60"/>
    </row>
    <row r="910">
      <c r="A910" s="60"/>
    </row>
    <row r="911">
      <c r="A911" s="60"/>
    </row>
    <row r="912">
      <c r="A912" s="60"/>
    </row>
    <row r="913">
      <c r="A913" s="60"/>
    </row>
    <row r="914">
      <c r="A914" s="60"/>
    </row>
    <row r="915">
      <c r="A915" s="60"/>
    </row>
    <row r="916">
      <c r="A916" s="60"/>
    </row>
    <row r="917">
      <c r="A917" s="60"/>
    </row>
    <row r="918">
      <c r="A918" s="60"/>
    </row>
    <row r="919">
      <c r="A919" s="60"/>
    </row>
    <row r="920">
      <c r="A920" s="60"/>
    </row>
    <row r="921">
      <c r="A921" s="60"/>
    </row>
    <row r="922">
      <c r="A922" s="60"/>
    </row>
    <row r="923">
      <c r="A923" s="60"/>
    </row>
    <row r="924">
      <c r="A924" s="60"/>
    </row>
    <row r="925">
      <c r="A925" s="60"/>
    </row>
    <row r="926">
      <c r="A926" s="60"/>
    </row>
    <row r="927">
      <c r="A927" s="60"/>
    </row>
    <row r="928">
      <c r="A928" s="60"/>
    </row>
    <row r="929">
      <c r="A929" s="60"/>
    </row>
    <row r="930">
      <c r="A930" s="60"/>
    </row>
    <row r="931">
      <c r="A931" s="60"/>
    </row>
    <row r="932">
      <c r="A932" s="60"/>
    </row>
    <row r="933">
      <c r="A933" s="60"/>
    </row>
    <row r="934">
      <c r="A934" s="60"/>
    </row>
    <row r="935">
      <c r="A935" s="60"/>
    </row>
    <row r="936">
      <c r="A936" s="60"/>
    </row>
    <row r="937">
      <c r="A937" s="60"/>
    </row>
    <row r="938">
      <c r="A938" s="60"/>
    </row>
    <row r="939">
      <c r="A939" s="60"/>
    </row>
    <row r="940">
      <c r="A940" s="60"/>
    </row>
    <row r="941">
      <c r="A941" s="60"/>
    </row>
    <row r="942">
      <c r="A942" s="60"/>
    </row>
    <row r="943">
      <c r="A943" s="60"/>
    </row>
    <row r="944">
      <c r="A944" s="60"/>
    </row>
    <row r="945">
      <c r="A945" s="60"/>
    </row>
    <row r="946">
      <c r="A946" s="60"/>
    </row>
    <row r="947">
      <c r="A947" s="60"/>
    </row>
    <row r="948">
      <c r="A948" s="60"/>
    </row>
    <row r="949">
      <c r="A949" s="60"/>
    </row>
    <row r="950">
      <c r="A950" s="60"/>
    </row>
    <row r="951">
      <c r="A951" s="60"/>
    </row>
    <row r="952">
      <c r="A952" s="60"/>
    </row>
    <row r="953">
      <c r="A953" s="60"/>
    </row>
    <row r="954">
      <c r="A954" s="60"/>
    </row>
    <row r="955">
      <c r="A955" s="60"/>
    </row>
    <row r="956">
      <c r="A956" s="60"/>
    </row>
    <row r="957">
      <c r="A957" s="60"/>
    </row>
    <row r="958">
      <c r="A958" s="60"/>
    </row>
    <row r="959">
      <c r="A959" s="60"/>
    </row>
    <row r="960">
      <c r="A960" s="60"/>
    </row>
    <row r="961">
      <c r="A961" s="60"/>
    </row>
    <row r="962">
      <c r="A962" s="60"/>
    </row>
    <row r="963">
      <c r="A963" s="60"/>
    </row>
    <row r="964">
      <c r="A964" s="60"/>
    </row>
    <row r="965">
      <c r="A965" s="60"/>
    </row>
    <row r="966">
      <c r="A966" s="60"/>
    </row>
    <row r="967">
      <c r="A967" s="60"/>
    </row>
    <row r="968">
      <c r="A968" s="60"/>
    </row>
    <row r="969">
      <c r="A969" s="60"/>
    </row>
    <row r="970">
      <c r="A970" s="60"/>
    </row>
    <row r="971">
      <c r="A971" s="60"/>
    </row>
    <row r="972">
      <c r="A972" s="60"/>
    </row>
    <row r="973">
      <c r="A973" s="60"/>
    </row>
    <row r="974">
      <c r="A974" s="60"/>
    </row>
    <row r="975">
      <c r="A975" s="60"/>
    </row>
    <row r="976">
      <c r="A976" s="60"/>
    </row>
    <row r="977">
      <c r="A977" s="60"/>
    </row>
    <row r="978">
      <c r="A978" s="60"/>
    </row>
    <row r="979">
      <c r="A979" s="60"/>
    </row>
    <row r="980">
      <c r="A980" s="60"/>
    </row>
    <row r="981">
      <c r="A981" s="60"/>
    </row>
    <row r="982">
      <c r="A982" s="60"/>
    </row>
    <row r="983">
      <c r="A983" s="60"/>
    </row>
    <row r="984">
      <c r="A984" s="60"/>
    </row>
    <row r="985">
      <c r="A985" s="60"/>
    </row>
    <row r="986">
      <c r="A986" s="60"/>
    </row>
    <row r="987">
      <c r="A987" s="60"/>
    </row>
    <row r="988">
      <c r="A988" s="60"/>
    </row>
    <row r="989">
      <c r="A989" s="60"/>
    </row>
    <row r="990">
      <c r="A990" s="60"/>
    </row>
    <row r="991">
      <c r="A991" s="60"/>
    </row>
    <row r="992">
      <c r="A992" s="60"/>
    </row>
    <row r="993">
      <c r="A993" s="60"/>
    </row>
    <row r="994">
      <c r="A994" s="60"/>
    </row>
    <row r="995">
      <c r="A995" s="60"/>
    </row>
    <row r="996">
      <c r="A996" s="60"/>
    </row>
    <row r="997">
      <c r="A997" s="60"/>
    </row>
    <row r="998">
      <c r="A998" s="60"/>
    </row>
    <row r="999">
      <c r="A999" s="60"/>
    </row>
    <row r="1000">
      <c r="A1000" s="60"/>
    </row>
    <row r="1001">
      <c r="A1001" s="60"/>
    </row>
    <row r="1002">
      <c r="A1002" s="6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9.29"/>
  </cols>
  <sheetData>
    <row r="1">
      <c r="A1" s="4" t="s">
        <v>6</v>
      </c>
      <c r="B1" s="36" t="s">
        <v>203</v>
      </c>
      <c r="C1" s="36" t="s">
        <v>350</v>
      </c>
      <c r="D1" s="7" t="s">
        <v>351</v>
      </c>
      <c r="E1" s="2" t="s">
        <v>352</v>
      </c>
      <c r="F1" s="7" t="s">
        <v>493</v>
      </c>
      <c r="G1" s="7" t="s">
        <v>494</v>
      </c>
      <c r="H1" s="7" t="s">
        <v>495</v>
      </c>
      <c r="I1" s="234" t="s">
        <v>496</v>
      </c>
      <c r="J1" s="234" t="s">
        <v>498</v>
      </c>
      <c r="K1" s="234" t="s">
        <v>499</v>
      </c>
      <c r="L1" s="234" t="s">
        <v>500</v>
      </c>
      <c r="M1" s="234" t="s">
        <v>501</v>
      </c>
      <c r="N1" s="234" t="s">
        <v>502</v>
      </c>
      <c r="O1" s="234" t="s">
        <v>503</v>
      </c>
      <c r="P1" s="234" t="s">
        <v>504</v>
      </c>
      <c r="Q1" s="234" t="s">
        <v>505</v>
      </c>
      <c r="R1" s="234" t="s">
        <v>506</v>
      </c>
      <c r="S1" s="234" t="s">
        <v>507</v>
      </c>
      <c r="T1" s="234" t="s">
        <v>508</v>
      </c>
      <c r="U1" s="234" t="s">
        <v>509</v>
      </c>
      <c r="V1" s="234" t="s">
        <v>510</v>
      </c>
      <c r="W1" s="234" t="s">
        <v>511</v>
      </c>
      <c r="X1" s="234" t="s">
        <v>512</v>
      </c>
      <c r="Y1" s="234" t="s">
        <v>513</v>
      </c>
      <c r="Z1" s="234" t="s">
        <v>514</v>
      </c>
      <c r="AA1" s="234" t="s">
        <v>515</v>
      </c>
      <c r="AB1" s="234" t="s">
        <v>516</v>
      </c>
      <c r="AC1" s="234" t="s">
        <v>517</v>
      </c>
      <c r="AD1" s="234" t="s">
        <v>518</v>
      </c>
      <c r="AE1" s="234" t="s">
        <v>519</v>
      </c>
    </row>
    <row r="2">
      <c r="A2" s="41" t="s">
        <v>28</v>
      </c>
      <c r="B2" s="43">
        <v>1.0</v>
      </c>
      <c r="C2" s="43">
        <v>1.0</v>
      </c>
      <c r="D2" s="43">
        <v>1.0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269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</row>
    <row r="3">
      <c r="A3" s="48" t="s">
        <v>30</v>
      </c>
      <c r="B3" s="2" t="s">
        <v>424</v>
      </c>
      <c r="C3" s="2" t="s">
        <v>424</v>
      </c>
    </row>
    <row r="4">
      <c r="A4" s="55" t="s">
        <v>103</v>
      </c>
      <c r="B4" s="2" t="s">
        <v>424</v>
      </c>
      <c r="C4" s="2" t="s">
        <v>424</v>
      </c>
    </row>
    <row r="5">
      <c r="A5" s="62" t="s">
        <v>428</v>
      </c>
      <c r="B5" s="2" t="s">
        <v>424</v>
      </c>
      <c r="C5" s="2" t="s">
        <v>424</v>
      </c>
    </row>
    <row r="6">
      <c r="A6" s="69" t="s">
        <v>430</v>
      </c>
      <c r="B6" s="2" t="s">
        <v>424</v>
      </c>
      <c r="C6" s="2" t="s">
        <v>424</v>
      </c>
    </row>
    <row r="7">
      <c r="A7" s="75" t="s">
        <v>432</v>
      </c>
      <c r="B7" s="77">
        <v>0.0</v>
      </c>
      <c r="C7" s="77">
        <v>0.0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</row>
    <row r="8">
      <c r="A8" s="82" t="s">
        <v>139</v>
      </c>
      <c r="B8" s="2" t="s">
        <v>424</v>
      </c>
      <c r="C8" s="2" t="s">
        <v>424</v>
      </c>
    </row>
    <row r="9">
      <c r="A9" s="86" t="s">
        <v>141</v>
      </c>
      <c r="B9" s="2" t="s">
        <v>424</v>
      </c>
      <c r="C9" s="2" t="s">
        <v>424</v>
      </c>
    </row>
    <row r="10">
      <c r="A10" s="90" t="s">
        <v>143</v>
      </c>
      <c r="B10" s="2" t="s">
        <v>424</v>
      </c>
      <c r="C10" s="2" t="s">
        <v>424</v>
      </c>
    </row>
    <row r="11">
      <c r="A11" s="94" t="s">
        <v>435</v>
      </c>
      <c r="B11" s="95">
        <v>251.0</v>
      </c>
      <c r="C11" s="96">
        <f>SUM(D11:P11)</f>
        <v>251</v>
      </c>
      <c r="D11" s="96">
        <f>SUM('GEOLOCALIZACIÓN ENTREGADOS'!D11+'GEOLOCALIZACIÓN NO ENTREGADOS'!D11)</f>
        <v>0</v>
      </c>
      <c r="E11" s="96">
        <f>SUM('GEOLOCALIZACIÓN ENTREGADOS'!E11+'GEOLOCALIZACIÓN NO ENTREGADOS'!E11)</f>
        <v>178</v>
      </c>
      <c r="F11" s="96">
        <f>SUM('GEOLOCALIZACIÓN ENTREGADOS'!F11+'GEOLOCALIZACIÓN NO ENTREGADOS'!F11)</f>
        <v>6</v>
      </c>
      <c r="G11" s="96">
        <f>SUM('GEOLOCALIZACIÓN ENTREGADOS'!G11+'GEOLOCALIZACIÓN NO ENTREGADOS'!G11)</f>
        <v>18</v>
      </c>
      <c r="H11" s="96">
        <f>SUM('GEOLOCALIZACIÓN ENTREGADOS'!H11+'GEOLOCALIZACIÓN NO ENTREGADOS'!H11)</f>
        <v>11</v>
      </c>
      <c r="I11" s="96">
        <f>SUM('GEOLOCALIZACIÓN ENTREGADOS'!I11+'GEOLOCALIZACIÓN NO ENTREGADOS'!I11)</f>
        <v>2</v>
      </c>
      <c r="J11" s="96">
        <f>SUM('GEOLOCALIZACIÓN ENTREGADOS'!J11+'GEOLOCALIZACIÓN NO ENTREGADOS'!J11)</f>
        <v>7</v>
      </c>
      <c r="K11" s="96">
        <f>SUM('GEOLOCALIZACIÓN ENTREGADOS'!K11+'GEOLOCALIZACIÓN NO ENTREGADOS'!K11)</f>
        <v>1</v>
      </c>
      <c r="L11" s="96">
        <f>SUM('GEOLOCALIZACIÓN ENTREGADOS'!L11+'GEOLOCALIZACIÓN NO ENTREGADOS'!L11)</f>
        <v>6</v>
      </c>
      <c r="M11" s="96">
        <f>SUM('GEOLOCALIZACIÓN ENTREGADOS'!M11+'GEOLOCALIZACIÓN NO ENTREGADOS'!M11)</f>
        <v>12</v>
      </c>
      <c r="N11" s="96">
        <f>SUM('GEOLOCALIZACIÓN ENTREGADOS'!N11+'GEOLOCALIZACIÓN NO ENTREGADOS'!N11)</f>
        <v>4</v>
      </c>
      <c r="O11" s="96">
        <f>SUM('GEOLOCALIZACIÓN ENTREGADOS'!O11+'GEOLOCALIZACIÓN NO ENTREGADOS'!O11)</f>
        <v>4</v>
      </c>
      <c r="P11" s="96">
        <f>SUM('GEOLOCALIZACIÓN ENTREGADOS'!P11+'GEOLOCALIZACIÓN NO ENTREGADOS'!P11)</f>
        <v>2</v>
      </c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</row>
    <row r="12">
      <c r="A12" s="121" t="s">
        <v>150</v>
      </c>
      <c r="B12" s="123">
        <v>0.0</v>
      </c>
      <c r="C12" s="123">
        <v>0.0</v>
      </c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</row>
    <row r="13">
      <c r="A13" s="126" t="s">
        <v>131</v>
      </c>
      <c r="B13" s="2" t="s">
        <v>424</v>
      </c>
      <c r="C13" s="2" t="s">
        <v>424</v>
      </c>
    </row>
    <row r="14">
      <c r="A14" s="130" t="s">
        <v>425</v>
      </c>
      <c r="B14" s="131">
        <f t="shared" ref="B14:C14" si="1">SUM(D14:AE14)</f>
        <v>142</v>
      </c>
      <c r="C14" s="131">
        <f t="shared" si="1"/>
        <v>142</v>
      </c>
      <c r="D14" s="133"/>
      <c r="E14" s="133">
        <f>1+2+3+99</f>
        <v>105</v>
      </c>
      <c r="F14" s="131">
        <v>6.0</v>
      </c>
      <c r="G14" s="131">
        <v>8.0</v>
      </c>
      <c r="H14" s="131">
        <v>2.0</v>
      </c>
      <c r="I14" s="133"/>
      <c r="J14" s="131">
        <v>6.0</v>
      </c>
      <c r="K14" s="133"/>
      <c r="L14" s="131">
        <v>1.0</v>
      </c>
      <c r="M14" s="133"/>
      <c r="N14" s="131">
        <v>1.0</v>
      </c>
      <c r="O14" s="133"/>
      <c r="P14" s="131">
        <v>1.0</v>
      </c>
      <c r="Q14" s="133"/>
      <c r="R14" s="131">
        <v>1.0</v>
      </c>
      <c r="S14" s="131">
        <v>5.0</v>
      </c>
      <c r="T14" s="131">
        <v>5.0</v>
      </c>
      <c r="U14" s="131">
        <v>1.0</v>
      </c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</row>
    <row r="15">
      <c r="A15" s="266" t="s">
        <v>442</v>
      </c>
      <c r="B15" s="267">
        <f t="shared" ref="B15:C15" si="2">SUM($D$15:$AE$15)</f>
        <v>1230</v>
      </c>
      <c r="C15" s="267">
        <f t="shared" si="2"/>
        <v>1230</v>
      </c>
      <c r="D15" s="267">
        <f>14+4</f>
        <v>18</v>
      </c>
      <c r="E15" s="268">
        <f>1+18+458</f>
        <v>477</v>
      </c>
      <c r="F15" s="267">
        <v>43.0</v>
      </c>
      <c r="G15" s="267">
        <v>56.0</v>
      </c>
      <c r="H15" s="267">
        <v>41.0</v>
      </c>
      <c r="I15" s="267">
        <v>61.0</v>
      </c>
      <c r="J15" s="267">
        <v>106.0</v>
      </c>
      <c r="K15" s="267">
        <v>1.0</v>
      </c>
      <c r="L15" s="267">
        <v>77.0</v>
      </c>
      <c r="M15" s="267">
        <v>56.0</v>
      </c>
      <c r="N15" s="267">
        <v>28.0</v>
      </c>
      <c r="O15" s="267">
        <v>13.0</v>
      </c>
      <c r="P15" s="267">
        <v>64.0</v>
      </c>
      <c r="Q15" s="267">
        <v>7.0</v>
      </c>
      <c r="R15" s="267">
        <v>1.0</v>
      </c>
      <c r="S15" s="267">
        <v>1.0</v>
      </c>
      <c r="T15" s="267">
        <v>37.0</v>
      </c>
      <c r="U15" s="268"/>
      <c r="V15" s="267">
        <v>47.0</v>
      </c>
      <c r="W15" s="267">
        <v>3.0</v>
      </c>
      <c r="X15" s="267">
        <v>2.0</v>
      </c>
      <c r="Y15" s="267">
        <v>1.0</v>
      </c>
      <c r="Z15" s="267">
        <v>5.0</v>
      </c>
      <c r="AA15" s="267">
        <v>1.0</v>
      </c>
      <c r="AB15" s="267">
        <v>52.0</v>
      </c>
      <c r="AC15" s="267">
        <v>17.0</v>
      </c>
      <c r="AD15" s="267">
        <v>14.0</v>
      </c>
      <c r="AE15" s="267">
        <v>1.0</v>
      </c>
    </row>
    <row r="16">
      <c r="A16" s="7" t="s">
        <v>51</v>
      </c>
      <c r="B16" s="34">
        <f t="shared" ref="B16:AE16" si="3">SUM(B2:B15)</f>
        <v>1624</v>
      </c>
      <c r="C16" s="34">
        <f t="shared" si="3"/>
        <v>1624</v>
      </c>
      <c r="D16" s="34">
        <f t="shared" si="3"/>
        <v>19</v>
      </c>
      <c r="E16" s="34">
        <f t="shared" si="3"/>
        <v>760</v>
      </c>
      <c r="F16" s="34">
        <f t="shared" si="3"/>
        <v>55</v>
      </c>
      <c r="G16" s="34">
        <f t="shared" si="3"/>
        <v>82</v>
      </c>
      <c r="H16" s="34">
        <f t="shared" si="3"/>
        <v>54</v>
      </c>
      <c r="I16" s="34">
        <f t="shared" si="3"/>
        <v>63</v>
      </c>
      <c r="J16" s="34">
        <f t="shared" si="3"/>
        <v>119</v>
      </c>
      <c r="K16" s="34">
        <f t="shared" si="3"/>
        <v>2</v>
      </c>
      <c r="L16" s="34">
        <f t="shared" si="3"/>
        <v>84</v>
      </c>
      <c r="M16" s="34">
        <f t="shared" si="3"/>
        <v>68</v>
      </c>
      <c r="N16" s="34">
        <f t="shared" si="3"/>
        <v>33</v>
      </c>
      <c r="O16" s="34">
        <f t="shared" si="3"/>
        <v>17</v>
      </c>
      <c r="P16" s="34">
        <f t="shared" si="3"/>
        <v>67</v>
      </c>
      <c r="Q16" s="34">
        <f t="shared" si="3"/>
        <v>7</v>
      </c>
      <c r="R16" s="34">
        <f t="shared" si="3"/>
        <v>2</v>
      </c>
      <c r="S16" s="34">
        <f t="shared" si="3"/>
        <v>6</v>
      </c>
      <c r="T16" s="34">
        <f t="shared" si="3"/>
        <v>42</v>
      </c>
      <c r="U16" s="34">
        <f t="shared" si="3"/>
        <v>1</v>
      </c>
      <c r="V16" s="34">
        <f t="shared" si="3"/>
        <v>47</v>
      </c>
      <c r="W16" s="34">
        <f t="shared" si="3"/>
        <v>3</v>
      </c>
      <c r="X16" s="34">
        <f t="shared" si="3"/>
        <v>2</v>
      </c>
      <c r="Y16" s="34">
        <f t="shared" si="3"/>
        <v>1</v>
      </c>
      <c r="Z16" s="34">
        <f t="shared" si="3"/>
        <v>5</v>
      </c>
      <c r="AA16" s="34">
        <f t="shared" si="3"/>
        <v>1</v>
      </c>
      <c r="AB16" s="34">
        <f t="shared" si="3"/>
        <v>52</v>
      </c>
      <c r="AC16" s="34">
        <f t="shared" si="3"/>
        <v>17</v>
      </c>
      <c r="AD16" s="34">
        <f t="shared" si="3"/>
        <v>14</v>
      </c>
      <c r="AE16" s="34">
        <f t="shared" si="3"/>
        <v>1</v>
      </c>
    </row>
    <row r="17">
      <c r="A17" s="7" t="s">
        <v>531</v>
      </c>
      <c r="B17" s="35">
        <f>'GEOLOCALIZACIÓN ENTREGADOS'!B16/B16</f>
        <v>0.9833743842</v>
      </c>
      <c r="C17" s="35">
        <f>'GEOLOCALIZACIÓN ENTREGADOS'!C16/C16</f>
        <v>0.9778325123</v>
      </c>
      <c r="D17" s="35">
        <f>'GEOLOCALIZACIÓN ENTREGADOS'!D16/D16</f>
        <v>1</v>
      </c>
      <c r="E17" s="35">
        <f>'GEOLOCALIZACIÓN ENTREGADOS'!E16/E16</f>
        <v>0.9894736842</v>
      </c>
      <c r="F17" s="35">
        <f>'GEOLOCALIZACIÓN ENTREGADOS'!F16/F16</f>
        <v>0.9636363636</v>
      </c>
      <c r="G17" s="35">
        <f>'GEOLOCALIZACIÓN ENTREGADOS'!G16/G16</f>
        <v>0.9268292683</v>
      </c>
      <c r="H17" s="35">
        <f>'GEOLOCALIZACIÓN ENTREGADOS'!H16/H16</f>
        <v>1</v>
      </c>
      <c r="I17" s="35">
        <f>'GEOLOCALIZACIÓN ENTREGADOS'!I16/I16</f>
        <v>0.9841269841</v>
      </c>
      <c r="J17" s="35">
        <f>'GEOLOCALIZACIÓN ENTREGADOS'!J16/J16</f>
        <v>0.9243697479</v>
      </c>
      <c r="K17" s="35">
        <f>'GEOLOCALIZACIÓN ENTREGADOS'!K16/K16</f>
        <v>1</v>
      </c>
      <c r="L17" s="35">
        <f>'GEOLOCALIZACIÓN ENTREGADOS'!L16/L16</f>
        <v>0.9523809524</v>
      </c>
      <c r="M17" s="35">
        <f>'GEOLOCALIZACIÓN ENTREGADOS'!M16/M16</f>
        <v>1</v>
      </c>
      <c r="N17" s="35">
        <f>'GEOLOCALIZACIÓN ENTREGADOS'!N16/N16</f>
        <v>0.9696969697</v>
      </c>
      <c r="O17" s="35">
        <f>'GEOLOCALIZACIÓN ENTREGADOS'!O16/O16</f>
        <v>0.9411764706</v>
      </c>
      <c r="P17" s="35">
        <f>'GEOLOCALIZACIÓN ENTREGADOS'!P16/P16</f>
        <v>0.9850746269</v>
      </c>
      <c r="Q17" s="35">
        <f>'GEOLOCALIZACIÓN ENTREGADOS'!Q16/Q16</f>
        <v>1</v>
      </c>
      <c r="R17" s="35">
        <f>'GEOLOCALIZACIÓN ENTREGADOS'!R16/R16</f>
        <v>0.5</v>
      </c>
      <c r="S17" s="35">
        <f>'GEOLOCALIZACIÓN ENTREGADOS'!S16/S16</f>
        <v>0.8333333333</v>
      </c>
      <c r="T17" s="35">
        <f>'GEOLOCALIZACIÓN ENTREGADOS'!T16/T16</f>
        <v>1</v>
      </c>
      <c r="U17" s="35">
        <f>'GEOLOCALIZACIÓN ENTREGADOS'!U16/U16</f>
        <v>0</v>
      </c>
      <c r="V17" s="35">
        <f>'GEOLOCALIZACIÓN ENTREGADOS'!V16/V16</f>
        <v>1</v>
      </c>
      <c r="W17" s="35">
        <f>'GEOLOCALIZACIÓN ENTREGADOS'!W16/W16</f>
        <v>1</v>
      </c>
      <c r="X17" s="35">
        <f>'GEOLOCALIZACIÓN ENTREGADOS'!X16/X16</f>
        <v>1</v>
      </c>
      <c r="Y17" s="35">
        <f>'GEOLOCALIZACIÓN ENTREGADOS'!Y16/Y16</f>
        <v>1</v>
      </c>
      <c r="Z17" s="35">
        <f>'GEOLOCALIZACIÓN ENTREGADOS'!Z16/Z16</f>
        <v>1</v>
      </c>
      <c r="AA17" s="35">
        <f>'GEOLOCALIZACIÓN ENTREGADOS'!AA16/AA16</f>
        <v>1</v>
      </c>
      <c r="AB17" s="35">
        <f>'GEOLOCALIZACIÓN ENTREGADOS'!AB16/AB16</f>
        <v>1</v>
      </c>
      <c r="AC17" s="35">
        <f>'GEOLOCALIZACIÓN ENTREGADOS'!AC16/AC16</f>
        <v>1</v>
      </c>
      <c r="AD17" s="35">
        <f>'GEOLOCALIZACIÓN ENTREGADOS'!AD16/AD16</f>
        <v>1</v>
      </c>
      <c r="AE17" s="35">
        <f>'GEOLOCALIZACIÓN ENTREGADOS'!AE16/AE16</f>
        <v>1</v>
      </c>
    </row>
    <row r="18">
      <c r="A18" s="60"/>
    </row>
    <row r="19">
      <c r="A19" s="60"/>
    </row>
    <row r="20">
      <c r="A20" s="7" t="s">
        <v>452</v>
      </c>
    </row>
    <row r="21">
      <c r="A21" s="60"/>
    </row>
    <row r="22">
      <c r="A22" s="60"/>
    </row>
    <row r="23">
      <c r="A23" s="60"/>
    </row>
    <row r="24">
      <c r="A24" s="60"/>
    </row>
    <row r="25">
      <c r="A25" s="60"/>
    </row>
    <row r="26">
      <c r="A26" s="60"/>
    </row>
    <row r="27">
      <c r="A27" s="60"/>
    </row>
    <row r="28">
      <c r="A28" s="60"/>
    </row>
    <row r="29">
      <c r="A29" s="60"/>
    </row>
    <row r="30">
      <c r="A30" s="60"/>
    </row>
    <row r="31">
      <c r="A31" s="60"/>
    </row>
    <row r="32">
      <c r="A32" s="60"/>
    </row>
    <row r="33">
      <c r="A33" s="60"/>
    </row>
    <row r="34">
      <c r="A34" s="60"/>
    </row>
    <row r="35">
      <c r="A35" s="60"/>
    </row>
    <row r="36">
      <c r="A36" s="60"/>
    </row>
    <row r="37">
      <c r="A37" s="60"/>
    </row>
    <row r="38">
      <c r="A38" s="60"/>
    </row>
    <row r="39">
      <c r="A39" s="60"/>
    </row>
    <row r="40">
      <c r="A40" s="60"/>
    </row>
    <row r="41">
      <c r="A41" s="60"/>
    </row>
    <row r="42">
      <c r="A42" s="60"/>
    </row>
    <row r="43">
      <c r="A43" s="60"/>
    </row>
    <row r="44">
      <c r="A44" s="60"/>
    </row>
    <row r="45">
      <c r="A45" s="60"/>
    </row>
    <row r="46">
      <c r="A46" s="60"/>
    </row>
    <row r="47">
      <c r="A47" s="60"/>
    </row>
    <row r="48">
      <c r="A48" s="60"/>
    </row>
    <row r="49">
      <c r="A49" s="60"/>
    </row>
    <row r="50">
      <c r="A50" s="60"/>
    </row>
    <row r="51">
      <c r="A51" s="60"/>
    </row>
    <row r="52">
      <c r="A52" s="60"/>
    </row>
    <row r="53">
      <c r="A53" s="60"/>
    </row>
    <row r="54">
      <c r="A54" s="60"/>
    </row>
    <row r="55">
      <c r="A55" s="60"/>
    </row>
    <row r="56">
      <c r="A56" s="60"/>
    </row>
    <row r="57">
      <c r="A57" s="60"/>
    </row>
    <row r="58">
      <c r="A58" s="60"/>
    </row>
    <row r="59">
      <c r="A59" s="60"/>
    </row>
    <row r="60">
      <c r="A60" s="60"/>
    </row>
    <row r="61">
      <c r="A61" s="60"/>
    </row>
    <row r="62">
      <c r="A62" s="60"/>
    </row>
    <row r="63">
      <c r="A63" s="60"/>
    </row>
    <row r="64">
      <c r="A64" s="60"/>
    </row>
    <row r="65">
      <c r="A65" s="60"/>
    </row>
    <row r="66">
      <c r="A66" s="60"/>
    </row>
    <row r="67">
      <c r="A67" s="60"/>
    </row>
    <row r="68">
      <c r="A68" s="60"/>
    </row>
    <row r="69">
      <c r="A69" s="60"/>
    </row>
    <row r="70">
      <c r="A70" s="60"/>
    </row>
    <row r="71">
      <c r="A71" s="60"/>
    </row>
    <row r="72">
      <c r="A72" s="60"/>
    </row>
    <row r="73">
      <c r="A73" s="60"/>
    </row>
    <row r="74">
      <c r="A74" s="60"/>
    </row>
    <row r="75">
      <c r="A75" s="60"/>
    </row>
    <row r="76">
      <c r="A76" s="60"/>
    </row>
    <row r="77">
      <c r="A77" s="60"/>
    </row>
    <row r="78">
      <c r="A78" s="60"/>
    </row>
    <row r="79">
      <c r="A79" s="60"/>
    </row>
    <row r="80">
      <c r="A80" s="60"/>
    </row>
    <row r="81">
      <c r="A81" s="60"/>
    </row>
    <row r="82">
      <c r="A82" s="60"/>
    </row>
    <row r="83">
      <c r="A83" s="60"/>
    </row>
    <row r="84">
      <c r="A84" s="60"/>
    </row>
    <row r="85">
      <c r="A85" s="60"/>
    </row>
    <row r="86">
      <c r="A86" s="60"/>
    </row>
    <row r="87">
      <c r="A87" s="60"/>
    </row>
    <row r="88">
      <c r="A88" s="60"/>
    </row>
    <row r="89">
      <c r="A89" s="60"/>
    </row>
    <row r="90">
      <c r="A90" s="60"/>
    </row>
    <row r="91">
      <c r="A91" s="60"/>
    </row>
    <row r="92">
      <c r="A92" s="60"/>
    </row>
    <row r="93">
      <c r="A93" s="60"/>
    </row>
    <row r="94">
      <c r="A94" s="60"/>
    </row>
    <row r="95">
      <c r="A95" s="60"/>
    </row>
    <row r="96">
      <c r="A96" s="60"/>
    </row>
    <row r="97">
      <c r="A97" s="60"/>
    </row>
    <row r="98">
      <c r="A98" s="60"/>
    </row>
    <row r="99">
      <c r="A99" s="60"/>
    </row>
    <row r="100">
      <c r="A100" s="60"/>
    </row>
    <row r="101">
      <c r="A101" s="60"/>
    </row>
    <row r="102">
      <c r="A102" s="60"/>
    </row>
    <row r="103">
      <c r="A103" s="60"/>
    </row>
    <row r="104">
      <c r="A104" s="60"/>
    </row>
    <row r="105">
      <c r="A105" s="60"/>
    </row>
    <row r="106">
      <c r="A106" s="60"/>
    </row>
    <row r="107">
      <c r="A107" s="60"/>
    </row>
    <row r="108">
      <c r="A108" s="60"/>
    </row>
    <row r="109">
      <c r="A109" s="60"/>
    </row>
    <row r="110">
      <c r="A110" s="60"/>
    </row>
    <row r="111">
      <c r="A111" s="60"/>
    </row>
    <row r="112">
      <c r="A112" s="60"/>
    </row>
    <row r="113">
      <c r="A113" s="60"/>
    </row>
    <row r="114">
      <c r="A114" s="60"/>
    </row>
    <row r="115">
      <c r="A115" s="60"/>
    </row>
    <row r="116">
      <c r="A116" s="60"/>
    </row>
    <row r="117">
      <c r="A117" s="60"/>
    </row>
    <row r="118">
      <c r="A118" s="60"/>
    </row>
    <row r="119">
      <c r="A119" s="60"/>
    </row>
    <row r="120">
      <c r="A120" s="60"/>
    </row>
    <row r="121">
      <c r="A121" s="60"/>
    </row>
    <row r="122">
      <c r="A122" s="60"/>
    </row>
    <row r="123">
      <c r="A123" s="60"/>
    </row>
    <row r="124">
      <c r="A124" s="60"/>
    </row>
    <row r="125">
      <c r="A125" s="60"/>
    </row>
    <row r="126">
      <c r="A126" s="60"/>
    </row>
    <row r="127">
      <c r="A127" s="60"/>
    </row>
    <row r="128">
      <c r="A128" s="60"/>
    </row>
    <row r="129">
      <c r="A129" s="60"/>
    </row>
    <row r="130">
      <c r="A130" s="60"/>
    </row>
    <row r="131">
      <c r="A131" s="60"/>
    </row>
    <row r="132">
      <c r="A132" s="60"/>
    </row>
    <row r="133">
      <c r="A133" s="60"/>
    </row>
    <row r="134">
      <c r="A134" s="60"/>
    </row>
    <row r="135">
      <c r="A135" s="60"/>
    </row>
    <row r="136">
      <c r="A136" s="60"/>
    </row>
    <row r="137">
      <c r="A137" s="60"/>
    </row>
    <row r="138">
      <c r="A138" s="60"/>
    </row>
    <row r="139">
      <c r="A139" s="60"/>
    </row>
    <row r="140">
      <c r="A140" s="60"/>
    </row>
    <row r="141">
      <c r="A141" s="60"/>
    </row>
    <row r="142">
      <c r="A142" s="60"/>
    </row>
    <row r="143">
      <c r="A143" s="60"/>
    </row>
    <row r="144">
      <c r="A144" s="60"/>
    </row>
    <row r="145">
      <c r="A145" s="60"/>
    </row>
    <row r="146">
      <c r="A146" s="60"/>
    </row>
    <row r="147">
      <c r="A147" s="60"/>
    </row>
    <row r="148">
      <c r="A148" s="60"/>
    </row>
    <row r="149">
      <c r="A149" s="60"/>
    </row>
    <row r="150">
      <c r="A150" s="60"/>
    </row>
    <row r="151">
      <c r="A151" s="60"/>
    </row>
    <row r="152">
      <c r="A152" s="60"/>
    </row>
    <row r="153">
      <c r="A153" s="60"/>
    </row>
    <row r="154">
      <c r="A154" s="60"/>
    </row>
    <row r="155">
      <c r="A155" s="60"/>
    </row>
    <row r="156">
      <c r="A156" s="60"/>
    </row>
    <row r="157">
      <c r="A157" s="60"/>
    </row>
    <row r="158">
      <c r="A158" s="60"/>
    </row>
    <row r="159">
      <c r="A159" s="60"/>
    </row>
    <row r="160">
      <c r="A160" s="60"/>
    </row>
    <row r="161">
      <c r="A161" s="60"/>
    </row>
    <row r="162">
      <c r="A162" s="60"/>
    </row>
    <row r="163">
      <c r="A163" s="60"/>
    </row>
    <row r="164">
      <c r="A164" s="60"/>
    </row>
    <row r="165">
      <c r="A165" s="60"/>
    </row>
    <row r="166">
      <c r="A166" s="60"/>
    </row>
    <row r="167">
      <c r="A167" s="60"/>
    </row>
    <row r="168">
      <c r="A168" s="60"/>
    </row>
    <row r="169">
      <c r="A169" s="60"/>
    </row>
    <row r="170">
      <c r="A170" s="60"/>
    </row>
    <row r="171">
      <c r="A171" s="60"/>
    </row>
    <row r="172">
      <c r="A172" s="60"/>
    </row>
    <row r="173">
      <c r="A173" s="60"/>
    </row>
    <row r="174">
      <c r="A174" s="60"/>
    </row>
    <row r="175">
      <c r="A175" s="60"/>
    </row>
    <row r="176">
      <c r="A176" s="60"/>
    </row>
    <row r="177">
      <c r="A177" s="60"/>
    </row>
    <row r="178">
      <c r="A178" s="60"/>
    </row>
    <row r="179">
      <c r="A179" s="60"/>
    </row>
    <row r="180">
      <c r="A180" s="60"/>
    </row>
    <row r="181">
      <c r="A181" s="60"/>
    </row>
    <row r="182">
      <c r="A182" s="60"/>
    </row>
    <row r="183">
      <c r="A183" s="60"/>
    </row>
    <row r="184">
      <c r="A184" s="60"/>
    </row>
    <row r="185">
      <c r="A185" s="60"/>
    </row>
    <row r="186">
      <c r="A186" s="60"/>
    </row>
    <row r="187">
      <c r="A187" s="60"/>
    </row>
    <row r="188">
      <c r="A188" s="60"/>
    </row>
    <row r="189">
      <c r="A189" s="60"/>
    </row>
    <row r="190">
      <c r="A190" s="60"/>
    </row>
    <row r="191">
      <c r="A191" s="60"/>
    </row>
    <row r="192">
      <c r="A192" s="60"/>
    </row>
    <row r="193">
      <c r="A193" s="60"/>
    </row>
    <row r="194">
      <c r="A194" s="60"/>
    </row>
    <row r="195">
      <c r="A195" s="60"/>
    </row>
    <row r="196">
      <c r="A196" s="60"/>
    </row>
    <row r="197">
      <c r="A197" s="60"/>
    </row>
    <row r="198">
      <c r="A198" s="60"/>
    </row>
    <row r="199">
      <c r="A199" s="60"/>
    </row>
    <row r="200">
      <c r="A200" s="60"/>
    </row>
    <row r="201">
      <c r="A201" s="60"/>
    </row>
    <row r="202">
      <c r="A202" s="60"/>
    </row>
    <row r="203">
      <c r="A203" s="60"/>
    </row>
    <row r="204">
      <c r="A204" s="60"/>
    </row>
    <row r="205">
      <c r="A205" s="60"/>
    </row>
    <row r="206">
      <c r="A206" s="60"/>
    </row>
    <row r="207">
      <c r="A207" s="60"/>
    </row>
    <row r="208">
      <c r="A208" s="60"/>
    </row>
    <row r="209">
      <c r="A209" s="60"/>
    </row>
    <row r="210">
      <c r="A210" s="60"/>
    </row>
    <row r="211">
      <c r="A211" s="60"/>
    </row>
    <row r="212">
      <c r="A212" s="60"/>
    </row>
    <row r="213">
      <c r="A213" s="60"/>
    </row>
    <row r="214">
      <c r="A214" s="60"/>
    </row>
    <row r="215">
      <c r="A215" s="60"/>
    </row>
    <row r="216">
      <c r="A216" s="60"/>
    </row>
    <row r="217">
      <c r="A217" s="60"/>
    </row>
    <row r="218">
      <c r="A218" s="60"/>
    </row>
    <row r="219">
      <c r="A219" s="60"/>
    </row>
    <row r="220">
      <c r="A220" s="60"/>
    </row>
    <row r="221">
      <c r="A221" s="60"/>
    </row>
    <row r="222">
      <c r="A222" s="60"/>
    </row>
    <row r="223">
      <c r="A223" s="60"/>
    </row>
    <row r="224">
      <c r="A224" s="60"/>
    </row>
    <row r="225">
      <c r="A225" s="60"/>
    </row>
    <row r="226">
      <c r="A226" s="60"/>
    </row>
    <row r="227">
      <c r="A227" s="60"/>
    </row>
    <row r="228">
      <c r="A228" s="60"/>
    </row>
    <row r="229">
      <c r="A229" s="60"/>
    </row>
    <row r="230">
      <c r="A230" s="60"/>
    </row>
    <row r="231">
      <c r="A231" s="60"/>
    </row>
    <row r="232">
      <c r="A232" s="60"/>
    </row>
    <row r="233">
      <c r="A233" s="60"/>
    </row>
    <row r="234">
      <c r="A234" s="60"/>
    </row>
    <row r="235">
      <c r="A235" s="60"/>
    </row>
    <row r="236">
      <c r="A236" s="60"/>
    </row>
    <row r="237">
      <c r="A237" s="60"/>
    </row>
    <row r="238">
      <c r="A238" s="60"/>
    </row>
    <row r="239">
      <c r="A239" s="60"/>
    </row>
    <row r="240">
      <c r="A240" s="60"/>
    </row>
    <row r="241">
      <c r="A241" s="60"/>
    </row>
    <row r="242">
      <c r="A242" s="60"/>
    </row>
    <row r="243">
      <c r="A243" s="60"/>
    </row>
    <row r="244">
      <c r="A244" s="60"/>
    </row>
    <row r="245">
      <c r="A245" s="60"/>
    </row>
    <row r="246">
      <c r="A246" s="60"/>
    </row>
    <row r="247">
      <c r="A247" s="60"/>
    </row>
    <row r="248">
      <c r="A248" s="60"/>
    </row>
    <row r="249">
      <c r="A249" s="60"/>
    </row>
    <row r="250">
      <c r="A250" s="60"/>
    </row>
    <row r="251">
      <c r="A251" s="60"/>
    </row>
    <row r="252">
      <c r="A252" s="60"/>
    </row>
    <row r="253">
      <c r="A253" s="60"/>
    </row>
    <row r="254">
      <c r="A254" s="60"/>
    </row>
    <row r="255">
      <c r="A255" s="60"/>
    </row>
    <row r="256">
      <c r="A256" s="60"/>
    </row>
    <row r="257">
      <c r="A257" s="60"/>
    </row>
    <row r="258">
      <c r="A258" s="60"/>
    </row>
    <row r="259">
      <c r="A259" s="60"/>
    </row>
    <row r="260">
      <c r="A260" s="60"/>
    </row>
    <row r="261">
      <c r="A261" s="60"/>
    </row>
    <row r="262">
      <c r="A262" s="60"/>
    </row>
    <row r="263">
      <c r="A263" s="60"/>
    </row>
    <row r="264">
      <c r="A264" s="60"/>
    </row>
    <row r="265">
      <c r="A265" s="60"/>
    </row>
    <row r="266">
      <c r="A266" s="60"/>
    </row>
    <row r="267">
      <c r="A267" s="60"/>
    </row>
    <row r="268">
      <c r="A268" s="60"/>
    </row>
    <row r="269">
      <c r="A269" s="60"/>
    </row>
    <row r="270">
      <c r="A270" s="60"/>
    </row>
    <row r="271">
      <c r="A271" s="60"/>
    </row>
    <row r="272">
      <c r="A272" s="60"/>
    </row>
    <row r="273">
      <c r="A273" s="60"/>
    </row>
    <row r="274">
      <c r="A274" s="60"/>
    </row>
    <row r="275">
      <c r="A275" s="60"/>
    </row>
    <row r="276">
      <c r="A276" s="60"/>
    </row>
    <row r="277">
      <c r="A277" s="60"/>
    </row>
    <row r="278">
      <c r="A278" s="60"/>
    </row>
    <row r="279">
      <c r="A279" s="60"/>
    </row>
    <row r="280">
      <c r="A280" s="60"/>
    </row>
    <row r="281">
      <c r="A281" s="60"/>
    </row>
    <row r="282">
      <c r="A282" s="60"/>
    </row>
    <row r="283">
      <c r="A283" s="60"/>
    </row>
    <row r="284">
      <c r="A284" s="60"/>
    </row>
    <row r="285">
      <c r="A285" s="60"/>
    </row>
    <row r="286">
      <c r="A286" s="60"/>
    </row>
    <row r="287">
      <c r="A287" s="60"/>
    </row>
    <row r="288">
      <c r="A288" s="60"/>
    </row>
    <row r="289">
      <c r="A289" s="60"/>
    </row>
    <row r="290">
      <c r="A290" s="60"/>
    </row>
    <row r="291">
      <c r="A291" s="60"/>
    </row>
    <row r="292">
      <c r="A292" s="60"/>
    </row>
    <row r="293">
      <c r="A293" s="60"/>
    </row>
    <row r="294">
      <c r="A294" s="60"/>
    </row>
    <row r="295">
      <c r="A295" s="60"/>
    </row>
    <row r="296">
      <c r="A296" s="60"/>
    </row>
    <row r="297">
      <c r="A297" s="60"/>
    </row>
    <row r="298">
      <c r="A298" s="60"/>
    </row>
    <row r="299">
      <c r="A299" s="60"/>
    </row>
    <row r="300">
      <c r="A300" s="60"/>
    </row>
    <row r="301">
      <c r="A301" s="60"/>
    </row>
    <row r="302">
      <c r="A302" s="60"/>
    </row>
    <row r="303">
      <c r="A303" s="60"/>
    </row>
    <row r="304">
      <c r="A304" s="60"/>
    </row>
    <row r="305">
      <c r="A305" s="60"/>
    </row>
    <row r="306">
      <c r="A306" s="60"/>
    </row>
    <row r="307">
      <c r="A307" s="60"/>
    </row>
    <row r="308">
      <c r="A308" s="60"/>
    </row>
    <row r="309">
      <c r="A309" s="60"/>
    </row>
    <row r="310">
      <c r="A310" s="60"/>
    </row>
    <row r="311">
      <c r="A311" s="60"/>
    </row>
    <row r="312">
      <c r="A312" s="60"/>
    </row>
    <row r="313">
      <c r="A313" s="60"/>
    </row>
    <row r="314">
      <c r="A314" s="60"/>
    </row>
    <row r="315">
      <c r="A315" s="60"/>
    </row>
    <row r="316">
      <c r="A316" s="60"/>
    </row>
    <row r="317">
      <c r="A317" s="60"/>
    </row>
    <row r="318">
      <c r="A318" s="60"/>
    </row>
    <row r="319">
      <c r="A319" s="60"/>
    </row>
    <row r="320">
      <c r="A320" s="60"/>
    </row>
    <row r="321">
      <c r="A321" s="60"/>
    </row>
    <row r="322">
      <c r="A322" s="60"/>
    </row>
    <row r="323">
      <c r="A323" s="60"/>
    </row>
    <row r="324">
      <c r="A324" s="60"/>
    </row>
    <row r="325">
      <c r="A325" s="60"/>
    </row>
    <row r="326">
      <c r="A326" s="60"/>
    </row>
    <row r="327">
      <c r="A327" s="60"/>
    </row>
    <row r="328">
      <c r="A328" s="60"/>
    </row>
    <row r="329">
      <c r="A329" s="60"/>
    </row>
    <row r="330">
      <c r="A330" s="60"/>
    </row>
    <row r="331">
      <c r="A331" s="60"/>
    </row>
    <row r="332">
      <c r="A332" s="60"/>
    </row>
    <row r="333">
      <c r="A333" s="60"/>
    </row>
    <row r="334">
      <c r="A334" s="60"/>
    </row>
    <row r="335">
      <c r="A335" s="60"/>
    </row>
    <row r="336">
      <c r="A336" s="60"/>
    </row>
    <row r="337">
      <c r="A337" s="60"/>
    </row>
    <row r="338">
      <c r="A338" s="60"/>
    </row>
    <row r="339">
      <c r="A339" s="60"/>
    </row>
    <row r="340">
      <c r="A340" s="60"/>
    </row>
    <row r="341">
      <c r="A341" s="60"/>
    </row>
    <row r="342">
      <c r="A342" s="60"/>
    </row>
    <row r="343">
      <c r="A343" s="60"/>
    </row>
    <row r="344">
      <c r="A344" s="60"/>
    </row>
    <row r="345">
      <c r="A345" s="60"/>
    </row>
    <row r="346">
      <c r="A346" s="60"/>
    </row>
    <row r="347">
      <c r="A347" s="60"/>
    </row>
    <row r="348">
      <c r="A348" s="60"/>
    </row>
    <row r="349">
      <c r="A349" s="60"/>
    </row>
    <row r="350">
      <c r="A350" s="60"/>
    </row>
    <row r="351">
      <c r="A351" s="60"/>
    </row>
    <row r="352">
      <c r="A352" s="60"/>
    </row>
    <row r="353">
      <c r="A353" s="60"/>
    </row>
    <row r="354">
      <c r="A354" s="60"/>
    </row>
    <row r="355">
      <c r="A355" s="60"/>
    </row>
    <row r="356">
      <c r="A356" s="60"/>
    </row>
    <row r="357">
      <c r="A357" s="60"/>
    </row>
    <row r="358">
      <c r="A358" s="60"/>
    </row>
    <row r="359">
      <c r="A359" s="60"/>
    </row>
    <row r="360">
      <c r="A360" s="60"/>
    </row>
    <row r="361">
      <c r="A361" s="60"/>
    </row>
    <row r="362">
      <c r="A362" s="60"/>
    </row>
    <row r="363">
      <c r="A363" s="60"/>
    </row>
    <row r="364">
      <c r="A364" s="60"/>
    </row>
    <row r="365">
      <c r="A365" s="60"/>
    </row>
    <row r="366">
      <c r="A366" s="60"/>
    </row>
    <row r="367">
      <c r="A367" s="60"/>
    </row>
    <row r="368">
      <c r="A368" s="60"/>
    </row>
    <row r="369">
      <c r="A369" s="60"/>
    </row>
    <row r="370">
      <c r="A370" s="60"/>
    </row>
    <row r="371">
      <c r="A371" s="60"/>
    </row>
    <row r="372">
      <c r="A372" s="60"/>
    </row>
    <row r="373">
      <c r="A373" s="60"/>
    </row>
    <row r="374">
      <c r="A374" s="60"/>
    </row>
    <row r="375">
      <c r="A375" s="60"/>
    </row>
    <row r="376">
      <c r="A376" s="60"/>
    </row>
    <row r="377">
      <c r="A377" s="60"/>
    </row>
    <row r="378">
      <c r="A378" s="60"/>
    </row>
    <row r="379">
      <c r="A379" s="60"/>
    </row>
    <row r="380">
      <c r="A380" s="60"/>
    </row>
    <row r="381">
      <c r="A381" s="60"/>
    </row>
    <row r="382">
      <c r="A382" s="60"/>
    </row>
    <row r="383">
      <c r="A383" s="60"/>
    </row>
    <row r="384">
      <c r="A384" s="60"/>
    </row>
    <row r="385">
      <c r="A385" s="60"/>
    </row>
    <row r="386">
      <c r="A386" s="60"/>
    </row>
    <row r="387">
      <c r="A387" s="60"/>
    </row>
    <row r="388">
      <c r="A388" s="60"/>
    </row>
    <row r="389">
      <c r="A389" s="60"/>
    </row>
    <row r="390">
      <c r="A390" s="60"/>
    </row>
    <row r="391">
      <c r="A391" s="60"/>
    </row>
    <row r="392">
      <c r="A392" s="60"/>
    </row>
    <row r="393">
      <c r="A393" s="60"/>
    </row>
    <row r="394">
      <c r="A394" s="60"/>
    </row>
    <row r="395">
      <c r="A395" s="60"/>
    </row>
    <row r="396">
      <c r="A396" s="60"/>
    </row>
    <row r="397">
      <c r="A397" s="60"/>
    </row>
    <row r="398">
      <c r="A398" s="60"/>
    </row>
    <row r="399">
      <c r="A399" s="60"/>
    </row>
    <row r="400">
      <c r="A400" s="60"/>
    </row>
    <row r="401">
      <c r="A401" s="60"/>
    </row>
    <row r="402">
      <c r="A402" s="60"/>
    </row>
    <row r="403">
      <c r="A403" s="60"/>
    </row>
    <row r="404">
      <c r="A404" s="60"/>
    </row>
    <row r="405">
      <c r="A405" s="60"/>
    </row>
    <row r="406">
      <c r="A406" s="60"/>
    </row>
    <row r="407">
      <c r="A407" s="60"/>
    </row>
    <row r="408">
      <c r="A408" s="60"/>
    </row>
    <row r="409">
      <c r="A409" s="60"/>
    </row>
    <row r="410">
      <c r="A410" s="60"/>
    </row>
    <row r="411">
      <c r="A411" s="60"/>
    </row>
    <row r="412">
      <c r="A412" s="60"/>
    </row>
    <row r="413">
      <c r="A413" s="60"/>
    </row>
    <row r="414">
      <c r="A414" s="60"/>
    </row>
    <row r="415">
      <c r="A415" s="60"/>
    </row>
    <row r="416">
      <c r="A416" s="60"/>
    </row>
    <row r="417">
      <c r="A417" s="60"/>
    </row>
    <row r="418">
      <c r="A418" s="60"/>
    </row>
    <row r="419">
      <c r="A419" s="60"/>
    </row>
    <row r="420">
      <c r="A420" s="60"/>
    </row>
    <row r="421">
      <c r="A421" s="60"/>
    </row>
    <row r="422">
      <c r="A422" s="60"/>
    </row>
    <row r="423">
      <c r="A423" s="60"/>
    </row>
    <row r="424">
      <c r="A424" s="60"/>
    </row>
    <row r="425">
      <c r="A425" s="60"/>
    </row>
    <row r="426">
      <c r="A426" s="60"/>
    </row>
    <row r="427">
      <c r="A427" s="60"/>
    </row>
    <row r="428">
      <c r="A428" s="60"/>
    </row>
    <row r="429">
      <c r="A429" s="60"/>
    </row>
    <row r="430">
      <c r="A430" s="60"/>
    </row>
    <row r="431">
      <c r="A431" s="60"/>
    </row>
    <row r="432">
      <c r="A432" s="60"/>
    </row>
    <row r="433">
      <c r="A433" s="60"/>
    </row>
    <row r="434">
      <c r="A434" s="60"/>
    </row>
    <row r="435">
      <c r="A435" s="60"/>
    </row>
    <row r="436">
      <c r="A436" s="60"/>
    </row>
    <row r="437">
      <c r="A437" s="60"/>
    </row>
    <row r="438">
      <c r="A438" s="60"/>
    </row>
    <row r="439">
      <c r="A439" s="60"/>
    </row>
    <row r="440">
      <c r="A440" s="60"/>
    </row>
    <row r="441">
      <c r="A441" s="60"/>
    </row>
    <row r="442">
      <c r="A442" s="60"/>
    </row>
    <row r="443">
      <c r="A443" s="60"/>
    </row>
    <row r="444">
      <c r="A444" s="60"/>
    </row>
    <row r="445">
      <c r="A445" s="60"/>
    </row>
    <row r="446">
      <c r="A446" s="60"/>
    </row>
    <row r="447">
      <c r="A447" s="60"/>
    </row>
    <row r="448">
      <c r="A448" s="60"/>
    </row>
    <row r="449">
      <c r="A449" s="60"/>
    </row>
    <row r="450">
      <c r="A450" s="60"/>
    </row>
    <row r="451">
      <c r="A451" s="60"/>
    </row>
    <row r="452">
      <c r="A452" s="60"/>
    </row>
    <row r="453">
      <c r="A453" s="60"/>
    </row>
    <row r="454">
      <c r="A454" s="60"/>
    </row>
    <row r="455">
      <c r="A455" s="60"/>
    </row>
    <row r="456">
      <c r="A456" s="60"/>
    </row>
    <row r="457">
      <c r="A457" s="60"/>
    </row>
    <row r="458">
      <c r="A458" s="60"/>
    </row>
    <row r="459">
      <c r="A459" s="60"/>
    </row>
    <row r="460">
      <c r="A460" s="60"/>
    </row>
    <row r="461">
      <c r="A461" s="60"/>
    </row>
    <row r="462">
      <c r="A462" s="60"/>
    </row>
    <row r="463">
      <c r="A463" s="60"/>
    </row>
    <row r="464">
      <c r="A464" s="60"/>
    </row>
    <row r="465">
      <c r="A465" s="60"/>
    </row>
    <row r="466">
      <c r="A466" s="60"/>
    </row>
    <row r="467">
      <c r="A467" s="60"/>
    </row>
    <row r="468">
      <c r="A468" s="60"/>
    </row>
    <row r="469">
      <c r="A469" s="60"/>
    </row>
    <row r="470">
      <c r="A470" s="60"/>
    </row>
    <row r="471">
      <c r="A471" s="60"/>
    </row>
    <row r="472">
      <c r="A472" s="60"/>
    </row>
    <row r="473">
      <c r="A473" s="60"/>
    </row>
    <row r="474">
      <c r="A474" s="60"/>
    </row>
    <row r="475">
      <c r="A475" s="60"/>
    </row>
    <row r="476">
      <c r="A476" s="60"/>
    </row>
    <row r="477">
      <c r="A477" s="60"/>
    </row>
    <row r="478">
      <c r="A478" s="60"/>
    </row>
    <row r="479">
      <c r="A479" s="60"/>
    </row>
    <row r="480">
      <c r="A480" s="60"/>
    </row>
    <row r="481">
      <c r="A481" s="60"/>
    </row>
    <row r="482">
      <c r="A482" s="60"/>
    </row>
    <row r="483">
      <c r="A483" s="60"/>
    </row>
    <row r="484">
      <c r="A484" s="60"/>
    </row>
    <row r="485">
      <c r="A485" s="60"/>
    </row>
    <row r="486">
      <c r="A486" s="60"/>
    </row>
    <row r="487">
      <c r="A487" s="60"/>
    </row>
    <row r="488">
      <c r="A488" s="60"/>
    </row>
    <row r="489">
      <c r="A489" s="60"/>
    </row>
    <row r="490">
      <c r="A490" s="60"/>
    </row>
    <row r="491">
      <c r="A491" s="60"/>
    </row>
    <row r="492">
      <c r="A492" s="60"/>
    </row>
    <row r="493">
      <c r="A493" s="60"/>
    </row>
    <row r="494">
      <c r="A494" s="60"/>
    </row>
    <row r="495">
      <c r="A495" s="60"/>
    </row>
    <row r="496">
      <c r="A496" s="60"/>
    </row>
    <row r="497">
      <c r="A497" s="60"/>
    </row>
    <row r="498">
      <c r="A498" s="60"/>
    </row>
    <row r="499">
      <c r="A499" s="60"/>
    </row>
    <row r="500">
      <c r="A500" s="60"/>
    </row>
    <row r="501">
      <c r="A501" s="60"/>
    </row>
    <row r="502">
      <c r="A502" s="60"/>
    </row>
    <row r="503">
      <c r="A503" s="60"/>
    </row>
    <row r="504">
      <c r="A504" s="60"/>
    </row>
    <row r="505">
      <c r="A505" s="60"/>
    </row>
    <row r="506">
      <c r="A506" s="60"/>
    </row>
    <row r="507">
      <c r="A507" s="60"/>
    </row>
    <row r="508">
      <c r="A508" s="60"/>
    </row>
    <row r="509">
      <c r="A509" s="60"/>
    </row>
    <row r="510">
      <c r="A510" s="60"/>
    </row>
    <row r="511">
      <c r="A511" s="60"/>
    </row>
    <row r="512">
      <c r="A512" s="60"/>
    </row>
    <row r="513">
      <c r="A513" s="60"/>
    </row>
    <row r="514">
      <c r="A514" s="60"/>
    </row>
    <row r="515">
      <c r="A515" s="60"/>
    </row>
    <row r="516">
      <c r="A516" s="60"/>
    </row>
    <row r="517">
      <c r="A517" s="60"/>
    </row>
    <row r="518">
      <c r="A518" s="60"/>
    </row>
    <row r="519">
      <c r="A519" s="60"/>
    </row>
    <row r="520">
      <c r="A520" s="60"/>
    </row>
    <row r="521">
      <c r="A521" s="60"/>
    </row>
    <row r="522">
      <c r="A522" s="60"/>
    </row>
    <row r="523">
      <c r="A523" s="60"/>
    </row>
    <row r="524">
      <c r="A524" s="60"/>
    </row>
    <row r="525">
      <c r="A525" s="60"/>
    </row>
    <row r="526">
      <c r="A526" s="60"/>
    </row>
    <row r="527">
      <c r="A527" s="60"/>
    </row>
    <row r="528">
      <c r="A528" s="60"/>
    </row>
    <row r="529">
      <c r="A529" s="60"/>
    </row>
    <row r="530">
      <c r="A530" s="60"/>
    </row>
    <row r="531">
      <c r="A531" s="60"/>
    </row>
    <row r="532">
      <c r="A532" s="60"/>
    </row>
    <row r="533">
      <c r="A533" s="60"/>
    </row>
    <row r="534">
      <c r="A534" s="60"/>
    </row>
    <row r="535">
      <c r="A535" s="60"/>
    </row>
    <row r="536">
      <c r="A536" s="60"/>
    </row>
    <row r="537">
      <c r="A537" s="60"/>
    </row>
    <row r="538">
      <c r="A538" s="60"/>
    </row>
    <row r="539">
      <c r="A539" s="60"/>
    </row>
    <row r="540">
      <c r="A540" s="60"/>
    </row>
    <row r="541">
      <c r="A541" s="60"/>
    </row>
    <row r="542">
      <c r="A542" s="60"/>
    </row>
    <row r="543">
      <c r="A543" s="60"/>
    </row>
    <row r="544">
      <c r="A544" s="60"/>
    </row>
    <row r="545">
      <c r="A545" s="60"/>
    </row>
    <row r="546">
      <c r="A546" s="60"/>
    </row>
    <row r="547">
      <c r="A547" s="60"/>
    </row>
    <row r="548">
      <c r="A548" s="60"/>
    </row>
    <row r="549">
      <c r="A549" s="60"/>
    </row>
    <row r="550">
      <c r="A550" s="60"/>
    </row>
    <row r="551">
      <c r="A551" s="60"/>
    </row>
    <row r="552">
      <c r="A552" s="60"/>
    </row>
    <row r="553">
      <c r="A553" s="60"/>
    </row>
    <row r="554">
      <c r="A554" s="60"/>
    </row>
    <row r="555">
      <c r="A555" s="60"/>
    </row>
    <row r="556">
      <c r="A556" s="60"/>
    </row>
    <row r="557">
      <c r="A557" s="60"/>
    </row>
    <row r="558">
      <c r="A558" s="60"/>
    </row>
    <row r="559">
      <c r="A559" s="60"/>
    </row>
    <row r="560">
      <c r="A560" s="60"/>
    </row>
    <row r="561">
      <c r="A561" s="60"/>
    </row>
    <row r="562">
      <c r="A562" s="60"/>
    </row>
    <row r="563">
      <c r="A563" s="60"/>
    </row>
    <row r="564">
      <c r="A564" s="60"/>
    </row>
    <row r="565">
      <c r="A565" s="60"/>
    </row>
    <row r="566">
      <c r="A566" s="60"/>
    </row>
    <row r="567">
      <c r="A567" s="60"/>
    </row>
    <row r="568">
      <c r="A568" s="60"/>
    </row>
    <row r="569">
      <c r="A569" s="60"/>
    </row>
    <row r="570">
      <c r="A570" s="60"/>
    </row>
    <row r="571">
      <c r="A571" s="60"/>
    </row>
    <row r="572">
      <c r="A572" s="60"/>
    </row>
    <row r="573">
      <c r="A573" s="60"/>
    </row>
    <row r="574">
      <c r="A574" s="60"/>
    </row>
    <row r="575">
      <c r="A575" s="60"/>
    </row>
    <row r="576">
      <c r="A576" s="60"/>
    </row>
    <row r="577">
      <c r="A577" s="60"/>
    </row>
    <row r="578">
      <c r="A578" s="60"/>
    </row>
    <row r="579">
      <c r="A579" s="60"/>
    </row>
    <row r="580">
      <c r="A580" s="60"/>
    </row>
    <row r="581">
      <c r="A581" s="60"/>
    </row>
    <row r="582">
      <c r="A582" s="60"/>
    </row>
    <row r="583">
      <c r="A583" s="60"/>
    </row>
    <row r="584">
      <c r="A584" s="60"/>
    </row>
    <row r="585">
      <c r="A585" s="60"/>
    </row>
    <row r="586">
      <c r="A586" s="60"/>
    </row>
    <row r="587">
      <c r="A587" s="60"/>
    </row>
    <row r="588">
      <c r="A588" s="60"/>
    </row>
    <row r="589">
      <c r="A589" s="60"/>
    </row>
    <row r="590">
      <c r="A590" s="60"/>
    </row>
    <row r="591">
      <c r="A591" s="60"/>
    </row>
    <row r="592">
      <c r="A592" s="60"/>
    </row>
    <row r="593">
      <c r="A593" s="60"/>
    </row>
    <row r="594">
      <c r="A594" s="60"/>
    </row>
    <row r="595">
      <c r="A595" s="60"/>
    </row>
    <row r="596">
      <c r="A596" s="60"/>
    </row>
    <row r="597">
      <c r="A597" s="60"/>
    </row>
    <row r="598">
      <c r="A598" s="60"/>
    </row>
    <row r="599">
      <c r="A599" s="60"/>
    </row>
    <row r="600">
      <c r="A600" s="60"/>
    </row>
    <row r="601">
      <c r="A601" s="60"/>
    </row>
    <row r="602">
      <c r="A602" s="60"/>
    </row>
    <row r="603">
      <c r="A603" s="60"/>
    </row>
    <row r="604">
      <c r="A604" s="60"/>
    </row>
    <row r="605">
      <c r="A605" s="60"/>
    </row>
    <row r="606">
      <c r="A606" s="60"/>
    </row>
    <row r="607">
      <c r="A607" s="60"/>
    </row>
    <row r="608">
      <c r="A608" s="60"/>
    </row>
    <row r="609">
      <c r="A609" s="60"/>
    </row>
    <row r="610">
      <c r="A610" s="60"/>
    </row>
    <row r="611">
      <c r="A611" s="60"/>
    </row>
    <row r="612">
      <c r="A612" s="60"/>
    </row>
    <row r="613">
      <c r="A613" s="60"/>
    </row>
    <row r="614">
      <c r="A614" s="60"/>
    </row>
    <row r="615">
      <c r="A615" s="60"/>
    </row>
    <row r="616">
      <c r="A616" s="60"/>
    </row>
    <row r="617">
      <c r="A617" s="60"/>
    </row>
    <row r="618">
      <c r="A618" s="60"/>
    </row>
    <row r="619">
      <c r="A619" s="60"/>
    </row>
    <row r="620">
      <c r="A620" s="60"/>
    </row>
    <row r="621">
      <c r="A621" s="60"/>
    </row>
    <row r="622">
      <c r="A622" s="60"/>
    </row>
    <row r="623">
      <c r="A623" s="60"/>
    </row>
    <row r="624">
      <c r="A624" s="60"/>
    </row>
    <row r="625">
      <c r="A625" s="60"/>
    </row>
    <row r="626">
      <c r="A626" s="60"/>
    </row>
    <row r="627">
      <c r="A627" s="60"/>
    </row>
    <row r="628">
      <c r="A628" s="60"/>
    </row>
    <row r="629">
      <c r="A629" s="60"/>
    </row>
    <row r="630">
      <c r="A630" s="60"/>
    </row>
    <row r="631">
      <c r="A631" s="60"/>
    </row>
    <row r="632">
      <c r="A632" s="60"/>
    </row>
    <row r="633">
      <c r="A633" s="60"/>
    </row>
    <row r="634">
      <c r="A634" s="60"/>
    </row>
    <row r="635">
      <c r="A635" s="60"/>
    </row>
    <row r="636">
      <c r="A636" s="60"/>
    </row>
    <row r="637">
      <c r="A637" s="60"/>
    </row>
    <row r="638">
      <c r="A638" s="60"/>
    </row>
    <row r="639">
      <c r="A639" s="60"/>
    </row>
    <row r="640">
      <c r="A640" s="60"/>
    </row>
    <row r="641">
      <c r="A641" s="60"/>
    </row>
    <row r="642">
      <c r="A642" s="60"/>
    </row>
    <row r="643">
      <c r="A643" s="60"/>
    </row>
    <row r="644">
      <c r="A644" s="60"/>
    </row>
    <row r="645">
      <c r="A645" s="60"/>
    </row>
    <row r="646">
      <c r="A646" s="60"/>
    </row>
    <row r="647">
      <c r="A647" s="60"/>
    </row>
    <row r="648">
      <c r="A648" s="60"/>
    </row>
    <row r="649">
      <c r="A649" s="60"/>
    </row>
    <row r="650">
      <c r="A650" s="60"/>
    </row>
    <row r="651">
      <c r="A651" s="60"/>
    </row>
    <row r="652">
      <c r="A652" s="60"/>
    </row>
    <row r="653">
      <c r="A653" s="60"/>
    </row>
    <row r="654">
      <c r="A654" s="60"/>
    </row>
    <row r="655">
      <c r="A655" s="60"/>
    </row>
    <row r="656">
      <c r="A656" s="60"/>
    </row>
    <row r="657">
      <c r="A657" s="60"/>
    </row>
    <row r="658">
      <c r="A658" s="60"/>
    </row>
    <row r="659">
      <c r="A659" s="60"/>
    </row>
    <row r="660">
      <c r="A660" s="60"/>
    </row>
    <row r="661">
      <c r="A661" s="60"/>
    </row>
    <row r="662">
      <c r="A662" s="60"/>
    </row>
    <row r="663">
      <c r="A663" s="60"/>
    </row>
    <row r="664">
      <c r="A664" s="60"/>
    </row>
    <row r="665">
      <c r="A665" s="60"/>
    </row>
    <row r="666">
      <c r="A666" s="60"/>
    </row>
    <row r="667">
      <c r="A667" s="60"/>
    </row>
    <row r="668">
      <c r="A668" s="60"/>
    </row>
    <row r="669">
      <c r="A669" s="60"/>
    </row>
    <row r="670">
      <c r="A670" s="60"/>
    </row>
    <row r="671">
      <c r="A671" s="60"/>
    </row>
    <row r="672">
      <c r="A672" s="60"/>
    </row>
    <row r="673">
      <c r="A673" s="60"/>
    </row>
    <row r="674">
      <c r="A674" s="60"/>
    </row>
    <row r="675">
      <c r="A675" s="60"/>
    </row>
    <row r="676">
      <c r="A676" s="60"/>
    </row>
    <row r="677">
      <c r="A677" s="60"/>
    </row>
    <row r="678">
      <c r="A678" s="60"/>
    </row>
    <row r="679">
      <c r="A679" s="60"/>
    </row>
    <row r="680">
      <c r="A680" s="60"/>
    </row>
    <row r="681">
      <c r="A681" s="60"/>
    </row>
    <row r="682">
      <c r="A682" s="60"/>
    </row>
    <row r="683">
      <c r="A683" s="60"/>
    </row>
    <row r="684">
      <c r="A684" s="60"/>
    </row>
    <row r="685">
      <c r="A685" s="60"/>
    </row>
    <row r="686">
      <c r="A686" s="60"/>
    </row>
    <row r="687">
      <c r="A687" s="60"/>
    </row>
    <row r="688">
      <c r="A688" s="60"/>
    </row>
    <row r="689">
      <c r="A689" s="60"/>
    </row>
    <row r="690">
      <c r="A690" s="60"/>
    </row>
    <row r="691">
      <c r="A691" s="60"/>
    </row>
    <row r="692">
      <c r="A692" s="60"/>
    </row>
    <row r="693">
      <c r="A693" s="60"/>
    </row>
    <row r="694">
      <c r="A694" s="60"/>
    </row>
    <row r="695">
      <c r="A695" s="60"/>
    </row>
    <row r="696">
      <c r="A696" s="60"/>
    </row>
    <row r="697">
      <c r="A697" s="60"/>
    </row>
    <row r="698">
      <c r="A698" s="60"/>
    </row>
    <row r="699">
      <c r="A699" s="60"/>
    </row>
    <row r="700">
      <c r="A700" s="60"/>
    </row>
    <row r="701">
      <c r="A701" s="60"/>
    </row>
    <row r="702">
      <c r="A702" s="60"/>
    </row>
    <row r="703">
      <c r="A703" s="60"/>
    </row>
    <row r="704">
      <c r="A704" s="60"/>
    </row>
    <row r="705">
      <c r="A705" s="60"/>
    </row>
    <row r="706">
      <c r="A706" s="60"/>
    </row>
    <row r="707">
      <c r="A707" s="60"/>
    </row>
    <row r="708">
      <c r="A708" s="60"/>
    </row>
    <row r="709">
      <c r="A709" s="60"/>
    </row>
    <row r="710">
      <c r="A710" s="60"/>
    </row>
    <row r="711">
      <c r="A711" s="60"/>
    </row>
    <row r="712">
      <c r="A712" s="60"/>
    </row>
    <row r="713">
      <c r="A713" s="60"/>
    </row>
    <row r="714">
      <c r="A714" s="60"/>
    </row>
    <row r="715">
      <c r="A715" s="60"/>
    </row>
    <row r="716">
      <c r="A716" s="60"/>
    </row>
    <row r="717">
      <c r="A717" s="60"/>
    </row>
    <row r="718">
      <c r="A718" s="60"/>
    </row>
    <row r="719">
      <c r="A719" s="60"/>
    </row>
    <row r="720">
      <c r="A720" s="60"/>
    </row>
    <row r="721">
      <c r="A721" s="60"/>
    </row>
    <row r="722">
      <c r="A722" s="60"/>
    </row>
    <row r="723">
      <c r="A723" s="60"/>
    </row>
    <row r="724">
      <c r="A724" s="60"/>
    </row>
    <row r="725">
      <c r="A725" s="60"/>
    </row>
    <row r="726">
      <c r="A726" s="60"/>
    </row>
    <row r="727">
      <c r="A727" s="60"/>
    </row>
    <row r="728">
      <c r="A728" s="60"/>
    </row>
    <row r="729">
      <c r="A729" s="60"/>
    </row>
    <row r="730">
      <c r="A730" s="60"/>
    </row>
    <row r="731">
      <c r="A731" s="60"/>
    </row>
    <row r="732">
      <c r="A732" s="60"/>
    </row>
    <row r="733">
      <c r="A733" s="60"/>
    </row>
    <row r="734">
      <c r="A734" s="60"/>
    </row>
    <row r="735">
      <c r="A735" s="60"/>
    </row>
    <row r="736">
      <c r="A736" s="60"/>
    </row>
    <row r="737">
      <c r="A737" s="60"/>
    </row>
    <row r="738">
      <c r="A738" s="60"/>
    </row>
    <row r="739">
      <c r="A739" s="60"/>
    </row>
    <row r="740">
      <c r="A740" s="60"/>
    </row>
    <row r="741">
      <c r="A741" s="60"/>
    </row>
    <row r="742">
      <c r="A742" s="60"/>
    </row>
    <row r="743">
      <c r="A743" s="60"/>
    </row>
    <row r="744">
      <c r="A744" s="60"/>
    </row>
    <row r="745">
      <c r="A745" s="60"/>
    </row>
    <row r="746">
      <c r="A746" s="60"/>
    </row>
    <row r="747">
      <c r="A747" s="60"/>
    </row>
    <row r="748">
      <c r="A748" s="60"/>
    </row>
    <row r="749">
      <c r="A749" s="60"/>
    </row>
    <row r="750">
      <c r="A750" s="60"/>
    </row>
    <row r="751">
      <c r="A751" s="60"/>
    </row>
    <row r="752">
      <c r="A752" s="60"/>
    </row>
    <row r="753">
      <c r="A753" s="60"/>
    </row>
    <row r="754">
      <c r="A754" s="60"/>
    </row>
    <row r="755">
      <c r="A755" s="60"/>
    </row>
    <row r="756">
      <c r="A756" s="60"/>
    </row>
    <row r="757">
      <c r="A757" s="60"/>
    </row>
    <row r="758">
      <c r="A758" s="60"/>
    </row>
    <row r="759">
      <c r="A759" s="60"/>
    </row>
    <row r="760">
      <c r="A760" s="60"/>
    </row>
    <row r="761">
      <c r="A761" s="60"/>
    </row>
    <row r="762">
      <c r="A762" s="60"/>
    </row>
    <row r="763">
      <c r="A763" s="60"/>
    </row>
    <row r="764">
      <c r="A764" s="60"/>
    </row>
    <row r="765">
      <c r="A765" s="60"/>
    </row>
    <row r="766">
      <c r="A766" s="60"/>
    </row>
    <row r="767">
      <c r="A767" s="60"/>
    </row>
    <row r="768">
      <c r="A768" s="60"/>
    </row>
    <row r="769">
      <c r="A769" s="60"/>
    </row>
    <row r="770">
      <c r="A770" s="60"/>
    </row>
    <row r="771">
      <c r="A771" s="60"/>
    </row>
    <row r="772">
      <c r="A772" s="60"/>
    </row>
    <row r="773">
      <c r="A773" s="60"/>
    </row>
    <row r="774">
      <c r="A774" s="60"/>
    </row>
    <row r="775">
      <c r="A775" s="60"/>
    </row>
    <row r="776">
      <c r="A776" s="60"/>
    </row>
    <row r="777">
      <c r="A777" s="60"/>
    </row>
    <row r="778">
      <c r="A778" s="60"/>
    </row>
    <row r="779">
      <c r="A779" s="60"/>
    </row>
    <row r="780">
      <c r="A780" s="60"/>
    </row>
    <row r="781">
      <c r="A781" s="60"/>
    </row>
    <row r="782">
      <c r="A782" s="60"/>
    </row>
    <row r="783">
      <c r="A783" s="60"/>
    </row>
    <row r="784">
      <c r="A784" s="60"/>
    </row>
    <row r="785">
      <c r="A785" s="60"/>
    </row>
    <row r="786">
      <c r="A786" s="60"/>
    </row>
    <row r="787">
      <c r="A787" s="60"/>
    </row>
    <row r="788">
      <c r="A788" s="60"/>
    </row>
    <row r="789">
      <c r="A789" s="60"/>
    </row>
    <row r="790">
      <c r="A790" s="60"/>
    </row>
    <row r="791">
      <c r="A791" s="60"/>
    </row>
    <row r="792">
      <c r="A792" s="60"/>
    </row>
    <row r="793">
      <c r="A793" s="60"/>
    </row>
    <row r="794">
      <c r="A794" s="60"/>
    </row>
    <row r="795">
      <c r="A795" s="60"/>
    </row>
    <row r="796">
      <c r="A796" s="60"/>
    </row>
    <row r="797">
      <c r="A797" s="60"/>
    </row>
    <row r="798">
      <c r="A798" s="60"/>
    </row>
    <row r="799">
      <c r="A799" s="60"/>
    </row>
    <row r="800">
      <c r="A800" s="60"/>
    </row>
    <row r="801">
      <c r="A801" s="60"/>
    </row>
    <row r="802">
      <c r="A802" s="60"/>
    </row>
    <row r="803">
      <c r="A803" s="60"/>
    </row>
    <row r="804">
      <c r="A804" s="60"/>
    </row>
    <row r="805">
      <c r="A805" s="60"/>
    </row>
    <row r="806">
      <c r="A806" s="60"/>
    </row>
    <row r="807">
      <c r="A807" s="60"/>
    </row>
    <row r="808">
      <c r="A808" s="60"/>
    </row>
    <row r="809">
      <c r="A809" s="60"/>
    </row>
    <row r="810">
      <c r="A810" s="60"/>
    </row>
    <row r="811">
      <c r="A811" s="60"/>
    </row>
    <row r="812">
      <c r="A812" s="60"/>
    </row>
    <row r="813">
      <c r="A813" s="60"/>
    </row>
    <row r="814">
      <c r="A814" s="60"/>
    </row>
    <row r="815">
      <c r="A815" s="60"/>
    </row>
    <row r="816">
      <c r="A816" s="60"/>
    </row>
    <row r="817">
      <c r="A817" s="60"/>
    </row>
    <row r="818">
      <c r="A818" s="60"/>
    </row>
    <row r="819">
      <c r="A819" s="60"/>
    </row>
    <row r="820">
      <c r="A820" s="60"/>
    </row>
    <row r="821">
      <c r="A821" s="60"/>
    </row>
    <row r="822">
      <c r="A822" s="60"/>
    </row>
    <row r="823">
      <c r="A823" s="60"/>
    </row>
    <row r="824">
      <c r="A824" s="60"/>
    </row>
    <row r="825">
      <c r="A825" s="60"/>
    </row>
    <row r="826">
      <c r="A826" s="60"/>
    </row>
    <row r="827">
      <c r="A827" s="60"/>
    </row>
    <row r="828">
      <c r="A828" s="60"/>
    </row>
    <row r="829">
      <c r="A829" s="60"/>
    </row>
    <row r="830">
      <c r="A830" s="60"/>
    </row>
    <row r="831">
      <c r="A831" s="60"/>
    </row>
    <row r="832">
      <c r="A832" s="60"/>
    </row>
    <row r="833">
      <c r="A833" s="60"/>
    </row>
    <row r="834">
      <c r="A834" s="60"/>
    </row>
    <row r="835">
      <c r="A835" s="60"/>
    </row>
    <row r="836">
      <c r="A836" s="60"/>
    </row>
    <row r="837">
      <c r="A837" s="60"/>
    </row>
    <row r="838">
      <c r="A838" s="60"/>
    </row>
    <row r="839">
      <c r="A839" s="60"/>
    </row>
    <row r="840">
      <c r="A840" s="60"/>
    </row>
    <row r="841">
      <c r="A841" s="60"/>
    </row>
    <row r="842">
      <c r="A842" s="60"/>
    </row>
    <row r="843">
      <c r="A843" s="60"/>
    </row>
    <row r="844">
      <c r="A844" s="60"/>
    </row>
    <row r="845">
      <c r="A845" s="60"/>
    </row>
    <row r="846">
      <c r="A846" s="60"/>
    </row>
    <row r="847">
      <c r="A847" s="60"/>
    </row>
    <row r="848">
      <c r="A848" s="60"/>
    </row>
    <row r="849">
      <c r="A849" s="60"/>
    </row>
    <row r="850">
      <c r="A850" s="60"/>
    </row>
    <row r="851">
      <c r="A851" s="60"/>
    </row>
    <row r="852">
      <c r="A852" s="60"/>
    </row>
    <row r="853">
      <c r="A853" s="60"/>
    </row>
    <row r="854">
      <c r="A854" s="60"/>
    </row>
    <row r="855">
      <c r="A855" s="60"/>
    </row>
    <row r="856">
      <c r="A856" s="60"/>
    </row>
    <row r="857">
      <c r="A857" s="60"/>
    </row>
    <row r="858">
      <c r="A858" s="60"/>
    </row>
    <row r="859">
      <c r="A859" s="60"/>
    </row>
    <row r="860">
      <c r="A860" s="60"/>
    </row>
    <row r="861">
      <c r="A861" s="60"/>
    </row>
    <row r="862">
      <c r="A862" s="60"/>
    </row>
    <row r="863">
      <c r="A863" s="60"/>
    </row>
    <row r="864">
      <c r="A864" s="60"/>
    </row>
    <row r="865">
      <c r="A865" s="60"/>
    </row>
    <row r="866">
      <c r="A866" s="60"/>
    </row>
    <row r="867">
      <c r="A867" s="60"/>
    </row>
    <row r="868">
      <c r="A868" s="60"/>
    </row>
    <row r="869">
      <c r="A869" s="60"/>
    </row>
    <row r="870">
      <c r="A870" s="60"/>
    </row>
    <row r="871">
      <c r="A871" s="60"/>
    </row>
    <row r="872">
      <c r="A872" s="60"/>
    </row>
    <row r="873">
      <c r="A873" s="60"/>
    </row>
    <row r="874">
      <c r="A874" s="60"/>
    </row>
    <row r="875">
      <c r="A875" s="60"/>
    </row>
    <row r="876">
      <c r="A876" s="60"/>
    </row>
    <row r="877">
      <c r="A877" s="60"/>
    </row>
    <row r="878">
      <c r="A878" s="60"/>
    </row>
    <row r="879">
      <c r="A879" s="60"/>
    </row>
    <row r="880">
      <c r="A880" s="60"/>
    </row>
    <row r="881">
      <c r="A881" s="60"/>
    </row>
    <row r="882">
      <c r="A882" s="60"/>
    </row>
    <row r="883">
      <c r="A883" s="60"/>
    </row>
    <row r="884">
      <c r="A884" s="60"/>
    </row>
    <row r="885">
      <c r="A885" s="60"/>
    </row>
    <row r="886">
      <c r="A886" s="60"/>
    </row>
    <row r="887">
      <c r="A887" s="60"/>
    </row>
    <row r="888">
      <c r="A888" s="60"/>
    </row>
    <row r="889">
      <c r="A889" s="60"/>
    </row>
    <row r="890">
      <c r="A890" s="60"/>
    </row>
    <row r="891">
      <c r="A891" s="60"/>
    </row>
    <row r="892">
      <c r="A892" s="60"/>
    </row>
    <row r="893">
      <c r="A893" s="60"/>
    </row>
    <row r="894">
      <c r="A894" s="60"/>
    </row>
    <row r="895">
      <c r="A895" s="60"/>
    </row>
    <row r="896">
      <c r="A896" s="60"/>
    </row>
    <row r="897">
      <c r="A897" s="60"/>
    </row>
    <row r="898">
      <c r="A898" s="60"/>
    </row>
    <row r="899">
      <c r="A899" s="60"/>
    </row>
    <row r="900">
      <c r="A900" s="60"/>
    </row>
    <row r="901">
      <c r="A901" s="60"/>
    </row>
    <row r="902">
      <c r="A902" s="60"/>
    </row>
    <row r="903">
      <c r="A903" s="60"/>
    </row>
    <row r="904">
      <c r="A904" s="60"/>
    </row>
    <row r="905">
      <c r="A905" s="60"/>
    </row>
    <row r="906">
      <c r="A906" s="60"/>
    </row>
    <row r="907">
      <c r="A907" s="60"/>
    </row>
    <row r="908">
      <c r="A908" s="60"/>
    </row>
    <row r="909">
      <c r="A909" s="60"/>
    </row>
    <row r="910">
      <c r="A910" s="60"/>
    </row>
    <row r="911">
      <c r="A911" s="60"/>
    </row>
    <row r="912">
      <c r="A912" s="60"/>
    </row>
    <row r="913">
      <c r="A913" s="60"/>
    </row>
    <row r="914">
      <c r="A914" s="60"/>
    </row>
    <row r="915">
      <c r="A915" s="60"/>
    </row>
    <row r="916">
      <c r="A916" s="60"/>
    </row>
    <row r="917">
      <c r="A917" s="60"/>
    </row>
    <row r="918">
      <c r="A918" s="60"/>
    </row>
    <row r="919">
      <c r="A919" s="60"/>
    </row>
    <row r="920">
      <c r="A920" s="60"/>
    </row>
    <row r="921">
      <c r="A921" s="60"/>
    </row>
    <row r="922">
      <c r="A922" s="60"/>
    </row>
    <row r="923">
      <c r="A923" s="60"/>
    </row>
    <row r="924">
      <c r="A924" s="60"/>
    </row>
    <row r="925">
      <c r="A925" s="60"/>
    </row>
    <row r="926">
      <c r="A926" s="60"/>
    </row>
    <row r="927">
      <c r="A927" s="60"/>
    </row>
    <row r="928">
      <c r="A928" s="60"/>
    </row>
    <row r="929">
      <c r="A929" s="60"/>
    </row>
    <row r="930">
      <c r="A930" s="60"/>
    </row>
    <row r="931">
      <c r="A931" s="60"/>
    </row>
    <row r="932">
      <c r="A932" s="60"/>
    </row>
    <row r="933">
      <c r="A933" s="60"/>
    </row>
    <row r="934">
      <c r="A934" s="60"/>
    </row>
    <row r="935">
      <c r="A935" s="60"/>
    </row>
    <row r="936">
      <c r="A936" s="60"/>
    </row>
    <row r="937">
      <c r="A937" s="60"/>
    </row>
    <row r="938">
      <c r="A938" s="60"/>
    </row>
    <row r="939">
      <c r="A939" s="60"/>
    </row>
    <row r="940">
      <c r="A940" s="60"/>
    </row>
    <row r="941">
      <c r="A941" s="60"/>
    </row>
    <row r="942">
      <c r="A942" s="60"/>
    </row>
    <row r="943">
      <c r="A943" s="60"/>
    </row>
    <row r="944">
      <c r="A944" s="60"/>
    </row>
    <row r="945">
      <c r="A945" s="60"/>
    </row>
    <row r="946">
      <c r="A946" s="60"/>
    </row>
    <row r="947">
      <c r="A947" s="60"/>
    </row>
    <row r="948">
      <c r="A948" s="60"/>
    </row>
    <row r="949">
      <c r="A949" s="60"/>
    </row>
    <row r="950">
      <c r="A950" s="60"/>
    </row>
    <row r="951">
      <c r="A951" s="60"/>
    </row>
    <row r="952">
      <c r="A952" s="60"/>
    </row>
    <row r="953">
      <c r="A953" s="60"/>
    </row>
    <row r="954">
      <c r="A954" s="60"/>
    </row>
    <row r="955">
      <c r="A955" s="60"/>
    </row>
    <row r="956">
      <c r="A956" s="60"/>
    </row>
    <row r="957">
      <c r="A957" s="60"/>
    </row>
    <row r="958">
      <c r="A958" s="60"/>
    </row>
    <row r="959">
      <c r="A959" s="60"/>
    </row>
    <row r="960">
      <c r="A960" s="60"/>
    </row>
    <row r="961">
      <c r="A961" s="60"/>
    </row>
    <row r="962">
      <c r="A962" s="60"/>
    </row>
    <row r="963">
      <c r="A963" s="60"/>
    </row>
    <row r="964">
      <c r="A964" s="60"/>
    </row>
    <row r="965">
      <c r="A965" s="60"/>
    </row>
    <row r="966">
      <c r="A966" s="60"/>
    </row>
    <row r="967">
      <c r="A967" s="60"/>
    </row>
    <row r="968">
      <c r="A968" s="60"/>
    </row>
    <row r="969">
      <c r="A969" s="60"/>
    </row>
    <row r="970">
      <c r="A970" s="60"/>
    </row>
    <row r="971">
      <c r="A971" s="60"/>
    </row>
    <row r="972">
      <c r="A972" s="60"/>
    </row>
    <row r="973">
      <c r="A973" s="60"/>
    </row>
    <row r="974">
      <c r="A974" s="60"/>
    </row>
    <row r="975">
      <c r="A975" s="60"/>
    </row>
    <row r="976">
      <c r="A976" s="60"/>
    </row>
    <row r="977">
      <c r="A977" s="60"/>
    </row>
    <row r="978">
      <c r="A978" s="60"/>
    </row>
    <row r="979">
      <c r="A979" s="60"/>
    </row>
    <row r="980">
      <c r="A980" s="60"/>
    </row>
    <row r="981">
      <c r="A981" s="60"/>
    </row>
    <row r="982">
      <c r="A982" s="60"/>
    </row>
    <row r="983">
      <c r="A983" s="60"/>
    </row>
    <row r="984">
      <c r="A984" s="60"/>
    </row>
    <row r="985">
      <c r="A985" s="60"/>
    </row>
    <row r="986">
      <c r="A986" s="60"/>
    </row>
    <row r="987">
      <c r="A987" s="60"/>
    </row>
    <row r="988">
      <c r="A988" s="60"/>
    </row>
    <row r="989">
      <c r="A989" s="60"/>
    </row>
    <row r="990">
      <c r="A990" s="60"/>
    </row>
    <row r="991">
      <c r="A991" s="60"/>
    </row>
    <row r="992">
      <c r="A992" s="60"/>
    </row>
    <row r="993">
      <c r="A993" s="60"/>
    </row>
    <row r="994">
      <c r="A994" s="60"/>
    </row>
    <row r="995">
      <c r="A995" s="60"/>
    </row>
    <row r="996">
      <c r="A996" s="60"/>
    </row>
    <row r="997">
      <c r="A997" s="60"/>
    </row>
    <row r="998">
      <c r="A998" s="60"/>
    </row>
    <row r="999">
      <c r="A999" s="60"/>
    </row>
    <row r="1000">
      <c r="A1000" s="60"/>
    </row>
    <row r="1001">
      <c r="A1001" s="60"/>
    </row>
    <row r="1002">
      <c r="A1002" s="6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9.86"/>
  </cols>
  <sheetData>
    <row r="1">
      <c r="A1" s="4" t="s">
        <v>6</v>
      </c>
      <c r="B1" s="36" t="s">
        <v>203</v>
      </c>
      <c r="C1" s="36" t="s">
        <v>350</v>
      </c>
      <c r="D1" s="7" t="s">
        <v>351</v>
      </c>
      <c r="E1" s="2" t="s">
        <v>352</v>
      </c>
      <c r="F1" s="7" t="s">
        <v>493</v>
      </c>
      <c r="G1" s="7" t="s">
        <v>494</v>
      </c>
      <c r="H1" s="7" t="s">
        <v>495</v>
      </c>
      <c r="I1" s="234" t="s">
        <v>496</v>
      </c>
      <c r="J1" s="234" t="s">
        <v>498</v>
      </c>
      <c r="K1" s="234" t="s">
        <v>499</v>
      </c>
      <c r="L1" s="234" t="s">
        <v>500</v>
      </c>
      <c r="M1" s="234" t="s">
        <v>501</v>
      </c>
      <c r="N1" s="234" t="s">
        <v>502</v>
      </c>
      <c r="O1" s="234" t="s">
        <v>503</v>
      </c>
      <c r="P1" s="234" t="s">
        <v>504</v>
      </c>
      <c r="Q1" s="234" t="s">
        <v>505</v>
      </c>
      <c r="R1" s="234" t="s">
        <v>506</v>
      </c>
      <c r="S1" s="234" t="s">
        <v>507</v>
      </c>
      <c r="T1" s="234" t="s">
        <v>508</v>
      </c>
      <c r="U1" s="234" t="s">
        <v>509</v>
      </c>
      <c r="V1" s="234" t="s">
        <v>510</v>
      </c>
      <c r="W1" s="234" t="s">
        <v>511</v>
      </c>
      <c r="X1" s="234" t="s">
        <v>512</v>
      </c>
      <c r="Y1" s="234" t="s">
        <v>513</v>
      </c>
      <c r="Z1" s="234" t="s">
        <v>514</v>
      </c>
      <c r="AA1" s="234" t="s">
        <v>515</v>
      </c>
      <c r="AB1" s="234" t="s">
        <v>516</v>
      </c>
      <c r="AC1" s="234" t="s">
        <v>517</v>
      </c>
      <c r="AD1" s="234" t="s">
        <v>518</v>
      </c>
      <c r="AE1" s="234" t="s">
        <v>519</v>
      </c>
    </row>
    <row r="2">
      <c r="A2" s="41" t="s">
        <v>28</v>
      </c>
      <c r="B2" s="43">
        <v>1.0</v>
      </c>
      <c r="C2" s="43">
        <v>1.0</v>
      </c>
      <c r="D2" s="43">
        <v>1.0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</row>
    <row r="3">
      <c r="A3" s="48" t="s">
        <v>30</v>
      </c>
      <c r="B3" s="2" t="s">
        <v>424</v>
      </c>
      <c r="C3" s="2" t="s">
        <v>424</v>
      </c>
    </row>
    <row r="4">
      <c r="A4" s="55" t="s">
        <v>103</v>
      </c>
      <c r="B4" s="2" t="s">
        <v>424</v>
      </c>
      <c r="C4" s="2" t="s">
        <v>424</v>
      </c>
    </row>
    <row r="5">
      <c r="A5" s="62" t="s">
        <v>428</v>
      </c>
      <c r="B5" s="2" t="s">
        <v>424</v>
      </c>
      <c r="C5" s="2" t="s">
        <v>424</v>
      </c>
    </row>
    <row r="6">
      <c r="A6" s="69" t="s">
        <v>430</v>
      </c>
      <c r="B6" s="2" t="s">
        <v>424</v>
      </c>
      <c r="C6" s="2" t="s">
        <v>424</v>
      </c>
    </row>
    <row r="7">
      <c r="A7" s="75" t="s">
        <v>432</v>
      </c>
      <c r="B7" s="77">
        <v>0.0</v>
      </c>
      <c r="C7" s="77">
        <v>0.0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</row>
    <row r="8">
      <c r="A8" s="82" t="s">
        <v>139</v>
      </c>
      <c r="B8" s="2" t="s">
        <v>424</v>
      </c>
      <c r="C8" s="2" t="s">
        <v>424</v>
      </c>
    </row>
    <row r="9">
      <c r="A9" s="86" t="s">
        <v>141</v>
      </c>
      <c r="B9" s="2" t="s">
        <v>424</v>
      </c>
      <c r="C9" s="2" t="s">
        <v>424</v>
      </c>
    </row>
    <row r="10">
      <c r="A10" s="90" t="s">
        <v>143</v>
      </c>
      <c r="B10" s="2" t="s">
        <v>424</v>
      </c>
      <c r="C10" s="2" t="s">
        <v>424</v>
      </c>
    </row>
    <row r="11">
      <c r="A11" s="94" t="s">
        <v>435</v>
      </c>
      <c r="B11" s="95">
        <v>251.0</v>
      </c>
      <c r="C11" s="96">
        <f t="shared" ref="C11:C15" si="1">SUM(D11:AE11)</f>
        <v>242</v>
      </c>
      <c r="D11" s="96"/>
      <c r="E11" s="95">
        <v>178.0</v>
      </c>
      <c r="F11" s="95">
        <v>6.0</v>
      </c>
      <c r="G11" s="95">
        <v>17.0</v>
      </c>
      <c r="H11" s="95">
        <v>11.0</v>
      </c>
      <c r="I11" s="95">
        <v>1.0</v>
      </c>
      <c r="J11" s="95">
        <v>4.0</v>
      </c>
      <c r="K11" s="95">
        <v>1.0</v>
      </c>
      <c r="L11" s="95">
        <v>3.0</v>
      </c>
      <c r="M11" s="95">
        <v>12.0</v>
      </c>
      <c r="N11" s="95">
        <v>4.0</v>
      </c>
      <c r="O11" s="95">
        <v>3.0</v>
      </c>
      <c r="P11" s="95">
        <v>2.0</v>
      </c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</row>
    <row r="12">
      <c r="A12" s="121" t="s">
        <v>150</v>
      </c>
      <c r="B12" s="123">
        <v>0.0</v>
      </c>
      <c r="C12" s="124">
        <f t="shared" si="1"/>
        <v>0</v>
      </c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</row>
    <row r="13">
      <c r="A13" s="126" t="s">
        <v>131</v>
      </c>
      <c r="B13" s="44" t="s">
        <v>424</v>
      </c>
      <c r="C13" s="128">
        <f t="shared" si="1"/>
        <v>0</v>
      </c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</row>
    <row r="14">
      <c r="A14" s="130" t="s">
        <v>425</v>
      </c>
      <c r="B14" s="131">
        <f>SUM(D14:U14)</f>
        <v>115</v>
      </c>
      <c r="C14" s="133">
        <f t="shared" si="1"/>
        <v>115</v>
      </c>
      <c r="D14" s="133"/>
      <c r="E14" s="133">
        <f>1+1+2+93</f>
        <v>97</v>
      </c>
      <c r="F14" s="131">
        <v>4.0</v>
      </c>
      <c r="G14" s="131">
        <v>3.0</v>
      </c>
      <c r="H14" s="131">
        <v>2.0</v>
      </c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1">
        <v>4.0</v>
      </c>
      <c r="T14" s="131">
        <v>5.0</v>
      </c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</row>
    <row r="15">
      <c r="A15" s="136" t="s">
        <v>442</v>
      </c>
      <c r="B15" s="138">
        <f>SUM(D15:AE15)</f>
        <v>1230</v>
      </c>
      <c r="C15" s="141">
        <f t="shared" si="1"/>
        <v>1230</v>
      </c>
      <c r="D15" s="138">
        <f>14+4</f>
        <v>18</v>
      </c>
      <c r="E15" s="141">
        <f>1+18+458</f>
        <v>477</v>
      </c>
      <c r="F15" s="138">
        <v>43.0</v>
      </c>
      <c r="G15" s="138">
        <v>56.0</v>
      </c>
      <c r="H15" s="138">
        <v>41.0</v>
      </c>
      <c r="I15" s="138">
        <v>61.0</v>
      </c>
      <c r="J15" s="138">
        <v>106.0</v>
      </c>
      <c r="K15" s="138">
        <v>1.0</v>
      </c>
      <c r="L15" s="138">
        <v>77.0</v>
      </c>
      <c r="M15" s="138">
        <v>56.0</v>
      </c>
      <c r="N15" s="138">
        <v>28.0</v>
      </c>
      <c r="O15" s="138">
        <v>13.0</v>
      </c>
      <c r="P15" s="138">
        <v>64.0</v>
      </c>
      <c r="Q15" s="138">
        <v>7.0</v>
      </c>
      <c r="R15" s="138">
        <v>1.0</v>
      </c>
      <c r="S15" s="138">
        <v>1.0</v>
      </c>
      <c r="T15" s="138">
        <v>37.0</v>
      </c>
      <c r="U15" s="141"/>
      <c r="V15" s="138">
        <v>47.0</v>
      </c>
      <c r="W15" s="138">
        <v>3.0</v>
      </c>
      <c r="X15" s="138">
        <v>2.0</v>
      </c>
      <c r="Y15" s="138">
        <v>1.0</v>
      </c>
      <c r="Z15" s="138">
        <v>5.0</v>
      </c>
      <c r="AA15" s="138">
        <v>1.0</v>
      </c>
      <c r="AB15" s="138">
        <v>52.0</v>
      </c>
      <c r="AC15" s="138">
        <v>17.0</v>
      </c>
      <c r="AD15" s="138">
        <v>14.0</v>
      </c>
      <c r="AE15" s="138">
        <v>1.0</v>
      </c>
    </row>
    <row r="16">
      <c r="A16" s="7" t="s">
        <v>51</v>
      </c>
      <c r="B16" s="34">
        <f t="shared" ref="B16:AE16" si="2">SUM(B2:B15)</f>
        <v>1597</v>
      </c>
      <c r="C16" s="34">
        <f t="shared" si="2"/>
        <v>1588</v>
      </c>
      <c r="D16" s="34">
        <f t="shared" si="2"/>
        <v>19</v>
      </c>
      <c r="E16" s="34">
        <f t="shared" si="2"/>
        <v>752</v>
      </c>
      <c r="F16" s="34">
        <f t="shared" si="2"/>
        <v>53</v>
      </c>
      <c r="G16" s="34">
        <f t="shared" si="2"/>
        <v>76</v>
      </c>
      <c r="H16" s="34">
        <f t="shared" si="2"/>
        <v>54</v>
      </c>
      <c r="I16" s="34">
        <f t="shared" si="2"/>
        <v>62</v>
      </c>
      <c r="J16" s="34">
        <f t="shared" si="2"/>
        <v>110</v>
      </c>
      <c r="K16" s="34">
        <f t="shared" si="2"/>
        <v>2</v>
      </c>
      <c r="L16" s="34">
        <f t="shared" si="2"/>
        <v>80</v>
      </c>
      <c r="M16" s="34">
        <f t="shared" si="2"/>
        <v>68</v>
      </c>
      <c r="N16" s="34">
        <f t="shared" si="2"/>
        <v>32</v>
      </c>
      <c r="O16" s="34">
        <f t="shared" si="2"/>
        <v>16</v>
      </c>
      <c r="P16" s="34">
        <f t="shared" si="2"/>
        <v>66</v>
      </c>
      <c r="Q16" s="34">
        <f t="shared" si="2"/>
        <v>7</v>
      </c>
      <c r="R16" s="34">
        <f t="shared" si="2"/>
        <v>1</v>
      </c>
      <c r="S16" s="34">
        <f t="shared" si="2"/>
        <v>5</v>
      </c>
      <c r="T16" s="34">
        <f t="shared" si="2"/>
        <v>42</v>
      </c>
      <c r="U16" s="34">
        <f t="shared" si="2"/>
        <v>0</v>
      </c>
      <c r="V16" s="34">
        <f t="shared" si="2"/>
        <v>47</v>
      </c>
      <c r="W16" s="34">
        <f t="shared" si="2"/>
        <v>3</v>
      </c>
      <c r="X16" s="34">
        <f t="shared" si="2"/>
        <v>2</v>
      </c>
      <c r="Y16" s="34">
        <f t="shared" si="2"/>
        <v>1</v>
      </c>
      <c r="Z16" s="34">
        <f t="shared" si="2"/>
        <v>5</v>
      </c>
      <c r="AA16" s="34">
        <f t="shared" si="2"/>
        <v>1</v>
      </c>
      <c r="AB16" s="34">
        <f t="shared" si="2"/>
        <v>52</v>
      </c>
      <c r="AC16" s="34">
        <f t="shared" si="2"/>
        <v>17</v>
      </c>
      <c r="AD16" s="34">
        <f t="shared" si="2"/>
        <v>14</v>
      </c>
      <c r="AE16" s="34">
        <f t="shared" si="2"/>
        <v>1</v>
      </c>
    </row>
    <row r="17">
      <c r="A17" s="60"/>
    </row>
    <row r="18">
      <c r="A18" s="60"/>
    </row>
    <row r="19">
      <c r="A19" s="60"/>
    </row>
    <row r="20">
      <c r="A20" s="7" t="s">
        <v>452</v>
      </c>
    </row>
    <row r="21">
      <c r="A21" s="60"/>
    </row>
    <row r="22">
      <c r="A22" s="60"/>
    </row>
    <row r="23">
      <c r="A23" s="60"/>
    </row>
    <row r="24">
      <c r="A24" s="60"/>
    </row>
    <row r="25">
      <c r="A25" s="60"/>
    </row>
    <row r="26">
      <c r="A26" s="60"/>
    </row>
    <row r="27">
      <c r="A27" s="60"/>
    </row>
    <row r="28">
      <c r="A28" s="60"/>
    </row>
    <row r="29">
      <c r="A29" s="60"/>
    </row>
    <row r="30">
      <c r="A30" s="60"/>
    </row>
    <row r="31">
      <c r="A31" s="60"/>
    </row>
    <row r="32">
      <c r="A32" s="60"/>
    </row>
    <row r="33">
      <c r="A33" s="60"/>
    </row>
    <row r="34">
      <c r="A34" s="60"/>
    </row>
    <row r="35">
      <c r="A35" s="60"/>
    </row>
    <row r="36">
      <c r="A36" s="60"/>
    </row>
    <row r="37">
      <c r="A37" s="60"/>
    </row>
    <row r="38">
      <c r="A38" s="60"/>
    </row>
    <row r="39">
      <c r="A39" s="60"/>
    </row>
    <row r="40">
      <c r="A40" s="60"/>
    </row>
    <row r="41">
      <c r="A41" s="60"/>
    </row>
    <row r="42">
      <c r="A42" s="60"/>
    </row>
    <row r="43">
      <c r="A43" s="60"/>
    </row>
    <row r="44">
      <c r="A44" s="60"/>
    </row>
    <row r="45">
      <c r="A45" s="60"/>
    </row>
    <row r="46">
      <c r="A46" s="60"/>
    </row>
    <row r="47">
      <c r="A47" s="60"/>
    </row>
    <row r="48">
      <c r="A48" s="60"/>
    </row>
    <row r="49">
      <c r="A49" s="60"/>
    </row>
    <row r="50">
      <c r="A50" s="60"/>
    </row>
    <row r="51">
      <c r="A51" s="60"/>
    </row>
    <row r="52">
      <c r="A52" s="60"/>
    </row>
    <row r="53">
      <c r="A53" s="60"/>
    </row>
    <row r="54">
      <c r="A54" s="60"/>
    </row>
    <row r="55">
      <c r="A55" s="60"/>
    </row>
    <row r="56">
      <c r="A56" s="60"/>
    </row>
    <row r="57">
      <c r="A57" s="60"/>
    </row>
    <row r="58">
      <c r="A58" s="60"/>
    </row>
    <row r="59">
      <c r="A59" s="60"/>
    </row>
    <row r="60">
      <c r="A60" s="60"/>
    </row>
    <row r="61">
      <c r="A61" s="60"/>
    </row>
    <row r="62">
      <c r="A62" s="60"/>
    </row>
    <row r="63">
      <c r="A63" s="60"/>
    </row>
    <row r="64">
      <c r="A64" s="60"/>
    </row>
    <row r="65">
      <c r="A65" s="60"/>
    </row>
    <row r="66">
      <c r="A66" s="60"/>
    </row>
    <row r="67">
      <c r="A67" s="60"/>
    </row>
    <row r="68">
      <c r="A68" s="60"/>
    </row>
    <row r="69">
      <c r="A69" s="60"/>
    </row>
    <row r="70">
      <c r="A70" s="60"/>
    </row>
    <row r="71">
      <c r="A71" s="60"/>
    </row>
    <row r="72">
      <c r="A72" s="60"/>
    </row>
    <row r="73">
      <c r="A73" s="60"/>
    </row>
    <row r="74">
      <c r="A74" s="60"/>
    </row>
    <row r="75">
      <c r="A75" s="60"/>
    </row>
    <row r="76">
      <c r="A76" s="60"/>
    </row>
    <row r="77">
      <c r="A77" s="60"/>
    </row>
    <row r="78">
      <c r="A78" s="60"/>
    </row>
    <row r="79">
      <c r="A79" s="60"/>
    </row>
    <row r="80">
      <c r="A80" s="60"/>
    </row>
    <row r="81">
      <c r="A81" s="60"/>
    </row>
    <row r="82">
      <c r="A82" s="60"/>
    </row>
    <row r="83">
      <c r="A83" s="60"/>
    </row>
    <row r="84">
      <c r="A84" s="60"/>
    </row>
    <row r="85">
      <c r="A85" s="60"/>
    </row>
    <row r="86">
      <c r="A86" s="60"/>
    </row>
    <row r="87">
      <c r="A87" s="60"/>
    </row>
    <row r="88">
      <c r="A88" s="60"/>
    </row>
    <row r="89">
      <c r="A89" s="60"/>
    </row>
    <row r="90">
      <c r="A90" s="60"/>
    </row>
    <row r="91">
      <c r="A91" s="60"/>
    </row>
    <row r="92">
      <c r="A92" s="60"/>
    </row>
    <row r="93">
      <c r="A93" s="60"/>
    </row>
    <row r="94">
      <c r="A94" s="60"/>
    </row>
    <row r="95">
      <c r="A95" s="60"/>
    </row>
    <row r="96">
      <c r="A96" s="60"/>
    </row>
    <row r="97">
      <c r="A97" s="60"/>
    </row>
    <row r="98">
      <c r="A98" s="60"/>
    </row>
    <row r="99">
      <c r="A99" s="60"/>
    </row>
    <row r="100">
      <c r="A100" s="60"/>
    </row>
    <row r="101">
      <c r="A101" s="60"/>
    </row>
    <row r="102">
      <c r="A102" s="60"/>
    </row>
    <row r="103">
      <c r="A103" s="60"/>
    </row>
    <row r="104">
      <c r="A104" s="60"/>
    </row>
    <row r="105">
      <c r="A105" s="60"/>
    </row>
    <row r="106">
      <c r="A106" s="60"/>
    </row>
    <row r="107">
      <c r="A107" s="60"/>
    </row>
    <row r="108">
      <c r="A108" s="60"/>
    </row>
    <row r="109">
      <c r="A109" s="60"/>
    </row>
    <row r="110">
      <c r="A110" s="60"/>
    </row>
    <row r="111">
      <c r="A111" s="60"/>
    </row>
    <row r="112">
      <c r="A112" s="60"/>
    </row>
    <row r="113">
      <c r="A113" s="60"/>
    </row>
    <row r="114">
      <c r="A114" s="60"/>
    </row>
    <row r="115">
      <c r="A115" s="60"/>
    </row>
    <row r="116">
      <c r="A116" s="60"/>
    </row>
    <row r="117">
      <c r="A117" s="60"/>
    </row>
    <row r="118">
      <c r="A118" s="60"/>
    </row>
    <row r="119">
      <c r="A119" s="60"/>
    </row>
    <row r="120">
      <c r="A120" s="60"/>
    </row>
    <row r="121">
      <c r="A121" s="60"/>
    </row>
    <row r="122">
      <c r="A122" s="60"/>
    </row>
    <row r="123">
      <c r="A123" s="60"/>
    </row>
    <row r="124">
      <c r="A124" s="60"/>
    </row>
    <row r="125">
      <c r="A125" s="60"/>
    </row>
    <row r="126">
      <c r="A126" s="60"/>
    </row>
    <row r="127">
      <c r="A127" s="60"/>
    </row>
    <row r="128">
      <c r="A128" s="60"/>
    </row>
    <row r="129">
      <c r="A129" s="60"/>
    </row>
    <row r="130">
      <c r="A130" s="60"/>
    </row>
    <row r="131">
      <c r="A131" s="60"/>
    </row>
    <row r="132">
      <c r="A132" s="60"/>
    </row>
    <row r="133">
      <c r="A133" s="60"/>
    </row>
    <row r="134">
      <c r="A134" s="60"/>
    </row>
    <row r="135">
      <c r="A135" s="60"/>
    </row>
    <row r="136">
      <c r="A136" s="60"/>
    </row>
    <row r="137">
      <c r="A137" s="60"/>
    </row>
    <row r="138">
      <c r="A138" s="60"/>
    </row>
    <row r="139">
      <c r="A139" s="60"/>
    </row>
    <row r="140">
      <c r="A140" s="60"/>
    </row>
    <row r="141">
      <c r="A141" s="60"/>
    </row>
    <row r="142">
      <c r="A142" s="60"/>
    </row>
    <row r="143">
      <c r="A143" s="60"/>
    </row>
    <row r="144">
      <c r="A144" s="60"/>
    </row>
    <row r="145">
      <c r="A145" s="60"/>
    </row>
    <row r="146">
      <c r="A146" s="60"/>
    </row>
    <row r="147">
      <c r="A147" s="60"/>
    </row>
    <row r="148">
      <c r="A148" s="60"/>
    </row>
    <row r="149">
      <c r="A149" s="60"/>
    </row>
    <row r="150">
      <c r="A150" s="60"/>
    </row>
    <row r="151">
      <c r="A151" s="60"/>
    </row>
    <row r="152">
      <c r="A152" s="60"/>
    </row>
    <row r="153">
      <c r="A153" s="60"/>
    </row>
    <row r="154">
      <c r="A154" s="60"/>
    </row>
    <row r="155">
      <c r="A155" s="60"/>
    </row>
    <row r="156">
      <c r="A156" s="60"/>
    </row>
    <row r="157">
      <c r="A157" s="60"/>
    </row>
    <row r="158">
      <c r="A158" s="60"/>
    </row>
    <row r="159">
      <c r="A159" s="60"/>
    </row>
    <row r="160">
      <c r="A160" s="60"/>
    </row>
    <row r="161">
      <c r="A161" s="60"/>
    </row>
    <row r="162">
      <c r="A162" s="60"/>
    </row>
    <row r="163">
      <c r="A163" s="60"/>
    </row>
    <row r="164">
      <c r="A164" s="60"/>
    </row>
    <row r="165">
      <c r="A165" s="60"/>
    </row>
    <row r="166">
      <c r="A166" s="60"/>
    </row>
    <row r="167">
      <c r="A167" s="60"/>
    </row>
    <row r="168">
      <c r="A168" s="60"/>
    </row>
    <row r="169">
      <c r="A169" s="60"/>
    </row>
    <row r="170">
      <c r="A170" s="60"/>
    </row>
    <row r="171">
      <c r="A171" s="60"/>
    </row>
    <row r="172">
      <c r="A172" s="60"/>
    </row>
    <row r="173">
      <c r="A173" s="60"/>
    </row>
    <row r="174">
      <c r="A174" s="60"/>
    </row>
    <row r="175">
      <c r="A175" s="60"/>
    </row>
    <row r="176">
      <c r="A176" s="60"/>
    </row>
    <row r="177">
      <c r="A177" s="60"/>
    </row>
    <row r="178">
      <c r="A178" s="60"/>
    </row>
    <row r="179">
      <c r="A179" s="60"/>
    </row>
    <row r="180">
      <c r="A180" s="60"/>
    </row>
    <row r="181">
      <c r="A181" s="60"/>
    </row>
    <row r="182">
      <c r="A182" s="60"/>
    </row>
    <row r="183">
      <c r="A183" s="60"/>
    </row>
    <row r="184">
      <c r="A184" s="60"/>
    </row>
    <row r="185">
      <c r="A185" s="60"/>
    </row>
    <row r="186">
      <c r="A186" s="60"/>
    </row>
    <row r="187">
      <c r="A187" s="60"/>
    </row>
    <row r="188">
      <c r="A188" s="60"/>
    </row>
    <row r="189">
      <c r="A189" s="60"/>
    </row>
    <row r="190">
      <c r="A190" s="60"/>
    </row>
    <row r="191">
      <c r="A191" s="60"/>
    </row>
    <row r="192">
      <c r="A192" s="60"/>
    </row>
    <row r="193">
      <c r="A193" s="60"/>
    </row>
    <row r="194">
      <c r="A194" s="60"/>
    </row>
    <row r="195">
      <c r="A195" s="60"/>
    </row>
    <row r="196">
      <c r="A196" s="60"/>
    </row>
    <row r="197">
      <c r="A197" s="60"/>
    </row>
    <row r="198">
      <c r="A198" s="60"/>
    </row>
    <row r="199">
      <c r="A199" s="60"/>
    </row>
    <row r="200">
      <c r="A200" s="60"/>
    </row>
    <row r="201">
      <c r="A201" s="60"/>
    </row>
    <row r="202">
      <c r="A202" s="60"/>
    </row>
    <row r="203">
      <c r="A203" s="60"/>
    </row>
    <row r="204">
      <c r="A204" s="60"/>
    </row>
    <row r="205">
      <c r="A205" s="60"/>
    </row>
    <row r="206">
      <c r="A206" s="60"/>
    </row>
    <row r="207">
      <c r="A207" s="60"/>
    </row>
    <row r="208">
      <c r="A208" s="60"/>
    </row>
    <row r="209">
      <c r="A209" s="60"/>
    </row>
    <row r="210">
      <c r="A210" s="60"/>
    </row>
    <row r="211">
      <c r="A211" s="60"/>
    </row>
    <row r="212">
      <c r="A212" s="60"/>
    </row>
    <row r="213">
      <c r="A213" s="60"/>
    </row>
    <row r="214">
      <c r="A214" s="60"/>
    </row>
    <row r="215">
      <c r="A215" s="60"/>
    </row>
    <row r="216">
      <c r="A216" s="60"/>
    </row>
    <row r="217">
      <c r="A217" s="60"/>
    </row>
    <row r="218">
      <c r="A218" s="60"/>
    </row>
    <row r="219">
      <c r="A219" s="60"/>
    </row>
    <row r="220">
      <c r="A220" s="60"/>
    </row>
    <row r="221">
      <c r="A221" s="60"/>
    </row>
    <row r="222">
      <c r="A222" s="60"/>
    </row>
    <row r="223">
      <c r="A223" s="60"/>
    </row>
    <row r="224">
      <c r="A224" s="60"/>
    </row>
    <row r="225">
      <c r="A225" s="60"/>
    </row>
    <row r="226">
      <c r="A226" s="60"/>
    </row>
    <row r="227">
      <c r="A227" s="60"/>
    </row>
    <row r="228">
      <c r="A228" s="60"/>
    </row>
    <row r="229">
      <c r="A229" s="60"/>
    </row>
    <row r="230">
      <c r="A230" s="60"/>
    </row>
    <row r="231">
      <c r="A231" s="60"/>
    </row>
    <row r="232">
      <c r="A232" s="60"/>
    </row>
    <row r="233">
      <c r="A233" s="60"/>
    </row>
    <row r="234">
      <c r="A234" s="60"/>
    </row>
    <row r="235">
      <c r="A235" s="60"/>
    </row>
    <row r="236">
      <c r="A236" s="60"/>
    </row>
    <row r="237">
      <c r="A237" s="60"/>
    </row>
    <row r="238">
      <c r="A238" s="60"/>
    </row>
    <row r="239">
      <c r="A239" s="60"/>
    </row>
    <row r="240">
      <c r="A240" s="60"/>
    </row>
    <row r="241">
      <c r="A241" s="60"/>
    </row>
    <row r="242">
      <c r="A242" s="60"/>
    </row>
    <row r="243">
      <c r="A243" s="60"/>
    </row>
    <row r="244">
      <c r="A244" s="60"/>
    </row>
    <row r="245">
      <c r="A245" s="60"/>
    </row>
    <row r="246">
      <c r="A246" s="60"/>
    </row>
    <row r="247">
      <c r="A247" s="60"/>
    </row>
    <row r="248">
      <c r="A248" s="60"/>
    </row>
    <row r="249">
      <c r="A249" s="60"/>
    </row>
    <row r="250">
      <c r="A250" s="60"/>
    </row>
    <row r="251">
      <c r="A251" s="60"/>
    </row>
    <row r="252">
      <c r="A252" s="60"/>
    </row>
    <row r="253">
      <c r="A253" s="60"/>
    </row>
    <row r="254">
      <c r="A254" s="60"/>
    </row>
    <row r="255">
      <c r="A255" s="60"/>
    </row>
    <row r="256">
      <c r="A256" s="60"/>
    </row>
    <row r="257">
      <c r="A257" s="60"/>
    </row>
    <row r="258">
      <c r="A258" s="60"/>
    </row>
    <row r="259">
      <c r="A259" s="60"/>
    </row>
    <row r="260">
      <c r="A260" s="60"/>
    </row>
    <row r="261">
      <c r="A261" s="60"/>
    </row>
    <row r="262">
      <c r="A262" s="60"/>
    </row>
    <row r="263">
      <c r="A263" s="60"/>
    </row>
    <row r="264">
      <c r="A264" s="60"/>
    </row>
    <row r="265">
      <c r="A265" s="60"/>
    </row>
    <row r="266">
      <c r="A266" s="60"/>
    </row>
    <row r="267">
      <c r="A267" s="60"/>
    </row>
    <row r="268">
      <c r="A268" s="60"/>
    </row>
    <row r="269">
      <c r="A269" s="60"/>
    </row>
    <row r="270">
      <c r="A270" s="60"/>
    </row>
    <row r="271">
      <c r="A271" s="60"/>
    </row>
    <row r="272">
      <c r="A272" s="60"/>
    </row>
    <row r="273">
      <c r="A273" s="60"/>
    </row>
    <row r="274">
      <c r="A274" s="60"/>
    </row>
    <row r="275">
      <c r="A275" s="60"/>
    </row>
    <row r="276">
      <c r="A276" s="60"/>
    </row>
    <row r="277">
      <c r="A277" s="60"/>
    </row>
    <row r="278">
      <c r="A278" s="60"/>
    </row>
    <row r="279">
      <c r="A279" s="60"/>
    </row>
    <row r="280">
      <c r="A280" s="60"/>
    </row>
    <row r="281">
      <c r="A281" s="60"/>
    </row>
    <row r="282">
      <c r="A282" s="60"/>
    </row>
    <row r="283">
      <c r="A283" s="60"/>
    </row>
    <row r="284">
      <c r="A284" s="60"/>
    </row>
    <row r="285">
      <c r="A285" s="60"/>
    </row>
    <row r="286">
      <c r="A286" s="60"/>
    </row>
    <row r="287">
      <c r="A287" s="60"/>
    </row>
    <row r="288">
      <c r="A288" s="60"/>
    </row>
    <row r="289">
      <c r="A289" s="60"/>
    </row>
    <row r="290">
      <c r="A290" s="60"/>
    </row>
    <row r="291">
      <c r="A291" s="60"/>
    </row>
    <row r="292">
      <c r="A292" s="60"/>
    </row>
    <row r="293">
      <c r="A293" s="60"/>
    </row>
    <row r="294">
      <c r="A294" s="60"/>
    </row>
    <row r="295">
      <c r="A295" s="60"/>
    </row>
    <row r="296">
      <c r="A296" s="60"/>
    </row>
    <row r="297">
      <c r="A297" s="60"/>
    </row>
    <row r="298">
      <c r="A298" s="60"/>
    </row>
    <row r="299">
      <c r="A299" s="60"/>
    </row>
    <row r="300">
      <c r="A300" s="60"/>
    </row>
    <row r="301">
      <c r="A301" s="60"/>
    </row>
    <row r="302">
      <c r="A302" s="60"/>
    </row>
    <row r="303">
      <c r="A303" s="60"/>
    </row>
    <row r="304">
      <c r="A304" s="60"/>
    </row>
    <row r="305">
      <c r="A305" s="60"/>
    </row>
    <row r="306">
      <c r="A306" s="60"/>
    </row>
    <row r="307">
      <c r="A307" s="60"/>
    </row>
    <row r="308">
      <c r="A308" s="60"/>
    </row>
    <row r="309">
      <c r="A309" s="60"/>
    </row>
    <row r="310">
      <c r="A310" s="60"/>
    </row>
    <row r="311">
      <c r="A311" s="60"/>
    </row>
    <row r="312">
      <c r="A312" s="60"/>
    </row>
    <row r="313">
      <c r="A313" s="60"/>
    </row>
    <row r="314">
      <c r="A314" s="60"/>
    </row>
    <row r="315">
      <c r="A315" s="60"/>
    </row>
    <row r="316">
      <c r="A316" s="60"/>
    </row>
    <row r="317">
      <c r="A317" s="60"/>
    </row>
    <row r="318">
      <c r="A318" s="60"/>
    </row>
    <row r="319">
      <c r="A319" s="60"/>
    </row>
    <row r="320">
      <c r="A320" s="60"/>
    </row>
    <row r="321">
      <c r="A321" s="60"/>
    </row>
    <row r="322">
      <c r="A322" s="60"/>
    </row>
    <row r="323">
      <c r="A323" s="60"/>
    </row>
    <row r="324">
      <c r="A324" s="60"/>
    </row>
    <row r="325">
      <c r="A325" s="60"/>
    </row>
    <row r="326">
      <c r="A326" s="60"/>
    </row>
    <row r="327">
      <c r="A327" s="60"/>
    </row>
    <row r="328">
      <c r="A328" s="60"/>
    </row>
    <row r="329">
      <c r="A329" s="60"/>
    </row>
    <row r="330">
      <c r="A330" s="60"/>
    </row>
    <row r="331">
      <c r="A331" s="60"/>
    </row>
    <row r="332">
      <c r="A332" s="60"/>
    </row>
    <row r="333">
      <c r="A333" s="60"/>
    </row>
    <row r="334">
      <c r="A334" s="60"/>
    </row>
    <row r="335">
      <c r="A335" s="60"/>
    </row>
    <row r="336">
      <c r="A336" s="60"/>
    </row>
    <row r="337">
      <c r="A337" s="60"/>
    </row>
    <row r="338">
      <c r="A338" s="60"/>
    </row>
    <row r="339">
      <c r="A339" s="60"/>
    </row>
    <row r="340">
      <c r="A340" s="60"/>
    </row>
    <row r="341">
      <c r="A341" s="60"/>
    </row>
    <row r="342">
      <c r="A342" s="60"/>
    </row>
    <row r="343">
      <c r="A343" s="60"/>
    </row>
    <row r="344">
      <c r="A344" s="60"/>
    </row>
    <row r="345">
      <c r="A345" s="60"/>
    </row>
    <row r="346">
      <c r="A346" s="60"/>
    </row>
    <row r="347">
      <c r="A347" s="60"/>
    </row>
    <row r="348">
      <c r="A348" s="60"/>
    </row>
    <row r="349">
      <c r="A349" s="60"/>
    </row>
    <row r="350">
      <c r="A350" s="60"/>
    </row>
    <row r="351">
      <c r="A351" s="60"/>
    </row>
    <row r="352">
      <c r="A352" s="60"/>
    </row>
    <row r="353">
      <c r="A353" s="60"/>
    </row>
    <row r="354">
      <c r="A354" s="60"/>
    </row>
    <row r="355">
      <c r="A355" s="60"/>
    </row>
    <row r="356">
      <c r="A356" s="60"/>
    </row>
    <row r="357">
      <c r="A357" s="60"/>
    </row>
    <row r="358">
      <c r="A358" s="60"/>
    </row>
    <row r="359">
      <c r="A359" s="60"/>
    </row>
    <row r="360">
      <c r="A360" s="60"/>
    </row>
    <row r="361">
      <c r="A361" s="60"/>
    </row>
    <row r="362">
      <c r="A362" s="60"/>
    </row>
    <row r="363">
      <c r="A363" s="60"/>
    </row>
    <row r="364">
      <c r="A364" s="60"/>
    </row>
    <row r="365">
      <c r="A365" s="60"/>
    </row>
    <row r="366">
      <c r="A366" s="60"/>
    </row>
    <row r="367">
      <c r="A367" s="60"/>
    </row>
    <row r="368">
      <c r="A368" s="60"/>
    </row>
    <row r="369">
      <c r="A369" s="60"/>
    </row>
    <row r="370">
      <c r="A370" s="60"/>
    </row>
    <row r="371">
      <c r="A371" s="60"/>
    </row>
    <row r="372">
      <c r="A372" s="60"/>
    </row>
    <row r="373">
      <c r="A373" s="60"/>
    </row>
    <row r="374">
      <c r="A374" s="60"/>
    </row>
    <row r="375">
      <c r="A375" s="60"/>
    </row>
    <row r="376">
      <c r="A376" s="60"/>
    </row>
    <row r="377">
      <c r="A377" s="60"/>
    </row>
    <row r="378">
      <c r="A378" s="60"/>
    </row>
    <row r="379">
      <c r="A379" s="60"/>
    </row>
    <row r="380">
      <c r="A380" s="60"/>
    </row>
    <row r="381">
      <c r="A381" s="60"/>
    </row>
    <row r="382">
      <c r="A382" s="60"/>
    </row>
    <row r="383">
      <c r="A383" s="60"/>
    </row>
    <row r="384">
      <c r="A384" s="60"/>
    </row>
    <row r="385">
      <c r="A385" s="60"/>
    </row>
    <row r="386">
      <c r="A386" s="60"/>
    </row>
    <row r="387">
      <c r="A387" s="60"/>
    </row>
    <row r="388">
      <c r="A388" s="60"/>
    </row>
    <row r="389">
      <c r="A389" s="60"/>
    </row>
    <row r="390">
      <c r="A390" s="60"/>
    </row>
    <row r="391">
      <c r="A391" s="60"/>
    </row>
    <row r="392">
      <c r="A392" s="60"/>
    </row>
    <row r="393">
      <c r="A393" s="60"/>
    </row>
    <row r="394">
      <c r="A394" s="60"/>
    </row>
    <row r="395">
      <c r="A395" s="60"/>
    </row>
    <row r="396">
      <c r="A396" s="60"/>
    </row>
    <row r="397">
      <c r="A397" s="60"/>
    </row>
    <row r="398">
      <c r="A398" s="60"/>
    </row>
    <row r="399">
      <c r="A399" s="60"/>
    </row>
    <row r="400">
      <c r="A400" s="60"/>
    </row>
    <row r="401">
      <c r="A401" s="60"/>
    </row>
    <row r="402">
      <c r="A402" s="60"/>
    </row>
    <row r="403">
      <c r="A403" s="60"/>
    </row>
    <row r="404">
      <c r="A404" s="60"/>
    </row>
    <row r="405">
      <c r="A405" s="60"/>
    </row>
    <row r="406">
      <c r="A406" s="60"/>
    </row>
    <row r="407">
      <c r="A407" s="60"/>
    </row>
    <row r="408">
      <c r="A408" s="60"/>
    </row>
    <row r="409">
      <c r="A409" s="60"/>
    </row>
    <row r="410">
      <c r="A410" s="60"/>
    </row>
    <row r="411">
      <c r="A411" s="60"/>
    </row>
    <row r="412">
      <c r="A412" s="60"/>
    </row>
    <row r="413">
      <c r="A413" s="60"/>
    </row>
    <row r="414">
      <c r="A414" s="60"/>
    </row>
    <row r="415">
      <c r="A415" s="60"/>
    </row>
    <row r="416">
      <c r="A416" s="60"/>
    </row>
    <row r="417">
      <c r="A417" s="60"/>
    </row>
    <row r="418">
      <c r="A418" s="60"/>
    </row>
    <row r="419">
      <c r="A419" s="60"/>
    </row>
    <row r="420">
      <c r="A420" s="60"/>
    </row>
    <row r="421">
      <c r="A421" s="60"/>
    </row>
    <row r="422">
      <c r="A422" s="60"/>
    </row>
    <row r="423">
      <c r="A423" s="60"/>
    </row>
    <row r="424">
      <c r="A424" s="60"/>
    </row>
    <row r="425">
      <c r="A425" s="60"/>
    </row>
    <row r="426">
      <c r="A426" s="60"/>
    </row>
    <row r="427">
      <c r="A427" s="60"/>
    </row>
    <row r="428">
      <c r="A428" s="60"/>
    </row>
    <row r="429">
      <c r="A429" s="60"/>
    </row>
    <row r="430">
      <c r="A430" s="60"/>
    </row>
    <row r="431">
      <c r="A431" s="60"/>
    </row>
    <row r="432">
      <c r="A432" s="60"/>
    </row>
    <row r="433">
      <c r="A433" s="60"/>
    </row>
    <row r="434">
      <c r="A434" s="60"/>
    </row>
    <row r="435">
      <c r="A435" s="60"/>
    </row>
    <row r="436">
      <c r="A436" s="60"/>
    </row>
    <row r="437">
      <c r="A437" s="60"/>
    </row>
    <row r="438">
      <c r="A438" s="60"/>
    </row>
    <row r="439">
      <c r="A439" s="60"/>
    </row>
    <row r="440">
      <c r="A440" s="60"/>
    </row>
    <row r="441">
      <c r="A441" s="60"/>
    </row>
    <row r="442">
      <c r="A442" s="60"/>
    </row>
    <row r="443">
      <c r="A443" s="60"/>
    </row>
    <row r="444">
      <c r="A444" s="60"/>
    </row>
    <row r="445">
      <c r="A445" s="60"/>
    </row>
    <row r="446">
      <c r="A446" s="60"/>
    </row>
    <row r="447">
      <c r="A447" s="60"/>
    </row>
    <row r="448">
      <c r="A448" s="60"/>
    </row>
    <row r="449">
      <c r="A449" s="60"/>
    </row>
    <row r="450">
      <c r="A450" s="60"/>
    </row>
    <row r="451">
      <c r="A451" s="60"/>
    </row>
    <row r="452">
      <c r="A452" s="60"/>
    </row>
    <row r="453">
      <c r="A453" s="60"/>
    </row>
    <row r="454">
      <c r="A454" s="60"/>
    </row>
    <row r="455">
      <c r="A455" s="60"/>
    </row>
    <row r="456">
      <c r="A456" s="60"/>
    </row>
    <row r="457">
      <c r="A457" s="60"/>
    </row>
    <row r="458">
      <c r="A458" s="60"/>
    </row>
    <row r="459">
      <c r="A459" s="60"/>
    </row>
    <row r="460">
      <c r="A460" s="60"/>
    </row>
    <row r="461">
      <c r="A461" s="60"/>
    </row>
    <row r="462">
      <c r="A462" s="60"/>
    </row>
    <row r="463">
      <c r="A463" s="60"/>
    </row>
    <row r="464">
      <c r="A464" s="60"/>
    </row>
    <row r="465">
      <c r="A465" s="60"/>
    </row>
    <row r="466">
      <c r="A466" s="60"/>
    </row>
    <row r="467">
      <c r="A467" s="60"/>
    </row>
    <row r="468">
      <c r="A468" s="60"/>
    </row>
    <row r="469">
      <c r="A469" s="60"/>
    </row>
    <row r="470">
      <c r="A470" s="60"/>
    </row>
    <row r="471">
      <c r="A471" s="60"/>
    </row>
    <row r="472">
      <c r="A472" s="60"/>
    </row>
    <row r="473">
      <c r="A473" s="60"/>
    </row>
    <row r="474">
      <c r="A474" s="60"/>
    </row>
    <row r="475">
      <c r="A475" s="60"/>
    </row>
    <row r="476">
      <c r="A476" s="60"/>
    </row>
    <row r="477">
      <c r="A477" s="60"/>
    </row>
    <row r="478">
      <c r="A478" s="60"/>
    </row>
    <row r="479">
      <c r="A479" s="60"/>
    </row>
    <row r="480">
      <c r="A480" s="60"/>
    </row>
    <row r="481">
      <c r="A481" s="60"/>
    </row>
    <row r="482">
      <c r="A482" s="60"/>
    </row>
    <row r="483">
      <c r="A483" s="60"/>
    </row>
    <row r="484">
      <c r="A484" s="60"/>
    </row>
    <row r="485">
      <c r="A485" s="60"/>
    </row>
    <row r="486">
      <c r="A486" s="60"/>
    </row>
    <row r="487">
      <c r="A487" s="60"/>
    </row>
    <row r="488">
      <c r="A488" s="60"/>
    </row>
    <row r="489">
      <c r="A489" s="60"/>
    </row>
    <row r="490">
      <c r="A490" s="60"/>
    </row>
    <row r="491">
      <c r="A491" s="60"/>
    </row>
    <row r="492">
      <c r="A492" s="60"/>
    </row>
    <row r="493">
      <c r="A493" s="60"/>
    </row>
    <row r="494">
      <c r="A494" s="60"/>
    </row>
    <row r="495">
      <c r="A495" s="60"/>
    </row>
    <row r="496">
      <c r="A496" s="60"/>
    </row>
    <row r="497">
      <c r="A497" s="60"/>
    </row>
    <row r="498">
      <c r="A498" s="60"/>
    </row>
    <row r="499">
      <c r="A499" s="60"/>
    </row>
    <row r="500">
      <c r="A500" s="60"/>
    </row>
    <row r="501">
      <c r="A501" s="60"/>
    </row>
    <row r="502">
      <c r="A502" s="60"/>
    </row>
    <row r="503">
      <c r="A503" s="60"/>
    </row>
    <row r="504">
      <c r="A504" s="60"/>
    </row>
    <row r="505">
      <c r="A505" s="60"/>
    </row>
    <row r="506">
      <c r="A506" s="60"/>
    </row>
    <row r="507">
      <c r="A507" s="60"/>
    </row>
    <row r="508">
      <c r="A508" s="60"/>
    </row>
    <row r="509">
      <c r="A509" s="60"/>
    </row>
    <row r="510">
      <c r="A510" s="60"/>
    </row>
    <row r="511">
      <c r="A511" s="60"/>
    </row>
    <row r="512">
      <c r="A512" s="60"/>
    </row>
    <row r="513">
      <c r="A513" s="60"/>
    </row>
    <row r="514">
      <c r="A514" s="60"/>
    </row>
    <row r="515">
      <c r="A515" s="60"/>
    </row>
    <row r="516">
      <c r="A516" s="60"/>
    </row>
    <row r="517">
      <c r="A517" s="60"/>
    </row>
    <row r="518">
      <c r="A518" s="60"/>
    </row>
    <row r="519">
      <c r="A519" s="60"/>
    </row>
    <row r="520">
      <c r="A520" s="60"/>
    </row>
    <row r="521">
      <c r="A521" s="60"/>
    </row>
    <row r="522">
      <c r="A522" s="60"/>
    </row>
    <row r="523">
      <c r="A523" s="60"/>
    </row>
    <row r="524">
      <c r="A524" s="60"/>
    </row>
    <row r="525">
      <c r="A525" s="60"/>
    </row>
    <row r="526">
      <c r="A526" s="60"/>
    </row>
    <row r="527">
      <c r="A527" s="60"/>
    </row>
    <row r="528">
      <c r="A528" s="60"/>
    </row>
    <row r="529">
      <c r="A529" s="60"/>
    </row>
    <row r="530">
      <c r="A530" s="60"/>
    </row>
    <row r="531">
      <c r="A531" s="60"/>
    </row>
    <row r="532">
      <c r="A532" s="60"/>
    </row>
    <row r="533">
      <c r="A533" s="60"/>
    </row>
    <row r="534">
      <c r="A534" s="60"/>
    </row>
    <row r="535">
      <c r="A535" s="60"/>
    </row>
    <row r="536">
      <c r="A536" s="60"/>
    </row>
    <row r="537">
      <c r="A537" s="60"/>
    </row>
    <row r="538">
      <c r="A538" s="60"/>
    </row>
    <row r="539">
      <c r="A539" s="60"/>
    </row>
    <row r="540">
      <c r="A540" s="60"/>
    </row>
    <row r="541">
      <c r="A541" s="60"/>
    </row>
    <row r="542">
      <c r="A542" s="60"/>
    </row>
    <row r="543">
      <c r="A543" s="60"/>
    </row>
    <row r="544">
      <c r="A544" s="60"/>
    </row>
    <row r="545">
      <c r="A545" s="60"/>
    </row>
    <row r="546">
      <c r="A546" s="60"/>
    </row>
    <row r="547">
      <c r="A547" s="60"/>
    </row>
    <row r="548">
      <c r="A548" s="60"/>
    </row>
    <row r="549">
      <c r="A549" s="60"/>
    </row>
    <row r="550">
      <c r="A550" s="60"/>
    </row>
    <row r="551">
      <c r="A551" s="60"/>
    </row>
    <row r="552">
      <c r="A552" s="60"/>
    </row>
    <row r="553">
      <c r="A553" s="60"/>
    </row>
    <row r="554">
      <c r="A554" s="60"/>
    </row>
    <row r="555">
      <c r="A555" s="60"/>
    </row>
    <row r="556">
      <c r="A556" s="60"/>
    </row>
    <row r="557">
      <c r="A557" s="60"/>
    </row>
    <row r="558">
      <c r="A558" s="60"/>
    </row>
    <row r="559">
      <c r="A559" s="60"/>
    </row>
    <row r="560">
      <c r="A560" s="60"/>
    </row>
    <row r="561">
      <c r="A561" s="60"/>
    </row>
    <row r="562">
      <c r="A562" s="60"/>
    </row>
    <row r="563">
      <c r="A563" s="60"/>
    </row>
    <row r="564">
      <c r="A564" s="60"/>
    </row>
    <row r="565">
      <c r="A565" s="60"/>
    </row>
    <row r="566">
      <c r="A566" s="60"/>
    </row>
    <row r="567">
      <c r="A567" s="60"/>
    </row>
    <row r="568">
      <c r="A568" s="60"/>
    </row>
    <row r="569">
      <c r="A569" s="60"/>
    </row>
    <row r="570">
      <c r="A570" s="60"/>
    </row>
    <row r="571">
      <c r="A571" s="60"/>
    </row>
    <row r="572">
      <c r="A572" s="60"/>
    </row>
    <row r="573">
      <c r="A573" s="60"/>
    </row>
    <row r="574">
      <c r="A574" s="60"/>
    </row>
    <row r="575">
      <c r="A575" s="60"/>
    </row>
    <row r="576">
      <c r="A576" s="60"/>
    </row>
    <row r="577">
      <c r="A577" s="60"/>
    </row>
    <row r="578">
      <c r="A578" s="60"/>
    </row>
    <row r="579">
      <c r="A579" s="60"/>
    </row>
    <row r="580">
      <c r="A580" s="60"/>
    </row>
    <row r="581">
      <c r="A581" s="60"/>
    </row>
    <row r="582">
      <c r="A582" s="60"/>
    </row>
    <row r="583">
      <c r="A583" s="60"/>
    </row>
    <row r="584">
      <c r="A584" s="60"/>
    </row>
    <row r="585">
      <c r="A585" s="60"/>
    </row>
    <row r="586">
      <c r="A586" s="60"/>
    </row>
    <row r="587">
      <c r="A587" s="60"/>
    </row>
    <row r="588">
      <c r="A588" s="60"/>
    </row>
    <row r="589">
      <c r="A589" s="60"/>
    </row>
    <row r="590">
      <c r="A590" s="60"/>
    </row>
    <row r="591">
      <c r="A591" s="60"/>
    </row>
    <row r="592">
      <c r="A592" s="60"/>
    </row>
    <row r="593">
      <c r="A593" s="60"/>
    </row>
    <row r="594">
      <c r="A594" s="60"/>
    </row>
    <row r="595">
      <c r="A595" s="60"/>
    </row>
    <row r="596">
      <c r="A596" s="60"/>
    </row>
    <row r="597">
      <c r="A597" s="60"/>
    </row>
    <row r="598">
      <c r="A598" s="60"/>
    </row>
    <row r="599">
      <c r="A599" s="60"/>
    </row>
    <row r="600">
      <c r="A600" s="60"/>
    </row>
    <row r="601">
      <c r="A601" s="60"/>
    </row>
    <row r="602">
      <c r="A602" s="60"/>
    </row>
    <row r="603">
      <c r="A603" s="60"/>
    </row>
    <row r="604">
      <c r="A604" s="60"/>
    </row>
    <row r="605">
      <c r="A605" s="60"/>
    </row>
    <row r="606">
      <c r="A606" s="60"/>
    </row>
    <row r="607">
      <c r="A607" s="60"/>
    </row>
    <row r="608">
      <c r="A608" s="60"/>
    </row>
    <row r="609">
      <c r="A609" s="60"/>
    </row>
    <row r="610">
      <c r="A610" s="60"/>
    </row>
    <row r="611">
      <c r="A611" s="60"/>
    </row>
    <row r="612">
      <c r="A612" s="60"/>
    </row>
    <row r="613">
      <c r="A613" s="60"/>
    </row>
    <row r="614">
      <c r="A614" s="60"/>
    </row>
    <row r="615">
      <c r="A615" s="60"/>
    </row>
    <row r="616">
      <c r="A616" s="60"/>
    </row>
    <row r="617">
      <c r="A617" s="60"/>
    </row>
    <row r="618">
      <c r="A618" s="60"/>
    </row>
    <row r="619">
      <c r="A619" s="60"/>
    </row>
    <row r="620">
      <c r="A620" s="60"/>
    </row>
    <row r="621">
      <c r="A621" s="60"/>
    </row>
    <row r="622">
      <c r="A622" s="60"/>
    </row>
    <row r="623">
      <c r="A623" s="60"/>
    </row>
    <row r="624">
      <c r="A624" s="60"/>
    </row>
    <row r="625">
      <c r="A625" s="60"/>
    </row>
    <row r="626">
      <c r="A626" s="60"/>
    </row>
    <row r="627">
      <c r="A627" s="60"/>
    </row>
    <row r="628">
      <c r="A628" s="60"/>
    </row>
    <row r="629">
      <c r="A629" s="60"/>
    </row>
    <row r="630">
      <c r="A630" s="60"/>
    </row>
    <row r="631">
      <c r="A631" s="60"/>
    </row>
    <row r="632">
      <c r="A632" s="60"/>
    </row>
    <row r="633">
      <c r="A633" s="60"/>
    </row>
    <row r="634">
      <c r="A634" s="60"/>
    </row>
    <row r="635">
      <c r="A635" s="60"/>
    </row>
    <row r="636">
      <c r="A636" s="60"/>
    </row>
    <row r="637">
      <c r="A637" s="60"/>
    </row>
    <row r="638">
      <c r="A638" s="60"/>
    </row>
    <row r="639">
      <c r="A639" s="60"/>
    </row>
    <row r="640">
      <c r="A640" s="60"/>
    </row>
    <row r="641">
      <c r="A641" s="60"/>
    </row>
    <row r="642">
      <c r="A642" s="60"/>
    </row>
    <row r="643">
      <c r="A643" s="60"/>
    </row>
    <row r="644">
      <c r="A644" s="60"/>
    </row>
    <row r="645">
      <c r="A645" s="60"/>
    </row>
    <row r="646">
      <c r="A646" s="60"/>
    </row>
    <row r="647">
      <c r="A647" s="60"/>
    </row>
    <row r="648">
      <c r="A648" s="60"/>
    </row>
    <row r="649">
      <c r="A649" s="60"/>
    </row>
    <row r="650">
      <c r="A650" s="60"/>
    </row>
    <row r="651">
      <c r="A651" s="60"/>
    </row>
    <row r="652">
      <c r="A652" s="60"/>
    </row>
    <row r="653">
      <c r="A653" s="60"/>
    </row>
    <row r="654">
      <c r="A654" s="60"/>
    </row>
    <row r="655">
      <c r="A655" s="60"/>
    </row>
    <row r="656">
      <c r="A656" s="60"/>
    </row>
    <row r="657">
      <c r="A657" s="60"/>
    </row>
    <row r="658">
      <c r="A658" s="60"/>
    </row>
    <row r="659">
      <c r="A659" s="60"/>
    </row>
    <row r="660">
      <c r="A660" s="60"/>
    </row>
    <row r="661">
      <c r="A661" s="60"/>
    </row>
    <row r="662">
      <c r="A662" s="60"/>
    </row>
    <row r="663">
      <c r="A663" s="60"/>
    </row>
    <row r="664">
      <c r="A664" s="60"/>
    </row>
    <row r="665">
      <c r="A665" s="60"/>
    </row>
    <row r="666">
      <c r="A666" s="60"/>
    </row>
    <row r="667">
      <c r="A667" s="60"/>
    </row>
    <row r="668">
      <c r="A668" s="60"/>
    </row>
    <row r="669">
      <c r="A669" s="60"/>
    </row>
    <row r="670">
      <c r="A670" s="60"/>
    </row>
    <row r="671">
      <c r="A671" s="60"/>
    </row>
    <row r="672">
      <c r="A672" s="60"/>
    </row>
    <row r="673">
      <c r="A673" s="60"/>
    </row>
    <row r="674">
      <c r="A674" s="60"/>
    </row>
    <row r="675">
      <c r="A675" s="60"/>
    </row>
    <row r="676">
      <c r="A676" s="60"/>
    </row>
    <row r="677">
      <c r="A677" s="60"/>
    </row>
    <row r="678">
      <c r="A678" s="60"/>
    </row>
    <row r="679">
      <c r="A679" s="60"/>
    </row>
    <row r="680">
      <c r="A680" s="60"/>
    </row>
    <row r="681">
      <c r="A681" s="60"/>
    </row>
    <row r="682">
      <c r="A682" s="60"/>
    </row>
    <row r="683">
      <c r="A683" s="60"/>
    </row>
    <row r="684">
      <c r="A684" s="60"/>
    </row>
    <row r="685">
      <c r="A685" s="60"/>
    </row>
    <row r="686">
      <c r="A686" s="60"/>
    </row>
    <row r="687">
      <c r="A687" s="60"/>
    </row>
    <row r="688">
      <c r="A688" s="60"/>
    </row>
    <row r="689">
      <c r="A689" s="60"/>
    </row>
    <row r="690">
      <c r="A690" s="60"/>
    </row>
    <row r="691">
      <c r="A691" s="60"/>
    </row>
    <row r="692">
      <c r="A692" s="60"/>
    </row>
    <row r="693">
      <c r="A693" s="60"/>
    </row>
    <row r="694">
      <c r="A694" s="60"/>
    </row>
    <row r="695">
      <c r="A695" s="60"/>
    </row>
    <row r="696">
      <c r="A696" s="60"/>
    </row>
    <row r="697">
      <c r="A697" s="60"/>
    </row>
    <row r="698">
      <c r="A698" s="60"/>
    </row>
    <row r="699">
      <c r="A699" s="60"/>
    </row>
    <row r="700">
      <c r="A700" s="60"/>
    </row>
    <row r="701">
      <c r="A701" s="60"/>
    </row>
    <row r="702">
      <c r="A702" s="60"/>
    </row>
    <row r="703">
      <c r="A703" s="60"/>
    </row>
    <row r="704">
      <c r="A704" s="60"/>
    </row>
    <row r="705">
      <c r="A705" s="60"/>
    </row>
    <row r="706">
      <c r="A706" s="60"/>
    </row>
    <row r="707">
      <c r="A707" s="60"/>
    </row>
    <row r="708">
      <c r="A708" s="60"/>
    </row>
    <row r="709">
      <c r="A709" s="60"/>
    </row>
    <row r="710">
      <c r="A710" s="60"/>
    </row>
    <row r="711">
      <c r="A711" s="60"/>
    </row>
    <row r="712">
      <c r="A712" s="60"/>
    </row>
    <row r="713">
      <c r="A713" s="60"/>
    </row>
    <row r="714">
      <c r="A714" s="60"/>
    </row>
    <row r="715">
      <c r="A715" s="60"/>
    </row>
    <row r="716">
      <c r="A716" s="60"/>
    </row>
    <row r="717">
      <c r="A717" s="60"/>
    </row>
    <row r="718">
      <c r="A718" s="60"/>
    </row>
    <row r="719">
      <c r="A719" s="60"/>
    </row>
    <row r="720">
      <c r="A720" s="60"/>
    </row>
    <row r="721">
      <c r="A721" s="60"/>
    </row>
    <row r="722">
      <c r="A722" s="60"/>
    </row>
    <row r="723">
      <c r="A723" s="60"/>
    </row>
    <row r="724">
      <c r="A724" s="60"/>
    </row>
    <row r="725">
      <c r="A725" s="60"/>
    </row>
    <row r="726">
      <c r="A726" s="60"/>
    </row>
    <row r="727">
      <c r="A727" s="60"/>
    </row>
    <row r="728">
      <c r="A728" s="60"/>
    </row>
    <row r="729">
      <c r="A729" s="60"/>
    </row>
    <row r="730">
      <c r="A730" s="60"/>
    </row>
    <row r="731">
      <c r="A731" s="60"/>
    </row>
    <row r="732">
      <c r="A732" s="60"/>
    </row>
    <row r="733">
      <c r="A733" s="60"/>
    </row>
    <row r="734">
      <c r="A734" s="60"/>
    </row>
    <row r="735">
      <c r="A735" s="60"/>
    </row>
    <row r="736">
      <c r="A736" s="60"/>
    </row>
    <row r="737">
      <c r="A737" s="60"/>
    </row>
    <row r="738">
      <c r="A738" s="60"/>
    </row>
    <row r="739">
      <c r="A739" s="60"/>
    </row>
    <row r="740">
      <c r="A740" s="60"/>
    </row>
    <row r="741">
      <c r="A741" s="60"/>
    </row>
    <row r="742">
      <c r="A742" s="60"/>
    </row>
    <row r="743">
      <c r="A743" s="60"/>
    </row>
    <row r="744">
      <c r="A744" s="60"/>
    </row>
    <row r="745">
      <c r="A745" s="60"/>
    </row>
    <row r="746">
      <c r="A746" s="60"/>
    </row>
    <row r="747">
      <c r="A747" s="60"/>
    </row>
    <row r="748">
      <c r="A748" s="60"/>
    </row>
    <row r="749">
      <c r="A749" s="60"/>
    </row>
    <row r="750">
      <c r="A750" s="60"/>
    </row>
    <row r="751">
      <c r="A751" s="60"/>
    </row>
    <row r="752">
      <c r="A752" s="60"/>
    </row>
    <row r="753">
      <c r="A753" s="60"/>
    </row>
    <row r="754">
      <c r="A754" s="60"/>
    </row>
    <row r="755">
      <c r="A755" s="60"/>
    </row>
    <row r="756">
      <c r="A756" s="60"/>
    </row>
    <row r="757">
      <c r="A757" s="60"/>
    </row>
    <row r="758">
      <c r="A758" s="60"/>
    </row>
    <row r="759">
      <c r="A759" s="60"/>
    </row>
    <row r="760">
      <c r="A760" s="60"/>
    </row>
    <row r="761">
      <c r="A761" s="60"/>
    </row>
    <row r="762">
      <c r="A762" s="60"/>
    </row>
    <row r="763">
      <c r="A763" s="60"/>
    </row>
    <row r="764">
      <c r="A764" s="60"/>
    </row>
    <row r="765">
      <c r="A765" s="60"/>
    </row>
    <row r="766">
      <c r="A766" s="60"/>
    </row>
    <row r="767">
      <c r="A767" s="60"/>
    </row>
    <row r="768">
      <c r="A768" s="60"/>
    </row>
    <row r="769">
      <c r="A769" s="60"/>
    </row>
    <row r="770">
      <c r="A770" s="60"/>
    </row>
    <row r="771">
      <c r="A771" s="60"/>
    </row>
    <row r="772">
      <c r="A772" s="60"/>
    </row>
    <row r="773">
      <c r="A773" s="60"/>
    </row>
    <row r="774">
      <c r="A774" s="60"/>
    </row>
    <row r="775">
      <c r="A775" s="60"/>
    </row>
    <row r="776">
      <c r="A776" s="60"/>
    </row>
    <row r="777">
      <c r="A777" s="60"/>
    </row>
    <row r="778">
      <c r="A778" s="60"/>
    </row>
    <row r="779">
      <c r="A779" s="60"/>
    </row>
    <row r="780">
      <c r="A780" s="60"/>
    </row>
    <row r="781">
      <c r="A781" s="60"/>
    </row>
    <row r="782">
      <c r="A782" s="60"/>
    </row>
    <row r="783">
      <c r="A783" s="60"/>
    </row>
    <row r="784">
      <c r="A784" s="60"/>
    </row>
    <row r="785">
      <c r="A785" s="60"/>
    </row>
    <row r="786">
      <c r="A786" s="60"/>
    </row>
    <row r="787">
      <c r="A787" s="60"/>
    </row>
    <row r="788">
      <c r="A788" s="60"/>
    </row>
    <row r="789">
      <c r="A789" s="60"/>
    </row>
    <row r="790">
      <c r="A790" s="60"/>
    </row>
    <row r="791">
      <c r="A791" s="60"/>
    </row>
    <row r="792">
      <c r="A792" s="60"/>
    </row>
    <row r="793">
      <c r="A793" s="60"/>
    </row>
    <row r="794">
      <c r="A794" s="60"/>
    </row>
    <row r="795">
      <c r="A795" s="60"/>
    </row>
    <row r="796">
      <c r="A796" s="60"/>
    </row>
    <row r="797">
      <c r="A797" s="60"/>
    </row>
    <row r="798">
      <c r="A798" s="60"/>
    </row>
    <row r="799">
      <c r="A799" s="60"/>
    </row>
    <row r="800">
      <c r="A800" s="60"/>
    </row>
    <row r="801">
      <c r="A801" s="60"/>
    </row>
    <row r="802">
      <c r="A802" s="60"/>
    </row>
    <row r="803">
      <c r="A803" s="60"/>
    </row>
    <row r="804">
      <c r="A804" s="60"/>
    </row>
    <row r="805">
      <c r="A805" s="60"/>
    </row>
    <row r="806">
      <c r="A806" s="60"/>
    </row>
    <row r="807">
      <c r="A807" s="60"/>
    </row>
    <row r="808">
      <c r="A808" s="60"/>
    </row>
    <row r="809">
      <c r="A809" s="60"/>
    </row>
    <row r="810">
      <c r="A810" s="60"/>
    </row>
    <row r="811">
      <c r="A811" s="60"/>
    </row>
    <row r="812">
      <c r="A812" s="60"/>
    </row>
    <row r="813">
      <c r="A813" s="60"/>
    </row>
    <row r="814">
      <c r="A814" s="60"/>
    </row>
    <row r="815">
      <c r="A815" s="60"/>
    </row>
    <row r="816">
      <c r="A816" s="60"/>
    </row>
    <row r="817">
      <c r="A817" s="60"/>
    </row>
    <row r="818">
      <c r="A818" s="60"/>
    </row>
    <row r="819">
      <c r="A819" s="60"/>
    </row>
    <row r="820">
      <c r="A820" s="60"/>
    </row>
    <row r="821">
      <c r="A821" s="60"/>
    </row>
    <row r="822">
      <c r="A822" s="60"/>
    </row>
    <row r="823">
      <c r="A823" s="60"/>
    </row>
    <row r="824">
      <c r="A824" s="60"/>
    </row>
    <row r="825">
      <c r="A825" s="60"/>
    </row>
    <row r="826">
      <c r="A826" s="60"/>
    </row>
    <row r="827">
      <c r="A827" s="60"/>
    </row>
    <row r="828">
      <c r="A828" s="60"/>
    </row>
    <row r="829">
      <c r="A829" s="60"/>
    </row>
    <row r="830">
      <c r="A830" s="60"/>
    </row>
    <row r="831">
      <c r="A831" s="60"/>
    </row>
    <row r="832">
      <c r="A832" s="60"/>
    </row>
    <row r="833">
      <c r="A833" s="60"/>
    </row>
    <row r="834">
      <c r="A834" s="60"/>
    </row>
    <row r="835">
      <c r="A835" s="60"/>
    </row>
    <row r="836">
      <c r="A836" s="60"/>
    </row>
    <row r="837">
      <c r="A837" s="60"/>
    </row>
    <row r="838">
      <c r="A838" s="60"/>
    </row>
    <row r="839">
      <c r="A839" s="60"/>
    </row>
    <row r="840">
      <c r="A840" s="60"/>
    </row>
    <row r="841">
      <c r="A841" s="60"/>
    </row>
    <row r="842">
      <c r="A842" s="60"/>
    </row>
    <row r="843">
      <c r="A843" s="60"/>
    </row>
    <row r="844">
      <c r="A844" s="60"/>
    </row>
    <row r="845">
      <c r="A845" s="60"/>
    </row>
    <row r="846">
      <c r="A846" s="60"/>
    </row>
    <row r="847">
      <c r="A847" s="60"/>
    </row>
    <row r="848">
      <c r="A848" s="60"/>
    </row>
    <row r="849">
      <c r="A849" s="60"/>
    </row>
    <row r="850">
      <c r="A850" s="60"/>
    </row>
    <row r="851">
      <c r="A851" s="60"/>
    </row>
    <row r="852">
      <c r="A852" s="60"/>
    </row>
    <row r="853">
      <c r="A853" s="60"/>
    </row>
    <row r="854">
      <c r="A854" s="60"/>
    </row>
    <row r="855">
      <c r="A855" s="60"/>
    </row>
    <row r="856">
      <c r="A856" s="60"/>
    </row>
    <row r="857">
      <c r="A857" s="60"/>
    </row>
    <row r="858">
      <c r="A858" s="60"/>
    </row>
    <row r="859">
      <c r="A859" s="60"/>
    </row>
    <row r="860">
      <c r="A860" s="60"/>
    </row>
    <row r="861">
      <c r="A861" s="60"/>
    </row>
    <row r="862">
      <c r="A862" s="60"/>
    </row>
    <row r="863">
      <c r="A863" s="60"/>
    </row>
    <row r="864">
      <c r="A864" s="60"/>
    </row>
    <row r="865">
      <c r="A865" s="60"/>
    </row>
    <row r="866">
      <c r="A866" s="60"/>
    </row>
    <row r="867">
      <c r="A867" s="60"/>
    </row>
    <row r="868">
      <c r="A868" s="60"/>
    </row>
    <row r="869">
      <c r="A869" s="60"/>
    </row>
    <row r="870">
      <c r="A870" s="60"/>
    </row>
    <row r="871">
      <c r="A871" s="60"/>
    </row>
    <row r="872">
      <c r="A872" s="60"/>
    </row>
    <row r="873">
      <c r="A873" s="60"/>
    </row>
    <row r="874">
      <c r="A874" s="60"/>
    </row>
    <row r="875">
      <c r="A875" s="60"/>
    </row>
    <row r="876">
      <c r="A876" s="60"/>
    </row>
    <row r="877">
      <c r="A877" s="60"/>
    </row>
    <row r="878">
      <c r="A878" s="60"/>
    </row>
    <row r="879">
      <c r="A879" s="60"/>
    </row>
    <row r="880">
      <c r="A880" s="60"/>
    </row>
    <row r="881">
      <c r="A881" s="60"/>
    </row>
    <row r="882">
      <c r="A882" s="60"/>
    </row>
    <row r="883">
      <c r="A883" s="60"/>
    </row>
    <row r="884">
      <c r="A884" s="60"/>
    </row>
    <row r="885">
      <c r="A885" s="60"/>
    </row>
    <row r="886">
      <c r="A886" s="60"/>
    </row>
    <row r="887">
      <c r="A887" s="60"/>
    </row>
    <row r="888">
      <c r="A888" s="60"/>
    </row>
    <row r="889">
      <c r="A889" s="60"/>
    </row>
    <row r="890">
      <c r="A890" s="60"/>
    </row>
    <row r="891">
      <c r="A891" s="60"/>
    </row>
    <row r="892">
      <c r="A892" s="60"/>
    </row>
    <row r="893">
      <c r="A893" s="60"/>
    </row>
    <row r="894">
      <c r="A894" s="60"/>
    </row>
    <row r="895">
      <c r="A895" s="60"/>
    </row>
    <row r="896">
      <c r="A896" s="60"/>
    </row>
    <row r="897">
      <c r="A897" s="60"/>
    </row>
    <row r="898">
      <c r="A898" s="60"/>
    </row>
    <row r="899">
      <c r="A899" s="60"/>
    </row>
    <row r="900">
      <c r="A900" s="60"/>
    </row>
    <row r="901">
      <c r="A901" s="60"/>
    </row>
    <row r="902">
      <c r="A902" s="60"/>
    </row>
    <row r="903">
      <c r="A903" s="60"/>
    </row>
    <row r="904">
      <c r="A904" s="60"/>
    </row>
    <row r="905">
      <c r="A905" s="60"/>
    </row>
    <row r="906">
      <c r="A906" s="60"/>
    </row>
    <row r="907">
      <c r="A907" s="60"/>
    </row>
    <row r="908">
      <c r="A908" s="60"/>
    </row>
    <row r="909">
      <c r="A909" s="60"/>
    </row>
    <row r="910">
      <c r="A910" s="60"/>
    </row>
    <row r="911">
      <c r="A911" s="60"/>
    </row>
    <row r="912">
      <c r="A912" s="60"/>
    </row>
    <row r="913">
      <c r="A913" s="60"/>
    </row>
    <row r="914">
      <c r="A914" s="60"/>
    </row>
    <row r="915">
      <c r="A915" s="60"/>
    </row>
    <row r="916">
      <c r="A916" s="60"/>
    </row>
    <row r="917">
      <c r="A917" s="60"/>
    </row>
    <row r="918">
      <c r="A918" s="60"/>
    </row>
    <row r="919">
      <c r="A919" s="60"/>
    </row>
    <row r="920">
      <c r="A920" s="60"/>
    </row>
    <row r="921">
      <c r="A921" s="60"/>
    </row>
    <row r="922">
      <c r="A922" s="60"/>
    </row>
    <row r="923">
      <c r="A923" s="60"/>
    </row>
    <row r="924">
      <c r="A924" s="60"/>
    </row>
    <row r="925">
      <c r="A925" s="60"/>
    </row>
    <row r="926">
      <c r="A926" s="60"/>
    </row>
    <row r="927">
      <c r="A927" s="60"/>
    </row>
    <row r="928">
      <c r="A928" s="60"/>
    </row>
    <row r="929">
      <c r="A929" s="60"/>
    </row>
    <row r="930">
      <c r="A930" s="60"/>
    </row>
    <row r="931">
      <c r="A931" s="60"/>
    </row>
    <row r="932">
      <c r="A932" s="60"/>
    </row>
    <row r="933">
      <c r="A933" s="60"/>
    </row>
    <row r="934">
      <c r="A934" s="60"/>
    </row>
    <row r="935">
      <c r="A935" s="60"/>
    </row>
    <row r="936">
      <c r="A936" s="60"/>
    </row>
    <row r="937">
      <c r="A937" s="60"/>
    </row>
    <row r="938">
      <c r="A938" s="60"/>
    </row>
    <row r="939">
      <c r="A939" s="60"/>
    </row>
    <row r="940">
      <c r="A940" s="60"/>
    </row>
    <row r="941">
      <c r="A941" s="60"/>
    </row>
    <row r="942">
      <c r="A942" s="60"/>
    </row>
    <row r="943">
      <c r="A943" s="60"/>
    </row>
    <row r="944">
      <c r="A944" s="60"/>
    </row>
    <row r="945">
      <c r="A945" s="60"/>
    </row>
    <row r="946">
      <c r="A946" s="60"/>
    </row>
    <row r="947">
      <c r="A947" s="60"/>
    </row>
    <row r="948">
      <c r="A948" s="60"/>
    </row>
    <row r="949">
      <c r="A949" s="60"/>
    </row>
    <row r="950">
      <c r="A950" s="60"/>
    </row>
    <row r="951">
      <c r="A951" s="60"/>
    </row>
    <row r="952">
      <c r="A952" s="60"/>
    </row>
    <row r="953">
      <c r="A953" s="60"/>
    </row>
    <row r="954">
      <c r="A954" s="60"/>
    </row>
    <row r="955">
      <c r="A955" s="60"/>
    </row>
    <row r="956">
      <c r="A956" s="60"/>
    </row>
    <row r="957">
      <c r="A957" s="60"/>
    </row>
    <row r="958">
      <c r="A958" s="60"/>
    </row>
    <row r="959">
      <c r="A959" s="60"/>
    </row>
    <row r="960">
      <c r="A960" s="60"/>
    </row>
    <row r="961">
      <c r="A961" s="60"/>
    </row>
    <row r="962">
      <c r="A962" s="60"/>
    </row>
    <row r="963">
      <c r="A963" s="60"/>
    </row>
    <row r="964">
      <c r="A964" s="60"/>
    </row>
    <row r="965">
      <c r="A965" s="60"/>
    </row>
    <row r="966">
      <c r="A966" s="60"/>
    </row>
    <row r="967">
      <c r="A967" s="60"/>
    </row>
    <row r="968">
      <c r="A968" s="60"/>
    </row>
    <row r="969">
      <c r="A969" s="60"/>
    </row>
    <row r="970">
      <c r="A970" s="60"/>
    </row>
    <row r="971">
      <c r="A971" s="60"/>
    </row>
    <row r="972">
      <c r="A972" s="60"/>
    </row>
    <row r="973">
      <c r="A973" s="60"/>
    </row>
    <row r="974">
      <c r="A974" s="60"/>
    </row>
    <row r="975">
      <c r="A975" s="60"/>
    </row>
    <row r="976">
      <c r="A976" s="60"/>
    </row>
    <row r="977">
      <c r="A977" s="60"/>
    </row>
    <row r="978">
      <c r="A978" s="60"/>
    </row>
    <row r="979">
      <c r="A979" s="60"/>
    </row>
    <row r="980">
      <c r="A980" s="60"/>
    </row>
    <row r="981">
      <c r="A981" s="60"/>
    </row>
    <row r="982">
      <c r="A982" s="60"/>
    </row>
    <row r="983">
      <c r="A983" s="60"/>
    </row>
    <row r="984">
      <c r="A984" s="60"/>
    </row>
    <row r="985">
      <c r="A985" s="60"/>
    </row>
    <row r="986">
      <c r="A986" s="60"/>
    </row>
    <row r="987">
      <c r="A987" s="60"/>
    </row>
    <row r="988">
      <c r="A988" s="60"/>
    </row>
    <row r="989">
      <c r="A989" s="60"/>
    </row>
    <row r="990">
      <c r="A990" s="60"/>
    </row>
    <row r="991">
      <c r="A991" s="60"/>
    </row>
    <row r="992">
      <c r="A992" s="60"/>
    </row>
    <row r="993">
      <c r="A993" s="60"/>
    </row>
    <row r="994">
      <c r="A994" s="60"/>
    </row>
    <row r="995">
      <c r="A995" s="60"/>
    </row>
    <row r="996">
      <c r="A996" s="60"/>
    </row>
    <row r="997">
      <c r="A997" s="60"/>
    </row>
    <row r="998">
      <c r="A998" s="60"/>
    </row>
    <row r="999">
      <c r="A999" s="60"/>
    </row>
    <row r="1000">
      <c r="A1000" s="60"/>
    </row>
    <row r="1001">
      <c r="A1001" s="60"/>
    </row>
    <row r="1002">
      <c r="A1002" s="6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9.43"/>
  </cols>
  <sheetData>
    <row r="1">
      <c r="A1" s="4" t="s">
        <v>6</v>
      </c>
      <c r="B1" s="36" t="s">
        <v>203</v>
      </c>
      <c r="C1" s="36" t="s">
        <v>350</v>
      </c>
      <c r="D1" s="7" t="s">
        <v>351</v>
      </c>
      <c r="E1" s="2" t="s">
        <v>352</v>
      </c>
      <c r="F1" s="7" t="s">
        <v>493</v>
      </c>
      <c r="G1" s="7" t="s">
        <v>494</v>
      </c>
      <c r="H1" s="7" t="s">
        <v>495</v>
      </c>
      <c r="I1" s="234" t="s">
        <v>496</v>
      </c>
      <c r="J1" s="234" t="s">
        <v>498</v>
      </c>
      <c r="K1" s="234" t="s">
        <v>499</v>
      </c>
      <c r="L1" s="234" t="s">
        <v>500</v>
      </c>
      <c r="M1" s="234" t="s">
        <v>501</v>
      </c>
      <c r="N1" s="234" t="s">
        <v>502</v>
      </c>
      <c r="O1" s="234" t="s">
        <v>503</v>
      </c>
      <c r="P1" s="234" t="s">
        <v>504</v>
      </c>
      <c r="Q1" s="234" t="s">
        <v>505</v>
      </c>
      <c r="R1" s="234" t="s">
        <v>506</v>
      </c>
      <c r="S1" s="234" t="s">
        <v>507</v>
      </c>
      <c r="T1" s="234" t="s">
        <v>508</v>
      </c>
      <c r="U1" s="234" t="s">
        <v>509</v>
      </c>
      <c r="V1" s="234" t="s">
        <v>510</v>
      </c>
      <c r="W1" s="234" t="s">
        <v>511</v>
      </c>
      <c r="X1" s="234" t="s">
        <v>512</v>
      </c>
      <c r="Y1" s="234" t="s">
        <v>513</v>
      </c>
      <c r="Z1" s="234" t="s">
        <v>514</v>
      </c>
      <c r="AA1" s="234" t="s">
        <v>515</v>
      </c>
      <c r="AB1" s="234" t="s">
        <v>516</v>
      </c>
      <c r="AC1" s="234" t="s">
        <v>517</v>
      </c>
      <c r="AD1" s="234" t="s">
        <v>518</v>
      </c>
      <c r="AE1" s="234" t="s">
        <v>519</v>
      </c>
    </row>
    <row r="2">
      <c r="A2" s="41" t="s">
        <v>28</v>
      </c>
      <c r="B2" s="43">
        <v>1.0</v>
      </c>
      <c r="C2" s="43">
        <v>0.0</v>
      </c>
      <c r="D2" s="43">
        <v>0.0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</row>
    <row r="3">
      <c r="A3" s="48" t="s">
        <v>30</v>
      </c>
      <c r="B3" s="2" t="s">
        <v>424</v>
      </c>
      <c r="C3" s="2" t="s">
        <v>424</v>
      </c>
    </row>
    <row r="4">
      <c r="A4" s="55" t="s">
        <v>103</v>
      </c>
      <c r="B4" s="2" t="s">
        <v>424</v>
      </c>
      <c r="C4" s="2" t="s">
        <v>424</v>
      </c>
    </row>
    <row r="5">
      <c r="A5" s="62" t="s">
        <v>428</v>
      </c>
      <c r="B5" s="2" t="s">
        <v>424</v>
      </c>
      <c r="C5" s="2" t="s">
        <v>424</v>
      </c>
    </row>
    <row r="6">
      <c r="A6" s="69" t="s">
        <v>430</v>
      </c>
      <c r="B6" s="2" t="s">
        <v>424</v>
      </c>
      <c r="C6" s="2" t="s">
        <v>424</v>
      </c>
    </row>
    <row r="7">
      <c r="A7" s="75" t="s">
        <v>432</v>
      </c>
      <c r="B7" s="77">
        <v>0.0</v>
      </c>
      <c r="C7" s="77">
        <v>0.0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</row>
    <row r="8">
      <c r="A8" s="82" t="s">
        <v>139</v>
      </c>
      <c r="B8" s="2" t="s">
        <v>424</v>
      </c>
      <c r="C8" s="2" t="s">
        <v>424</v>
      </c>
    </row>
    <row r="9">
      <c r="A9" s="86" t="s">
        <v>141</v>
      </c>
      <c r="B9" s="2" t="s">
        <v>424</v>
      </c>
      <c r="C9" s="2" t="s">
        <v>424</v>
      </c>
    </row>
    <row r="10">
      <c r="A10" s="90" t="s">
        <v>143</v>
      </c>
      <c r="B10" s="2" t="s">
        <v>424</v>
      </c>
      <c r="C10" s="2" t="s">
        <v>424</v>
      </c>
    </row>
    <row r="11">
      <c r="A11" s="94" t="s">
        <v>435</v>
      </c>
      <c r="B11" s="95">
        <v>242.0</v>
      </c>
      <c r="C11" s="95">
        <f>SUM(D11:Q11)</f>
        <v>10</v>
      </c>
      <c r="D11" s="96"/>
      <c r="E11" s="96"/>
      <c r="F11" s="96"/>
      <c r="G11" s="95">
        <v>1.0</v>
      </c>
      <c r="H11" s="96"/>
      <c r="I11" s="95">
        <v>1.0</v>
      </c>
      <c r="J11" s="95">
        <v>3.0</v>
      </c>
      <c r="K11" s="96"/>
      <c r="L11" s="95">
        <v>3.0</v>
      </c>
      <c r="M11" s="96"/>
      <c r="N11" s="96"/>
      <c r="O11" s="95">
        <v>1.0</v>
      </c>
      <c r="P11" s="96"/>
      <c r="Q11" s="95">
        <v>1.0</v>
      </c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</row>
    <row r="12">
      <c r="A12" s="121" t="s">
        <v>150</v>
      </c>
      <c r="B12" s="123">
        <v>0.0</v>
      </c>
      <c r="C12" s="123">
        <v>0.0</v>
      </c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</row>
    <row r="13">
      <c r="A13" s="126" t="s">
        <v>131</v>
      </c>
      <c r="B13" s="2" t="s">
        <v>424</v>
      </c>
      <c r="C13" s="2" t="s">
        <v>424</v>
      </c>
    </row>
    <row r="14">
      <c r="A14" s="130" t="s">
        <v>425</v>
      </c>
      <c r="B14" s="131">
        <f>SUM(D14:U14)</f>
        <v>27</v>
      </c>
      <c r="C14" s="131"/>
      <c r="D14" s="133"/>
      <c r="E14" s="133">
        <f>1+1+6+1</f>
        <v>9</v>
      </c>
      <c r="F14" s="131">
        <v>2.0</v>
      </c>
      <c r="G14" s="131">
        <v>5.0</v>
      </c>
      <c r="H14" s="133"/>
      <c r="I14" s="133"/>
      <c r="J14" s="131">
        <v>6.0</v>
      </c>
      <c r="K14" s="133"/>
      <c r="L14" s="133"/>
      <c r="M14" s="133"/>
      <c r="N14" s="131">
        <v>1.0</v>
      </c>
      <c r="O14" s="133"/>
      <c r="P14" s="131">
        <v>1.0</v>
      </c>
      <c r="Q14" s="133"/>
      <c r="R14" s="131">
        <v>1.0</v>
      </c>
      <c r="S14" s="131">
        <v>1.0</v>
      </c>
      <c r="T14" s="133"/>
      <c r="U14" s="131">
        <v>1.0</v>
      </c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</row>
    <row r="15">
      <c r="A15" s="266" t="s">
        <v>442</v>
      </c>
      <c r="B15" s="267"/>
      <c r="C15" s="267"/>
      <c r="D15" s="268"/>
      <c r="E15" s="268"/>
      <c r="F15" s="268"/>
      <c r="G15" s="268"/>
      <c r="H15" s="268"/>
      <c r="I15" s="268"/>
      <c r="J15" s="268"/>
      <c r="K15" s="268"/>
      <c r="L15" s="268"/>
      <c r="M15" s="268"/>
      <c r="N15" s="268"/>
      <c r="O15" s="268"/>
      <c r="P15" s="268"/>
      <c r="Q15" s="268"/>
      <c r="R15" s="268"/>
      <c r="S15" s="268"/>
      <c r="T15" s="268"/>
      <c r="U15" s="268"/>
      <c r="V15" s="268"/>
      <c r="W15" s="268"/>
      <c r="X15" s="268"/>
      <c r="Y15" s="268"/>
      <c r="Z15" s="268"/>
      <c r="AA15" s="268"/>
      <c r="AB15" s="268"/>
      <c r="AC15" s="268"/>
      <c r="AD15" s="268"/>
      <c r="AE15" s="268"/>
    </row>
    <row r="16">
      <c r="A16" s="7" t="s">
        <v>51</v>
      </c>
      <c r="B16" s="34">
        <f t="shared" ref="B16:AE16" si="1">SUM(B2:B15)</f>
        <v>270</v>
      </c>
      <c r="C16" s="34">
        <f t="shared" si="1"/>
        <v>10</v>
      </c>
      <c r="D16" s="34">
        <f t="shared" si="1"/>
        <v>0</v>
      </c>
      <c r="E16" s="34">
        <f t="shared" si="1"/>
        <v>9</v>
      </c>
      <c r="F16" s="34">
        <f t="shared" si="1"/>
        <v>2</v>
      </c>
      <c r="G16" s="34">
        <f t="shared" si="1"/>
        <v>6</v>
      </c>
      <c r="H16" s="34">
        <f t="shared" si="1"/>
        <v>0</v>
      </c>
      <c r="I16" s="34">
        <f t="shared" si="1"/>
        <v>1</v>
      </c>
      <c r="J16" s="34">
        <f t="shared" si="1"/>
        <v>9</v>
      </c>
      <c r="K16" s="34">
        <f t="shared" si="1"/>
        <v>0</v>
      </c>
      <c r="L16" s="34">
        <f t="shared" si="1"/>
        <v>3</v>
      </c>
      <c r="M16" s="34">
        <f t="shared" si="1"/>
        <v>0</v>
      </c>
      <c r="N16" s="34">
        <f t="shared" si="1"/>
        <v>1</v>
      </c>
      <c r="O16" s="34">
        <f t="shared" si="1"/>
        <v>1</v>
      </c>
      <c r="P16" s="34">
        <f t="shared" si="1"/>
        <v>1</v>
      </c>
      <c r="Q16" s="34">
        <f t="shared" si="1"/>
        <v>1</v>
      </c>
      <c r="R16" s="34">
        <f t="shared" si="1"/>
        <v>1</v>
      </c>
      <c r="S16" s="34">
        <f t="shared" si="1"/>
        <v>1</v>
      </c>
      <c r="T16" s="34">
        <f t="shared" si="1"/>
        <v>0</v>
      </c>
      <c r="U16" s="34">
        <f t="shared" si="1"/>
        <v>1</v>
      </c>
      <c r="V16" s="34">
        <f t="shared" si="1"/>
        <v>0</v>
      </c>
      <c r="W16" s="34">
        <f t="shared" si="1"/>
        <v>0</v>
      </c>
      <c r="X16" s="34">
        <f t="shared" si="1"/>
        <v>0</v>
      </c>
      <c r="Y16" s="34">
        <f t="shared" si="1"/>
        <v>0</v>
      </c>
      <c r="Z16" s="34">
        <f t="shared" si="1"/>
        <v>0</v>
      </c>
      <c r="AA16" s="34">
        <f t="shared" si="1"/>
        <v>0</v>
      </c>
      <c r="AB16" s="34">
        <f t="shared" si="1"/>
        <v>0</v>
      </c>
      <c r="AC16" s="34">
        <f t="shared" si="1"/>
        <v>0</v>
      </c>
      <c r="AD16" s="34">
        <f t="shared" si="1"/>
        <v>0</v>
      </c>
      <c r="AE16" s="34">
        <f t="shared" si="1"/>
        <v>0</v>
      </c>
    </row>
    <row r="17">
      <c r="A17" s="60"/>
    </row>
    <row r="18">
      <c r="A18" s="60"/>
    </row>
    <row r="19">
      <c r="A19" s="60"/>
    </row>
    <row r="20">
      <c r="A20" s="7" t="s">
        <v>452</v>
      </c>
    </row>
    <row r="21">
      <c r="A21" s="60"/>
    </row>
    <row r="22">
      <c r="A22" s="60"/>
    </row>
    <row r="23">
      <c r="A23" s="60"/>
    </row>
    <row r="24">
      <c r="A24" s="60"/>
    </row>
    <row r="25">
      <c r="A25" s="60"/>
    </row>
    <row r="26">
      <c r="A26" s="60"/>
    </row>
    <row r="27">
      <c r="A27" s="60"/>
    </row>
    <row r="28">
      <c r="A28" s="60"/>
    </row>
    <row r="29">
      <c r="A29" s="60"/>
    </row>
    <row r="30">
      <c r="A30" s="60"/>
    </row>
    <row r="31">
      <c r="A31" s="60"/>
    </row>
    <row r="32">
      <c r="A32" s="60"/>
    </row>
    <row r="33">
      <c r="A33" s="60"/>
    </row>
    <row r="34">
      <c r="A34" s="60"/>
    </row>
    <row r="35">
      <c r="A35" s="60"/>
    </row>
    <row r="36">
      <c r="A36" s="60"/>
    </row>
    <row r="37">
      <c r="A37" s="60"/>
    </row>
    <row r="38">
      <c r="A38" s="60"/>
    </row>
    <row r="39">
      <c r="A39" s="60"/>
    </row>
    <row r="40">
      <c r="A40" s="60"/>
    </row>
    <row r="41">
      <c r="A41" s="60"/>
    </row>
    <row r="42">
      <c r="A42" s="60"/>
    </row>
    <row r="43">
      <c r="A43" s="60"/>
    </row>
    <row r="44">
      <c r="A44" s="60"/>
    </row>
    <row r="45">
      <c r="A45" s="60"/>
    </row>
    <row r="46">
      <c r="A46" s="60"/>
    </row>
    <row r="47">
      <c r="A47" s="60"/>
    </row>
    <row r="48">
      <c r="A48" s="60"/>
    </row>
    <row r="49">
      <c r="A49" s="60"/>
    </row>
    <row r="50">
      <c r="A50" s="60"/>
    </row>
    <row r="51">
      <c r="A51" s="60"/>
    </row>
    <row r="52">
      <c r="A52" s="60"/>
    </row>
    <row r="53">
      <c r="A53" s="60"/>
    </row>
    <row r="54">
      <c r="A54" s="60"/>
    </row>
    <row r="55">
      <c r="A55" s="60"/>
    </row>
    <row r="56">
      <c r="A56" s="60"/>
    </row>
    <row r="57">
      <c r="A57" s="60"/>
    </row>
    <row r="58">
      <c r="A58" s="60"/>
    </row>
    <row r="59">
      <c r="A59" s="60"/>
    </row>
    <row r="60">
      <c r="A60" s="60"/>
    </row>
    <row r="61">
      <c r="A61" s="60"/>
    </row>
    <row r="62">
      <c r="A62" s="60"/>
    </row>
    <row r="63">
      <c r="A63" s="60"/>
    </row>
    <row r="64">
      <c r="A64" s="60"/>
    </row>
    <row r="65">
      <c r="A65" s="60"/>
    </row>
    <row r="66">
      <c r="A66" s="60"/>
    </row>
    <row r="67">
      <c r="A67" s="60"/>
    </row>
    <row r="68">
      <c r="A68" s="60"/>
    </row>
    <row r="69">
      <c r="A69" s="60"/>
    </row>
    <row r="70">
      <c r="A70" s="60"/>
    </row>
    <row r="71">
      <c r="A71" s="60"/>
    </row>
    <row r="72">
      <c r="A72" s="60"/>
    </row>
    <row r="73">
      <c r="A73" s="60"/>
    </row>
    <row r="74">
      <c r="A74" s="60"/>
    </row>
    <row r="75">
      <c r="A75" s="60"/>
    </row>
    <row r="76">
      <c r="A76" s="60"/>
    </row>
    <row r="77">
      <c r="A77" s="60"/>
    </row>
    <row r="78">
      <c r="A78" s="60"/>
    </row>
    <row r="79">
      <c r="A79" s="60"/>
    </row>
    <row r="80">
      <c r="A80" s="60"/>
    </row>
    <row r="81">
      <c r="A81" s="60"/>
    </row>
    <row r="82">
      <c r="A82" s="60"/>
    </row>
    <row r="83">
      <c r="A83" s="60"/>
    </row>
    <row r="84">
      <c r="A84" s="60"/>
    </row>
    <row r="85">
      <c r="A85" s="60"/>
    </row>
    <row r="86">
      <c r="A86" s="60"/>
    </row>
    <row r="87">
      <c r="A87" s="60"/>
    </row>
    <row r="88">
      <c r="A88" s="60"/>
    </row>
    <row r="89">
      <c r="A89" s="60"/>
    </row>
    <row r="90">
      <c r="A90" s="60"/>
    </row>
    <row r="91">
      <c r="A91" s="60"/>
    </row>
    <row r="92">
      <c r="A92" s="60"/>
    </row>
    <row r="93">
      <c r="A93" s="60"/>
    </row>
    <row r="94">
      <c r="A94" s="60"/>
    </row>
    <row r="95">
      <c r="A95" s="60"/>
    </row>
    <row r="96">
      <c r="A96" s="60"/>
    </row>
    <row r="97">
      <c r="A97" s="60"/>
    </row>
    <row r="98">
      <c r="A98" s="60"/>
    </row>
    <row r="99">
      <c r="A99" s="60"/>
    </row>
    <row r="100">
      <c r="A100" s="60"/>
    </row>
    <row r="101">
      <c r="A101" s="60"/>
    </row>
    <row r="102">
      <c r="A102" s="60"/>
    </row>
    <row r="103">
      <c r="A103" s="60"/>
    </row>
    <row r="104">
      <c r="A104" s="60"/>
    </row>
    <row r="105">
      <c r="A105" s="60"/>
    </row>
    <row r="106">
      <c r="A106" s="60"/>
    </row>
    <row r="107">
      <c r="A107" s="60"/>
    </row>
    <row r="108">
      <c r="A108" s="60"/>
    </row>
    <row r="109">
      <c r="A109" s="60"/>
    </row>
    <row r="110">
      <c r="A110" s="60"/>
    </row>
    <row r="111">
      <c r="A111" s="60"/>
    </row>
    <row r="112">
      <c r="A112" s="60"/>
    </row>
    <row r="113">
      <c r="A113" s="60"/>
    </row>
    <row r="114">
      <c r="A114" s="60"/>
    </row>
    <row r="115">
      <c r="A115" s="60"/>
    </row>
    <row r="116">
      <c r="A116" s="60"/>
    </row>
    <row r="117">
      <c r="A117" s="60"/>
    </row>
    <row r="118">
      <c r="A118" s="60"/>
    </row>
    <row r="119">
      <c r="A119" s="60"/>
    </row>
    <row r="120">
      <c r="A120" s="60"/>
    </row>
    <row r="121">
      <c r="A121" s="60"/>
    </row>
    <row r="122">
      <c r="A122" s="60"/>
    </row>
    <row r="123">
      <c r="A123" s="60"/>
    </row>
    <row r="124">
      <c r="A124" s="60"/>
    </row>
    <row r="125">
      <c r="A125" s="60"/>
    </row>
    <row r="126">
      <c r="A126" s="60"/>
    </row>
    <row r="127">
      <c r="A127" s="60"/>
    </row>
    <row r="128">
      <c r="A128" s="60"/>
    </row>
    <row r="129">
      <c r="A129" s="60"/>
    </row>
    <row r="130">
      <c r="A130" s="60"/>
    </row>
    <row r="131">
      <c r="A131" s="60"/>
    </row>
    <row r="132">
      <c r="A132" s="60"/>
    </row>
    <row r="133">
      <c r="A133" s="60"/>
    </row>
    <row r="134">
      <c r="A134" s="60"/>
    </row>
    <row r="135">
      <c r="A135" s="60"/>
    </row>
    <row r="136">
      <c r="A136" s="60"/>
    </row>
    <row r="137">
      <c r="A137" s="60"/>
    </row>
    <row r="138">
      <c r="A138" s="60"/>
    </row>
    <row r="139">
      <c r="A139" s="60"/>
    </row>
    <row r="140">
      <c r="A140" s="60"/>
    </row>
    <row r="141">
      <c r="A141" s="60"/>
    </row>
    <row r="142">
      <c r="A142" s="60"/>
    </row>
    <row r="143">
      <c r="A143" s="60"/>
    </row>
    <row r="144">
      <c r="A144" s="60"/>
    </row>
    <row r="145">
      <c r="A145" s="60"/>
    </row>
    <row r="146">
      <c r="A146" s="60"/>
    </row>
    <row r="147">
      <c r="A147" s="60"/>
    </row>
    <row r="148">
      <c r="A148" s="60"/>
    </row>
    <row r="149">
      <c r="A149" s="60"/>
    </row>
    <row r="150">
      <c r="A150" s="60"/>
    </row>
    <row r="151">
      <c r="A151" s="60"/>
    </row>
    <row r="152">
      <c r="A152" s="60"/>
    </row>
    <row r="153">
      <c r="A153" s="60"/>
    </row>
    <row r="154">
      <c r="A154" s="60"/>
    </row>
    <row r="155">
      <c r="A155" s="60"/>
    </row>
    <row r="156">
      <c r="A156" s="60"/>
    </row>
    <row r="157">
      <c r="A157" s="60"/>
    </row>
    <row r="158">
      <c r="A158" s="60"/>
    </row>
    <row r="159">
      <c r="A159" s="60"/>
    </row>
    <row r="160">
      <c r="A160" s="60"/>
    </row>
    <row r="161">
      <c r="A161" s="60"/>
    </row>
    <row r="162">
      <c r="A162" s="60"/>
    </row>
    <row r="163">
      <c r="A163" s="60"/>
    </row>
    <row r="164">
      <c r="A164" s="60"/>
    </row>
    <row r="165">
      <c r="A165" s="60"/>
    </row>
    <row r="166">
      <c r="A166" s="60"/>
    </row>
    <row r="167">
      <c r="A167" s="60"/>
    </row>
    <row r="168">
      <c r="A168" s="60"/>
    </row>
    <row r="169">
      <c r="A169" s="60"/>
    </row>
    <row r="170">
      <c r="A170" s="60"/>
    </row>
    <row r="171">
      <c r="A171" s="60"/>
    </row>
    <row r="172">
      <c r="A172" s="60"/>
    </row>
    <row r="173">
      <c r="A173" s="60"/>
    </row>
    <row r="174">
      <c r="A174" s="60"/>
    </row>
    <row r="175">
      <c r="A175" s="60"/>
    </row>
    <row r="176">
      <c r="A176" s="60"/>
    </row>
    <row r="177">
      <c r="A177" s="60"/>
    </row>
    <row r="178">
      <c r="A178" s="60"/>
    </row>
    <row r="179">
      <c r="A179" s="60"/>
    </row>
    <row r="180">
      <c r="A180" s="60"/>
    </row>
    <row r="181">
      <c r="A181" s="60"/>
    </row>
    <row r="182">
      <c r="A182" s="60"/>
    </row>
    <row r="183">
      <c r="A183" s="60"/>
    </row>
    <row r="184">
      <c r="A184" s="60"/>
    </row>
    <row r="185">
      <c r="A185" s="60"/>
    </row>
    <row r="186">
      <c r="A186" s="60"/>
    </row>
    <row r="187">
      <c r="A187" s="60"/>
    </row>
    <row r="188">
      <c r="A188" s="60"/>
    </row>
    <row r="189">
      <c r="A189" s="60"/>
    </row>
    <row r="190">
      <c r="A190" s="60"/>
    </row>
    <row r="191">
      <c r="A191" s="60"/>
    </row>
    <row r="192">
      <c r="A192" s="60"/>
    </row>
    <row r="193">
      <c r="A193" s="60"/>
    </row>
    <row r="194">
      <c r="A194" s="60"/>
    </row>
    <row r="195">
      <c r="A195" s="60"/>
    </row>
    <row r="196">
      <c r="A196" s="60"/>
    </row>
    <row r="197">
      <c r="A197" s="60"/>
    </row>
    <row r="198">
      <c r="A198" s="60"/>
    </row>
    <row r="199">
      <c r="A199" s="60"/>
    </row>
    <row r="200">
      <c r="A200" s="60"/>
    </row>
    <row r="201">
      <c r="A201" s="60"/>
    </row>
    <row r="202">
      <c r="A202" s="60"/>
    </row>
    <row r="203">
      <c r="A203" s="60"/>
    </row>
    <row r="204">
      <c r="A204" s="60"/>
    </row>
    <row r="205">
      <c r="A205" s="60"/>
    </row>
    <row r="206">
      <c r="A206" s="60"/>
    </row>
    <row r="207">
      <c r="A207" s="60"/>
    </row>
    <row r="208">
      <c r="A208" s="60"/>
    </row>
    <row r="209">
      <c r="A209" s="60"/>
    </row>
    <row r="210">
      <c r="A210" s="60"/>
    </row>
    <row r="211">
      <c r="A211" s="60"/>
    </row>
    <row r="212">
      <c r="A212" s="60"/>
    </row>
    <row r="213">
      <c r="A213" s="60"/>
    </row>
    <row r="214">
      <c r="A214" s="60"/>
    </row>
    <row r="215">
      <c r="A215" s="60"/>
    </row>
    <row r="216">
      <c r="A216" s="60"/>
    </row>
    <row r="217">
      <c r="A217" s="60"/>
    </row>
    <row r="218">
      <c r="A218" s="60"/>
    </row>
    <row r="219">
      <c r="A219" s="60"/>
    </row>
    <row r="220">
      <c r="A220" s="60"/>
    </row>
    <row r="221">
      <c r="A221" s="60"/>
    </row>
    <row r="222">
      <c r="A222" s="60"/>
    </row>
    <row r="223">
      <c r="A223" s="60"/>
    </row>
    <row r="224">
      <c r="A224" s="60"/>
    </row>
    <row r="225">
      <c r="A225" s="60"/>
    </row>
    <row r="226">
      <c r="A226" s="60"/>
    </row>
    <row r="227">
      <c r="A227" s="60"/>
    </row>
    <row r="228">
      <c r="A228" s="60"/>
    </row>
    <row r="229">
      <c r="A229" s="60"/>
    </row>
    <row r="230">
      <c r="A230" s="60"/>
    </row>
    <row r="231">
      <c r="A231" s="60"/>
    </row>
    <row r="232">
      <c r="A232" s="60"/>
    </row>
    <row r="233">
      <c r="A233" s="60"/>
    </row>
    <row r="234">
      <c r="A234" s="60"/>
    </row>
    <row r="235">
      <c r="A235" s="60"/>
    </row>
    <row r="236">
      <c r="A236" s="60"/>
    </row>
    <row r="237">
      <c r="A237" s="60"/>
    </row>
    <row r="238">
      <c r="A238" s="60"/>
    </row>
    <row r="239">
      <c r="A239" s="60"/>
    </row>
    <row r="240">
      <c r="A240" s="60"/>
    </row>
    <row r="241">
      <c r="A241" s="60"/>
    </row>
    <row r="242">
      <c r="A242" s="60"/>
    </row>
    <row r="243">
      <c r="A243" s="60"/>
    </row>
    <row r="244">
      <c r="A244" s="60"/>
    </row>
    <row r="245">
      <c r="A245" s="60"/>
    </row>
    <row r="246">
      <c r="A246" s="60"/>
    </row>
    <row r="247">
      <c r="A247" s="60"/>
    </row>
    <row r="248">
      <c r="A248" s="60"/>
    </row>
    <row r="249">
      <c r="A249" s="60"/>
    </row>
    <row r="250">
      <c r="A250" s="60"/>
    </row>
    <row r="251">
      <c r="A251" s="60"/>
    </row>
    <row r="252">
      <c r="A252" s="60"/>
    </row>
    <row r="253">
      <c r="A253" s="60"/>
    </row>
    <row r="254">
      <c r="A254" s="60"/>
    </row>
    <row r="255">
      <c r="A255" s="60"/>
    </row>
    <row r="256">
      <c r="A256" s="60"/>
    </row>
    <row r="257">
      <c r="A257" s="60"/>
    </row>
    <row r="258">
      <c r="A258" s="60"/>
    </row>
    <row r="259">
      <c r="A259" s="60"/>
    </row>
    <row r="260">
      <c r="A260" s="60"/>
    </row>
    <row r="261">
      <c r="A261" s="60"/>
    </row>
    <row r="262">
      <c r="A262" s="60"/>
    </row>
    <row r="263">
      <c r="A263" s="60"/>
    </row>
    <row r="264">
      <c r="A264" s="60"/>
    </row>
    <row r="265">
      <c r="A265" s="60"/>
    </row>
    <row r="266">
      <c r="A266" s="60"/>
    </row>
    <row r="267">
      <c r="A267" s="60"/>
    </row>
    <row r="268">
      <c r="A268" s="60"/>
    </row>
    <row r="269">
      <c r="A269" s="60"/>
    </row>
    <row r="270">
      <c r="A270" s="60"/>
    </row>
    <row r="271">
      <c r="A271" s="60"/>
    </row>
    <row r="272">
      <c r="A272" s="60"/>
    </row>
    <row r="273">
      <c r="A273" s="60"/>
    </row>
    <row r="274">
      <c r="A274" s="60"/>
    </row>
    <row r="275">
      <c r="A275" s="60"/>
    </row>
    <row r="276">
      <c r="A276" s="60"/>
    </row>
    <row r="277">
      <c r="A277" s="60"/>
    </row>
    <row r="278">
      <c r="A278" s="60"/>
    </row>
    <row r="279">
      <c r="A279" s="60"/>
    </row>
    <row r="280">
      <c r="A280" s="60"/>
    </row>
    <row r="281">
      <c r="A281" s="60"/>
    </row>
    <row r="282">
      <c r="A282" s="60"/>
    </row>
    <row r="283">
      <c r="A283" s="60"/>
    </row>
    <row r="284">
      <c r="A284" s="60"/>
    </row>
    <row r="285">
      <c r="A285" s="60"/>
    </row>
    <row r="286">
      <c r="A286" s="60"/>
    </row>
    <row r="287">
      <c r="A287" s="60"/>
    </row>
    <row r="288">
      <c r="A288" s="60"/>
    </row>
    <row r="289">
      <c r="A289" s="60"/>
    </row>
    <row r="290">
      <c r="A290" s="60"/>
    </row>
    <row r="291">
      <c r="A291" s="60"/>
    </row>
    <row r="292">
      <c r="A292" s="60"/>
    </row>
    <row r="293">
      <c r="A293" s="60"/>
    </row>
    <row r="294">
      <c r="A294" s="60"/>
    </row>
    <row r="295">
      <c r="A295" s="60"/>
    </row>
    <row r="296">
      <c r="A296" s="60"/>
    </row>
    <row r="297">
      <c r="A297" s="60"/>
    </row>
    <row r="298">
      <c r="A298" s="60"/>
    </row>
    <row r="299">
      <c r="A299" s="60"/>
    </row>
    <row r="300">
      <c r="A300" s="60"/>
    </row>
    <row r="301">
      <c r="A301" s="60"/>
    </row>
    <row r="302">
      <c r="A302" s="60"/>
    </row>
    <row r="303">
      <c r="A303" s="60"/>
    </row>
    <row r="304">
      <c r="A304" s="60"/>
    </row>
    <row r="305">
      <c r="A305" s="60"/>
    </row>
    <row r="306">
      <c r="A306" s="60"/>
    </row>
    <row r="307">
      <c r="A307" s="60"/>
    </row>
    <row r="308">
      <c r="A308" s="60"/>
    </row>
    <row r="309">
      <c r="A309" s="60"/>
    </row>
    <row r="310">
      <c r="A310" s="60"/>
    </row>
    <row r="311">
      <c r="A311" s="60"/>
    </row>
    <row r="312">
      <c r="A312" s="60"/>
    </row>
    <row r="313">
      <c r="A313" s="60"/>
    </row>
    <row r="314">
      <c r="A314" s="60"/>
    </row>
    <row r="315">
      <c r="A315" s="60"/>
    </row>
    <row r="316">
      <c r="A316" s="60"/>
    </row>
    <row r="317">
      <c r="A317" s="60"/>
    </row>
    <row r="318">
      <c r="A318" s="60"/>
    </row>
    <row r="319">
      <c r="A319" s="60"/>
    </row>
    <row r="320">
      <c r="A320" s="60"/>
    </row>
    <row r="321">
      <c r="A321" s="60"/>
    </row>
    <row r="322">
      <c r="A322" s="60"/>
    </row>
    <row r="323">
      <c r="A323" s="60"/>
    </row>
    <row r="324">
      <c r="A324" s="60"/>
    </row>
    <row r="325">
      <c r="A325" s="60"/>
    </row>
    <row r="326">
      <c r="A326" s="60"/>
    </row>
    <row r="327">
      <c r="A327" s="60"/>
    </row>
    <row r="328">
      <c r="A328" s="60"/>
    </row>
    <row r="329">
      <c r="A329" s="60"/>
    </row>
    <row r="330">
      <c r="A330" s="60"/>
    </row>
    <row r="331">
      <c r="A331" s="60"/>
    </row>
    <row r="332">
      <c r="A332" s="60"/>
    </row>
    <row r="333">
      <c r="A333" s="60"/>
    </row>
    <row r="334">
      <c r="A334" s="60"/>
    </row>
    <row r="335">
      <c r="A335" s="60"/>
    </row>
    <row r="336">
      <c r="A336" s="60"/>
    </row>
    <row r="337">
      <c r="A337" s="60"/>
    </row>
    <row r="338">
      <c r="A338" s="60"/>
    </row>
    <row r="339">
      <c r="A339" s="60"/>
    </row>
    <row r="340">
      <c r="A340" s="60"/>
    </row>
    <row r="341">
      <c r="A341" s="60"/>
    </row>
    <row r="342">
      <c r="A342" s="60"/>
    </row>
    <row r="343">
      <c r="A343" s="60"/>
    </row>
    <row r="344">
      <c r="A344" s="60"/>
    </row>
    <row r="345">
      <c r="A345" s="60"/>
    </row>
    <row r="346">
      <c r="A346" s="60"/>
    </row>
    <row r="347">
      <c r="A347" s="60"/>
    </row>
    <row r="348">
      <c r="A348" s="60"/>
    </row>
    <row r="349">
      <c r="A349" s="60"/>
    </row>
    <row r="350">
      <c r="A350" s="60"/>
    </row>
    <row r="351">
      <c r="A351" s="60"/>
    </row>
    <row r="352">
      <c r="A352" s="60"/>
    </row>
    <row r="353">
      <c r="A353" s="60"/>
    </row>
    <row r="354">
      <c r="A354" s="60"/>
    </row>
    <row r="355">
      <c r="A355" s="60"/>
    </row>
    <row r="356">
      <c r="A356" s="60"/>
    </row>
    <row r="357">
      <c r="A357" s="60"/>
    </row>
    <row r="358">
      <c r="A358" s="60"/>
    </row>
    <row r="359">
      <c r="A359" s="60"/>
    </row>
    <row r="360">
      <c r="A360" s="60"/>
    </row>
    <row r="361">
      <c r="A361" s="60"/>
    </row>
    <row r="362">
      <c r="A362" s="60"/>
    </row>
    <row r="363">
      <c r="A363" s="60"/>
    </row>
    <row r="364">
      <c r="A364" s="60"/>
    </row>
    <row r="365">
      <c r="A365" s="60"/>
    </row>
    <row r="366">
      <c r="A366" s="60"/>
    </row>
    <row r="367">
      <c r="A367" s="60"/>
    </row>
    <row r="368">
      <c r="A368" s="60"/>
    </row>
    <row r="369">
      <c r="A369" s="60"/>
    </row>
    <row r="370">
      <c r="A370" s="60"/>
    </row>
    <row r="371">
      <c r="A371" s="60"/>
    </row>
    <row r="372">
      <c r="A372" s="60"/>
    </row>
    <row r="373">
      <c r="A373" s="60"/>
    </row>
    <row r="374">
      <c r="A374" s="60"/>
    </row>
    <row r="375">
      <c r="A375" s="60"/>
    </row>
    <row r="376">
      <c r="A376" s="60"/>
    </row>
    <row r="377">
      <c r="A377" s="60"/>
    </row>
    <row r="378">
      <c r="A378" s="60"/>
    </row>
    <row r="379">
      <c r="A379" s="60"/>
    </row>
    <row r="380">
      <c r="A380" s="60"/>
    </row>
    <row r="381">
      <c r="A381" s="60"/>
    </row>
    <row r="382">
      <c r="A382" s="60"/>
    </row>
    <row r="383">
      <c r="A383" s="60"/>
    </row>
    <row r="384">
      <c r="A384" s="60"/>
    </row>
    <row r="385">
      <c r="A385" s="60"/>
    </row>
    <row r="386">
      <c r="A386" s="60"/>
    </row>
    <row r="387">
      <c r="A387" s="60"/>
    </row>
    <row r="388">
      <c r="A388" s="60"/>
    </row>
    <row r="389">
      <c r="A389" s="60"/>
    </row>
    <row r="390">
      <c r="A390" s="60"/>
    </row>
    <row r="391">
      <c r="A391" s="60"/>
    </row>
    <row r="392">
      <c r="A392" s="60"/>
    </row>
    <row r="393">
      <c r="A393" s="60"/>
    </row>
    <row r="394">
      <c r="A394" s="60"/>
    </row>
    <row r="395">
      <c r="A395" s="60"/>
    </row>
    <row r="396">
      <c r="A396" s="60"/>
    </row>
    <row r="397">
      <c r="A397" s="60"/>
    </row>
    <row r="398">
      <c r="A398" s="60"/>
    </row>
    <row r="399">
      <c r="A399" s="60"/>
    </row>
    <row r="400">
      <c r="A400" s="60"/>
    </row>
    <row r="401">
      <c r="A401" s="60"/>
    </row>
    <row r="402">
      <c r="A402" s="60"/>
    </row>
    <row r="403">
      <c r="A403" s="60"/>
    </row>
    <row r="404">
      <c r="A404" s="60"/>
    </row>
    <row r="405">
      <c r="A405" s="60"/>
    </row>
    <row r="406">
      <c r="A406" s="60"/>
    </row>
    <row r="407">
      <c r="A407" s="60"/>
    </row>
    <row r="408">
      <c r="A408" s="60"/>
    </row>
    <row r="409">
      <c r="A409" s="60"/>
    </row>
    <row r="410">
      <c r="A410" s="60"/>
    </row>
    <row r="411">
      <c r="A411" s="60"/>
    </row>
    <row r="412">
      <c r="A412" s="60"/>
    </row>
    <row r="413">
      <c r="A413" s="60"/>
    </row>
    <row r="414">
      <c r="A414" s="60"/>
    </row>
    <row r="415">
      <c r="A415" s="60"/>
    </row>
    <row r="416">
      <c r="A416" s="60"/>
    </row>
    <row r="417">
      <c r="A417" s="60"/>
    </row>
    <row r="418">
      <c r="A418" s="60"/>
    </row>
    <row r="419">
      <c r="A419" s="60"/>
    </row>
    <row r="420">
      <c r="A420" s="60"/>
    </row>
    <row r="421">
      <c r="A421" s="60"/>
    </row>
    <row r="422">
      <c r="A422" s="60"/>
    </row>
    <row r="423">
      <c r="A423" s="60"/>
    </row>
    <row r="424">
      <c r="A424" s="60"/>
    </row>
    <row r="425">
      <c r="A425" s="60"/>
    </row>
    <row r="426">
      <c r="A426" s="60"/>
    </row>
    <row r="427">
      <c r="A427" s="60"/>
    </row>
    <row r="428">
      <c r="A428" s="60"/>
    </row>
    <row r="429">
      <c r="A429" s="60"/>
    </row>
    <row r="430">
      <c r="A430" s="60"/>
    </row>
    <row r="431">
      <c r="A431" s="60"/>
    </row>
    <row r="432">
      <c r="A432" s="60"/>
    </row>
    <row r="433">
      <c r="A433" s="60"/>
    </row>
    <row r="434">
      <c r="A434" s="60"/>
    </row>
    <row r="435">
      <c r="A435" s="60"/>
    </row>
    <row r="436">
      <c r="A436" s="60"/>
    </row>
    <row r="437">
      <c r="A437" s="60"/>
    </row>
    <row r="438">
      <c r="A438" s="60"/>
    </row>
    <row r="439">
      <c r="A439" s="60"/>
    </row>
    <row r="440">
      <c r="A440" s="60"/>
    </row>
    <row r="441">
      <c r="A441" s="60"/>
    </row>
    <row r="442">
      <c r="A442" s="60"/>
    </row>
    <row r="443">
      <c r="A443" s="60"/>
    </row>
    <row r="444">
      <c r="A444" s="60"/>
    </row>
    <row r="445">
      <c r="A445" s="60"/>
    </row>
    <row r="446">
      <c r="A446" s="60"/>
    </row>
    <row r="447">
      <c r="A447" s="60"/>
    </row>
    <row r="448">
      <c r="A448" s="60"/>
    </row>
    <row r="449">
      <c r="A449" s="60"/>
    </row>
    <row r="450">
      <c r="A450" s="60"/>
    </row>
    <row r="451">
      <c r="A451" s="60"/>
    </row>
    <row r="452">
      <c r="A452" s="60"/>
    </row>
    <row r="453">
      <c r="A453" s="60"/>
    </row>
    <row r="454">
      <c r="A454" s="60"/>
    </row>
    <row r="455">
      <c r="A455" s="60"/>
    </row>
    <row r="456">
      <c r="A456" s="60"/>
    </row>
    <row r="457">
      <c r="A457" s="60"/>
    </row>
    <row r="458">
      <c r="A458" s="60"/>
    </row>
    <row r="459">
      <c r="A459" s="60"/>
    </row>
    <row r="460">
      <c r="A460" s="60"/>
    </row>
    <row r="461">
      <c r="A461" s="60"/>
    </row>
    <row r="462">
      <c r="A462" s="60"/>
    </row>
    <row r="463">
      <c r="A463" s="60"/>
    </row>
    <row r="464">
      <c r="A464" s="60"/>
    </row>
    <row r="465">
      <c r="A465" s="60"/>
    </row>
    <row r="466">
      <c r="A466" s="60"/>
    </row>
    <row r="467">
      <c r="A467" s="60"/>
    </row>
    <row r="468">
      <c r="A468" s="60"/>
    </row>
    <row r="469">
      <c r="A469" s="60"/>
    </row>
    <row r="470">
      <c r="A470" s="60"/>
    </row>
    <row r="471">
      <c r="A471" s="60"/>
    </row>
    <row r="472">
      <c r="A472" s="60"/>
    </row>
    <row r="473">
      <c r="A473" s="60"/>
    </row>
    <row r="474">
      <c r="A474" s="60"/>
    </row>
    <row r="475">
      <c r="A475" s="60"/>
    </row>
    <row r="476">
      <c r="A476" s="60"/>
    </row>
    <row r="477">
      <c r="A477" s="60"/>
    </row>
    <row r="478">
      <c r="A478" s="60"/>
    </row>
    <row r="479">
      <c r="A479" s="60"/>
    </row>
    <row r="480">
      <c r="A480" s="60"/>
    </row>
    <row r="481">
      <c r="A481" s="60"/>
    </row>
    <row r="482">
      <c r="A482" s="60"/>
    </row>
    <row r="483">
      <c r="A483" s="60"/>
    </row>
    <row r="484">
      <c r="A484" s="60"/>
    </row>
    <row r="485">
      <c r="A485" s="60"/>
    </row>
    <row r="486">
      <c r="A486" s="60"/>
    </row>
    <row r="487">
      <c r="A487" s="60"/>
    </row>
    <row r="488">
      <c r="A488" s="60"/>
    </row>
    <row r="489">
      <c r="A489" s="60"/>
    </row>
    <row r="490">
      <c r="A490" s="60"/>
    </row>
    <row r="491">
      <c r="A491" s="60"/>
    </row>
    <row r="492">
      <c r="A492" s="60"/>
    </row>
    <row r="493">
      <c r="A493" s="60"/>
    </row>
    <row r="494">
      <c r="A494" s="60"/>
    </row>
    <row r="495">
      <c r="A495" s="60"/>
    </row>
    <row r="496">
      <c r="A496" s="60"/>
    </row>
    <row r="497">
      <c r="A497" s="60"/>
    </row>
    <row r="498">
      <c r="A498" s="60"/>
    </row>
    <row r="499">
      <c r="A499" s="60"/>
    </row>
    <row r="500">
      <c r="A500" s="60"/>
    </row>
    <row r="501">
      <c r="A501" s="60"/>
    </row>
    <row r="502">
      <c r="A502" s="60"/>
    </row>
    <row r="503">
      <c r="A503" s="60"/>
    </row>
    <row r="504">
      <c r="A504" s="60"/>
    </row>
    <row r="505">
      <c r="A505" s="60"/>
    </row>
    <row r="506">
      <c r="A506" s="60"/>
    </row>
    <row r="507">
      <c r="A507" s="60"/>
    </row>
    <row r="508">
      <c r="A508" s="60"/>
    </row>
    <row r="509">
      <c r="A509" s="60"/>
    </row>
    <row r="510">
      <c r="A510" s="60"/>
    </row>
    <row r="511">
      <c r="A511" s="60"/>
    </row>
    <row r="512">
      <c r="A512" s="60"/>
    </row>
    <row r="513">
      <c r="A513" s="60"/>
    </row>
    <row r="514">
      <c r="A514" s="60"/>
    </row>
    <row r="515">
      <c r="A515" s="60"/>
    </row>
    <row r="516">
      <c r="A516" s="60"/>
    </row>
    <row r="517">
      <c r="A517" s="60"/>
    </row>
    <row r="518">
      <c r="A518" s="60"/>
    </row>
    <row r="519">
      <c r="A519" s="60"/>
    </row>
    <row r="520">
      <c r="A520" s="60"/>
    </row>
    <row r="521">
      <c r="A521" s="60"/>
    </row>
    <row r="522">
      <c r="A522" s="60"/>
    </row>
    <row r="523">
      <c r="A523" s="60"/>
    </row>
    <row r="524">
      <c r="A524" s="60"/>
    </row>
    <row r="525">
      <c r="A525" s="60"/>
    </row>
    <row r="526">
      <c r="A526" s="60"/>
    </row>
    <row r="527">
      <c r="A527" s="60"/>
    </row>
    <row r="528">
      <c r="A528" s="60"/>
    </row>
    <row r="529">
      <c r="A529" s="60"/>
    </row>
    <row r="530">
      <c r="A530" s="60"/>
    </row>
    <row r="531">
      <c r="A531" s="60"/>
    </row>
    <row r="532">
      <c r="A532" s="60"/>
    </row>
    <row r="533">
      <c r="A533" s="60"/>
    </row>
    <row r="534">
      <c r="A534" s="60"/>
    </row>
    <row r="535">
      <c r="A535" s="60"/>
    </row>
    <row r="536">
      <c r="A536" s="60"/>
    </row>
    <row r="537">
      <c r="A537" s="60"/>
    </row>
    <row r="538">
      <c r="A538" s="60"/>
    </row>
    <row r="539">
      <c r="A539" s="60"/>
    </row>
    <row r="540">
      <c r="A540" s="60"/>
    </row>
    <row r="541">
      <c r="A541" s="60"/>
    </row>
    <row r="542">
      <c r="A542" s="60"/>
    </row>
    <row r="543">
      <c r="A543" s="60"/>
    </row>
    <row r="544">
      <c r="A544" s="60"/>
    </row>
    <row r="545">
      <c r="A545" s="60"/>
    </row>
    <row r="546">
      <c r="A546" s="60"/>
    </row>
    <row r="547">
      <c r="A547" s="60"/>
    </row>
    <row r="548">
      <c r="A548" s="60"/>
    </row>
    <row r="549">
      <c r="A549" s="60"/>
    </row>
    <row r="550">
      <c r="A550" s="60"/>
    </row>
    <row r="551">
      <c r="A551" s="60"/>
    </row>
    <row r="552">
      <c r="A552" s="60"/>
    </row>
    <row r="553">
      <c r="A553" s="60"/>
    </row>
    <row r="554">
      <c r="A554" s="60"/>
    </row>
    <row r="555">
      <c r="A555" s="60"/>
    </row>
    <row r="556">
      <c r="A556" s="60"/>
    </row>
    <row r="557">
      <c r="A557" s="60"/>
    </row>
    <row r="558">
      <c r="A558" s="60"/>
    </row>
    <row r="559">
      <c r="A559" s="60"/>
    </row>
    <row r="560">
      <c r="A560" s="60"/>
    </row>
    <row r="561">
      <c r="A561" s="60"/>
    </row>
    <row r="562">
      <c r="A562" s="60"/>
    </row>
    <row r="563">
      <c r="A563" s="60"/>
    </row>
    <row r="564">
      <c r="A564" s="60"/>
    </row>
    <row r="565">
      <c r="A565" s="60"/>
    </row>
    <row r="566">
      <c r="A566" s="60"/>
    </row>
    <row r="567">
      <c r="A567" s="60"/>
    </row>
    <row r="568">
      <c r="A568" s="60"/>
    </row>
    <row r="569">
      <c r="A569" s="60"/>
    </row>
    <row r="570">
      <c r="A570" s="60"/>
    </row>
    <row r="571">
      <c r="A571" s="60"/>
    </row>
    <row r="572">
      <c r="A572" s="60"/>
    </row>
    <row r="573">
      <c r="A573" s="60"/>
    </row>
    <row r="574">
      <c r="A574" s="60"/>
    </row>
    <row r="575">
      <c r="A575" s="60"/>
    </row>
    <row r="576">
      <c r="A576" s="60"/>
    </row>
    <row r="577">
      <c r="A577" s="60"/>
    </row>
    <row r="578">
      <c r="A578" s="60"/>
    </row>
    <row r="579">
      <c r="A579" s="60"/>
    </row>
    <row r="580">
      <c r="A580" s="60"/>
    </row>
    <row r="581">
      <c r="A581" s="60"/>
    </row>
    <row r="582">
      <c r="A582" s="60"/>
    </row>
    <row r="583">
      <c r="A583" s="60"/>
    </row>
    <row r="584">
      <c r="A584" s="60"/>
    </row>
    <row r="585">
      <c r="A585" s="60"/>
    </row>
    <row r="586">
      <c r="A586" s="60"/>
    </row>
    <row r="587">
      <c r="A587" s="60"/>
    </row>
    <row r="588">
      <c r="A588" s="60"/>
    </row>
    <row r="589">
      <c r="A589" s="60"/>
    </row>
    <row r="590">
      <c r="A590" s="60"/>
    </row>
    <row r="591">
      <c r="A591" s="60"/>
    </row>
    <row r="592">
      <c r="A592" s="60"/>
    </row>
    <row r="593">
      <c r="A593" s="60"/>
    </row>
    <row r="594">
      <c r="A594" s="60"/>
    </row>
    <row r="595">
      <c r="A595" s="60"/>
    </row>
    <row r="596">
      <c r="A596" s="60"/>
    </row>
    <row r="597">
      <c r="A597" s="60"/>
    </row>
    <row r="598">
      <c r="A598" s="60"/>
    </row>
    <row r="599">
      <c r="A599" s="60"/>
    </row>
    <row r="600">
      <c r="A600" s="60"/>
    </row>
    <row r="601">
      <c r="A601" s="60"/>
    </row>
    <row r="602">
      <c r="A602" s="60"/>
    </row>
    <row r="603">
      <c r="A603" s="60"/>
    </row>
    <row r="604">
      <c r="A604" s="60"/>
    </row>
    <row r="605">
      <c r="A605" s="60"/>
    </row>
    <row r="606">
      <c r="A606" s="60"/>
    </row>
    <row r="607">
      <c r="A607" s="60"/>
    </row>
    <row r="608">
      <c r="A608" s="60"/>
    </row>
    <row r="609">
      <c r="A609" s="60"/>
    </row>
    <row r="610">
      <c r="A610" s="60"/>
    </row>
    <row r="611">
      <c r="A611" s="60"/>
    </row>
    <row r="612">
      <c r="A612" s="60"/>
    </row>
    <row r="613">
      <c r="A613" s="60"/>
    </row>
    <row r="614">
      <c r="A614" s="60"/>
    </row>
    <row r="615">
      <c r="A615" s="60"/>
    </row>
    <row r="616">
      <c r="A616" s="60"/>
    </row>
    <row r="617">
      <c r="A617" s="60"/>
    </row>
    <row r="618">
      <c r="A618" s="60"/>
    </row>
    <row r="619">
      <c r="A619" s="60"/>
    </row>
    <row r="620">
      <c r="A620" s="60"/>
    </row>
    <row r="621">
      <c r="A621" s="60"/>
    </row>
    <row r="622">
      <c r="A622" s="60"/>
    </row>
    <row r="623">
      <c r="A623" s="60"/>
    </row>
    <row r="624">
      <c r="A624" s="60"/>
    </row>
    <row r="625">
      <c r="A625" s="60"/>
    </row>
    <row r="626">
      <c r="A626" s="60"/>
    </row>
    <row r="627">
      <c r="A627" s="60"/>
    </row>
    <row r="628">
      <c r="A628" s="60"/>
    </row>
    <row r="629">
      <c r="A629" s="60"/>
    </row>
    <row r="630">
      <c r="A630" s="60"/>
    </row>
    <row r="631">
      <c r="A631" s="60"/>
    </row>
    <row r="632">
      <c r="A632" s="60"/>
    </row>
    <row r="633">
      <c r="A633" s="60"/>
    </row>
    <row r="634">
      <c r="A634" s="60"/>
    </row>
    <row r="635">
      <c r="A635" s="60"/>
    </row>
    <row r="636">
      <c r="A636" s="60"/>
    </row>
    <row r="637">
      <c r="A637" s="60"/>
    </row>
    <row r="638">
      <c r="A638" s="60"/>
    </row>
    <row r="639">
      <c r="A639" s="60"/>
    </row>
    <row r="640">
      <c r="A640" s="60"/>
    </row>
    <row r="641">
      <c r="A641" s="60"/>
    </row>
    <row r="642">
      <c r="A642" s="60"/>
    </row>
    <row r="643">
      <c r="A643" s="60"/>
    </row>
    <row r="644">
      <c r="A644" s="60"/>
    </row>
    <row r="645">
      <c r="A645" s="60"/>
    </row>
    <row r="646">
      <c r="A646" s="60"/>
    </row>
    <row r="647">
      <c r="A647" s="60"/>
    </row>
    <row r="648">
      <c r="A648" s="60"/>
    </row>
    <row r="649">
      <c r="A649" s="60"/>
    </row>
    <row r="650">
      <c r="A650" s="60"/>
    </row>
    <row r="651">
      <c r="A651" s="60"/>
    </row>
    <row r="652">
      <c r="A652" s="60"/>
    </row>
    <row r="653">
      <c r="A653" s="60"/>
    </row>
    <row r="654">
      <c r="A654" s="60"/>
    </row>
    <row r="655">
      <c r="A655" s="60"/>
    </row>
    <row r="656">
      <c r="A656" s="60"/>
    </row>
    <row r="657">
      <c r="A657" s="60"/>
    </row>
    <row r="658">
      <c r="A658" s="60"/>
    </row>
    <row r="659">
      <c r="A659" s="60"/>
    </row>
    <row r="660">
      <c r="A660" s="60"/>
    </row>
    <row r="661">
      <c r="A661" s="60"/>
    </row>
    <row r="662">
      <c r="A662" s="60"/>
    </row>
    <row r="663">
      <c r="A663" s="60"/>
    </row>
    <row r="664">
      <c r="A664" s="60"/>
    </row>
    <row r="665">
      <c r="A665" s="60"/>
    </row>
    <row r="666">
      <c r="A666" s="60"/>
    </row>
    <row r="667">
      <c r="A667" s="60"/>
    </row>
    <row r="668">
      <c r="A668" s="60"/>
    </row>
    <row r="669">
      <c r="A669" s="60"/>
    </row>
    <row r="670">
      <c r="A670" s="60"/>
    </row>
    <row r="671">
      <c r="A671" s="60"/>
    </row>
    <row r="672">
      <c r="A672" s="60"/>
    </row>
    <row r="673">
      <c r="A673" s="60"/>
    </row>
    <row r="674">
      <c r="A674" s="60"/>
    </row>
    <row r="675">
      <c r="A675" s="60"/>
    </row>
    <row r="676">
      <c r="A676" s="60"/>
    </row>
    <row r="677">
      <c r="A677" s="60"/>
    </row>
    <row r="678">
      <c r="A678" s="60"/>
    </row>
    <row r="679">
      <c r="A679" s="60"/>
    </row>
    <row r="680">
      <c r="A680" s="60"/>
    </row>
    <row r="681">
      <c r="A681" s="60"/>
    </row>
    <row r="682">
      <c r="A682" s="60"/>
    </row>
    <row r="683">
      <c r="A683" s="60"/>
    </row>
    <row r="684">
      <c r="A684" s="60"/>
    </row>
    <row r="685">
      <c r="A685" s="60"/>
    </row>
    <row r="686">
      <c r="A686" s="60"/>
    </row>
    <row r="687">
      <c r="A687" s="60"/>
    </row>
    <row r="688">
      <c r="A688" s="60"/>
    </row>
    <row r="689">
      <c r="A689" s="60"/>
    </row>
    <row r="690">
      <c r="A690" s="60"/>
    </row>
    <row r="691">
      <c r="A691" s="60"/>
    </row>
    <row r="692">
      <c r="A692" s="60"/>
    </row>
    <row r="693">
      <c r="A693" s="60"/>
    </row>
    <row r="694">
      <c r="A694" s="60"/>
    </row>
    <row r="695">
      <c r="A695" s="60"/>
    </row>
    <row r="696">
      <c r="A696" s="60"/>
    </row>
    <row r="697">
      <c r="A697" s="60"/>
    </row>
    <row r="698">
      <c r="A698" s="60"/>
    </row>
    <row r="699">
      <c r="A699" s="60"/>
    </row>
    <row r="700">
      <c r="A700" s="60"/>
    </row>
    <row r="701">
      <c r="A701" s="60"/>
    </row>
    <row r="702">
      <c r="A702" s="60"/>
    </row>
    <row r="703">
      <c r="A703" s="60"/>
    </row>
    <row r="704">
      <c r="A704" s="60"/>
    </row>
    <row r="705">
      <c r="A705" s="60"/>
    </row>
    <row r="706">
      <c r="A706" s="60"/>
    </row>
    <row r="707">
      <c r="A707" s="60"/>
    </row>
    <row r="708">
      <c r="A708" s="60"/>
    </row>
    <row r="709">
      <c r="A709" s="60"/>
    </row>
    <row r="710">
      <c r="A710" s="60"/>
    </row>
    <row r="711">
      <c r="A711" s="60"/>
    </row>
    <row r="712">
      <c r="A712" s="60"/>
    </row>
    <row r="713">
      <c r="A713" s="60"/>
    </row>
    <row r="714">
      <c r="A714" s="60"/>
    </row>
    <row r="715">
      <c r="A715" s="60"/>
    </row>
    <row r="716">
      <c r="A716" s="60"/>
    </row>
    <row r="717">
      <c r="A717" s="60"/>
    </row>
    <row r="718">
      <c r="A718" s="60"/>
    </row>
    <row r="719">
      <c r="A719" s="60"/>
    </row>
    <row r="720">
      <c r="A720" s="60"/>
    </row>
    <row r="721">
      <c r="A721" s="60"/>
    </row>
    <row r="722">
      <c r="A722" s="60"/>
    </row>
    <row r="723">
      <c r="A723" s="60"/>
    </row>
    <row r="724">
      <c r="A724" s="60"/>
    </row>
    <row r="725">
      <c r="A725" s="60"/>
    </row>
    <row r="726">
      <c r="A726" s="60"/>
    </row>
    <row r="727">
      <c r="A727" s="60"/>
    </row>
    <row r="728">
      <c r="A728" s="60"/>
    </row>
    <row r="729">
      <c r="A729" s="60"/>
    </row>
    <row r="730">
      <c r="A730" s="60"/>
    </row>
    <row r="731">
      <c r="A731" s="60"/>
    </row>
    <row r="732">
      <c r="A732" s="60"/>
    </row>
    <row r="733">
      <c r="A733" s="60"/>
    </row>
    <row r="734">
      <c r="A734" s="60"/>
    </row>
    <row r="735">
      <c r="A735" s="60"/>
    </row>
    <row r="736">
      <c r="A736" s="60"/>
    </row>
    <row r="737">
      <c r="A737" s="60"/>
    </row>
    <row r="738">
      <c r="A738" s="60"/>
    </row>
    <row r="739">
      <c r="A739" s="60"/>
    </row>
    <row r="740">
      <c r="A740" s="60"/>
    </row>
    <row r="741">
      <c r="A741" s="60"/>
    </row>
    <row r="742">
      <c r="A742" s="60"/>
    </row>
    <row r="743">
      <c r="A743" s="60"/>
    </row>
    <row r="744">
      <c r="A744" s="60"/>
    </row>
    <row r="745">
      <c r="A745" s="60"/>
    </row>
    <row r="746">
      <c r="A746" s="60"/>
    </row>
    <row r="747">
      <c r="A747" s="60"/>
    </row>
    <row r="748">
      <c r="A748" s="60"/>
    </row>
    <row r="749">
      <c r="A749" s="60"/>
    </row>
    <row r="750">
      <c r="A750" s="60"/>
    </row>
    <row r="751">
      <c r="A751" s="60"/>
    </row>
    <row r="752">
      <c r="A752" s="60"/>
    </row>
    <row r="753">
      <c r="A753" s="60"/>
    </row>
    <row r="754">
      <c r="A754" s="60"/>
    </row>
    <row r="755">
      <c r="A755" s="60"/>
    </row>
    <row r="756">
      <c r="A756" s="60"/>
    </row>
    <row r="757">
      <c r="A757" s="60"/>
    </row>
    <row r="758">
      <c r="A758" s="60"/>
    </row>
    <row r="759">
      <c r="A759" s="60"/>
    </row>
    <row r="760">
      <c r="A760" s="60"/>
    </row>
    <row r="761">
      <c r="A761" s="60"/>
    </row>
    <row r="762">
      <c r="A762" s="60"/>
    </row>
    <row r="763">
      <c r="A763" s="60"/>
    </row>
    <row r="764">
      <c r="A764" s="60"/>
    </row>
    <row r="765">
      <c r="A765" s="60"/>
    </row>
    <row r="766">
      <c r="A766" s="60"/>
    </row>
    <row r="767">
      <c r="A767" s="60"/>
    </row>
    <row r="768">
      <c r="A768" s="60"/>
    </row>
    <row r="769">
      <c r="A769" s="60"/>
    </row>
    <row r="770">
      <c r="A770" s="60"/>
    </row>
    <row r="771">
      <c r="A771" s="60"/>
    </row>
    <row r="772">
      <c r="A772" s="60"/>
    </row>
    <row r="773">
      <c r="A773" s="60"/>
    </row>
    <row r="774">
      <c r="A774" s="60"/>
    </row>
    <row r="775">
      <c r="A775" s="60"/>
    </row>
    <row r="776">
      <c r="A776" s="60"/>
    </row>
    <row r="777">
      <c r="A777" s="60"/>
    </row>
    <row r="778">
      <c r="A778" s="60"/>
    </row>
    <row r="779">
      <c r="A779" s="60"/>
    </row>
    <row r="780">
      <c r="A780" s="60"/>
    </row>
    <row r="781">
      <c r="A781" s="60"/>
    </row>
    <row r="782">
      <c r="A782" s="60"/>
    </row>
    <row r="783">
      <c r="A783" s="60"/>
    </row>
    <row r="784">
      <c r="A784" s="60"/>
    </row>
    <row r="785">
      <c r="A785" s="60"/>
    </row>
    <row r="786">
      <c r="A786" s="60"/>
    </row>
    <row r="787">
      <c r="A787" s="60"/>
    </row>
    <row r="788">
      <c r="A788" s="60"/>
    </row>
    <row r="789">
      <c r="A789" s="60"/>
    </row>
    <row r="790">
      <c r="A790" s="60"/>
    </row>
    <row r="791">
      <c r="A791" s="60"/>
    </row>
    <row r="792">
      <c r="A792" s="60"/>
    </row>
    <row r="793">
      <c r="A793" s="60"/>
    </row>
    <row r="794">
      <c r="A794" s="60"/>
    </row>
    <row r="795">
      <c r="A795" s="60"/>
    </row>
    <row r="796">
      <c r="A796" s="60"/>
    </row>
    <row r="797">
      <c r="A797" s="60"/>
    </row>
    <row r="798">
      <c r="A798" s="60"/>
    </row>
    <row r="799">
      <c r="A799" s="60"/>
    </row>
    <row r="800">
      <c r="A800" s="60"/>
    </row>
    <row r="801">
      <c r="A801" s="60"/>
    </row>
    <row r="802">
      <c r="A802" s="60"/>
    </row>
    <row r="803">
      <c r="A803" s="60"/>
    </row>
    <row r="804">
      <c r="A804" s="60"/>
    </row>
    <row r="805">
      <c r="A805" s="60"/>
    </row>
    <row r="806">
      <c r="A806" s="60"/>
    </row>
    <row r="807">
      <c r="A807" s="60"/>
    </row>
    <row r="808">
      <c r="A808" s="60"/>
    </row>
    <row r="809">
      <c r="A809" s="60"/>
    </row>
    <row r="810">
      <c r="A810" s="60"/>
    </row>
    <row r="811">
      <c r="A811" s="60"/>
    </row>
    <row r="812">
      <c r="A812" s="60"/>
    </row>
    <row r="813">
      <c r="A813" s="60"/>
    </row>
    <row r="814">
      <c r="A814" s="60"/>
    </row>
    <row r="815">
      <c r="A815" s="60"/>
    </row>
    <row r="816">
      <c r="A816" s="60"/>
    </row>
    <row r="817">
      <c r="A817" s="60"/>
    </row>
    <row r="818">
      <c r="A818" s="60"/>
    </row>
    <row r="819">
      <c r="A819" s="60"/>
    </row>
    <row r="820">
      <c r="A820" s="60"/>
    </row>
    <row r="821">
      <c r="A821" s="60"/>
    </row>
    <row r="822">
      <c r="A822" s="60"/>
    </row>
    <row r="823">
      <c r="A823" s="60"/>
    </row>
    <row r="824">
      <c r="A824" s="60"/>
    </row>
    <row r="825">
      <c r="A825" s="60"/>
    </row>
    <row r="826">
      <c r="A826" s="60"/>
    </row>
    <row r="827">
      <c r="A827" s="60"/>
    </row>
    <row r="828">
      <c r="A828" s="60"/>
    </row>
    <row r="829">
      <c r="A829" s="60"/>
    </row>
    <row r="830">
      <c r="A830" s="60"/>
    </row>
    <row r="831">
      <c r="A831" s="60"/>
    </row>
    <row r="832">
      <c r="A832" s="60"/>
    </row>
    <row r="833">
      <c r="A833" s="60"/>
    </row>
    <row r="834">
      <c r="A834" s="60"/>
    </row>
    <row r="835">
      <c r="A835" s="60"/>
    </row>
    <row r="836">
      <c r="A836" s="60"/>
    </row>
    <row r="837">
      <c r="A837" s="60"/>
    </row>
    <row r="838">
      <c r="A838" s="60"/>
    </row>
    <row r="839">
      <c r="A839" s="60"/>
    </row>
    <row r="840">
      <c r="A840" s="60"/>
    </row>
    <row r="841">
      <c r="A841" s="60"/>
    </row>
    <row r="842">
      <c r="A842" s="60"/>
    </row>
    <row r="843">
      <c r="A843" s="60"/>
    </row>
    <row r="844">
      <c r="A844" s="60"/>
    </row>
    <row r="845">
      <c r="A845" s="60"/>
    </row>
    <row r="846">
      <c r="A846" s="60"/>
    </row>
    <row r="847">
      <c r="A847" s="60"/>
    </row>
    <row r="848">
      <c r="A848" s="60"/>
    </row>
    <row r="849">
      <c r="A849" s="60"/>
    </row>
    <row r="850">
      <c r="A850" s="60"/>
    </row>
    <row r="851">
      <c r="A851" s="60"/>
    </row>
    <row r="852">
      <c r="A852" s="60"/>
    </row>
    <row r="853">
      <c r="A853" s="60"/>
    </row>
    <row r="854">
      <c r="A854" s="60"/>
    </row>
    <row r="855">
      <c r="A855" s="60"/>
    </row>
    <row r="856">
      <c r="A856" s="60"/>
    </row>
    <row r="857">
      <c r="A857" s="60"/>
    </row>
    <row r="858">
      <c r="A858" s="60"/>
    </row>
    <row r="859">
      <c r="A859" s="60"/>
    </row>
    <row r="860">
      <c r="A860" s="60"/>
    </row>
    <row r="861">
      <c r="A861" s="60"/>
    </row>
    <row r="862">
      <c r="A862" s="60"/>
    </row>
    <row r="863">
      <c r="A863" s="60"/>
    </row>
    <row r="864">
      <c r="A864" s="60"/>
    </row>
    <row r="865">
      <c r="A865" s="60"/>
    </row>
    <row r="866">
      <c r="A866" s="60"/>
    </row>
    <row r="867">
      <c r="A867" s="60"/>
    </row>
    <row r="868">
      <c r="A868" s="60"/>
    </row>
    <row r="869">
      <c r="A869" s="60"/>
    </row>
    <row r="870">
      <c r="A870" s="60"/>
    </row>
    <row r="871">
      <c r="A871" s="60"/>
    </row>
    <row r="872">
      <c r="A872" s="60"/>
    </row>
    <row r="873">
      <c r="A873" s="60"/>
    </row>
    <row r="874">
      <c r="A874" s="60"/>
    </row>
    <row r="875">
      <c r="A875" s="60"/>
    </row>
    <row r="876">
      <c r="A876" s="60"/>
    </row>
    <row r="877">
      <c r="A877" s="60"/>
    </row>
    <row r="878">
      <c r="A878" s="60"/>
    </row>
    <row r="879">
      <c r="A879" s="60"/>
    </row>
    <row r="880">
      <c r="A880" s="60"/>
    </row>
    <row r="881">
      <c r="A881" s="60"/>
    </row>
    <row r="882">
      <c r="A882" s="60"/>
    </row>
    <row r="883">
      <c r="A883" s="60"/>
    </row>
    <row r="884">
      <c r="A884" s="60"/>
    </row>
    <row r="885">
      <c r="A885" s="60"/>
    </row>
    <row r="886">
      <c r="A886" s="60"/>
    </row>
    <row r="887">
      <c r="A887" s="60"/>
    </row>
    <row r="888">
      <c r="A888" s="60"/>
    </row>
    <row r="889">
      <c r="A889" s="60"/>
    </row>
    <row r="890">
      <c r="A890" s="60"/>
    </row>
    <row r="891">
      <c r="A891" s="60"/>
    </row>
    <row r="892">
      <c r="A892" s="60"/>
    </row>
    <row r="893">
      <c r="A893" s="60"/>
    </row>
    <row r="894">
      <c r="A894" s="60"/>
    </row>
    <row r="895">
      <c r="A895" s="60"/>
    </row>
    <row r="896">
      <c r="A896" s="60"/>
    </row>
    <row r="897">
      <c r="A897" s="60"/>
    </row>
    <row r="898">
      <c r="A898" s="60"/>
    </row>
    <row r="899">
      <c r="A899" s="60"/>
    </row>
    <row r="900">
      <c r="A900" s="60"/>
    </row>
    <row r="901">
      <c r="A901" s="60"/>
    </row>
    <row r="902">
      <c r="A902" s="60"/>
    </row>
    <row r="903">
      <c r="A903" s="60"/>
    </row>
    <row r="904">
      <c r="A904" s="60"/>
    </row>
    <row r="905">
      <c r="A905" s="60"/>
    </row>
    <row r="906">
      <c r="A906" s="60"/>
    </row>
    <row r="907">
      <c r="A907" s="60"/>
    </row>
    <row r="908">
      <c r="A908" s="60"/>
    </row>
    <row r="909">
      <c r="A909" s="60"/>
    </row>
    <row r="910">
      <c r="A910" s="60"/>
    </row>
    <row r="911">
      <c r="A911" s="60"/>
    </row>
    <row r="912">
      <c r="A912" s="60"/>
    </row>
    <row r="913">
      <c r="A913" s="60"/>
    </row>
    <row r="914">
      <c r="A914" s="60"/>
    </row>
    <row r="915">
      <c r="A915" s="60"/>
    </row>
    <row r="916">
      <c r="A916" s="60"/>
    </row>
    <row r="917">
      <c r="A917" s="60"/>
    </row>
    <row r="918">
      <c r="A918" s="60"/>
    </row>
    <row r="919">
      <c r="A919" s="60"/>
    </row>
    <row r="920">
      <c r="A920" s="60"/>
    </row>
    <row r="921">
      <c r="A921" s="60"/>
    </row>
    <row r="922">
      <c r="A922" s="60"/>
    </row>
    <row r="923">
      <c r="A923" s="60"/>
    </row>
    <row r="924">
      <c r="A924" s="60"/>
    </row>
    <row r="925">
      <c r="A925" s="60"/>
    </row>
    <row r="926">
      <c r="A926" s="60"/>
    </row>
    <row r="927">
      <c r="A927" s="60"/>
    </row>
    <row r="928">
      <c r="A928" s="60"/>
    </row>
    <row r="929">
      <c r="A929" s="60"/>
    </row>
    <row r="930">
      <c r="A930" s="60"/>
    </row>
    <row r="931">
      <c r="A931" s="60"/>
    </row>
    <row r="932">
      <c r="A932" s="60"/>
    </row>
    <row r="933">
      <c r="A933" s="60"/>
    </row>
    <row r="934">
      <c r="A934" s="60"/>
    </row>
    <row r="935">
      <c r="A935" s="60"/>
    </row>
    <row r="936">
      <c r="A936" s="60"/>
    </row>
    <row r="937">
      <c r="A937" s="60"/>
    </row>
    <row r="938">
      <c r="A938" s="60"/>
    </row>
    <row r="939">
      <c r="A939" s="60"/>
    </row>
    <row r="940">
      <c r="A940" s="60"/>
    </row>
    <row r="941">
      <c r="A941" s="60"/>
    </row>
    <row r="942">
      <c r="A942" s="60"/>
    </row>
    <row r="943">
      <c r="A943" s="60"/>
    </row>
    <row r="944">
      <c r="A944" s="60"/>
    </row>
    <row r="945">
      <c r="A945" s="60"/>
    </row>
    <row r="946">
      <c r="A946" s="60"/>
    </row>
    <row r="947">
      <c r="A947" s="60"/>
    </row>
    <row r="948">
      <c r="A948" s="60"/>
    </row>
    <row r="949">
      <c r="A949" s="60"/>
    </row>
    <row r="950">
      <c r="A950" s="60"/>
    </row>
    <row r="951">
      <c r="A951" s="60"/>
    </row>
    <row r="952">
      <c r="A952" s="60"/>
    </row>
    <row r="953">
      <c r="A953" s="60"/>
    </row>
    <row r="954">
      <c r="A954" s="60"/>
    </row>
    <row r="955">
      <c r="A955" s="60"/>
    </row>
    <row r="956">
      <c r="A956" s="60"/>
    </row>
    <row r="957">
      <c r="A957" s="60"/>
    </row>
    <row r="958">
      <c r="A958" s="60"/>
    </row>
    <row r="959">
      <c r="A959" s="60"/>
    </row>
    <row r="960">
      <c r="A960" s="60"/>
    </row>
    <row r="961">
      <c r="A961" s="60"/>
    </row>
    <row r="962">
      <c r="A962" s="60"/>
    </row>
    <row r="963">
      <c r="A963" s="60"/>
    </row>
    <row r="964">
      <c r="A964" s="60"/>
    </row>
    <row r="965">
      <c r="A965" s="60"/>
    </row>
    <row r="966">
      <c r="A966" s="60"/>
    </row>
    <row r="967">
      <c r="A967" s="60"/>
    </row>
    <row r="968">
      <c r="A968" s="60"/>
    </row>
    <row r="969">
      <c r="A969" s="60"/>
    </row>
    <row r="970">
      <c r="A970" s="60"/>
    </row>
    <row r="971">
      <c r="A971" s="60"/>
    </row>
    <row r="972">
      <c r="A972" s="60"/>
    </row>
    <row r="973">
      <c r="A973" s="60"/>
    </row>
    <row r="974">
      <c r="A974" s="60"/>
    </row>
    <row r="975">
      <c r="A975" s="60"/>
    </row>
    <row r="976">
      <c r="A976" s="60"/>
    </row>
    <row r="977">
      <c r="A977" s="60"/>
    </row>
    <row r="978">
      <c r="A978" s="60"/>
    </row>
    <row r="979">
      <c r="A979" s="60"/>
    </row>
    <row r="980">
      <c r="A980" s="60"/>
    </row>
    <row r="981">
      <c r="A981" s="60"/>
    </row>
    <row r="982">
      <c r="A982" s="60"/>
    </row>
    <row r="983">
      <c r="A983" s="60"/>
    </row>
    <row r="984">
      <c r="A984" s="60"/>
    </row>
    <row r="985">
      <c r="A985" s="60"/>
    </row>
    <row r="986">
      <c r="A986" s="60"/>
    </row>
    <row r="987">
      <c r="A987" s="60"/>
    </row>
    <row r="988">
      <c r="A988" s="60"/>
    </row>
    <row r="989">
      <c r="A989" s="60"/>
    </row>
    <row r="990">
      <c r="A990" s="60"/>
    </row>
    <row r="991">
      <c r="A991" s="60"/>
    </row>
    <row r="992">
      <c r="A992" s="60"/>
    </row>
    <row r="993">
      <c r="A993" s="60"/>
    </row>
    <row r="994">
      <c r="A994" s="60"/>
    </row>
    <row r="995">
      <c r="A995" s="60"/>
    </row>
    <row r="996">
      <c r="A996" s="60"/>
    </row>
    <row r="997">
      <c r="A997" s="60"/>
    </row>
    <row r="998">
      <c r="A998" s="60"/>
    </row>
    <row r="999">
      <c r="A999" s="60"/>
    </row>
    <row r="1000">
      <c r="A1000" s="60"/>
    </row>
    <row r="1001">
      <c r="A1001" s="60"/>
    </row>
    <row r="1002">
      <c r="A1002" s="60"/>
    </row>
  </sheetData>
  <drawing r:id="rId1"/>
</worksheet>
</file>