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nchard006/Desktop/SMU/QTW/Week 2/Summer 2021/"/>
    </mc:Choice>
  </mc:AlternateContent>
  <xr:revisionPtr revIDLastSave="0" documentId="13_ncr:1_{0CE73EF3-FC91-5640-A8B9-3CEF723639C5}" xr6:coauthVersionLast="47" xr6:coauthVersionMax="47" xr10:uidLastSave="{00000000-0000-0000-0000-000000000000}"/>
  <bookViews>
    <workbookView xWindow="4660" yWindow="820" windowWidth="22160" windowHeight="20140" activeTab="1" xr2:uid="{61A91BE4-49F7-F740-8C2D-EA10B12D39B2}"/>
  </bookViews>
  <sheets>
    <sheet name="Simple Imputation" sheetId="1" r:id="rId1"/>
    <sheet name="Normal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" l="1"/>
  <c r="B2" i="1"/>
  <c r="N37" i="2"/>
  <c r="N24" i="2"/>
  <c r="K37" i="2"/>
  <c r="K24" i="2"/>
  <c r="K7" i="2"/>
  <c r="I2" i="2"/>
  <c r="H2" i="2"/>
  <c r="E7" i="2"/>
  <c r="B2" i="2"/>
  <c r="N26" i="2" l="1"/>
  <c r="N25" i="2"/>
  <c r="N6" i="2"/>
  <c r="E37" i="2"/>
  <c r="N32" i="2" l="1"/>
  <c r="E24" i="2"/>
  <c r="E32" i="2"/>
  <c r="I9" i="1"/>
  <c r="B3" i="1"/>
  <c r="N35" i="2"/>
  <c r="N34" i="2"/>
  <c r="N33" i="2"/>
  <c r="N31" i="2"/>
  <c r="N30" i="2"/>
  <c r="N29" i="2"/>
  <c r="N28" i="2"/>
  <c r="N27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2" i="2" s="1"/>
  <c r="N7" i="2"/>
  <c r="K31" i="2"/>
  <c r="K30" i="2"/>
  <c r="K29" i="2"/>
  <c r="I4" i="2"/>
  <c r="I3" i="2"/>
  <c r="K28" i="2"/>
  <c r="H4" i="2"/>
  <c r="H3" i="2"/>
  <c r="K11" i="2"/>
  <c r="L3" i="1"/>
  <c r="B4" i="2"/>
  <c r="B3" i="2"/>
  <c r="N3" i="2" l="1"/>
  <c r="N4" i="2"/>
  <c r="E34" i="2"/>
  <c r="E31" i="2"/>
  <c r="E33" i="2"/>
  <c r="K13" i="2"/>
  <c r="K14" i="2"/>
  <c r="K16" i="2"/>
  <c r="K32" i="2"/>
  <c r="K15" i="2"/>
  <c r="K17" i="2"/>
  <c r="K8" i="2"/>
  <c r="K25" i="2"/>
  <c r="L4" i="2" s="1"/>
  <c r="K33" i="2"/>
  <c r="K23" i="2"/>
  <c r="K18" i="2"/>
  <c r="K9" i="2"/>
  <c r="K26" i="2"/>
  <c r="K34" i="2"/>
  <c r="K6" i="2"/>
  <c r="K19" i="2"/>
  <c r="K10" i="2"/>
  <c r="K27" i="2"/>
  <c r="L3" i="2" s="1"/>
  <c r="K35" i="2"/>
  <c r="K21" i="2"/>
  <c r="K22" i="2"/>
  <c r="K12" i="2"/>
  <c r="K20" i="2"/>
  <c r="E26" i="2"/>
  <c r="E25" i="2"/>
  <c r="E29" i="2"/>
  <c r="E30" i="2"/>
  <c r="E28" i="2"/>
  <c r="E35" i="2"/>
  <c r="E27" i="2"/>
  <c r="E12" i="2"/>
  <c r="E11" i="2"/>
  <c r="E10" i="2"/>
  <c r="E17" i="2"/>
  <c r="E9" i="2"/>
  <c r="E6" i="2"/>
  <c r="E16" i="2"/>
  <c r="E8" i="2"/>
  <c r="E23" i="2"/>
  <c r="E15" i="2"/>
  <c r="E20" i="2"/>
  <c r="E19" i="2"/>
  <c r="E18" i="2"/>
  <c r="E22" i="2"/>
  <c r="E14" i="2"/>
  <c r="E21" i="2"/>
  <c r="E13" i="2"/>
  <c r="L34" i="1"/>
  <c r="I28" i="1"/>
  <c r="I26" i="1"/>
  <c r="I22" i="1"/>
  <c r="I18" i="1"/>
  <c r="L2" i="2" l="1"/>
  <c r="E2" i="2"/>
  <c r="O4" i="2"/>
  <c r="O3" i="2"/>
  <c r="O2" i="2"/>
  <c r="K2" i="2"/>
  <c r="K4" i="2"/>
  <c r="K3" i="2"/>
  <c r="E3" i="2"/>
  <c r="E4" i="2"/>
  <c r="I33" i="1"/>
  <c r="I34" i="1"/>
  <c r="I11" i="1"/>
  <c r="I14" i="1"/>
  <c r="L11" i="1"/>
  <c r="L26" i="1"/>
  <c r="L28" i="1"/>
  <c r="L22" i="1"/>
  <c r="L33" i="1"/>
  <c r="L14" i="1"/>
  <c r="L18" i="1"/>
  <c r="L9" i="1"/>
  <c r="I2" i="1" l="1"/>
  <c r="I3" i="1"/>
</calcChain>
</file>

<file path=xl/sharedStrings.xml><?xml version="1.0" encoding="utf-8"?>
<sst xmlns="http://schemas.openxmlformats.org/spreadsheetml/2006/main" count="169" uniqueCount="51">
  <si>
    <t>Record</t>
  </si>
  <si>
    <t>Value</t>
  </si>
  <si>
    <t>Dataset</t>
  </si>
  <si>
    <t>X00001</t>
  </si>
  <si>
    <t>X00002</t>
  </si>
  <si>
    <t>X00003</t>
  </si>
  <si>
    <t>X00004</t>
  </si>
  <si>
    <t>X00005</t>
  </si>
  <si>
    <t>X00006</t>
  </si>
  <si>
    <t>X00007</t>
  </si>
  <si>
    <t>X00008</t>
  </si>
  <si>
    <t>X00009</t>
  </si>
  <si>
    <t>X00010</t>
  </si>
  <si>
    <t>X00011</t>
  </si>
  <si>
    <t>X00012</t>
  </si>
  <si>
    <t>X00013</t>
  </si>
  <si>
    <t>X00014</t>
  </si>
  <si>
    <t>X00015</t>
  </si>
  <si>
    <t>X00016</t>
  </si>
  <si>
    <t>X00017</t>
  </si>
  <si>
    <t>X00018</t>
  </si>
  <si>
    <t>X00019</t>
  </si>
  <si>
    <t>X00020</t>
  </si>
  <si>
    <t>X00021</t>
  </si>
  <si>
    <t>X00022</t>
  </si>
  <si>
    <t>X00023</t>
  </si>
  <si>
    <t>X00024</t>
  </si>
  <si>
    <t>X00025</t>
  </si>
  <si>
    <t>X00026</t>
  </si>
  <si>
    <t>X00027</t>
  </si>
  <si>
    <t>X00028</t>
  </si>
  <si>
    <t>X00029</t>
  </si>
  <si>
    <t>X00030</t>
  </si>
  <si>
    <t>Training</t>
  </si>
  <si>
    <t>Validation</t>
  </si>
  <si>
    <t>Mean</t>
  </si>
  <si>
    <t>Median</t>
  </si>
  <si>
    <t>Imputed Value</t>
  </si>
  <si>
    <t>X00099</t>
  </si>
  <si>
    <t>Deployed</t>
  </si>
  <si>
    <t>?</t>
  </si>
  <si>
    <t>Max</t>
  </si>
  <si>
    <t>Min</t>
  </si>
  <si>
    <t>Normalized Value</t>
  </si>
  <si>
    <t>All Data</t>
  </si>
  <si>
    <t>All Results</t>
  </si>
  <si>
    <t>Training Results</t>
  </si>
  <si>
    <t>Validation Results</t>
  </si>
  <si>
    <t>Reference</t>
  </si>
  <si>
    <t>Scenario 1</t>
  </si>
  <si>
    <t>Scenario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</si>
</sst>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6C9C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4" tint="0.39997558519241921"/>
      </left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ck">
        <color theme="4" tint="0.39997558519241921"/>
      </right>
      <top/>
      <bottom style="thick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Fill="1" applyBorder="1"/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0" fillId="7" borderId="3" xfId="0" applyNumberFormat="1" applyFill="1" applyBorder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7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7" borderId="5" xfId="0" applyNumberFormat="1" applyFill="1" applyBorder="1" applyAlignment="1">
      <alignment horizontal="center"/>
    </xf>
    <xf numFmtId="0" fontId="3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6C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48692500/fit-transform-on-training-data-and-transform-on-test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FC3F-D331-3443-9462-53CD461E1988}">
  <dimension ref="A1:L37"/>
  <sheetViews>
    <sheetView zoomScale="120" zoomScaleNormal="12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33" sqref="L33"/>
    </sheetView>
  </sheetViews>
  <sheetFormatPr baseColWidth="10" defaultRowHeight="16" x14ac:dyDescent="0.2"/>
  <cols>
    <col min="2" max="2" width="11.6640625" style="1" bestFit="1" customWidth="1"/>
    <col min="4" max="7" width="10.83203125" style="12"/>
    <col min="9" max="9" width="14.1640625" customWidth="1"/>
    <col min="10" max="10" width="14.1640625" style="12" customWidth="1"/>
    <col min="12" max="12" width="15.33203125" customWidth="1"/>
  </cols>
  <sheetData>
    <row r="1" spans="1:12" x14ac:dyDescent="0.2">
      <c r="A1" s="43" t="s">
        <v>2</v>
      </c>
      <c r="B1" s="43"/>
      <c r="H1" s="43" t="s">
        <v>49</v>
      </c>
      <c r="I1" s="43"/>
      <c r="K1" s="43" t="s">
        <v>50</v>
      </c>
      <c r="L1" s="43"/>
    </row>
    <row r="2" spans="1:12" x14ac:dyDescent="0.2">
      <c r="A2" s="19" t="s">
        <v>35</v>
      </c>
      <c r="B2" s="24">
        <f>AVERAGE(B6:B8,B10,B12:B13,B15:B17,B19:B21,B23:B25,B27,B29:B32,B35)</f>
        <v>53.095238095238095</v>
      </c>
      <c r="H2" s="19" t="s">
        <v>35</v>
      </c>
      <c r="I2" s="21">
        <f>AVERAGE(I6:I35)</f>
        <v>53.095238095238088</v>
      </c>
      <c r="K2" s="19" t="s">
        <v>35</v>
      </c>
      <c r="L2" s="27">
        <f>AVERAGE(B6:B8,B10,B12:B13,B15:B17,B19:B21,B23)</f>
        <v>56.307692307692307</v>
      </c>
    </row>
    <row r="3" spans="1:12" x14ac:dyDescent="0.2">
      <c r="A3" s="19" t="s">
        <v>36</v>
      </c>
      <c r="B3" s="25">
        <f>MEDIAN(B6:B8,B10,B12:B13,B15:B17,B19:B21,B23:B25,B27,B29:B32,B35)</f>
        <v>54</v>
      </c>
      <c r="H3" s="19" t="s">
        <v>36</v>
      </c>
      <c r="I3" s="26">
        <f>MEDIAN(I6:I35)</f>
        <v>53.095238095238095</v>
      </c>
      <c r="K3" s="19" t="s">
        <v>36</v>
      </c>
      <c r="L3" s="26">
        <f>MEDIAN(B6:B8,B10,B12:B13,B15:B17,B19:B21,B23)</f>
        <v>57</v>
      </c>
    </row>
    <row r="5" spans="1:12" x14ac:dyDescent="0.2">
      <c r="A5" s="5" t="s">
        <v>0</v>
      </c>
      <c r="B5" s="5" t="s">
        <v>1</v>
      </c>
      <c r="C5" s="5" t="s">
        <v>2</v>
      </c>
      <c r="D5" s="13"/>
      <c r="E5" s="13"/>
      <c r="F5" s="13"/>
      <c r="G5" s="13"/>
      <c r="I5" s="5" t="s">
        <v>37</v>
      </c>
      <c r="J5" s="13"/>
      <c r="L5" s="5" t="s">
        <v>37</v>
      </c>
    </row>
    <row r="6" spans="1:12" x14ac:dyDescent="0.2">
      <c r="A6" s="4" t="s">
        <v>3</v>
      </c>
      <c r="B6" s="1">
        <v>4</v>
      </c>
      <c r="C6" s="3" t="s">
        <v>33</v>
      </c>
      <c r="I6" s="1">
        <v>4</v>
      </c>
      <c r="J6" s="14"/>
      <c r="L6" s="1">
        <v>4</v>
      </c>
    </row>
    <row r="7" spans="1:12" x14ac:dyDescent="0.2">
      <c r="A7" s="4" t="s">
        <v>4</v>
      </c>
      <c r="B7" s="1">
        <v>32</v>
      </c>
      <c r="C7" s="3" t="s">
        <v>33</v>
      </c>
      <c r="I7" s="1">
        <v>32</v>
      </c>
      <c r="J7" s="14"/>
      <c r="L7" s="1">
        <v>32</v>
      </c>
    </row>
    <row r="8" spans="1:12" x14ac:dyDescent="0.2">
      <c r="A8" s="4" t="s">
        <v>5</v>
      </c>
      <c r="B8" s="1">
        <v>54</v>
      </c>
      <c r="C8" s="3" t="s">
        <v>33</v>
      </c>
      <c r="I8" s="1">
        <v>54</v>
      </c>
      <c r="J8" s="14"/>
      <c r="L8" s="1">
        <v>54</v>
      </c>
    </row>
    <row r="9" spans="1:12" x14ac:dyDescent="0.2">
      <c r="A9" s="4" t="s">
        <v>6</v>
      </c>
      <c r="C9" s="3" t="s">
        <v>33</v>
      </c>
      <c r="I9" s="21">
        <f>$B$2</f>
        <v>53.095238095238095</v>
      </c>
      <c r="J9" s="14"/>
      <c r="L9" s="21">
        <f>$L$2</f>
        <v>56.307692307692307</v>
      </c>
    </row>
    <row r="10" spans="1:12" x14ac:dyDescent="0.2">
      <c r="A10" s="4" t="s">
        <v>7</v>
      </c>
      <c r="B10" s="1">
        <v>57</v>
      </c>
      <c r="C10" s="3" t="s">
        <v>33</v>
      </c>
      <c r="I10" s="1">
        <v>57</v>
      </c>
      <c r="J10" s="14"/>
      <c r="L10" s="1">
        <v>57</v>
      </c>
    </row>
    <row r="11" spans="1:12" x14ac:dyDescent="0.2">
      <c r="A11" s="4" t="s">
        <v>8</v>
      </c>
      <c r="C11" s="3" t="s">
        <v>33</v>
      </c>
      <c r="I11" s="21">
        <f>$B$2</f>
        <v>53.095238095238095</v>
      </c>
      <c r="J11" s="14"/>
      <c r="L11" s="21">
        <f>$L$2</f>
        <v>56.307692307692307</v>
      </c>
    </row>
    <row r="12" spans="1:12" x14ac:dyDescent="0.2">
      <c r="A12" s="4" t="s">
        <v>9</v>
      </c>
      <c r="B12" s="1">
        <v>81</v>
      </c>
      <c r="C12" s="3" t="s">
        <v>33</v>
      </c>
      <c r="I12" s="1">
        <v>81</v>
      </c>
      <c r="J12" s="14"/>
      <c r="L12" s="1">
        <v>81</v>
      </c>
    </row>
    <row r="13" spans="1:12" x14ac:dyDescent="0.2">
      <c r="A13" s="4" t="s">
        <v>10</v>
      </c>
      <c r="B13" s="1">
        <v>35</v>
      </c>
      <c r="C13" s="3" t="s">
        <v>33</v>
      </c>
      <c r="I13" s="1">
        <v>35</v>
      </c>
      <c r="J13" s="14"/>
      <c r="L13" s="1">
        <v>35</v>
      </c>
    </row>
    <row r="14" spans="1:12" x14ac:dyDescent="0.2">
      <c r="A14" s="4" t="s">
        <v>11</v>
      </c>
      <c r="C14" s="3" t="s">
        <v>33</v>
      </c>
      <c r="I14" s="21">
        <f>$B$2</f>
        <v>53.095238095238095</v>
      </c>
      <c r="J14" s="14"/>
      <c r="L14" s="21">
        <f>$L$2</f>
        <v>56.307692307692307</v>
      </c>
    </row>
    <row r="15" spans="1:12" x14ac:dyDescent="0.2">
      <c r="A15" s="4" t="s">
        <v>12</v>
      </c>
      <c r="B15" s="1">
        <v>85</v>
      </c>
      <c r="C15" s="3" t="s">
        <v>33</v>
      </c>
      <c r="I15" s="1">
        <v>85</v>
      </c>
      <c r="J15" s="14"/>
      <c r="L15" s="1">
        <v>85</v>
      </c>
    </row>
    <row r="16" spans="1:12" x14ac:dyDescent="0.2">
      <c r="A16" s="4" t="s">
        <v>13</v>
      </c>
      <c r="B16" s="1">
        <v>16</v>
      </c>
      <c r="C16" s="3" t="s">
        <v>33</v>
      </c>
      <c r="I16" s="1">
        <v>16</v>
      </c>
      <c r="J16" s="14"/>
      <c r="L16" s="1">
        <v>16</v>
      </c>
    </row>
    <row r="17" spans="1:12" x14ac:dyDescent="0.2">
      <c r="A17" s="4" t="s">
        <v>14</v>
      </c>
      <c r="B17" s="1">
        <v>78</v>
      </c>
      <c r="C17" s="3" t="s">
        <v>33</v>
      </c>
      <c r="I17" s="1">
        <v>78</v>
      </c>
      <c r="J17" s="14"/>
      <c r="L17" s="1">
        <v>78</v>
      </c>
    </row>
    <row r="18" spans="1:12" x14ac:dyDescent="0.2">
      <c r="A18" s="4" t="s">
        <v>15</v>
      </c>
      <c r="C18" s="3" t="s">
        <v>33</v>
      </c>
      <c r="I18" s="21">
        <f>$B$2</f>
        <v>53.095238095238095</v>
      </c>
      <c r="J18" s="14"/>
      <c r="L18" s="21">
        <f>$L$2</f>
        <v>56.307692307692307</v>
      </c>
    </row>
    <row r="19" spans="1:12" x14ac:dyDescent="0.2">
      <c r="A19" s="4" t="s">
        <v>16</v>
      </c>
      <c r="B19" s="1">
        <v>85</v>
      </c>
      <c r="C19" s="3" t="s">
        <v>33</v>
      </c>
      <c r="I19" s="1">
        <v>85</v>
      </c>
      <c r="J19" s="14"/>
      <c r="L19" s="1">
        <v>85</v>
      </c>
    </row>
    <row r="20" spans="1:12" x14ac:dyDescent="0.2">
      <c r="A20" s="4" t="s">
        <v>17</v>
      </c>
      <c r="B20" s="1">
        <v>100</v>
      </c>
      <c r="C20" s="3" t="s">
        <v>33</v>
      </c>
      <c r="I20" s="1">
        <v>100</v>
      </c>
      <c r="J20" s="14"/>
      <c r="L20" s="1">
        <v>100</v>
      </c>
    </row>
    <row r="21" spans="1:12" x14ac:dyDescent="0.2">
      <c r="A21" s="4" t="s">
        <v>18</v>
      </c>
      <c r="B21" s="1">
        <v>43</v>
      </c>
      <c r="C21" s="3" t="s">
        <v>33</v>
      </c>
      <c r="I21" s="1">
        <v>43</v>
      </c>
      <c r="J21" s="14"/>
      <c r="L21" s="1">
        <v>43</v>
      </c>
    </row>
    <row r="22" spans="1:12" x14ac:dyDescent="0.2">
      <c r="A22" s="4" t="s">
        <v>19</v>
      </c>
      <c r="C22" s="3" t="s">
        <v>33</v>
      </c>
      <c r="I22" s="21">
        <f>$B$2</f>
        <v>53.095238095238095</v>
      </c>
      <c r="J22" s="14"/>
      <c r="L22" s="21">
        <f>$L$2</f>
        <v>56.307692307692307</v>
      </c>
    </row>
    <row r="23" spans="1:12" ht="17" thickBot="1" x14ac:dyDescent="0.25">
      <c r="A23" s="15" t="s">
        <v>20</v>
      </c>
      <c r="B23" s="16">
        <v>62</v>
      </c>
      <c r="C23" s="17" t="s">
        <v>33</v>
      </c>
      <c r="I23" s="1">
        <v>62</v>
      </c>
      <c r="J23" s="14"/>
      <c r="L23" s="1">
        <v>62</v>
      </c>
    </row>
    <row r="24" spans="1:12" ht="17" thickTop="1" x14ac:dyDescent="0.2">
      <c r="A24" s="4" t="s">
        <v>21</v>
      </c>
      <c r="B24" s="1">
        <v>30</v>
      </c>
      <c r="C24" s="2" t="s">
        <v>34</v>
      </c>
      <c r="I24" s="7">
        <v>30</v>
      </c>
      <c r="J24" s="20"/>
      <c r="L24" s="7">
        <v>30</v>
      </c>
    </row>
    <row r="25" spans="1:12" x14ac:dyDescent="0.2">
      <c r="A25" s="4" t="s">
        <v>22</v>
      </c>
      <c r="B25" s="1">
        <v>42</v>
      </c>
      <c r="C25" s="2" t="s">
        <v>34</v>
      </c>
      <c r="I25" s="8">
        <v>42</v>
      </c>
      <c r="J25" s="20"/>
      <c r="L25" s="8">
        <v>42</v>
      </c>
    </row>
    <row r="26" spans="1:12" x14ac:dyDescent="0.2">
      <c r="A26" s="4" t="s">
        <v>23</v>
      </c>
      <c r="C26" s="2" t="s">
        <v>34</v>
      </c>
      <c r="I26" s="22">
        <f>$B$2</f>
        <v>53.095238095238095</v>
      </c>
      <c r="J26" s="20"/>
      <c r="L26" s="23">
        <f>$L$2</f>
        <v>56.307692307692307</v>
      </c>
    </row>
    <row r="27" spans="1:12" x14ac:dyDescent="0.2">
      <c r="A27" s="4" t="s">
        <v>24</v>
      </c>
      <c r="B27" s="1">
        <v>22</v>
      </c>
      <c r="C27" s="2" t="s">
        <v>34</v>
      </c>
      <c r="I27" s="8">
        <v>22</v>
      </c>
      <c r="J27" s="20"/>
      <c r="L27" s="8">
        <v>22</v>
      </c>
    </row>
    <row r="28" spans="1:12" x14ac:dyDescent="0.2">
      <c r="A28" s="4" t="s">
        <v>25</v>
      </c>
      <c r="C28" s="2" t="s">
        <v>34</v>
      </c>
      <c r="I28" s="22">
        <f>$B$2</f>
        <v>53.095238095238095</v>
      </c>
      <c r="J28" s="20"/>
      <c r="L28" s="23">
        <f>$L$2</f>
        <v>56.307692307692307</v>
      </c>
    </row>
    <row r="29" spans="1:12" x14ac:dyDescent="0.2">
      <c r="A29" s="4" t="s">
        <v>26</v>
      </c>
      <c r="B29" s="1">
        <v>64</v>
      </c>
      <c r="C29" s="2" t="s">
        <v>34</v>
      </c>
      <c r="I29" s="8">
        <v>64</v>
      </c>
      <c r="J29" s="20"/>
      <c r="L29" s="8">
        <v>64</v>
      </c>
    </row>
    <row r="30" spans="1:12" x14ac:dyDescent="0.2">
      <c r="A30" s="4" t="s">
        <v>27</v>
      </c>
      <c r="B30" s="1">
        <v>18</v>
      </c>
      <c r="C30" s="2" t="s">
        <v>34</v>
      </c>
      <c r="I30" s="8">
        <v>18</v>
      </c>
      <c r="J30" s="20"/>
      <c r="L30" s="8">
        <v>18</v>
      </c>
    </row>
    <row r="31" spans="1:12" x14ac:dyDescent="0.2">
      <c r="A31" s="4" t="s">
        <v>28</v>
      </c>
      <c r="B31" s="1">
        <v>97</v>
      </c>
      <c r="C31" s="2" t="s">
        <v>34</v>
      </c>
      <c r="I31" s="8">
        <v>97</v>
      </c>
      <c r="J31" s="20"/>
      <c r="L31" s="8">
        <v>97</v>
      </c>
    </row>
    <row r="32" spans="1:12" x14ac:dyDescent="0.2">
      <c r="A32" s="4" t="s">
        <v>29</v>
      </c>
      <c r="B32" s="1">
        <v>39</v>
      </c>
      <c r="C32" s="2" t="s">
        <v>34</v>
      </c>
      <c r="I32" s="8">
        <v>39</v>
      </c>
      <c r="J32" s="20"/>
      <c r="L32" s="8">
        <v>39</v>
      </c>
    </row>
    <row r="33" spans="1:12" x14ac:dyDescent="0.2">
      <c r="A33" s="4" t="s">
        <v>30</v>
      </c>
      <c r="C33" s="2" t="s">
        <v>34</v>
      </c>
      <c r="I33" s="22">
        <f t="shared" ref="I33:I34" si="0">$B$2</f>
        <v>53.095238095238095</v>
      </c>
      <c r="J33" s="20"/>
      <c r="L33" s="23">
        <f t="shared" ref="L33:L34" si="1">$L$2</f>
        <v>56.307692307692307</v>
      </c>
    </row>
    <row r="34" spans="1:12" x14ac:dyDescent="0.2">
      <c r="A34" s="4" t="s">
        <v>31</v>
      </c>
      <c r="C34" s="2" t="s">
        <v>34</v>
      </c>
      <c r="I34" s="22">
        <f t="shared" si="0"/>
        <v>53.095238095238095</v>
      </c>
      <c r="J34" s="20"/>
      <c r="L34" s="23">
        <f t="shared" si="1"/>
        <v>56.307692307692307</v>
      </c>
    </row>
    <row r="35" spans="1:12" ht="17" thickBot="1" x14ac:dyDescent="0.25">
      <c r="A35" s="4" t="s">
        <v>32</v>
      </c>
      <c r="B35" s="1">
        <v>71</v>
      </c>
      <c r="C35" s="2" t="s">
        <v>34</v>
      </c>
      <c r="I35" s="9">
        <v>71</v>
      </c>
      <c r="J35" s="20"/>
      <c r="L35" s="9">
        <v>71</v>
      </c>
    </row>
    <row r="36" spans="1:12" ht="17" thickTop="1" x14ac:dyDescent="0.2"/>
    <row r="37" spans="1:12" x14ac:dyDescent="0.2">
      <c r="A37" s="4" t="s">
        <v>38</v>
      </c>
      <c r="B37" s="6" t="s">
        <v>40</v>
      </c>
      <c r="C37" s="10" t="s">
        <v>39</v>
      </c>
    </row>
  </sheetData>
  <mergeCells count="3">
    <mergeCell ref="H1:I1"/>
    <mergeCell ref="K1:L1"/>
    <mergeCell ref="A1:B1"/>
  </mergeCells>
  <phoneticPr fontId="2" type="noConversion"/>
  <conditionalFormatting sqref="B6:B35">
    <cfRule type="containsBlanks" dxfId="5" priority="7">
      <formula>LEN(TRIM(B6))=0</formula>
    </cfRule>
  </conditionalFormatting>
  <conditionalFormatting sqref="I6:I35">
    <cfRule type="containsBlanks" dxfId="4" priority="3">
      <formula>LEN(TRIM(I6))=0</formula>
    </cfRule>
  </conditionalFormatting>
  <conditionalFormatting sqref="L6:L35">
    <cfRule type="containsBlanks" dxfId="3" priority="2">
      <formula>LEN(TRIM(L6))=0</formula>
    </cfRule>
  </conditionalFormatting>
  <conditionalFormatting sqref="B37">
    <cfRule type="containsBlanks" dxfId="2" priority="1">
      <formula>LEN(TRIM(B37))=0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4493-0B32-9446-A1AC-0B871FCA6CBF}">
  <dimension ref="A1:O37"/>
  <sheetViews>
    <sheetView tabSelected="1" zoomScale="120" zoomScaleNormal="12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RowHeight="16" x14ac:dyDescent="0.2"/>
  <cols>
    <col min="2" max="2" width="10.83203125" style="1"/>
    <col min="4" max="4" width="10.83203125" style="12"/>
    <col min="5" max="5" width="16.33203125" style="12" customWidth="1"/>
    <col min="6" max="7" width="10.83203125" style="12"/>
    <col min="8" max="8" width="16.33203125" customWidth="1"/>
    <col min="11" max="11" width="15.83203125" bestFit="1" customWidth="1"/>
    <col min="12" max="12" width="16" bestFit="1" customWidth="1"/>
    <col min="14" max="14" width="16.33203125" customWidth="1"/>
    <col min="15" max="15" width="16" bestFit="1" customWidth="1"/>
  </cols>
  <sheetData>
    <row r="1" spans="1:15" s="11" customFormat="1" ht="17" thickBot="1" x14ac:dyDescent="0.25">
      <c r="A1" s="42" t="s">
        <v>48</v>
      </c>
      <c r="B1" s="28" t="s">
        <v>44</v>
      </c>
      <c r="C1" s="28"/>
      <c r="D1" s="33"/>
      <c r="E1" s="33" t="s">
        <v>45</v>
      </c>
      <c r="F1" s="33"/>
      <c r="G1" s="33"/>
      <c r="H1" s="28" t="s">
        <v>33</v>
      </c>
      <c r="I1" s="28" t="s">
        <v>34</v>
      </c>
      <c r="J1" s="28"/>
      <c r="K1" s="28" t="s">
        <v>46</v>
      </c>
      <c r="L1" s="28" t="s">
        <v>47</v>
      </c>
      <c r="M1" s="28"/>
      <c r="N1" s="28" t="s">
        <v>46</v>
      </c>
      <c r="O1" s="28" t="s">
        <v>47</v>
      </c>
    </row>
    <row r="2" spans="1:15" x14ac:dyDescent="0.2">
      <c r="A2" s="19" t="s">
        <v>35</v>
      </c>
      <c r="B2" s="24">
        <f>AVERAGE(B6:B35)</f>
        <v>49.233333333333334</v>
      </c>
      <c r="D2" s="19" t="s">
        <v>35</v>
      </c>
      <c r="E2" s="29">
        <f>AVERAGE(E6:E35)</f>
        <v>-7.4014868308343768E-18</v>
      </c>
      <c r="G2" s="19" t="s">
        <v>35</v>
      </c>
      <c r="H2" s="34">
        <f>AVERAGE(B6:B23)</f>
        <v>46.888888888888886</v>
      </c>
      <c r="I2" s="30">
        <f>AVERAGE(B24:B35)</f>
        <v>52.75</v>
      </c>
      <c r="J2" s="19" t="s">
        <v>35</v>
      </c>
      <c r="K2" s="29">
        <f>AVERAGE(K6:K23)</f>
        <v>1.5419764230904953E-17</v>
      </c>
      <c r="L2" s="29">
        <f>AVERAGE(K24:K35)</f>
        <v>0</v>
      </c>
      <c r="M2" s="19" t="s">
        <v>35</v>
      </c>
      <c r="N2" s="37">
        <f>AVERAGE(N6:N23)</f>
        <v>1.5419764230904953E-17</v>
      </c>
      <c r="O2" s="37">
        <f>AVERAGE(N24:N35)</f>
        <v>6.1053240740740776E-2</v>
      </c>
    </row>
    <row r="3" spans="1:15" x14ac:dyDescent="0.2">
      <c r="A3" s="19" t="s">
        <v>41</v>
      </c>
      <c r="B3" s="32">
        <f>MAX(B6:B35)</f>
        <v>100</v>
      </c>
      <c r="D3" s="19" t="s">
        <v>41</v>
      </c>
      <c r="E3" s="29">
        <f>MAX(E6:E35)</f>
        <v>0.5288194444444444</v>
      </c>
      <c r="G3" s="19" t="s">
        <v>41</v>
      </c>
      <c r="H3" s="35">
        <f>MAX(B6:B23)</f>
        <v>100</v>
      </c>
      <c r="I3" s="31">
        <f>MAX(B24:B35)</f>
        <v>97</v>
      </c>
      <c r="J3" s="19" t="s">
        <v>41</v>
      </c>
      <c r="K3" s="29">
        <f>MAX(K6:K23)</f>
        <v>0.55324074074074081</v>
      </c>
      <c r="L3" s="29">
        <f>MAX(K24:K35)</f>
        <v>0.5331325301204819</v>
      </c>
      <c r="M3" s="19" t="s">
        <v>41</v>
      </c>
      <c r="N3" s="37">
        <f>MAX(N6:N23)</f>
        <v>0.55324074074074081</v>
      </c>
      <c r="O3" s="37">
        <f>MAX(N24:N35)</f>
        <v>0.52199074074074081</v>
      </c>
    </row>
    <row r="4" spans="1:15" ht="17" thickBot="1" x14ac:dyDescent="0.25">
      <c r="A4" s="19" t="s">
        <v>42</v>
      </c>
      <c r="B4" s="32">
        <f>MIN(B6:B35)</f>
        <v>4</v>
      </c>
      <c r="D4" s="19" t="s">
        <v>42</v>
      </c>
      <c r="E4" s="29">
        <f>MIN(E6:E35)</f>
        <v>-0.47118055555555555</v>
      </c>
      <c r="G4" s="19" t="s">
        <v>42</v>
      </c>
      <c r="H4" s="36">
        <f>MIN(B6:B23)</f>
        <v>4</v>
      </c>
      <c r="I4" s="31">
        <f>MIN(B24:B35)</f>
        <v>14</v>
      </c>
      <c r="J4" s="19" t="s">
        <v>42</v>
      </c>
      <c r="K4" s="29">
        <f>MIN(K6:K23)</f>
        <v>-0.44675925925925924</v>
      </c>
      <c r="L4" s="29">
        <f>MIN(K24:K35)</f>
        <v>-0.46686746987951805</v>
      </c>
      <c r="M4" s="19" t="s">
        <v>42</v>
      </c>
      <c r="N4" s="37">
        <f>MIN(N6:N23)</f>
        <v>-0.44675925925925924</v>
      </c>
      <c r="O4" s="37">
        <f>MIN(N24:N35)</f>
        <v>-0.34259259259259256</v>
      </c>
    </row>
    <row r="5" spans="1:15" x14ac:dyDescent="0.2">
      <c r="A5" s="5" t="s">
        <v>0</v>
      </c>
      <c r="B5" s="5" t="s">
        <v>1</v>
      </c>
      <c r="C5" s="5" t="s">
        <v>2</v>
      </c>
      <c r="D5" s="13"/>
      <c r="E5" s="13" t="s">
        <v>43</v>
      </c>
      <c r="F5" s="13"/>
      <c r="G5" s="13"/>
      <c r="K5" s="5" t="s">
        <v>43</v>
      </c>
      <c r="N5" s="5" t="s">
        <v>43</v>
      </c>
    </row>
    <row r="6" spans="1:15" x14ac:dyDescent="0.2">
      <c r="A6" s="4" t="s">
        <v>3</v>
      </c>
      <c r="B6" s="1">
        <v>4</v>
      </c>
      <c r="C6" s="3" t="s">
        <v>33</v>
      </c>
      <c r="E6" s="38">
        <f>(B6-$B$2)/($B$3-$B$4)</f>
        <v>-0.47118055555555555</v>
      </c>
      <c r="K6" s="38">
        <f t="shared" ref="K6:K23" si="0">(B6-$H$2)/($H$3-$H$4)</f>
        <v>-0.44675925925925924</v>
      </c>
      <c r="N6" s="38">
        <f>(B6-$H$2)/($H$3-$H$4)</f>
        <v>-0.44675925925925924</v>
      </c>
      <c r="O6" s="12"/>
    </row>
    <row r="7" spans="1:15" x14ac:dyDescent="0.2">
      <c r="A7" s="4" t="s">
        <v>4</v>
      </c>
      <c r="B7" s="1">
        <v>32</v>
      </c>
      <c r="C7" s="3" t="s">
        <v>33</v>
      </c>
      <c r="E7" s="38">
        <f>(B7-$B$2)/($B$3-$B$4)</f>
        <v>-0.17951388888888889</v>
      </c>
      <c r="K7" s="38">
        <f>(B7-$H$2)/($H$3-$H$4)</f>
        <v>-0.15509259259259256</v>
      </c>
      <c r="N7" s="38">
        <f t="shared" ref="N7:N35" si="1">(B7-$H$2)/($H$3-$H$4)</f>
        <v>-0.15509259259259256</v>
      </c>
      <c r="O7" s="12"/>
    </row>
    <row r="8" spans="1:15" x14ac:dyDescent="0.2">
      <c r="A8" s="4" t="s">
        <v>5</v>
      </c>
      <c r="B8" s="1">
        <v>54</v>
      </c>
      <c r="C8" s="3" t="s">
        <v>33</v>
      </c>
      <c r="E8" s="38">
        <f t="shared" ref="E8:E35" si="2">(B8-$B$2)/($B$3-$B$4)</f>
        <v>4.9652777777777768E-2</v>
      </c>
      <c r="K8" s="38">
        <f t="shared" si="0"/>
        <v>7.4074074074074112E-2</v>
      </c>
      <c r="N8" s="38">
        <f t="shared" si="1"/>
        <v>7.4074074074074112E-2</v>
      </c>
      <c r="O8" s="12"/>
    </row>
    <row r="9" spans="1:15" x14ac:dyDescent="0.2">
      <c r="A9" s="4" t="s">
        <v>6</v>
      </c>
      <c r="B9" s="1">
        <v>17</v>
      </c>
      <c r="C9" s="3" t="s">
        <v>33</v>
      </c>
      <c r="E9" s="38">
        <f t="shared" si="2"/>
        <v>-0.33576388888888892</v>
      </c>
      <c r="K9" s="38">
        <f t="shared" si="0"/>
        <v>-0.31134259259259256</v>
      </c>
      <c r="N9" s="38">
        <f t="shared" si="1"/>
        <v>-0.31134259259259256</v>
      </c>
      <c r="O9" s="12"/>
    </row>
    <row r="10" spans="1:15" x14ac:dyDescent="0.2">
      <c r="A10" s="4" t="s">
        <v>7</v>
      </c>
      <c r="B10" s="1">
        <v>57</v>
      </c>
      <c r="C10" s="3" t="s">
        <v>33</v>
      </c>
      <c r="E10" s="38">
        <f t="shared" si="2"/>
        <v>8.0902777777777768E-2</v>
      </c>
      <c r="K10" s="38">
        <f t="shared" si="0"/>
        <v>0.10532407407407411</v>
      </c>
      <c r="N10" s="38">
        <f t="shared" si="1"/>
        <v>0.10532407407407411</v>
      </c>
      <c r="O10" s="12"/>
    </row>
    <row r="11" spans="1:15" x14ac:dyDescent="0.2">
      <c r="A11" s="4" t="s">
        <v>8</v>
      </c>
      <c r="B11" s="1">
        <v>10</v>
      </c>
      <c r="C11" s="3" t="s">
        <v>33</v>
      </c>
      <c r="E11" s="38">
        <f t="shared" si="2"/>
        <v>-0.40868055555555555</v>
      </c>
      <c r="K11" s="38">
        <f t="shared" si="0"/>
        <v>-0.38425925925925924</v>
      </c>
      <c r="N11" s="38">
        <f t="shared" si="1"/>
        <v>-0.38425925925925924</v>
      </c>
      <c r="O11" s="12"/>
    </row>
    <row r="12" spans="1:15" x14ac:dyDescent="0.2">
      <c r="A12" s="4" t="s">
        <v>9</v>
      </c>
      <c r="B12" s="1">
        <v>81</v>
      </c>
      <c r="C12" s="3" t="s">
        <v>33</v>
      </c>
      <c r="E12" s="38">
        <f t="shared" si="2"/>
        <v>0.33090277777777777</v>
      </c>
      <c r="K12" s="38">
        <f t="shared" si="0"/>
        <v>0.35532407407407413</v>
      </c>
      <c r="N12" s="38">
        <f t="shared" si="1"/>
        <v>0.35532407407407413</v>
      </c>
      <c r="O12" s="12"/>
    </row>
    <row r="13" spans="1:15" x14ac:dyDescent="0.2">
      <c r="A13" s="4" t="s">
        <v>10</v>
      </c>
      <c r="B13" s="1">
        <v>35</v>
      </c>
      <c r="C13" s="3" t="s">
        <v>33</v>
      </c>
      <c r="E13" s="38">
        <f t="shared" si="2"/>
        <v>-0.14826388888888889</v>
      </c>
      <c r="K13" s="38">
        <f t="shared" si="0"/>
        <v>-0.12384259259259256</v>
      </c>
      <c r="N13" s="38">
        <f t="shared" si="1"/>
        <v>-0.12384259259259256</v>
      </c>
      <c r="O13" s="12"/>
    </row>
    <row r="14" spans="1:15" x14ac:dyDescent="0.2">
      <c r="A14" s="4" t="s">
        <v>11</v>
      </c>
      <c r="B14" s="1">
        <v>11</v>
      </c>
      <c r="C14" s="3" t="s">
        <v>33</v>
      </c>
      <c r="E14" s="38">
        <f t="shared" si="2"/>
        <v>-0.39826388888888892</v>
      </c>
      <c r="K14" s="38">
        <f t="shared" si="0"/>
        <v>-0.37384259259259256</v>
      </c>
      <c r="N14" s="38">
        <f t="shared" si="1"/>
        <v>-0.37384259259259256</v>
      </c>
      <c r="O14" s="12"/>
    </row>
    <row r="15" spans="1:15" x14ac:dyDescent="0.2">
      <c r="A15" s="4" t="s">
        <v>12</v>
      </c>
      <c r="B15" s="1">
        <v>85</v>
      </c>
      <c r="C15" s="3" t="s">
        <v>33</v>
      </c>
      <c r="E15" s="38">
        <f t="shared" si="2"/>
        <v>0.37256944444444445</v>
      </c>
      <c r="K15" s="38">
        <f t="shared" si="0"/>
        <v>0.39699074074074076</v>
      </c>
      <c r="N15" s="38">
        <f t="shared" si="1"/>
        <v>0.39699074074074076</v>
      </c>
      <c r="O15" s="12"/>
    </row>
    <row r="16" spans="1:15" x14ac:dyDescent="0.2">
      <c r="A16" s="4" t="s">
        <v>13</v>
      </c>
      <c r="B16" s="1">
        <v>16</v>
      </c>
      <c r="C16" s="3" t="s">
        <v>33</v>
      </c>
      <c r="E16" s="38">
        <f t="shared" si="2"/>
        <v>-0.34618055555555555</v>
      </c>
      <c r="K16" s="38">
        <f t="shared" si="0"/>
        <v>-0.32175925925925924</v>
      </c>
      <c r="N16" s="38">
        <f t="shared" si="1"/>
        <v>-0.32175925925925924</v>
      </c>
      <c r="O16" s="12"/>
    </row>
    <row r="17" spans="1:15" x14ac:dyDescent="0.2">
      <c r="A17" s="4" t="s">
        <v>14</v>
      </c>
      <c r="B17" s="1">
        <v>78</v>
      </c>
      <c r="C17" s="3" t="s">
        <v>33</v>
      </c>
      <c r="E17" s="38">
        <f t="shared" si="2"/>
        <v>0.29965277777777777</v>
      </c>
      <c r="K17" s="38">
        <f t="shared" si="0"/>
        <v>0.32407407407407413</v>
      </c>
      <c r="N17" s="38">
        <f t="shared" si="1"/>
        <v>0.32407407407407413</v>
      </c>
      <c r="O17" s="12"/>
    </row>
    <row r="18" spans="1:15" x14ac:dyDescent="0.2">
      <c r="A18" s="4" t="s">
        <v>15</v>
      </c>
      <c r="B18" s="1">
        <v>19</v>
      </c>
      <c r="C18" s="3" t="s">
        <v>33</v>
      </c>
      <c r="E18" s="38">
        <f t="shared" si="2"/>
        <v>-0.31493055555555555</v>
      </c>
      <c r="K18" s="38">
        <f t="shared" si="0"/>
        <v>-0.29050925925925924</v>
      </c>
      <c r="N18" s="38">
        <f t="shared" si="1"/>
        <v>-0.29050925925925924</v>
      </c>
      <c r="O18" s="12"/>
    </row>
    <row r="19" spans="1:15" x14ac:dyDescent="0.2">
      <c r="A19" s="4" t="s">
        <v>16</v>
      </c>
      <c r="B19" s="1">
        <v>85</v>
      </c>
      <c r="C19" s="3" t="s">
        <v>33</v>
      </c>
      <c r="E19" s="38">
        <f t="shared" si="2"/>
        <v>0.37256944444444445</v>
      </c>
      <c r="K19" s="38">
        <f t="shared" si="0"/>
        <v>0.39699074074074076</v>
      </c>
      <c r="N19" s="38">
        <f t="shared" si="1"/>
        <v>0.39699074074074076</v>
      </c>
      <c r="O19" s="12"/>
    </row>
    <row r="20" spans="1:15" x14ac:dyDescent="0.2">
      <c r="A20" s="4" t="s">
        <v>17</v>
      </c>
      <c r="B20" s="1">
        <v>100</v>
      </c>
      <c r="C20" s="3" t="s">
        <v>33</v>
      </c>
      <c r="E20" s="38">
        <f t="shared" si="2"/>
        <v>0.5288194444444444</v>
      </c>
      <c r="K20" s="38">
        <f t="shared" si="0"/>
        <v>0.55324074074074081</v>
      </c>
      <c r="N20" s="38">
        <f t="shared" si="1"/>
        <v>0.55324074074074081</v>
      </c>
      <c r="O20" s="12"/>
    </row>
    <row r="21" spans="1:15" x14ac:dyDescent="0.2">
      <c r="A21" s="4" t="s">
        <v>18</v>
      </c>
      <c r="B21" s="1">
        <v>43</v>
      </c>
      <c r="C21" s="3" t="s">
        <v>33</v>
      </c>
      <c r="E21" s="38">
        <f t="shared" si="2"/>
        <v>-6.4930555555555561E-2</v>
      </c>
      <c r="K21" s="38">
        <f t="shared" si="0"/>
        <v>-4.0509259259259224E-2</v>
      </c>
      <c r="N21" s="38">
        <f t="shared" si="1"/>
        <v>-4.0509259259259224E-2</v>
      </c>
      <c r="O21" s="12"/>
    </row>
    <row r="22" spans="1:15" x14ac:dyDescent="0.2">
      <c r="A22" s="4" t="s">
        <v>19</v>
      </c>
      <c r="B22" s="1">
        <v>55</v>
      </c>
      <c r="C22" s="3" t="s">
        <v>33</v>
      </c>
      <c r="E22" s="38">
        <f t="shared" si="2"/>
        <v>6.0069444444444432E-2</v>
      </c>
      <c r="K22" s="38">
        <f t="shared" si="0"/>
        <v>8.4490740740740769E-2</v>
      </c>
      <c r="N22" s="38">
        <f t="shared" si="1"/>
        <v>8.4490740740740769E-2</v>
      </c>
      <c r="O22" s="12"/>
    </row>
    <row r="23" spans="1:15" x14ac:dyDescent="0.2">
      <c r="A23" s="15" t="s">
        <v>20</v>
      </c>
      <c r="B23" s="16">
        <v>62</v>
      </c>
      <c r="C23" s="17" t="s">
        <v>33</v>
      </c>
      <c r="D23" s="18"/>
      <c r="E23" s="39">
        <f t="shared" si="2"/>
        <v>0.13298611111111111</v>
      </c>
      <c r="K23" s="39">
        <f t="shared" si="0"/>
        <v>0.15740740740740744</v>
      </c>
      <c r="N23" s="39">
        <f t="shared" si="1"/>
        <v>0.15740740740740744</v>
      </c>
      <c r="O23" s="12"/>
    </row>
    <row r="24" spans="1:15" x14ac:dyDescent="0.2">
      <c r="A24" s="4" t="s">
        <v>21</v>
      </c>
      <c r="B24" s="1">
        <v>30</v>
      </c>
      <c r="C24" s="2" t="s">
        <v>34</v>
      </c>
      <c r="E24" s="40">
        <f>(B24-$B$2)/($B$3-$B$4)</f>
        <v>-0.20034722222222223</v>
      </c>
      <c r="K24" s="40">
        <f>(B24-$I$2)/($I$3-$I$4)</f>
        <v>-0.2740963855421687</v>
      </c>
      <c r="N24" s="40">
        <f>(B24-$H$2)/($H$3-$H$4)</f>
        <v>-0.1759259259259259</v>
      </c>
      <c r="O24" s="12"/>
    </row>
    <row r="25" spans="1:15" x14ac:dyDescent="0.2">
      <c r="A25" s="4" t="s">
        <v>22</v>
      </c>
      <c r="B25" s="1">
        <v>42</v>
      </c>
      <c r="C25" s="2" t="s">
        <v>34</v>
      </c>
      <c r="E25" s="40">
        <f t="shared" si="2"/>
        <v>-7.5347222222222232E-2</v>
      </c>
      <c r="K25" s="40">
        <f t="shared" ref="K25:K35" si="3">(B25-$I$2)/($I$3-$I$4)</f>
        <v>-0.12951807228915663</v>
      </c>
      <c r="N25" s="40">
        <f>(B25-$H$2)/($H$3-$H$4)</f>
        <v>-5.0925925925925895E-2</v>
      </c>
      <c r="O25" s="12"/>
    </row>
    <row r="26" spans="1:15" x14ac:dyDescent="0.2">
      <c r="A26" s="4" t="s">
        <v>23</v>
      </c>
      <c r="B26" s="1">
        <v>82</v>
      </c>
      <c r="C26" s="2" t="s">
        <v>34</v>
      </c>
      <c r="E26" s="40">
        <f t="shared" si="2"/>
        <v>0.34131944444444445</v>
      </c>
      <c r="K26" s="40">
        <f t="shared" si="3"/>
        <v>0.35240963855421686</v>
      </c>
      <c r="N26" s="40">
        <f>(B26-$H$2)/($H$3-$H$4)</f>
        <v>0.36574074074074076</v>
      </c>
      <c r="O26" s="12"/>
    </row>
    <row r="27" spans="1:15" x14ac:dyDescent="0.2">
      <c r="A27" s="4" t="s">
        <v>24</v>
      </c>
      <c r="B27" s="1">
        <v>22</v>
      </c>
      <c r="C27" s="2" t="s">
        <v>34</v>
      </c>
      <c r="E27" s="40">
        <f t="shared" si="2"/>
        <v>-0.28368055555555555</v>
      </c>
      <c r="K27" s="40">
        <f t="shared" si="3"/>
        <v>-0.37048192771084337</v>
      </c>
      <c r="N27" s="40">
        <f t="shared" si="1"/>
        <v>-0.25925925925925924</v>
      </c>
      <c r="O27" s="12"/>
    </row>
    <row r="28" spans="1:15" x14ac:dyDescent="0.2">
      <c r="A28" s="4" t="s">
        <v>25</v>
      </c>
      <c r="B28" s="1">
        <v>81</v>
      </c>
      <c r="C28" s="2" t="s">
        <v>34</v>
      </c>
      <c r="E28" s="40">
        <f t="shared" si="2"/>
        <v>0.33090277777777777</v>
      </c>
      <c r="K28" s="40">
        <f t="shared" si="3"/>
        <v>0.34036144578313254</v>
      </c>
      <c r="N28" s="40">
        <f t="shared" si="1"/>
        <v>0.35532407407407413</v>
      </c>
      <c r="O28" s="12"/>
    </row>
    <row r="29" spans="1:15" x14ac:dyDescent="0.2">
      <c r="A29" s="4" t="s">
        <v>26</v>
      </c>
      <c r="B29" s="1">
        <v>64</v>
      </c>
      <c r="C29" s="2" t="s">
        <v>34</v>
      </c>
      <c r="E29" s="40">
        <f t="shared" si="2"/>
        <v>0.15381944444444443</v>
      </c>
      <c r="K29" s="40">
        <f t="shared" si="3"/>
        <v>0.13554216867469879</v>
      </c>
      <c r="N29" s="40">
        <f t="shared" si="1"/>
        <v>0.17824074074074078</v>
      </c>
      <c r="O29" s="12"/>
    </row>
    <row r="30" spans="1:15" x14ac:dyDescent="0.2">
      <c r="A30" s="4" t="s">
        <v>27</v>
      </c>
      <c r="B30" s="1">
        <v>18</v>
      </c>
      <c r="C30" s="2" t="s">
        <v>34</v>
      </c>
      <c r="E30" s="40">
        <f t="shared" si="2"/>
        <v>-0.32534722222222223</v>
      </c>
      <c r="K30" s="40">
        <f t="shared" si="3"/>
        <v>-0.41867469879518071</v>
      </c>
      <c r="N30" s="40">
        <f t="shared" si="1"/>
        <v>-0.30092592592592587</v>
      </c>
      <c r="O30" s="12"/>
    </row>
    <row r="31" spans="1:15" x14ac:dyDescent="0.2">
      <c r="A31" s="4" t="s">
        <v>28</v>
      </c>
      <c r="B31" s="1">
        <v>97</v>
      </c>
      <c r="C31" s="2" t="s">
        <v>34</v>
      </c>
      <c r="E31" s="40">
        <f t="shared" si="2"/>
        <v>0.49756944444444445</v>
      </c>
      <c r="K31" s="40">
        <f t="shared" si="3"/>
        <v>0.5331325301204819</v>
      </c>
      <c r="N31" s="40">
        <f t="shared" si="1"/>
        <v>0.52199074074074081</v>
      </c>
      <c r="O31" s="12"/>
    </row>
    <row r="32" spans="1:15" x14ac:dyDescent="0.2">
      <c r="A32" s="4" t="s">
        <v>29</v>
      </c>
      <c r="B32" s="1">
        <v>39</v>
      </c>
      <c r="C32" s="2" t="s">
        <v>34</v>
      </c>
      <c r="E32" s="40">
        <f t="shared" si="2"/>
        <v>-0.10659722222222223</v>
      </c>
      <c r="K32" s="40">
        <f t="shared" si="3"/>
        <v>-0.16566265060240964</v>
      </c>
      <c r="N32" s="40">
        <f t="shared" si="1"/>
        <v>-8.2175925925925888E-2</v>
      </c>
      <c r="O32" s="12"/>
    </row>
    <row r="33" spans="1:15" x14ac:dyDescent="0.2">
      <c r="A33" s="4" t="s">
        <v>30</v>
      </c>
      <c r="B33" s="1">
        <v>14</v>
      </c>
      <c r="C33" s="2" t="s">
        <v>34</v>
      </c>
      <c r="E33" s="40">
        <f t="shared" si="2"/>
        <v>-0.36701388888888892</v>
      </c>
      <c r="K33" s="40">
        <f t="shared" si="3"/>
        <v>-0.46686746987951805</v>
      </c>
      <c r="N33" s="40">
        <f t="shared" si="1"/>
        <v>-0.34259259259259256</v>
      </c>
      <c r="O33" s="12"/>
    </row>
    <row r="34" spans="1:15" x14ac:dyDescent="0.2">
      <c r="A34" s="4" t="s">
        <v>31</v>
      </c>
      <c r="B34" s="1">
        <v>73</v>
      </c>
      <c r="C34" s="2" t="s">
        <v>34</v>
      </c>
      <c r="E34" s="40">
        <f t="shared" si="2"/>
        <v>0.24756944444444443</v>
      </c>
      <c r="K34" s="40">
        <f t="shared" si="3"/>
        <v>0.24397590361445784</v>
      </c>
      <c r="N34" s="40">
        <f t="shared" si="1"/>
        <v>0.27199074074074076</v>
      </c>
      <c r="O34" s="12"/>
    </row>
    <row r="35" spans="1:15" x14ac:dyDescent="0.2">
      <c r="A35" s="4" t="s">
        <v>32</v>
      </c>
      <c r="B35" s="1">
        <v>71</v>
      </c>
      <c r="C35" s="2" t="s">
        <v>34</v>
      </c>
      <c r="E35" s="40">
        <f t="shared" si="2"/>
        <v>0.22673611111111111</v>
      </c>
      <c r="K35" s="40">
        <f t="shared" si="3"/>
        <v>0.21987951807228914</v>
      </c>
      <c r="N35" s="40">
        <f t="shared" si="1"/>
        <v>0.25115740740740744</v>
      </c>
      <c r="O35" s="12"/>
    </row>
    <row r="36" spans="1:15" ht="17" thickBot="1" x14ac:dyDescent="0.25"/>
    <row r="37" spans="1:15" ht="17" thickBot="1" x14ac:dyDescent="0.25">
      <c r="A37" s="4" t="s">
        <v>38</v>
      </c>
      <c r="B37" s="14">
        <v>99</v>
      </c>
      <c r="C37" s="10" t="s">
        <v>39</v>
      </c>
      <c r="E37" s="21">
        <f>(B37-$B$2)/($B$3-$B$4)</f>
        <v>0.51840277777777777</v>
      </c>
      <c r="K37" s="21">
        <f>(B37-$I$2)/($I$3-$I$4)</f>
        <v>0.55722891566265065</v>
      </c>
      <c r="N37" s="41">
        <f>(B37-$H$2)/($H$3-$H$4)</f>
        <v>0.54282407407407407</v>
      </c>
    </row>
  </sheetData>
  <conditionalFormatting sqref="B6:B35">
    <cfRule type="containsBlanks" dxfId="1" priority="4">
      <formula>LEN(TRIM(B6))=0</formula>
    </cfRule>
  </conditionalFormatting>
  <conditionalFormatting sqref="B37">
    <cfRule type="containsBlanks" dxfId="0" priority="1">
      <formula>LEN(TRIM(B37))=0</formula>
    </cfRule>
  </conditionalFormatting>
  <hyperlinks>
    <hyperlink ref="A1" r:id="rId1" xr:uid="{C0EF767A-E921-2749-8B7B-66A605FEE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Imputation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Bradley A Blanchard</cp:lastModifiedBy>
  <dcterms:created xsi:type="dcterms:W3CDTF">2020-01-21T01:55:58Z</dcterms:created>
  <dcterms:modified xsi:type="dcterms:W3CDTF">2021-09-01T02:21:15Z</dcterms:modified>
</cp:coreProperties>
</file>