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Dhruv\Documents\Dashboard\"/>
    </mc:Choice>
  </mc:AlternateContent>
  <xr:revisionPtr revIDLastSave="0" documentId="13_ncr:1_{61BD9536-6D9C-4449-99EC-85FAE1519F3A}" xr6:coauthVersionLast="47" xr6:coauthVersionMax="47" xr10:uidLastSave="{00000000-0000-0000-0000-000000000000}"/>
  <bookViews>
    <workbookView xWindow="-108" yWindow="-108" windowWidth="23256" windowHeight="12456" activeTab="3" xr2:uid="{00000000-000D-0000-FFFF-FFFF00000000}"/>
  </bookViews>
  <sheets>
    <sheet name="Data" sheetId="1" r:id="rId1"/>
    <sheet name="Detail1" sheetId="5" r:id="rId2"/>
    <sheet name="Pivot" sheetId="3" r:id="rId3"/>
    <sheet name="Dashboard" sheetId="4" r:id="rId4"/>
  </sheets>
  <definedNames>
    <definedName name="_xlchart.v1.4" hidden="1">Pivot!$H$2:$H$5</definedName>
    <definedName name="_xlchart.v1.5" hidden="1">Pivot!$I$2:$I$5</definedName>
    <definedName name="_xlchart.v5.0" hidden="1">Pivot!$E$17</definedName>
    <definedName name="_xlchart.v5.1" hidden="1">Pivot!$E$18:$E$66</definedName>
    <definedName name="_xlchart.v5.2" hidden="1">Pivot!$F$17</definedName>
    <definedName name="_xlchart.v5.3" hidden="1">Pivot!$F$18:$F$66</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4" i="3" l="1"/>
  <c r="U24" i="3"/>
  <c r="Q24" i="3"/>
  <c r="M24" i="3"/>
  <c r="J24" i="3"/>
  <c r="E57" i="3"/>
  <c r="E58" i="3"/>
  <c r="E59" i="3"/>
  <c r="E60" i="3"/>
  <c r="E61" i="3"/>
  <c r="E62" i="3"/>
  <c r="E63" i="3"/>
  <c r="E64" i="3"/>
  <c r="E65" i="3"/>
  <c r="E66" i="3"/>
  <c r="E32" i="3"/>
  <c r="E33" i="3"/>
  <c r="E34" i="3"/>
  <c r="E35" i="3"/>
  <c r="E36" i="3"/>
  <c r="E37" i="3"/>
  <c r="E38" i="3"/>
  <c r="E39" i="3"/>
  <c r="E40" i="3"/>
  <c r="E41" i="3"/>
  <c r="E42" i="3"/>
  <c r="E43" i="3"/>
  <c r="E44" i="3"/>
  <c r="E45" i="3"/>
  <c r="E46" i="3"/>
  <c r="E47" i="3"/>
  <c r="E48" i="3"/>
  <c r="E49" i="3"/>
  <c r="E50" i="3"/>
  <c r="E51" i="3"/>
  <c r="E52" i="3"/>
  <c r="E53" i="3"/>
  <c r="E54" i="3"/>
  <c r="E55" i="3"/>
  <c r="E56" i="3"/>
  <c r="E19" i="3"/>
  <c r="E20" i="3"/>
  <c r="E21" i="3"/>
  <c r="E22" i="3"/>
  <c r="E23" i="3"/>
  <c r="E24" i="3"/>
  <c r="E25" i="3"/>
  <c r="E26" i="3"/>
  <c r="E27" i="3"/>
  <c r="E28" i="3"/>
  <c r="E29" i="3"/>
  <c r="E30" i="3"/>
  <c r="E31" i="3"/>
  <c r="E18" i="3"/>
  <c r="I3" i="3"/>
  <c r="I4" i="3"/>
  <c r="I5" i="3"/>
  <c r="I2"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33" i="3"/>
  <c r="N33" i="3"/>
  <c r="M33" i="3"/>
  <c r="L33" i="3"/>
  <c r="K33" i="3"/>
  <c r="F65" i="3"/>
  <c r="F63" i="3"/>
  <c r="F50" i="3"/>
  <c r="F45" i="3"/>
  <c r="F51" i="3"/>
  <c r="F48" i="3"/>
  <c r="F41" i="3"/>
  <c r="F19" i="3"/>
  <c r="F35" i="3"/>
  <c r="F28" i="3"/>
  <c r="F34" i="3"/>
  <c r="F33" i="3"/>
  <c r="F64" i="3"/>
  <c r="F38" i="3"/>
  <c r="F54" i="3"/>
  <c r="F39" i="3"/>
  <c r="F55" i="3"/>
  <c r="F52" i="3"/>
  <c r="F49" i="3"/>
  <c r="F23" i="3"/>
  <c r="F30" i="3"/>
  <c r="F32" i="3"/>
  <c r="F21" i="3"/>
  <c r="F37" i="3"/>
  <c r="F62" i="3"/>
  <c r="F42" i="3"/>
  <c r="F58" i="3"/>
  <c r="F43" i="3"/>
  <c r="F59" i="3"/>
  <c r="F56" i="3"/>
  <c r="F53" i="3"/>
  <c r="F27" i="3"/>
  <c r="F20" i="3"/>
  <c r="F36" i="3"/>
  <c r="F25" i="3"/>
  <c r="F22" i="3"/>
  <c r="F61" i="3"/>
  <c r="F66" i="3"/>
  <c r="F46" i="3"/>
  <c r="F44" i="3"/>
  <c r="F47" i="3"/>
  <c r="F40" i="3"/>
  <c r="F60" i="3"/>
  <c r="F57" i="3"/>
  <c r="F31" i="3"/>
  <c r="F24" i="3"/>
  <c r="F26" i="3"/>
  <c r="F29" i="3"/>
  <c r="F18" i="3"/>
</calcChain>
</file>

<file path=xl/sharedStrings.xml><?xml version="1.0" encoding="utf-8"?>
<sst xmlns="http://schemas.openxmlformats.org/spreadsheetml/2006/main" count="135158" uniqueCount="10956">
  <si>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</si>
  <si>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</si>
  <si>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</si>
  <si>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</si>
  <si>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</si>
  <si>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</si>
  <si>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</si>
  <si>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</si>
  <si>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</si>
  <si>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</si>
  <si>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</si>
  <si>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</si>
  <si>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</si>
  <si>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</si>
  <si>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</si>
  <si>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</si>
  <si>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</si>
  <si>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</si>
  <si>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</si>
  <si>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</si>
  <si>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</si>
  <si>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</si>
  <si>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</si>
  <si>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</si>
  <si>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</si>
  <si>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</si>
  <si>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</si>
  <si>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</si>
  <si>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</si>
  <si>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</si>
  <si>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</si>
  <si>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</si>
  <si>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</si>
  <si>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</si>
  <si>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</si>
  <si>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</si>
  <si>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</si>
  <si>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</si>
  <si>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</si>
  <si>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</si>
  <si>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</si>
  <si>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</si>
  <si>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</si>
  <si>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</si>
  <si>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</si>
  <si>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</si>
  <si>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</si>
  <si>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</si>
  <si>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</si>
  <si>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</si>
  <si>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</si>
  <si>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</si>
  <si>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</si>
  <si>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</si>
  <si>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</si>
  <si>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</si>
  <si>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</si>
  <si>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</si>
  <si>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</si>
  <si>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</si>
  <si>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</si>
  <si>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</si>
  <si>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</si>
  <si>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</si>
  <si>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</si>
  <si>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</si>
  <si>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</si>
  <si>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</si>
  <si>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</si>
  <si>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</si>
  <si>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</si>
  <si>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</si>
  <si>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</si>
  <si>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</si>
  <si>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</si>
  <si>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</si>
  <si>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</si>
  <si>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</si>
  <si>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</si>
  <si>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</si>
  <si>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</si>
  <si>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</si>
  <si>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</si>
  <si>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</si>
  <si>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</si>
  <si>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</si>
  <si>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</si>
  <si>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</si>
  <si>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</si>
  <si>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</si>
  <si>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</si>
  <si>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</si>
  <si>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</si>
  <si>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</si>
  <si>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</si>
  <si>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</si>
  <si>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</si>
  <si>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</si>
  <si>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</si>
  <si>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</si>
  <si>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</si>
  <si>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</si>
  <si>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</si>
  <si>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</si>
  <si>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</si>
  <si>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</si>
  <si>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</si>
  <si>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</si>
  <si>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</si>
  <si>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</si>
  <si>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</si>
  <si>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</si>
  <si>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</si>
  <si>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</si>
  <si>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</si>
  <si>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</si>
  <si>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</si>
  <si>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</si>
  <si>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</si>
  <si>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</si>
  <si>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</si>
  <si>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</si>
  <si>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</si>
  <si>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</si>
  <si>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</si>
  <si>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</si>
  <si>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</si>
  <si>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</si>
  <si>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</si>
  <si>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</si>
  <si>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</si>
  <si>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</si>
  <si>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</si>
  <si>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</si>
  <si>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</si>
  <si>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</si>
  <si>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</si>
  <si>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</si>
  <si>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</si>
  <si>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</si>
  <si>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</si>
  <si>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</si>
  <si>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</si>
  <si>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</si>
  <si>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</si>
  <si>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</si>
  <si>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</si>
  <si>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</si>
  <si>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</si>
  <si>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</si>
  <si>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</si>
  <si>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</si>
  <si>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</si>
  <si>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</si>
  <si>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</si>
  <si>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</si>
  <si>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</si>
  <si>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</si>
  <si>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</si>
  <si>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</si>
  <si>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</si>
  <si>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</si>
  <si>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</si>
  <si>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</si>
  <si>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</si>
  <si>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</si>
  <si>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</si>
  <si>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</si>
  <si>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</si>
  <si>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</si>
  <si>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</si>
  <si>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</si>
  <si>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</si>
  <si>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</si>
  <si>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</si>
  <si>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</si>
  <si>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</si>
  <si>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</si>
  <si>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</si>
  <si>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</si>
  <si>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</si>
  <si>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</si>
  <si>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</si>
  <si>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</si>
  <si>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</si>
  <si>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</si>
  <si>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</si>
  <si>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</si>
  <si>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</si>
  <si>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</si>
  <si>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</si>
  <si>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</si>
  <si>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</si>
  <si>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</si>
  <si>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</si>
  <si>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</si>
  <si>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</si>
  <si>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</si>
  <si>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</si>
  <si>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</si>
  <si>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</si>
  <si>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</si>
  <si>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</si>
  <si>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</si>
  <si>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</si>
  <si>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</si>
  <si>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</si>
  <si>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</si>
  <si>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</si>
  <si>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</si>
  <si>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</si>
  <si>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</si>
  <si>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</si>
  <si>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</si>
  <si>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</si>
  <si>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</si>
  <si>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</si>
  <si>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</si>
  <si>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</si>
  <si>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</si>
  <si>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</si>
  <si>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</si>
  <si>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</si>
  <si>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</si>
  <si>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</si>
  <si>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</si>
  <si>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</si>
  <si>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</si>
  <si>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</si>
  <si>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</si>
  <si>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</si>
  <si>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</si>
  <si>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</si>
  <si>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</si>
  <si>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</si>
  <si>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</si>
  <si>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</si>
  <si>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</si>
  <si>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</si>
  <si>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</si>
  <si>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</si>
  <si>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</si>
  <si>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</si>
  <si>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</si>
  <si>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</si>
  <si>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</si>
  <si>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</si>
  <si>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</si>
  <si>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</si>
  <si>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</si>
  <si>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</si>
  <si>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</si>
  <si>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</si>
  <si>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</si>
  <si>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</si>
  <si>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</si>
  <si>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</si>
  <si>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</si>
  <si>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</si>
  <si>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</si>
  <si>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</si>
  <si>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</si>
  <si>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</si>
  <si>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</si>
  <si>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</si>
  <si>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</si>
  <si>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</si>
  <si>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</si>
  <si>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</si>
  <si>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</si>
  <si>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</si>
  <si>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</si>
  <si>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</si>
  <si>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</si>
  <si>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</si>
  <si>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</si>
  <si>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</si>
  <si>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</si>
  <si>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</si>
  <si>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</si>
  <si>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</si>
  <si>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</si>
  <si>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</si>
  <si>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</si>
  <si>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</si>
  <si>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</si>
  <si>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</si>
  <si>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</si>
  <si>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</si>
  <si>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</si>
  <si>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</si>
  <si>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</si>
  <si>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</si>
  <si>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</si>
  <si>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</si>
  <si>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</si>
  <si>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</si>
  <si>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</si>
  <si>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</si>
  <si>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</si>
  <si>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</si>
  <si>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</si>
  <si>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</si>
  <si>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</si>
  <si>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</si>
  <si>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</si>
  <si>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</si>
  <si>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</si>
  <si>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</si>
  <si>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</si>
  <si>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</si>
  <si>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</si>
  <si>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</si>
  <si>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</si>
  <si>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</si>
  <si>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</si>
  <si>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</si>
  <si>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</si>
  <si>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</si>
  <si>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</si>
  <si>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</si>
  <si>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</si>
  <si>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</si>
  <si>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</si>
  <si>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</si>
  <si>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</si>
  <si>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</si>
  <si>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</si>
  <si>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</si>
  <si>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</si>
  <si>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</si>
  <si>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</si>
  <si>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</si>
  <si>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</si>
  <si>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</si>
  <si>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</si>
  <si>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</si>
  <si>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</si>
  <si>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</si>
  <si>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</si>
  <si>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</si>
  <si>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</si>
  <si>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</si>
  <si>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</si>
  <si>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</si>
  <si>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</si>
  <si>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</si>
  <si>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</si>
  <si>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</si>
  <si>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</si>
  <si>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</si>
  <si>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</si>
  <si>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</si>
  <si>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</si>
  <si>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</si>
  <si>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</si>
  <si>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</si>
  <si>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</si>
  <si>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</si>
  <si>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</si>
  <si>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</si>
  <si>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</si>
  <si>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</si>
  <si>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</si>
  <si>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</si>
  <si>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</si>
  <si>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</si>
  <si>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</si>
  <si>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</si>
  <si>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</si>
  <si>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</si>
  <si>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</si>
  <si>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</si>
  <si>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</si>
  <si>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</si>
  <si>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</si>
  <si>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</si>
  <si>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</si>
  <si>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</si>
  <si>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</si>
  <si>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</si>
  <si>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</si>
  <si>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</si>
  <si>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</si>
  <si>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</si>
  <si>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</si>
  <si>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</si>
  <si>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</si>
  <si>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</si>
  <si>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</si>
  <si>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</si>
  <si>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</si>
  <si>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</si>
  <si>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</si>
  <si>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</si>
  <si>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</si>
  <si>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</si>
  <si>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</si>
  <si>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</si>
  <si>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</si>
  <si>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</si>
  <si>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</si>
  <si>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</si>
  <si>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</si>
  <si>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</si>
  <si>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</si>
  <si>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</si>
  <si>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</si>
  <si>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</si>
  <si>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</si>
  <si>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</si>
  <si>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</si>
  <si>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</si>
  <si>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</si>
  <si>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</si>
  <si>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</si>
  <si>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</si>
  <si>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</si>
  <si>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</si>
  <si>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</si>
  <si>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</si>
  <si>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</si>
  <si>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</si>
  <si>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</si>
  <si>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</si>
  <si>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</si>
  <si>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</si>
  <si>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</si>
  <si>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</si>
  <si>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</si>
  <si>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</si>
  <si>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</si>
  <si>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</si>
  <si>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</si>
  <si>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</si>
  <si>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</si>
  <si>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</si>
  <si>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</si>
  <si>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</si>
  <si>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</si>
  <si>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</si>
  <si>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</si>
  <si>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</si>
  <si>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</si>
  <si>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</si>
  <si>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</si>
  <si>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</si>
  <si>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</si>
  <si>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</si>
  <si>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</si>
  <si>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</si>
  <si>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</si>
  <si>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</si>
  <si>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</si>
  <si>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</si>
  <si>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</si>
  <si>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</si>
  <si>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</si>
  <si>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</si>
  <si>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</si>
  <si>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</si>
  <si>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</si>
  <si>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</si>
  <si>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</si>
  <si>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</si>
  <si>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</si>
  <si>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</si>
  <si>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</si>
  <si>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</si>
  <si>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</si>
  <si>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</si>
  <si>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</si>
  <si>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</si>
  <si>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</si>
  <si>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</si>
  <si>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</si>
  <si>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</si>
  <si>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</si>
  <si>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</si>
  <si>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</si>
  <si>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</si>
  <si>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</si>
  <si>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</si>
  <si>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</si>
  <si>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</si>
  <si>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</si>
  <si>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</si>
  <si>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</si>
  <si>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</si>
  <si>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</si>
  <si>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</si>
  <si>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</si>
  <si>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</si>
  <si>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</si>
  <si>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</si>
  <si>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</si>
  <si>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</si>
  <si>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</si>
  <si>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</si>
  <si>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</si>
  <si>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</si>
  <si>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</si>
  <si>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</si>
  <si>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</si>
  <si>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</si>
  <si>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</si>
  <si>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</si>
  <si>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</si>
  <si>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</si>
  <si>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</si>
  <si>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</si>
  <si>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</si>
  <si>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</si>
  <si>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</si>
  <si>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</si>
  <si>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</si>
  <si>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</si>
  <si>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</si>
  <si>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</si>
  <si>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</si>
  <si>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</si>
  <si>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</si>
  <si>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</si>
  <si>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</si>
  <si>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</si>
  <si>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</si>
  <si>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</si>
  <si>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</si>
  <si>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</si>
  <si>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</si>
  <si>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</si>
  <si>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</si>
  <si>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</si>
  <si>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</si>
  <si>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</si>
  <si>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</si>
  <si>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</si>
  <si>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</si>
  <si>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</si>
  <si>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</si>
  <si>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</si>
  <si>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</si>
  <si>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</si>
  <si>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</si>
  <si>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</si>
  <si>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</si>
  <si>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</si>
  <si>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</si>
  <si>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</si>
  <si>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</si>
  <si>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</si>
  <si>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</si>
  <si>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</si>
  <si>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</si>
  <si>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</si>
  <si>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</si>
  <si>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</si>
  <si>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</si>
  <si>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</si>
  <si>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</si>
  <si>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</si>
  <si>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</si>
  <si>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</si>
  <si>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</si>
  <si>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</si>
  <si>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</si>
  <si>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</si>
  <si>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</si>
  <si>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</si>
  <si>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</si>
  <si>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</si>
  <si>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</si>
  <si>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</si>
  <si>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</si>
  <si>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</si>
  <si>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</si>
  <si>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</si>
  <si>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</si>
  <si>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</si>
  <si>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</si>
  <si>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</si>
  <si>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</si>
  <si>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</si>
  <si>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</si>
  <si>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</si>
  <si>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</si>
  <si>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</si>
  <si>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</si>
  <si>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</si>
  <si>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</si>
  <si>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</si>
  <si>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</si>
  <si>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</si>
  <si>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</si>
  <si>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</si>
  <si>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</si>
  <si>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</si>
  <si>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</si>
  <si>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</si>
  <si>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</si>
  <si>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</si>
  <si>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</si>
  <si>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</si>
  <si>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</si>
  <si>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</si>
  <si>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</si>
  <si>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</si>
  <si>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</si>
  <si>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</si>
  <si>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</si>
  <si>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</si>
  <si>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</si>
  <si>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</si>
  <si>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</si>
  <si>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</si>
  <si>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</si>
  <si>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</si>
  <si>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</si>
  <si>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</si>
  <si>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</si>
  <si>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</si>
  <si>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</si>
  <si>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</si>
  <si>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</si>
  <si>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</si>
  <si>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</si>
  <si>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</si>
  <si>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</si>
  <si>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</si>
  <si>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</si>
  <si>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</si>
  <si>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</si>
  <si>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</si>
  <si>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</si>
  <si>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</si>
  <si>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</si>
  <si>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</si>
  <si>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</si>
  <si>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</si>
  <si>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</si>
  <si>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</si>
  <si>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</si>
  <si>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</si>
  <si>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</si>
  <si>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</si>
  <si>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</si>
  <si>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</si>
  <si>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</si>
  <si>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</si>
  <si>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</si>
  <si>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</si>
  <si>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</si>
  <si>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</si>
  <si>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</si>
  <si>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</si>
  <si>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</si>
  <si>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</si>
  <si>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</si>
  <si>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</si>
  <si>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</si>
  <si>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</si>
  <si>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</si>
  <si>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</si>
  <si>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</si>
  <si>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</si>
  <si>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</si>
  <si>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</si>
  <si>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</si>
  <si>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</si>
  <si>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</si>
  <si>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</si>
  <si>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</si>
  <si>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</si>
  <si>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</si>
  <si>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</si>
  <si>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</si>
  <si>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</si>
  <si>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</si>
  <si>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</si>
  <si>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</si>
  <si>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</si>
  <si>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</si>
  <si>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</si>
  <si>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</si>
  <si>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</si>
  <si>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</si>
  <si>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</si>
  <si>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</si>
  <si>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</si>
  <si>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</si>
  <si>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</si>
  <si>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</si>
  <si>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</si>
  <si>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</si>
  <si>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</si>
  <si>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</si>
  <si>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</si>
  <si>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</si>
  <si>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</si>
  <si>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</si>
  <si>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</si>
  <si>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</si>
  <si>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</si>
  <si>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</si>
  <si>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</si>
  <si>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</si>
  <si>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</si>
  <si>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</si>
  <si>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</si>
  <si>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</si>
  <si>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</si>
  <si>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</si>
  <si>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</si>
  <si>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</si>
  <si>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</si>
  <si>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</si>
  <si>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</si>
  <si>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</si>
  <si>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</si>
  <si>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</si>
  <si>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</si>
  <si>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</si>
  <si>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</si>
  <si>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</si>
  <si>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</si>
  <si>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</si>
  <si>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</si>
  <si>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</si>
  <si>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</si>
  <si>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</si>
  <si>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</si>
  <si>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</si>
  <si>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</si>
  <si>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</si>
  <si>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</si>
  <si>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</si>
  <si>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</si>
  <si>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</si>
  <si>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</si>
  <si>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</si>
  <si>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</si>
  <si>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</si>
  <si>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</si>
  <si>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</si>
  <si>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</si>
  <si>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</si>
  <si>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</si>
  <si>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</si>
  <si>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</si>
  <si>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</si>
  <si>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</si>
  <si>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</si>
  <si>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</si>
  <si>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</si>
  <si>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</si>
  <si>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</si>
  <si>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</si>
  <si>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</si>
  <si>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</si>
  <si>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</si>
  <si>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</si>
  <si>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</si>
  <si>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</si>
  <si>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</si>
  <si>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</si>
  <si>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</si>
  <si>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</si>
  <si>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</si>
  <si>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</si>
  <si>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</si>
  <si>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</si>
  <si>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</si>
  <si>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</si>
  <si>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</si>
  <si>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</si>
  <si>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</si>
  <si>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</si>
  <si>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</si>
  <si>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</si>
  <si>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</si>
  <si>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</si>
  <si>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</si>
  <si>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</si>
  <si>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</si>
  <si>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</si>
  <si>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</si>
  <si>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</si>
  <si>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</si>
  <si>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</si>
  <si>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</si>
  <si>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</si>
  <si>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</si>
  <si>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</si>
  <si>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</si>
  <si>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</si>
  <si>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</si>
  <si>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</si>
  <si>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</si>
  <si>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</si>
  <si>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</si>
  <si>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</si>
  <si>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</si>
  <si>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</si>
  <si>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</si>
  <si>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</si>
  <si>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</si>
  <si>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</si>
  <si>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</si>
  <si>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</si>
  <si>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</si>
  <si>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</si>
  <si>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</si>
  <si>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</si>
  <si>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</si>
  <si>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</si>
  <si>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</si>
  <si>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</si>
  <si>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</si>
  <si>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</si>
  <si>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</si>
  <si>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</si>
  <si>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</si>
  <si>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</si>
  <si>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</si>
  <si>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</si>
  <si>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</si>
  <si>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</si>
  <si>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</si>
  <si>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</si>
  <si>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</si>
  <si>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</si>
  <si>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</si>
  <si>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</si>
  <si>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</si>
  <si>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</si>
  <si>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</si>
  <si>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</si>
  <si>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</si>
  <si>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</si>
  <si>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</si>
  <si>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</si>
  <si>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</si>
  <si>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</si>
  <si>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</si>
  <si>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</si>
  <si>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</si>
  <si>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</si>
  <si>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</si>
  <si>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</si>
  <si>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</si>
  <si>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</si>
  <si>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</si>
  <si>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</si>
  <si>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</si>
  <si>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</si>
  <si>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</si>
  <si>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</si>
  <si>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</si>
  <si>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</si>
  <si>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</si>
  <si>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</si>
  <si>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</si>
  <si>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</si>
  <si>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</si>
  <si>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</si>
  <si>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</si>
  <si>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</si>
  <si>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</si>
  <si>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</si>
  <si>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</si>
  <si>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</si>
  <si>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</si>
  <si>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</si>
  <si>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</si>
  <si>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</si>
  <si>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</si>
  <si>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</si>
  <si>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</si>
  <si>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</si>
  <si>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</si>
  <si>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</si>
  <si>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</si>
  <si>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</si>
  <si>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</si>
  <si>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</si>
  <si>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</si>
  <si>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</si>
  <si>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</si>
  <si>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</si>
  <si>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</si>
  <si>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</si>
  <si>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</si>
  <si>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</si>
  <si>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</si>
  <si>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</si>
  <si>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</si>
  <si>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</si>
  <si>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</si>
  <si>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</si>
  <si>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</si>
  <si>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</si>
  <si>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</si>
  <si>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</si>
  <si>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</si>
  <si>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</si>
  <si>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</si>
  <si>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</si>
  <si>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</si>
  <si>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</si>
  <si>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</si>
  <si>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</si>
  <si>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</si>
  <si>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</si>
  <si>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</si>
  <si>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</si>
  <si>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</si>
  <si>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</si>
  <si>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</si>
  <si>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</si>
  <si>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</si>
  <si>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</si>
  <si>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</si>
  <si>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</si>
  <si>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</si>
  <si>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</si>
  <si>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</si>
  <si>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</si>
  <si>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</si>
  <si>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</si>
  <si>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</si>
  <si>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</si>
  <si>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</si>
  <si>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</si>
  <si>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</si>
  <si>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</si>
  <si>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</si>
  <si>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</si>
  <si>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</si>
  <si>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</si>
  <si>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</si>
  <si>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</si>
  <si>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</si>
  <si>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</si>
  <si>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</si>
  <si>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</si>
  <si>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</si>
  <si>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</si>
  <si>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</si>
  <si>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</si>
  <si>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</si>
  <si>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</si>
  <si>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</si>
  <si>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</si>
  <si>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</si>
  <si>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</si>
  <si>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</si>
  <si>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</si>
  <si>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</si>
  <si>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</si>
  <si>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</si>
  <si>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</si>
  <si>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</si>
  <si>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</si>
  <si>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</si>
  <si>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</si>
  <si>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</si>
  <si>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</si>
  <si>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</si>
  <si>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</si>
  <si>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</si>
  <si>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</si>
  <si>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</si>
  <si>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</si>
  <si>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</si>
  <si>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</si>
  <si>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</si>
  <si>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</si>
  <si>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</si>
  <si>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</si>
  <si>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</si>
  <si>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</si>
  <si>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</si>
  <si>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</si>
  <si>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</si>
  <si>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</si>
  <si>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</si>
  <si>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</si>
  <si>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</si>
  <si>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</si>
  <si>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</si>
  <si>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</si>
  <si>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</si>
  <si>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</si>
  <si>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</si>
  <si>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</si>
  <si>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</si>
  <si>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</si>
  <si>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</si>
  <si>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</si>
  <si>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</si>
  <si>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</si>
  <si>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</si>
  <si>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</si>
  <si>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</si>
  <si>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</si>
  <si>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</si>
  <si>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</si>
  <si>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</si>
  <si>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</si>
  <si>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</si>
  <si>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</si>
  <si>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</si>
  <si>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</si>
  <si>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</si>
  <si>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</si>
  <si>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</si>
  <si>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</si>
  <si>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</si>
  <si>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</si>
  <si>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</si>
  <si>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</si>
  <si>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</si>
  <si>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</si>
  <si>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</si>
  <si>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</si>
  <si>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</si>
  <si>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</si>
  <si>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</si>
  <si>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</si>
  <si>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</si>
  <si>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</si>
  <si>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</si>
  <si>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</si>
  <si>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</si>
  <si>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</si>
  <si>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</si>
  <si>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</si>
  <si>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</si>
  <si>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</si>
  <si>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</si>
  <si>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</si>
  <si>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</si>
  <si>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</si>
  <si>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</si>
  <si>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</si>
  <si>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</si>
  <si>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</si>
  <si>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</si>
  <si>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</si>
  <si>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</si>
  <si>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</si>
  <si>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</si>
  <si>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</si>
  <si>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</si>
  <si>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</si>
  <si>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</si>
  <si>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</si>
  <si>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</si>
  <si>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</si>
  <si>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</si>
  <si>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</si>
  <si>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</si>
  <si>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</si>
  <si>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</si>
  <si>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</si>
  <si>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</si>
  <si>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</si>
  <si>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</si>
  <si>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</si>
  <si>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</si>
  <si>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</si>
  <si>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</si>
  <si>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</si>
  <si>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</si>
  <si>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</si>
  <si>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</si>
  <si>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</si>
  <si>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</si>
  <si>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</si>
  <si>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</si>
  <si>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</si>
  <si>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</si>
  <si>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</si>
  <si>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</si>
  <si>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</si>
  <si>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</si>
  <si>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</si>
  <si>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</si>
  <si>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</si>
  <si>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</si>
  <si>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</si>
  <si>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</si>
  <si>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</si>
  <si>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</si>
  <si>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</si>
  <si>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</si>
  <si>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</si>
  <si>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</si>
  <si>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</si>
  <si>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</si>
  <si>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</si>
  <si>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</si>
  <si>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</si>
  <si>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</si>
  <si>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</si>
  <si>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</si>
  <si>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</si>
  <si>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</si>
  <si>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</si>
  <si>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</si>
  <si>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</si>
  <si>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</si>
  <si>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</si>
  <si>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</si>
  <si>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</si>
  <si>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</si>
  <si>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</si>
  <si>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</si>
  <si>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</si>
  <si>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</si>
  <si>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</si>
  <si>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</si>
  <si>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</si>
  <si>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</si>
  <si>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</si>
  <si>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</si>
  <si>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</si>
  <si>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</si>
  <si>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</si>
  <si>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</si>
  <si>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</si>
  <si>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</si>
  <si>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</si>
  <si>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</si>
  <si>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</si>
  <si>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</si>
  <si>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</si>
  <si>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</si>
  <si>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</si>
  <si>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</si>
  <si>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</si>
  <si>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</si>
  <si>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</si>
  <si>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</si>
  <si>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</si>
  <si>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</si>
  <si>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</si>
  <si>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</si>
  <si>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</si>
  <si>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</si>
  <si>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</si>
  <si>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</si>
  <si>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</si>
  <si>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</si>
  <si>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</si>
  <si>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</si>
  <si>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</si>
  <si>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</si>
  <si>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</si>
  <si>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</si>
  <si>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</si>
  <si>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</si>
  <si>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</si>
  <si>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</si>
  <si>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</si>
  <si>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</si>
  <si>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</si>
  <si>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</si>
  <si>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</si>
  <si>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</si>
  <si>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</si>
  <si>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</si>
  <si>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</si>
  <si>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</si>
  <si>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</si>
  <si>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</si>
  <si>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</si>
  <si>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</si>
  <si>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</si>
  <si>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</si>
  <si>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</si>
  <si>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</si>
  <si>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</si>
  <si>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</si>
  <si>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</si>
  <si>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</si>
  <si>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</si>
  <si>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</si>
  <si>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</si>
  <si>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</si>
  <si>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</si>
  <si>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</si>
  <si>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</si>
  <si>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</si>
  <si>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</si>
  <si>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</si>
  <si>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</si>
  <si>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</si>
  <si>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</si>
  <si>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</si>
  <si>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</si>
  <si>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</si>
  <si>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</si>
  <si>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</si>
  <si>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</si>
  <si>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</si>
  <si>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</si>
  <si>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</si>
  <si>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</si>
  <si>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</si>
  <si>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</si>
  <si>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</si>
  <si>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</si>
  <si>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</si>
  <si>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</si>
  <si>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</si>
  <si>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</si>
  <si>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</si>
  <si>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</si>
  <si>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</si>
  <si>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</si>
  <si>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</si>
  <si>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</si>
  <si>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</si>
  <si>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</si>
  <si>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</si>
  <si>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</si>
  <si>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</si>
  <si>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</si>
  <si>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</si>
  <si>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</si>
  <si>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</si>
  <si>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</si>
  <si>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</si>
  <si>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</si>
  <si>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</si>
  <si>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</si>
  <si>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</si>
  <si>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</si>
  <si>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</si>
  <si>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</si>
  <si>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</si>
  <si>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</si>
  <si>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</si>
  <si>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</si>
  <si>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</si>
  <si>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</si>
  <si>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</si>
  <si>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</si>
  <si>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</si>
  <si>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</si>
  <si>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</si>
  <si>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</si>
  <si>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</si>
  <si>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</si>
  <si>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</si>
  <si>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</si>
  <si>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</si>
  <si>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</si>
  <si>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</si>
  <si>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</si>
  <si>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</si>
  <si>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</si>
  <si>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</si>
  <si>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</si>
  <si>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</si>
  <si>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</si>
  <si>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</si>
  <si>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</si>
  <si>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</si>
  <si>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</si>
  <si>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</si>
  <si>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</si>
  <si>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</si>
  <si>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</si>
  <si>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</si>
  <si>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</si>
  <si>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</si>
  <si>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</si>
  <si>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</si>
  <si>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</si>
  <si>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</si>
  <si>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</si>
  <si>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</si>
  <si>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</si>
  <si>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</si>
  <si>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</si>
  <si>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</si>
  <si>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</si>
  <si>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</si>
  <si>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</si>
  <si>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</si>
  <si>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</si>
  <si>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</si>
  <si>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</si>
  <si>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</si>
  <si>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</si>
  <si>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</si>
  <si>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</si>
  <si>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</si>
  <si>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</si>
  <si>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</si>
  <si>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</si>
  <si>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</si>
  <si>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</si>
  <si>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</si>
  <si>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</si>
  <si>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</si>
  <si>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</si>
  <si>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</si>
  <si>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</si>
  <si>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</si>
  <si>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</si>
  <si>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</si>
  <si>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</si>
  <si>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</si>
  <si>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</si>
  <si>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</si>
  <si>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</si>
  <si>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</si>
  <si>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</si>
  <si>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</si>
  <si>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</si>
  <si>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</si>
  <si>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</si>
  <si>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</si>
  <si>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</si>
  <si>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</si>
  <si>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</si>
  <si>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</si>
  <si>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</si>
  <si>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</si>
  <si>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</si>
  <si>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</si>
  <si>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</si>
  <si>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</si>
  <si>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</si>
  <si>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</si>
  <si>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</si>
  <si>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</si>
  <si>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</si>
  <si>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</si>
  <si>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</si>
  <si>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</si>
  <si>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</si>
  <si>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</si>
  <si>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</si>
  <si>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</si>
  <si>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</si>
  <si>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</si>
  <si>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</si>
  <si>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</si>
  <si>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</si>
  <si>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</si>
  <si>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</si>
  <si>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</si>
  <si>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</si>
  <si>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</si>
  <si>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</si>
  <si>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</si>
  <si>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</si>
  <si>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</si>
  <si>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</si>
  <si>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</si>
  <si>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</si>
  <si>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</si>
  <si>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</si>
  <si>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</si>
  <si>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</si>
  <si>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</si>
  <si>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</si>
  <si>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</si>
  <si>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</si>
  <si>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</si>
  <si>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</si>
  <si>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</si>
  <si>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</si>
  <si>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</si>
  <si>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</si>
  <si>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</si>
  <si>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</si>
  <si>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</si>
  <si>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</si>
  <si>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</si>
  <si>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</si>
  <si>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</si>
  <si>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</si>
  <si>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</si>
  <si>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</si>
  <si>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</si>
  <si>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</si>
  <si>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</si>
  <si>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</si>
  <si>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</si>
  <si>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</si>
  <si>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</si>
  <si>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</si>
  <si>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</si>
  <si>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</si>
  <si>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</si>
  <si>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</si>
  <si>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</si>
  <si>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</si>
  <si>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</si>
  <si>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</si>
  <si>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</si>
  <si>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</si>
  <si>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</si>
  <si>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</si>
  <si>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</si>
  <si>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</si>
  <si>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</si>
  <si>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</si>
  <si>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</si>
  <si>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</si>
  <si>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</si>
  <si>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</si>
  <si>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</si>
  <si>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</si>
  <si>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</si>
  <si>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</si>
  <si>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</si>
  <si>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</si>
  <si>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</si>
  <si>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</si>
  <si>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</si>
  <si>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</si>
  <si>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</si>
  <si>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</si>
  <si>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</si>
  <si>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</si>
  <si>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</si>
  <si>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</si>
  <si>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</si>
  <si>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</si>
  <si>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</si>
  <si>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</si>
  <si>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</si>
  <si>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</si>
  <si>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</si>
  <si>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</si>
  <si>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</si>
  <si>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</si>
  <si>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</si>
  <si>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</si>
  <si>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</si>
  <si>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</si>
  <si>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</si>
  <si>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</si>
  <si>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</si>
  <si>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</si>
  <si>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</si>
  <si>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</si>
  <si>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</si>
  <si>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</si>
  <si>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</si>
  <si>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</si>
  <si>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</si>
  <si>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</si>
  <si>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</si>
  <si>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</si>
  <si>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</si>
  <si>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</si>
  <si>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</si>
  <si>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</si>
  <si>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</si>
  <si>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</si>
  <si>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</si>
  <si>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</si>
  <si>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</si>
  <si>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</si>
  <si>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</si>
  <si>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</si>
  <si>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</si>
  <si>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</si>
  <si>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</si>
  <si>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</si>
  <si>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</si>
  <si>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</si>
  <si>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</si>
  <si>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</si>
  <si>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</si>
  <si>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</si>
  <si>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</si>
  <si>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</si>
  <si>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</si>
  <si>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</si>
  <si>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</si>
  <si>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</si>
  <si>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</si>
  <si>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</si>
  <si>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</si>
  <si>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</si>
  <si>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</si>
  <si>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</si>
  <si>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</si>
  <si>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</si>
  <si>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</si>
  <si>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</si>
  <si>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</si>
  <si>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</si>
  <si>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</si>
  <si>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</si>
  <si>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</si>
  <si>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</si>
  <si>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</si>
  <si>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</si>
  <si>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</si>
  <si>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</si>
  <si>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</si>
  <si>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</si>
  <si>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</si>
  <si>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</si>
  <si>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</si>
  <si>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</si>
  <si>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</si>
  <si>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</si>
  <si>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</si>
  <si>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</si>
  <si>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</si>
  <si>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</si>
  <si>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</si>
  <si>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</si>
  <si>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</si>
  <si>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</si>
  <si>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</si>
  <si>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</si>
  <si>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</si>
  <si>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</si>
  <si>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</si>
  <si>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</si>
  <si>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</si>
  <si>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</si>
  <si>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</si>
  <si>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</si>
  <si>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</si>
  <si>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</si>
  <si>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</si>
  <si>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</si>
  <si>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</si>
  <si>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</si>
  <si>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</si>
  <si>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</si>
  <si>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</si>
  <si>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</si>
  <si>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</si>
  <si>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</si>
  <si>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</si>
  <si>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</si>
  <si>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</si>
  <si>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</si>
  <si>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</si>
  <si>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</si>
  <si>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</si>
  <si>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</si>
  <si>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</si>
  <si>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</si>
  <si>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</si>
  <si>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</si>
  <si>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</si>
  <si>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</si>
  <si>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</si>
  <si>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</si>
  <si>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</si>
  <si>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</si>
  <si>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</si>
  <si>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</si>
  <si>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</si>
  <si>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</si>
  <si>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</si>
  <si>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</si>
  <si>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</si>
  <si>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</si>
  <si>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</si>
  <si>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</si>
  <si>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</si>
  <si>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</si>
  <si>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</si>
  <si>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</si>
  <si>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</si>
  <si>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</si>
  <si>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</si>
  <si>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</si>
  <si>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</si>
  <si>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</si>
  <si>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</si>
  <si>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</si>
  <si>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</si>
  <si>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</si>
  <si>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</si>
  <si>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</si>
  <si>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</si>
  <si>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</si>
  <si>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</si>
  <si>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</si>
  <si>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</si>
  <si>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</si>
  <si>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</si>
  <si>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</si>
  <si>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</si>
  <si>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</si>
  <si>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</si>
  <si>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</si>
  <si>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</si>
  <si>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</si>
  <si>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</si>
  <si>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</si>
  <si>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</si>
  <si>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</si>
  <si>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</si>
  <si>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</si>
  <si>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</si>
  <si>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</si>
  <si>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</si>
  <si>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</si>
  <si>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</si>
  <si>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</si>
  <si>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</si>
  <si>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</si>
  <si>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</si>
  <si>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</si>
  <si>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</si>
  <si>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</si>
  <si>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</si>
  <si>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</si>
  <si>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</si>
  <si>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</si>
  <si>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</si>
  <si>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</si>
  <si>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</si>
  <si>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</si>
  <si>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</si>
  <si>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</si>
  <si>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</si>
  <si>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</si>
  <si>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</si>
  <si>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</si>
  <si>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</si>
  <si>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</si>
  <si>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</si>
  <si>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</si>
  <si>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</si>
  <si>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</si>
  <si>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</si>
  <si>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</si>
  <si>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</si>
  <si>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</si>
  <si>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</si>
  <si>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</si>
  <si>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</si>
  <si>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</si>
  <si>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</si>
  <si>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</si>
  <si>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</si>
  <si>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</si>
  <si>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</si>
  <si>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</si>
  <si>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</si>
  <si>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</si>
  <si>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</si>
  <si>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</si>
  <si>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</si>
  <si>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</si>
  <si>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</si>
  <si>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</si>
  <si>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</si>
  <si>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</si>
  <si>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</si>
  <si>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</si>
  <si>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</si>
  <si>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</si>
  <si>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</si>
  <si>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</si>
  <si>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</si>
  <si>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</si>
  <si>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</si>
  <si>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</si>
  <si>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</si>
  <si>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</si>
  <si>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</si>
  <si>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</si>
  <si>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</si>
  <si>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</si>
  <si>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</si>
  <si>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</si>
  <si>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</si>
  <si>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</si>
  <si>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</si>
  <si>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</si>
  <si>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</si>
  <si>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</si>
  <si>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</si>
  <si>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</si>
  <si>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</si>
  <si>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</si>
  <si>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</si>
  <si>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</si>
  <si>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</si>
  <si>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</si>
  <si>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</si>
  <si>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</si>
  <si>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</si>
  <si>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</si>
  <si>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</si>
  <si>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</si>
  <si>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</si>
  <si>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</si>
  <si>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</si>
  <si>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</si>
  <si>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</si>
  <si>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</si>
  <si>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</si>
  <si>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</si>
  <si>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</si>
  <si>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</si>
  <si>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</si>
  <si>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</si>
  <si>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</si>
  <si>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</si>
  <si>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</si>
  <si>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</si>
  <si>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</si>
  <si>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</si>
  <si>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</si>
  <si>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</si>
  <si>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</si>
  <si>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</si>
  <si>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</si>
  <si>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</si>
  <si>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</si>
  <si>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</si>
  <si>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</si>
  <si>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</si>
  <si>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</si>
  <si>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</si>
  <si>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</si>
  <si>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</si>
  <si>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</si>
  <si>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</si>
  <si>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</si>
  <si>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</si>
  <si>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</si>
  <si>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</si>
  <si>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</si>
  <si>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</si>
  <si>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</si>
  <si>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</si>
  <si>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</si>
  <si>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</si>
  <si>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</si>
  <si>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</si>
  <si>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</si>
  <si>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</si>
  <si>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</si>
  <si>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</si>
  <si>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</si>
  <si>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</si>
  <si>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</si>
  <si>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</si>
  <si>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</si>
  <si>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</si>
  <si>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</si>
  <si>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</si>
  <si>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</si>
  <si>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</si>
  <si>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</si>
  <si>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</si>
  <si>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</si>
  <si>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</si>
  <si>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</si>
  <si>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</si>
  <si>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</si>
  <si>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</si>
  <si>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</si>
  <si>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</si>
  <si>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</si>
  <si>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</si>
  <si>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</si>
  <si>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</si>
  <si>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</si>
  <si>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</si>
  <si>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</si>
  <si>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</si>
  <si>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</si>
  <si>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</si>
  <si>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</si>
  <si>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</si>
  <si>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</si>
  <si>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</si>
  <si>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</si>
  <si>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</si>
  <si>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</si>
  <si>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</si>
  <si>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</si>
  <si>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</si>
  <si>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</si>
  <si>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</si>
  <si>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</si>
  <si>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</si>
  <si>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</si>
  <si>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</si>
  <si>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</si>
  <si>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</si>
  <si>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</si>
  <si>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</si>
  <si>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</si>
  <si>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</si>
  <si>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</si>
  <si>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</si>
  <si>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</si>
  <si>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</si>
  <si>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</si>
  <si>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</si>
  <si>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</si>
  <si>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</si>
  <si>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</si>
  <si>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</si>
  <si>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</si>
  <si>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</si>
  <si>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</si>
  <si>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</si>
  <si>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</si>
  <si>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</si>
  <si>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</si>
  <si>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</si>
  <si>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</si>
  <si>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</si>
  <si>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</si>
  <si>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</si>
  <si>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</si>
  <si>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</si>
  <si>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</si>
  <si>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</si>
  <si>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</si>
  <si>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</si>
  <si>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</si>
  <si>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</si>
  <si>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</si>
  <si>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</si>
  <si>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</si>
  <si>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</si>
  <si>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</si>
  <si>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</si>
  <si>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</si>
  <si>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</si>
  <si>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</si>
  <si>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</si>
  <si>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</si>
  <si>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</si>
  <si>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</si>
  <si>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</si>
  <si>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</si>
  <si>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</si>
  <si>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</si>
  <si>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</si>
  <si>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</si>
  <si>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</si>
  <si>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</si>
  <si>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</si>
  <si>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</si>
  <si>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</si>
  <si>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</si>
  <si>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</si>
  <si>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</si>
  <si>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</si>
  <si>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</si>
  <si>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</si>
  <si>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</si>
  <si>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</si>
  <si>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</si>
  <si>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</si>
  <si>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</si>
  <si>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</si>
  <si>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</si>
  <si>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</si>
  <si>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</si>
  <si>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</si>
  <si>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</si>
  <si>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</si>
  <si>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</si>
  <si>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</si>
  <si>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</si>
  <si>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</si>
  <si>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</si>
  <si>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</si>
  <si>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</si>
  <si>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</si>
  <si>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</si>
  <si>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</si>
  <si>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</si>
  <si>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</si>
  <si>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</si>
  <si>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</si>
  <si>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</si>
  <si>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</si>
  <si>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</si>
  <si>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</si>
  <si>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</si>
  <si>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</si>
  <si>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</si>
  <si>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</si>
  <si>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</si>
  <si>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</si>
  <si>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</si>
  <si>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</si>
  <si>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</si>
  <si>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</si>
  <si>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</si>
  <si>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</si>
  <si>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</si>
  <si>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</si>
  <si>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</si>
  <si>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</si>
  <si>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</si>
  <si>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</si>
  <si>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</si>
  <si>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</si>
  <si>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</si>
  <si>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</si>
  <si>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</si>
  <si>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</si>
  <si>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</si>
  <si>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</si>
  <si>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</si>
  <si>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</si>
  <si>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</si>
  <si>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</si>
  <si>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</si>
  <si>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</si>
  <si>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</si>
  <si>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</si>
  <si>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</si>
  <si>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</si>
  <si>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</si>
  <si>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</si>
  <si>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</si>
  <si>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</si>
  <si>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</si>
  <si>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</si>
  <si>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</si>
  <si>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</si>
  <si>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</si>
  <si>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</si>
  <si>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</si>
  <si>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</si>
  <si>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</si>
  <si>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</si>
  <si>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</si>
  <si>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</si>
  <si>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</si>
  <si>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</si>
  <si>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</si>
  <si>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</si>
  <si>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</si>
  <si>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</si>
  <si>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</si>
  <si>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</si>
  <si>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</si>
  <si>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</si>
  <si>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</si>
  <si>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</si>
  <si>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</si>
  <si>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</si>
  <si>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</si>
  <si>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</si>
  <si>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</si>
  <si>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</si>
  <si>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</si>
  <si>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</si>
  <si>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</si>
  <si>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</si>
  <si>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</si>
  <si>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</si>
  <si>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</si>
  <si>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</si>
  <si>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</si>
  <si>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</si>
  <si>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</si>
  <si>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</si>
  <si>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</si>
  <si>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</si>
  <si>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</si>
  <si>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</si>
  <si>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</si>
  <si>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</si>
  <si>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</si>
  <si>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</si>
  <si>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</si>
  <si>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</si>
  <si>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</si>
  <si>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</si>
  <si>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</si>
  <si>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</si>
  <si>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</si>
  <si>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</si>
  <si>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</si>
  <si>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</si>
  <si>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</si>
  <si>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</si>
  <si>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</si>
  <si>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</si>
  <si>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</si>
  <si>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</si>
  <si>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</si>
  <si>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</si>
  <si>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</si>
  <si>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</si>
  <si>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</si>
  <si>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</si>
  <si>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</si>
  <si>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</si>
  <si>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</si>
  <si>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</si>
  <si>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</si>
  <si>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</si>
  <si>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</si>
  <si>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</si>
  <si>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</si>
  <si>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</si>
  <si>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</si>
  <si>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</si>
  <si>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</si>
  <si>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</si>
  <si>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</si>
  <si>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</si>
  <si>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</si>
  <si>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</si>
  <si>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</si>
  <si>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</si>
  <si>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</si>
  <si>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</si>
  <si>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</si>
  <si>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</si>
  <si>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</si>
  <si>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</si>
  <si>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</si>
  <si>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</si>
  <si>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</si>
  <si>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</si>
  <si>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</si>
  <si>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</si>
  <si>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</si>
  <si>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</si>
  <si>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</si>
  <si>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</si>
  <si>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</si>
  <si>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</si>
  <si>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</si>
  <si>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</si>
  <si>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</si>
  <si>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</si>
  <si>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</si>
  <si>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</si>
  <si>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</si>
  <si>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</si>
  <si>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</si>
  <si>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</si>
  <si>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</si>
  <si>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</si>
  <si>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</si>
  <si>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</si>
  <si>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</si>
  <si>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</si>
  <si>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</si>
  <si>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</si>
  <si>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</si>
  <si>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</si>
  <si>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</si>
  <si>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</si>
  <si>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</si>
  <si>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</si>
  <si>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</si>
  <si>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</si>
  <si>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</si>
  <si>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</si>
  <si>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</si>
  <si>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</si>
  <si>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</si>
  <si>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</si>
  <si>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</si>
  <si>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</si>
  <si>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</si>
  <si>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</si>
  <si>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</si>
  <si>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</si>
  <si>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</si>
  <si>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</si>
  <si>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</si>
  <si>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</si>
  <si>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</si>
  <si>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</si>
  <si>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</si>
  <si>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</si>
  <si>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</si>
  <si>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</si>
  <si>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</si>
  <si>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</si>
  <si>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</si>
  <si>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</si>
  <si>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</si>
  <si>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</si>
  <si>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</si>
  <si>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</si>
  <si>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</si>
  <si>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</si>
  <si>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</si>
  <si>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</si>
  <si>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</si>
  <si>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</si>
  <si>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</si>
  <si>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</si>
  <si>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</si>
  <si>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</si>
  <si>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</si>
  <si>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</si>
  <si>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</si>
  <si>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</si>
  <si>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</si>
  <si>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</si>
  <si>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</si>
  <si>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</si>
  <si>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</si>
  <si>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</si>
  <si>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</si>
  <si>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</si>
  <si>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</si>
  <si>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</si>
  <si>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</si>
  <si>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</si>
  <si>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</si>
  <si>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</si>
  <si>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</si>
  <si>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</si>
  <si>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</si>
  <si>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</si>
  <si>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</si>
  <si>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</si>
  <si>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</si>
  <si>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</si>
  <si>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</si>
  <si>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</si>
  <si>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</si>
  <si>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</si>
  <si>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</si>
  <si>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</si>
  <si>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</si>
  <si>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</si>
  <si>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</si>
  <si>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</si>
  <si>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</si>
  <si>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</si>
  <si>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</si>
  <si>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</si>
  <si>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</si>
  <si>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</si>
  <si>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</si>
  <si>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</si>
  <si>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</si>
  <si>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</si>
  <si>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</si>
  <si>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</si>
  <si>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</si>
  <si>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</si>
  <si>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</si>
  <si>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</si>
  <si>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</si>
  <si>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</si>
  <si>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</si>
  <si>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</si>
  <si>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</si>
  <si>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</si>
  <si>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</si>
  <si>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</si>
  <si>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</si>
  <si>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</si>
  <si>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</si>
  <si>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</si>
  <si>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</si>
  <si>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</si>
  <si>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</si>
  <si>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</si>
  <si>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</si>
  <si>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</si>
  <si>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</si>
  <si>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</si>
  <si>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</si>
  <si>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</si>
  <si>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</si>
  <si>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</si>
  <si>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</si>
  <si>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</si>
  <si>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</si>
  <si>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</si>
  <si>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</si>
  <si>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</si>
  <si>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</si>
  <si>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</si>
  <si>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</si>
  <si>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</si>
  <si>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</si>
  <si>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</si>
  <si>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</si>
  <si>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</si>
  <si>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</si>
  <si>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</si>
  <si>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</si>
  <si>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</si>
  <si>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</si>
  <si>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</si>
  <si>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</si>
  <si>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</si>
  <si>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</si>
  <si>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</si>
  <si>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</si>
  <si>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</si>
  <si>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</si>
  <si>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</si>
  <si>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</si>
  <si>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</si>
  <si>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</si>
  <si>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</si>
  <si>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</si>
  <si>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</si>
  <si>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</si>
  <si>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</si>
  <si>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</si>
  <si>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</si>
  <si>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</si>
  <si>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</si>
  <si>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</si>
  <si>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</si>
  <si>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</si>
  <si>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</si>
  <si>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</si>
  <si>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</si>
  <si>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</si>
  <si>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</si>
  <si>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</si>
  <si>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</si>
  <si>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</si>
  <si>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</si>
  <si>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</si>
  <si>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</si>
  <si>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</si>
  <si>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</si>
  <si>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</si>
  <si>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</si>
  <si>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</si>
  <si>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</si>
  <si>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</si>
  <si>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</si>
  <si>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</si>
  <si>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</si>
  <si>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</si>
  <si>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</si>
  <si>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</si>
  <si>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</si>
  <si>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</si>
  <si>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</si>
  <si>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</si>
  <si>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</si>
  <si>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</si>
  <si>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</si>
  <si>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</si>
  <si>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</si>
  <si>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</si>
  <si>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</si>
  <si>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</si>
  <si>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</si>
  <si>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</si>
  <si>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</si>
  <si>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</si>
  <si>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</si>
  <si>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</si>
  <si>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</si>
  <si>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</si>
  <si>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</si>
  <si>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</si>
  <si>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</si>
  <si>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</si>
  <si>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</si>
  <si>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</si>
  <si>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</si>
  <si>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</si>
  <si>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</si>
  <si>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</si>
  <si>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</si>
  <si>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</si>
  <si>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</si>
  <si>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</si>
  <si>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</si>
  <si>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</si>
  <si>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</si>
  <si>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</si>
  <si>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</si>
  <si>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</si>
  <si>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</si>
  <si>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</si>
  <si>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</si>
  <si>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</si>
  <si>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</si>
  <si>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</si>
  <si>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</si>
  <si>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</si>
  <si>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</si>
  <si>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</si>
  <si>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</si>
  <si>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</si>
  <si>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</si>
  <si>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</si>
  <si>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</si>
  <si>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</si>
  <si>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</si>
  <si>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</si>
  <si>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</si>
  <si>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</si>
  <si>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</si>
  <si>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</si>
  <si>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</si>
  <si>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</si>
  <si>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</si>
  <si>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</si>
  <si>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</si>
  <si>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</si>
  <si>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</si>
  <si>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</si>
  <si>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</si>
  <si>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</si>
  <si>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</si>
  <si>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</si>
  <si>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</si>
  <si>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</si>
  <si>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</si>
  <si>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</si>
  <si>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</si>
  <si>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</si>
  <si>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</si>
  <si>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</si>
  <si>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</si>
  <si>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</si>
  <si>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</si>
  <si>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</si>
  <si>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</si>
  <si>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</si>
  <si>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</si>
  <si>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</si>
  <si>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</si>
  <si>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</si>
  <si>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</si>
  <si>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</si>
  <si>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</si>
  <si>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</si>
  <si>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</si>
  <si>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</si>
  <si>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</si>
  <si>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</si>
  <si>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</si>
  <si>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</si>
  <si>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</si>
  <si>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</si>
  <si>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</si>
  <si>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</si>
  <si>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</si>
  <si>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</si>
  <si>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</si>
  <si>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</si>
  <si>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</si>
  <si>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</si>
  <si>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</si>
  <si>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</si>
  <si>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</si>
  <si>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</si>
  <si>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</si>
  <si>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</si>
  <si>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</si>
  <si>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</si>
  <si>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</si>
  <si>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</si>
  <si>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</si>
  <si>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</si>
  <si>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</si>
  <si>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</si>
  <si>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</si>
  <si>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</si>
  <si>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</si>
  <si>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</si>
  <si>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</si>
  <si>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</si>
  <si>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</si>
  <si>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</si>
  <si>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</si>
  <si>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</si>
  <si>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</si>
  <si>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</si>
  <si>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</si>
  <si>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</si>
  <si>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</si>
  <si>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</si>
  <si>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</si>
  <si>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</si>
  <si>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</si>
  <si>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</si>
  <si>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</si>
  <si>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</si>
  <si>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</si>
  <si>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</si>
  <si>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</si>
  <si>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</si>
  <si>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</si>
  <si>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</si>
  <si>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</si>
  <si>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</si>
  <si>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</si>
  <si>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</si>
  <si>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</si>
  <si>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</si>
  <si>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</si>
  <si>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</si>
  <si>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</si>
  <si>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</si>
  <si>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</si>
  <si>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</si>
  <si>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</si>
  <si>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</si>
  <si>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</si>
  <si>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</si>
  <si>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</si>
  <si>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</si>
  <si>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</si>
  <si>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</si>
  <si>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</si>
  <si>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</si>
  <si>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</si>
  <si>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</si>
  <si>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</si>
  <si>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</si>
  <si>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</si>
  <si>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</si>
  <si>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</si>
  <si>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</si>
  <si>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</si>
  <si>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</si>
  <si>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</si>
  <si>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</si>
  <si>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</si>
  <si>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</si>
  <si>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</si>
  <si>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</si>
  <si>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</si>
  <si>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</si>
  <si>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</si>
  <si>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</si>
  <si>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</si>
  <si>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</si>
  <si>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</si>
  <si>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</si>
  <si>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</si>
  <si>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</si>
  <si>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</si>
  <si>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</si>
  <si>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</si>
  <si>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</si>
  <si>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</si>
  <si>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</si>
  <si>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</si>
  <si>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</si>
  <si>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</si>
  <si>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</si>
  <si>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</si>
  <si>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</si>
  <si>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</si>
  <si>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</si>
  <si>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</si>
  <si>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</si>
  <si>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</si>
  <si>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</si>
  <si>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</si>
  <si>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</si>
  <si>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</si>
  <si>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</si>
  <si>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</si>
  <si>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</si>
  <si>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</si>
  <si>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</si>
  <si>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</si>
  <si>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</si>
  <si>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</si>
  <si>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</si>
  <si>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</si>
  <si>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</si>
  <si>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</si>
  <si>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</si>
  <si>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</si>
  <si>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</si>
  <si>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</si>
  <si>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</si>
  <si>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</si>
  <si>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</si>
  <si>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</si>
  <si>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</si>
  <si>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</si>
  <si>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</si>
  <si>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</si>
  <si>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</si>
  <si>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</si>
  <si>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</si>
  <si>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</si>
  <si>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</si>
  <si>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</si>
  <si>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</si>
  <si>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</si>
  <si>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</si>
  <si>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</si>
  <si>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</si>
  <si>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</si>
  <si>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</si>
  <si>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</si>
  <si>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</si>
  <si>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</si>
  <si>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</si>
  <si>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</si>
  <si>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</si>
  <si>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</si>
  <si>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</si>
  <si>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</si>
  <si>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</si>
  <si>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</si>
  <si>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</si>
  <si>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</si>
  <si>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</si>
  <si>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</si>
  <si>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</si>
  <si>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</si>
  <si>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</si>
  <si>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</si>
  <si>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</si>
  <si>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</si>
  <si>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</si>
  <si>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</si>
  <si>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</si>
  <si>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</si>
  <si>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</si>
  <si>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</si>
  <si>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</si>
  <si>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</si>
  <si>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</si>
  <si>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</si>
  <si>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</si>
  <si>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</si>
  <si>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</si>
  <si>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</si>
  <si>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</si>
  <si>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</si>
  <si>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</si>
  <si>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</si>
  <si>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</si>
  <si>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</si>
  <si>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</si>
  <si>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</si>
  <si>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</si>
  <si>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</si>
  <si>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</si>
  <si>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</si>
  <si>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</si>
  <si>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</si>
  <si>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</si>
  <si>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</si>
  <si>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</si>
  <si>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</si>
  <si>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</si>
  <si>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</si>
  <si>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</si>
  <si>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</si>
  <si>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</si>
  <si>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</si>
  <si>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</si>
  <si>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</si>
  <si>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</si>
  <si>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</si>
  <si>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</si>
  <si>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</si>
  <si>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</si>
  <si>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</si>
  <si>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</si>
  <si>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</si>
  <si>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</si>
  <si>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</si>
  <si>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</si>
  <si>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</si>
  <si>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</si>
  <si>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</si>
  <si>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</si>
  <si>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</si>
  <si>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</si>
  <si>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</si>
  <si>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</si>
  <si>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</si>
  <si>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</si>
  <si>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</si>
  <si>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</si>
  <si>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</si>
  <si>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</si>
  <si>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</si>
  <si>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</si>
  <si>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</si>
  <si>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</si>
  <si>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</si>
  <si>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</si>
  <si>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</si>
  <si>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</si>
  <si>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</si>
  <si>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</si>
  <si>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</si>
  <si>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</si>
  <si>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</si>
  <si>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</si>
  <si>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</si>
  <si>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</si>
  <si>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</si>
  <si>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</si>
  <si>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</si>
  <si>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</si>
  <si>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</si>
  <si>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</si>
  <si>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</si>
  <si>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</si>
  <si>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</si>
  <si>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</si>
  <si>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</si>
  <si>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</si>
  <si>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</si>
  <si>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</si>
  <si>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</si>
  <si>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</si>
  <si>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</si>
  <si>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</si>
  <si>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</si>
  <si>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</si>
  <si>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</si>
  <si>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</si>
  <si>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</si>
  <si>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</si>
  <si>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</si>
  <si>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</si>
  <si>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</si>
  <si>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</si>
  <si>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</si>
  <si>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</si>
  <si>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</si>
  <si>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</si>
  <si>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</si>
  <si>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</si>
  <si>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</si>
  <si>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</si>
  <si>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</si>
  <si>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</si>
  <si>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</si>
  <si>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</si>
  <si>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</si>
  <si>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</si>
  <si>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</si>
  <si>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</si>
  <si>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</si>
  <si>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</si>
  <si>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</si>
  <si>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</si>
  <si>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</si>
  <si>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</si>
  <si>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</si>
  <si>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</si>
  <si>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</si>
  <si>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</si>
  <si>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</si>
  <si>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</si>
  <si>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</si>
  <si>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</si>
  <si>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</si>
  <si>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</si>
  <si>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</si>
  <si>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</si>
  <si>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</si>
  <si>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</si>
  <si>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</si>
  <si>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</si>
  <si>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</si>
  <si>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</si>
  <si>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</si>
  <si>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</si>
  <si>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</si>
  <si>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</si>
  <si>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</si>
  <si>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</si>
  <si>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</si>
  <si>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</si>
  <si>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</si>
  <si>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</si>
  <si>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</si>
  <si>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</si>
  <si>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</si>
  <si>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</si>
  <si>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</si>
  <si>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</si>
  <si>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</si>
  <si>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</si>
  <si>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</si>
  <si>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</si>
  <si>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</si>
  <si>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</si>
  <si>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</si>
  <si>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</si>
  <si>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</si>
  <si>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</si>
  <si>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</si>
  <si>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</si>
  <si>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</si>
  <si>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</si>
  <si>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</si>
  <si>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</si>
  <si>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</si>
  <si>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</si>
  <si>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</si>
  <si>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</si>
  <si>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</si>
  <si>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</si>
  <si>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</si>
  <si>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</si>
  <si>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</si>
  <si>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</si>
  <si>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</si>
  <si>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</si>
  <si>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</si>
  <si>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</si>
  <si>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</si>
  <si>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</si>
  <si>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</si>
  <si>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</si>
  <si>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</si>
  <si>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</si>
  <si>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</si>
  <si>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</si>
  <si>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</si>
  <si>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</si>
  <si>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</si>
  <si>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</si>
  <si>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</si>
  <si>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</si>
  <si>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</si>
  <si>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</si>
  <si>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</si>
  <si>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</si>
  <si>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</si>
  <si>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</si>
  <si>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</si>
  <si>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</si>
  <si>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</si>
  <si>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</si>
  <si>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</si>
  <si>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</si>
  <si>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</si>
  <si>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</si>
  <si>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</si>
  <si>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</si>
  <si>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</si>
  <si>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</si>
  <si>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</si>
  <si>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</si>
  <si>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</si>
  <si>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</si>
  <si>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</si>
  <si>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</si>
  <si>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</si>
  <si>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</si>
  <si>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</si>
  <si>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</si>
  <si>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</si>
  <si>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</si>
  <si>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</si>
  <si>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</si>
  <si>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</si>
  <si>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</si>
  <si>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</si>
  <si>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</si>
  <si>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</si>
  <si>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</si>
  <si>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</si>
  <si>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</si>
  <si>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</si>
  <si>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</si>
  <si>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</si>
  <si>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</si>
  <si>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</si>
  <si>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</si>
  <si>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</si>
  <si>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</si>
  <si>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</si>
  <si>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</si>
  <si>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</si>
  <si>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</si>
  <si>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</si>
  <si>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</si>
  <si>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</si>
  <si>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</si>
  <si>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</si>
  <si>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</si>
  <si>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</si>
  <si>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</si>
  <si>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</si>
  <si>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</si>
  <si>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</si>
  <si>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</si>
  <si>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</si>
  <si>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</si>
  <si>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</si>
  <si>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</si>
  <si>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</si>
  <si>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</si>
  <si>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</si>
  <si>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</si>
  <si>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</si>
  <si>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</si>
  <si>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</si>
  <si>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</si>
  <si>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</si>
  <si>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</si>
  <si>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</si>
  <si>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</si>
  <si>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</si>
  <si>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</si>
  <si>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</si>
  <si>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</si>
  <si>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</si>
  <si>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</si>
  <si>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</si>
  <si>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</si>
  <si>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</si>
  <si>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</si>
  <si>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</si>
  <si>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</si>
  <si>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</si>
  <si>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</si>
  <si>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</si>
  <si>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</si>
  <si>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</si>
  <si>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</si>
  <si>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</si>
  <si>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</si>
  <si>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</si>
  <si>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</si>
  <si>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</si>
  <si>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</si>
  <si>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</si>
  <si>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</si>
  <si>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</si>
  <si>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</si>
  <si>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</si>
  <si>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</si>
  <si>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</si>
  <si>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</si>
  <si>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</si>
  <si>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</si>
  <si>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</si>
  <si>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</si>
  <si>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</si>
  <si>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</si>
  <si>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</si>
  <si>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</si>
  <si>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</si>
  <si>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</si>
  <si>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</si>
  <si>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</si>
  <si>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</si>
  <si>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</si>
  <si>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</si>
  <si>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</si>
  <si>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</si>
  <si>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</si>
  <si>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</si>
  <si>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</si>
  <si>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</si>
  <si>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</si>
  <si>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</si>
  <si>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</si>
  <si>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</si>
  <si>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</si>
  <si>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</si>
  <si>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</si>
  <si>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</si>
  <si>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</si>
  <si>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</si>
  <si>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</si>
  <si>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</si>
  <si>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</si>
  <si>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</si>
  <si>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</si>
  <si>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</si>
  <si>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</si>
  <si>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</si>
  <si>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</si>
  <si>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</si>
  <si>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</si>
  <si>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</si>
  <si>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</si>
  <si>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</si>
  <si>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</si>
  <si>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</si>
  <si>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</si>
  <si>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</si>
  <si>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</si>
  <si>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</si>
  <si>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</si>
  <si>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</si>
  <si>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</si>
  <si>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</si>
  <si>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</si>
  <si>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</si>
  <si>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</si>
  <si>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</si>
  <si>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</si>
  <si>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</si>
  <si>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</si>
  <si>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</si>
  <si>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</si>
  <si>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</si>
  <si>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</si>
  <si>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</si>
  <si>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</si>
  <si>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</si>
  <si>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</si>
  <si>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</si>
  <si>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</si>
  <si>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</si>
  <si>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</si>
  <si>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</si>
  <si>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</si>
  <si>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</si>
  <si>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</si>
  <si>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</si>
  <si>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</si>
  <si>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</si>
  <si>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</si>
  <si>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</si>
  <si>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</si>
  <si>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</si>
  <si>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</si>
  <si>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</si>
  <si>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</si>
  <si>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</si>
  <si>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</si>
  <si>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</si>
  <si>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</si>
  <si>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</si>
  <si>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</si>
  <si>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</si>
  <si>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</si>
  <si>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</si>
  <si>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</si>
  <si>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</si>
  <si>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</si>
  <si>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</si>
  <si>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</si>
  <si>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</si>
  <si>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</si>
  <si>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</si>
  <si>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</si>
  <si>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</si>
  <si>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</si>
  <si>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</si>
  <si>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</si>
  <si>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</si>
  <si>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</si>
  <si>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</si>
  <si>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</si>
  <si>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</si>
  <si>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</si>
  <si>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</si>
  <si>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</si>
  <si>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</si>
  <si>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</si>
  <si>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</si>
  <si>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</si>
  <si>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</si>
  <si>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</si>
  <si>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</si>
  <si>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</si>
  <si>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</si>
  <si>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</si>
  <si>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</si>
  <si>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</si>
  <si>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</si>
  <si>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</si>
  <si>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</si>
  <si>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</si>
  <si>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</si>
  <si>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</si>
  <si>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</si>
  <si>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</si>
  <si>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</si>
  <si>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</si>
  <si>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</si>
  <si>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</si>
  <si>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</si>
  <si>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</si>
  <si>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</si>
  <si>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</si>
  <si>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</si>
  <si>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</si>
  <si>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</si>
  <si>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</si>
  <si>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</si>
  <si>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</si>
  <si>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</si>
  <si>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</si>
  <si>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</si>
  <si>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</si>
  <si>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</si>
  <si>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</si>
  <si>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</si>
  <si>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</si>
  <si>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</si>
  <si>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</si>
  <si>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</si>
  <si>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</si>
  <si>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</si>
  <si>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</si>
  <si>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</si>
  <si>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</si>
  <si>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</si>
  <si>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</si>
  <si>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</si>
  <si>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</si>
  <si>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</si>
  <si>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</si>
  <si>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</si>
  <si>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</si>
  <si>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</si>
  <si>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</si>
  <si>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</si>
  <si>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</si>
  <si>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</si>
  <si>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</si>
  <si>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</si>
  <si>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</si>
  <si>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</si>
  <si>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</si>
  <si>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</si>
  <si>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</si>
  <si>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</si>
  <si>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</si>
  <si>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</si>
  <si>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</si>
  <si>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</si>
  <si>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</si>
  <si>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</si>
  <si>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</si>
  <si>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</si>
  <si>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</si>
  <si>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</si>
  <si>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</si>
  <si>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</si>
  <si>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</si>
  <si>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</si>
  <si>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</si>
  <si>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</si>
  <si>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</si>
  <si>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</si>
  <si>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</si>
  <si>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</si>
  <si>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</si>
  <si>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</si>
  <si>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</si>
  <si>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</si>
  <si>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</si>
  <si>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</si>
  <si>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</si>
  <si>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</si>
  <si>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</si>
  <si>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</si>
  <si>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</si>
  <si>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</si>
  <si>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</si>
  <si>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</si>
  <si>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</si>
  <si>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</si>
  <si>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</si>
  <si>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</si>
  <si>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</si>
  <si>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</si>
  <si>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</si>
  <si>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</si>
  <si>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</si>
  <si>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</si>
  <si>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</si>
  <si>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</si>
  <si>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</si>
  <si>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</si>
  <si>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</si>
  <si>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</si>
  <si>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</si>
  <si>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</si>
  <si>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</si>
  <si>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</si>
  <si>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</si>
  <si>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</si>
  <si>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</si>
  <si>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</si>
  <si>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</si>
  <si>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</si>
  <si>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</si>
  <si>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</si>
  <si>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</si>
  <si>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</si>
  <si>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</si>
  <si>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</si>
  <si>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</si>
  <si>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</si>
  <si>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</si>
  <si>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</si>
  <si>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</si>
  <si>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</si>
  <si>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</si>
  <si>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</si>
  <si>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</si>
  <si>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</si>
  <si>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</si>
  <si>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</si>
  <si>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</si>
  <si>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</si>
  <si>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</si>
  <si>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</si>
  <si>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</si>
  <si>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</si>
  <si>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</si>
  <si>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</si>
  <si>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</si>
  <si>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</si>
  <si>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</si>
  <si>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</si>
  <si>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</si>
  <si>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</si>
  <si>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</si>
  <si>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</si>
  <si>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</si>
  <si>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</si>
  <si>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</si>
  <si>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</si>
  <si>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</si>
  <si>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</si>
  <si>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</si>
  <si>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</si>
  <si>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</si>
  <si>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</si>
  <si>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</si>
  <si>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</si>
  <si>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</si>
  <si>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</si>
  <si>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</si>
  <si>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</si>
  <si>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</si>
  <si>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</si>
  <si>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</si>
  <si>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</si>
  <si>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</si>
  <si>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</si>
  <si>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</si>
  <si>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</si>
  <si>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</si>
  <si>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</si>
  <si>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</si>
  <si>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</si>
  <si>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</si>
  <si>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</si>
  <si>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</si>
  <si>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</si>
  <si>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</si>
  <si>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</si>
  <si>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</si>
  <si>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</si>
  <si>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</si>
  <si>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</si>
  <si>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</si>
  <si>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</si>
  <si>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</si>
  <si>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</si>
  <si>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</si>
  <si>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</si>
  <si>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</si>
  <si>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</si>
  <si>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</si>
  <si>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</si>
  <si>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</si>
  <si>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</si>
  <si>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</si>
  <si>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</si>
  <si>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</si>
  <si>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</si>
  <si>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</si>
  <si>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</si>
  <si>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</si>
  <si>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</si>
  <si>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</si>
  <si>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</si>
  <si>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</si>
  <si>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</si>
  <si>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</si>
  <si>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</si>
  <si>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</si>
  <si>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</si>
  <si>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</si>
  <si>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</si>
  <si>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</si>
  <si>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</si>
  <si>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</si>
  <si>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</si>
  <si>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</si>
  <si>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</si>
  <si>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</si>
  <si>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</si>
  <si>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</si>
  <si>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</si>
  <si>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</si>
  <si>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</si>
  <si>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</si>
  <si>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</si>
  <si>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</si>
  <si>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</si>
  <si>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</si>
  <si>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</si>
  <si>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</si>
  <si>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</si>
  <si>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</si>
  <si>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</si>
  <si>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</si>
  <si>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</si>
  <si>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</si>
  <si>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</si>
  <si>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</si>
  <si>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</si>
  <si>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</si>
  <si>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</si>
  <si>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</si>
  <si>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</si>
  <si>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</si>
  <si>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</si>
  <si>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</si>
  <si>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</si>
  <si>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</si>
  <si>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</si>
  <si>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</si>
  <si>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</si>
  <si>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</si>
  <si>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</si>
  <si>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</si>
  <si>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</si>
  <si>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</si>
  <si>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</si>
  <si>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</si>
  <si>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</si>
  <si>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</si>
  <si>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</si>
  <si>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</si>
  <si>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</si>
  <si>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</si>
  <si>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</si>
  <si>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</si>
  <si>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</si>
  <si>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</si>
  <si>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</si>
  <si>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</si>
  <si>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</si>
  <si>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</si>
  <si>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</si>
  <si>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</si>
  <si>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</si>
  <si>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</si>
  <si>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</si>
  <si>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</si>
  <si>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</si>
  <si>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</si>
  <si>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</si>
  <si>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</si>
  <si>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</si>
  <si>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</si>
  <si>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</si>
  <si>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</si>
  <si>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</si>
  <si>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</si>
  <si>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</si>
  <si>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</si>
  <si>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</si>
  <si>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</si>
  <si>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</si>
  <si>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</si>
  <si>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</si>
  <si>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</si>
  <si>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</si>
  <si>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</si>
  <si>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</si>
  <si>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</si>
  <si>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</si>
  <si>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</si>
  <si>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</si>
  <si>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</si>
  <si>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</si>
  <si>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</si>
  <si>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</si>
  <si>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</si>
  <si>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</si>
  <si>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</si>
  <si>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</si>
  <si>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</si>
  <si>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</si>
  <si>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</si>
  <si>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</si>
  <si>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</si>
  <si>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</si>
  <si>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</si>
  <si>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</si>
  <si>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</si>
  <si>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</si>
  <si>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</si>
  <si>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</si>
  <si>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</si>
  <si>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</si>
  <si>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</si>
  <si>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</si>
  <si>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</si>
  <si>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</si>
  <si>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</si>
  <si>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</si>
  <si>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</si>
  <si>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</si>
  <si>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</si>
  <si>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</si>
  <si>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</si>
  <si>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</si>
  <si>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</si>
  <si>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</si>
  <si>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</si>
  <si>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</si>
  <si>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</si>
  <si>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</si>
  <si>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</si>
  <si>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</si>
  <si>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</si>
  <si>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</si>
  <si>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</si>
  <si>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</si>
  <si>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</si>
  <si>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</si>
  <si>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</si>
  <si>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</si>
  <si>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</si>
  <si>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</si>
  <si>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</si>
  <si>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</si>
  <si>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</si>
  <si>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</si>
  <si>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</si>
  <si>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</si>
  <si>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</si>
  <si>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</si>
  <si>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</si>
  <si>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</si>
  <si>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</si>
  <si>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</si>
  <si>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</si>
  <si>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</si>
  <si>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</si>
  <si>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</si>
  <si>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</si>
  <si>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</si>
  <si>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</si>
  <si>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</si>
  <si>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</si>
  <si>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</si>
  <si>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</si>
  <si>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</si>
  <si>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</si>
  <si>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</si>
  <si>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</si>
  <si>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</si>
  <si>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</si>
  <si>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</si>
  <si>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</si>
  <si>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</si>
  <si>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</si>
  <si>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</si>
  <si>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</si>
  <si>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</si>
  <si>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</si>
  <si>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</si>
  <si>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</si>
  <si>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</si>
  <si>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</si>
  <si>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</si>
  <si>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</si>
  <si>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</si>
  <si>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</si>
  <si>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</si>
  <si>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</si>
  <si>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</si>
  <si>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</si>
  <si>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</si>
  <si>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</si>
  <si>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</si>
  <si>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</si>
  <si>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</si>
  <si>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</si>
  <si>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</si>
  <si>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</si>
  <si>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</si>
  <si>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</si>
  <si>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</si>
  <si>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</si>
  <si>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</si>
  <si>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</si>
  <si>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</si>
  <si>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</si>
  <si>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</si>
  <si>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</si>
  <si>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</si>
  <si>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</si>
  <si>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</si>
  <si>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</si>
  <si>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</si>
  <si>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</si>
  <si>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</si>
  <si>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</si>
  <si>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</si>
  <si>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</si>
  <si>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</si>
  <si>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</si>
  <si>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</si>
  <si>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</si>
  <si>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</si>
  <si>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</si>
  <si>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</si>
  <si>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</si>
  <si>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</si>
  <si>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</si>
  <si>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</si>
  <si>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</si>
  <si>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</si>
  <si>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</si>
  <si>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</si>
  <si>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</si>
  <si>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</si>
  <si>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</si>
  <si>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</si>
  <si>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</si>
  <si>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</si>
  <si>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</si>
  <si>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</si>
  <si>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</si>
  <si>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</si>
  <si>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</si>
  <si>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</si>
  <si>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</si>
  <si>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</si>
  <si>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</si>
  <si>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</si>
  <si>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</si>
  <si>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</si>
  <si>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</si>
  <si>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</si>
  <si>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</si>
  <si>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</si>
  <si>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</si>
  <si>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</si>
  <si>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</si>
  <si>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</si>
  <si>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</si>
  <si>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</si>
  <si>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</si>
  <si>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</si>
  <si>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</si>
  <si>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</si>
  <si>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</si>
  <si>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</si>
  <si>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</si>
  <si>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</si>
  <si>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</si>
  <si>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</si>
  <si>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</si>
  <si>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</si>
  <si>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</si>
  <si>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</si>
  <si>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</si>
  <si>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</si>
  <si>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</si>
  <si>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</si>
  <si>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</si>
  <si>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</si>
  <si>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</si>
  <si>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</si>
  <si>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</si>
  <si>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</si>
  <si>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</si>
  <si>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</si>
  <si>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</si>
  <si>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</si>
  <si>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</si>
  <si>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</si>
  <si>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</si>
  <si>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</si>
  <si>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</si>
  <si>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</si>
  <si>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</si>
  <si>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</si>
  <si>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</si>
  <si>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</si>
  <si>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</si>
  <si>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</si>
  <si>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</si>
  <si>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</si>
  <si>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</si>
  <si>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</si>
  <si>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</si>
  <si>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</si>
  <si>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</si>
  <si>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</si>
  <si>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</si>
  <si>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</si>
  <si>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</si>
  <si>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</si>
  <si>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</si>
  <si>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</si>
  <si>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</si>
  <si>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</si>
  <si>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</si>
  <si>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</si>
  <si>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</si>
  <si>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</si>
  <si>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</si>
  <si>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</si>
  <si>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</si>
  <si>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</si>
  <si>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</si>
  <si>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</si>
  <si>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</si>
  <si>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</si>
  <si>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</si>
  <si>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</si>
  <si>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</si>
  <si>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</si>
  <si>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</si>
  <si>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</si>
  <si>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</si>
  <si>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</si>
  <si>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</si>
  <si>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</si>
  <si>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</si>
  <si>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</si>
  <si>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</si>
  <si>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</si>
  <si>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</si>
  <si>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</si>
  <si>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</si>
  <si>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</si>
  <si>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</si>
  <si>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</si>
  <si>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</si>
  <si>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</si>
  <si>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</si>
  <si>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</si>
  <si>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</si>
  <si>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</si>
  <si>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</si>
  <si>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</si>
  <si>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</si>
  <si>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</si>
  <si>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</si>
  <si>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</si>
  <si>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</si>
  <si>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</si>
  <si>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</si>
  <si>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</si>
  <si>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</si>
  <si>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</si>
  <si>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</si>
  <si>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</si>
  <si>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</si>
  <si>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</si>
  <si>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</si>
  <si>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</si>
  <si>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</si>
  <si>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</si>
  <si>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</si>
  <si>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</si>
  <si>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</si>
  <si>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</si>
  <si>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</si>
  <si>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</si>
  <si>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</si>
  <si>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</si>
  <si>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</si>
  <si>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</si>
  <si>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</si>
  <si>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</si>
  <si>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</si>
  <si>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</si>
  <si>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</si>
  <si>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</si>
  <si>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</si>
  <si>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</si>
  <si>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</si>
  <si>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</si>
  <si>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</si>
  <si>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</si>
  <si>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</si>
  <si>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</si>
  <si>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</si>
  <si>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</si>
  <si>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</si>
  <si>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</si>
  <si>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</si>
  <si>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</si>
  <si>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</si>
  <si>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</si>
  <si>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</si>
  <si>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</si>
  <si>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</si>
  <si>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</si>
  <si>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</si>
  <si>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</si>
  <si>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</si>
  <si>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</si>
  <si>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</si>
  <si>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</si>
  <si>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</si>
  <si>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</si>
  <si>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</si>
  <si>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</si>
  <si>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</si>
  <si>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</si>
  <si>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</si>
  <si>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</si>
  <si>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</si>
  <si>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</si>
  <si>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</si>
  <si>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</si>
  <si>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</si>
  <si>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</si>
  <si>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</si>
  <si>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</si>
  <si>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</si>
  <si>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</si>
  <si>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</si>
  <si>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</si>
  <si>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</si>
  <si>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</si>
  <si>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</si>
  <si>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</si>
  <si>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</si>
  <si>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</si>
  <si>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</si>
  <si>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</si>
  <si>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</si>
  <si>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</si>
  <si>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</si>
  <si>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</si>
  <si>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</si>
  <si>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</si>
  <si>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</si>
  <si>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</si>
  <si>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</si>
  <si>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</si>
  <si>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</si>
  <si>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</si>
  <si>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</si>
  <si>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</si>
  <si>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</si>
  <si>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</si>
  <si>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</si>
  <si>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</si>
  <si>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</si>
  <si>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</si>
  <si>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</si>
  <si>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</si>
  <si>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</si>
  <si>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</si>
  <si>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</si>
  <si>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</si>
  <si>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</si>
  <si>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</si>
  <si>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</si>
  <si>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</si>
  <si>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</si>
  <si>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</si>
  <si>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</si>
  <si>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</si>
  <si>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</si>
  <si>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</si>
  <si>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</si>
  <si>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</si>
  <si>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</si>
  <si>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</si>
  <si>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</si>
  <si>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</si>
  <si>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</si>
  <si>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</si>
  <si>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</si>
  <si>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</si>
  <si>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</si>
  <si>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</si>
  <si>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</si>
  <si>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</si>
  <si>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</si>
  <si>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</si>
  <si>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</si>
  <si>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</si>
  <si>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</si>
  <si>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</si>
  <si>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</si>
  <si>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</si>
  <si>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</si>
  <si>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</si>
  <si>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</si>
  <si>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</si>
  <si>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</si>
  <si>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</si>
  <si>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</si>
  <si>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</si>
  <si>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</si>
  <si>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</si>
  <si>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</si>
  <si>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</si>
  <si>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</si>
  <si>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</si>
  <si>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</si>
  <si>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</si>
  <si>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</si>
  <si>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</si>
  <si>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</si>
  <si>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</si>
  <si>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</si>
  <si>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</si>
  <si>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</si>
  <si>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</si>
  <si>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</si>
  <si>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</si>
  <si>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</si>
  <si>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</si>
  <si>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</si>
  <si>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</si>
  <si>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</si>
  <si>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</si>
  <si>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</si>
  <si>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</si>
  <si>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</si>
  <si>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</si>
  <si>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</si>
  <si>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</si>
  <si>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</si>
  <si>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</si>
  <si>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</si>
  <si>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</si>
  <si>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</si>
  <si>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</si>
  <si>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</si>
  <si>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</si>
  <si>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</si>
  <si>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</si>
  <si>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</si>
  <si>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</si>
  <si>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</si>
  <si>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</si>
  <si>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</si>
  <si>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</si>
  <si>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</si>
  <si>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</si>
  <si>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</si>
  <si>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</si>
  <si>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</si>
  <si>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</si>
  <si>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</si>
  <si>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</si>
  <si>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</si>
  <si>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</si>
  <si>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</si>
  <si>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</si>
  <si>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</si>
  <si>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</si>
  <si>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</si>
  <si>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</si>
  <si>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</si>
  <si>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</si>
  <si>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</si>
  <si>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</si>
  <si>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</si>
  <si>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</si>
  <si>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</si>
  <si>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</si>
  <si>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</si>
  <si>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</si>
  <si>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</si>
  <si>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</si>
  <si>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</si>
  <si>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</si>
  <si>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</si>
  <si>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</si>
  <si>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</si>
  <si>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</si>
  <si>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</si>
  <si>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</si>
  <si>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</si>
  <si>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</si>
  <si>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</si>
  <si>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</si>
  <si>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</si>
  <si>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</si>
  <si>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</si>
  <si>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</si>
  <si>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</si>
  <si>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</si>
  <si>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</si>
  <si>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</si>
  <si>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</si>
  <si>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</si>
  <si>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</si>
  <si>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</si>
  <si>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</si>
  <si>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</si>
  <si>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</si>
  <si>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</si>
  <si>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</si>
  <si>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</si>
  <si>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</si>
  <si>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</si>
  <si>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</si>
  <si>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</si>
  <si>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</si>
  <si>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</si>
  <si>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</si>
  <si>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</si>
  <si>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</si>
  <si>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</si>
  <si>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</si>
  <si>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</si>
  <si>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</si>
  <si>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</si>
  <si>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</si>
  <si>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</si>
  <si>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</si>
  <si>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</si>
  <si>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</si>
  <si>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</si>
  <si>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</si>
  <si>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</si>
  <si>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</si>
  <si>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</si>
  <si>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</si>
  <si>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</si>
  <si>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</si>
  <si>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</si>
  <si>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</si>
  <si>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</si>
  <si>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</si>
  <si>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</si>
  <si>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</si>
  <si>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</si>
  <si>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</si>
  <si>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</si>
  <si>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</si>
  <si>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</si>
  <si>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</si>
  <si>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</si>
  <si>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</si>
  <si>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</si>
  <si>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</si>
  <si>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</si>
  <si>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</si>
  <si>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</si>
  <si>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</si>
  <si>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</si>
  <si>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</si>
  <si>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</si>
  <si>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</si>
  <si>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</si>
  <si>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</si>
  <si>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</si>
  <si>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</si>
  <si>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</si>
  <si>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</si>
  <si>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</si>
  <si>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</si>
  <si>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</si>
  <si>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</si>
  <si>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</si>
  <si>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</si>
  <si>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</si>
  <si>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</si>
  <si>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</si>
  <si>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</si>
  <si>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</si>
  <si>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</si>
  <si>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</si>
  <si>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</si>
  <si>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</si>
  <si>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</si>
  <si>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</si>
  <si>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</si>
  <si>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</si>
  <si>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</si>
  <si>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</si>
  <si>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</si>
  <si>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</si>
  <si>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</si>
  <si>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</si>
  <si>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</si>
  <si>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</si>
  <si>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</si>
  <si>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</si>
  <si>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</si>
  <si>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</si>
  <si>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</si>
  <si>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</si>
  <si>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</si>
  <si>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</si>
  <si>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</si>
  <si>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</si>
  <si>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</si>
  <si>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</si>
  <si>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</si>
  <si>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</si>
  <si>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</si>
  <si>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</si>
  <si>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</si>
  <si>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</si>
  <si>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</si>
  <si>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</si>
  <si>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</si>
  <si>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</si>
  <si>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</si>
  <si>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</si>
  <si>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</si>
  <si>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</si>
  <si>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</si>
  <si>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</si>
  <si>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</si>
  <si>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</si>
  <si>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</si>
  <si>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</si>
  <si>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</si>
  <si>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</si>
  <si>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</si>
  <si>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</si>
  <si>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</si>
  <si>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</si>
  <si>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</si>
  <si>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</si>
  <si>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</si>
  <si>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</si>
  <si>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</si>
  <si>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</si>
  <si>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</si>
  <si>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</si>
  <si>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</si>
  <si>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</si>
  <si>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</si>
  <si>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</si>
  <si>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</si>
  <si>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</si>
  <si>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</si>
  <si>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</si>
  <si>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</si>
  <si>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</si>
  <si>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</si>
  <si>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</si>
  <si>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</si>
  <si>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</si>
  <si>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</si>
  <si>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</si>
  <si>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</si>
  <si>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</si>
  <si>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</si>
  <si>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</si>
  <si>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</si>
  <si>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</si>
  <si>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</si>
  <si>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</si>
  <si>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</si>
  <si>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</si>
  <si>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</si>
  <si>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</si>
  <si>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</si>
  <si>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</si>
  <si>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</si>
  <si>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</si>
  <si>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</si>
  <si>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</si>
  <si>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</si>
  <si>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</si>
  <si>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</si>
  <si>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</si>
  <si>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</si>
  <si>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</si>
  <si>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</si>
  <si>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</si>
  <si>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</si>
  <si>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</si>
  <si>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</si>
  <si>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</si>
  <si>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</si>
  <si>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</si>
  <si>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</si>
  <si>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</si>
  <si>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</si>
  <si>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</si>
  <si>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</si>
  <si>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</si>
  <si>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</si>
  <si>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</si>
  <si>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</si>
  <si>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</si>
  <si>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</si>
  <si>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</si>
  <si>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</si>
  <si>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</si>
  <si>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</si>
  <si>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</si>
  <si>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</si>
  <si>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</si>
  <si>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</si>
  <si>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</si>
  <si>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</si>
  <si>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</si>
  <si>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</si>
  <si>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</si>
  <si>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</si>
  <si>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</si>
  <si>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</si>
  <si>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</si>
  <si>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</si>
  <si>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</si>
  <si>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</si>
  <si>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</si>
  <si>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</si>
  <si>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</si>
  <si>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</si>
  <si>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</si>
  <si>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</si>
  <si>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</si>
  <si>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</si>
  <si>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</si>
  <si>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</si>
  <si>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</si>
  <si>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</si>
  <si>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</si>
  <si>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</si>
  <si>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</si>
  <si>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</si>
  <si>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</si>
  <si>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</si>
  <si>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</si>
  <si>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</si>
  <si>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</si>
  <si>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</si>
  <si>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</si>
  <si>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</si>
  <si>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</si>
  <si>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</si>
  <si>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</si>
  <si>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</si>
  <si>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</si>
  <si>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</si>
  <si>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</si>
  <si>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</si>
  <si>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</si>
  <si>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</si>
  <si>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</si>
  <si>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</si>
  <si>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</si>
  <si>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</si>
  <si>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</si>
  <si>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</si>
  <si>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</si>
  <si>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</si>
  <si>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</si>
  <si>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</si>
  <si>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</si>
  <si>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</si>
  <si>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</si>
  <si>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</si>
  <si>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</si>
  <si>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</si>
  <si>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</si>
  <si>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</si>
  <si>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</si>
  <si>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</si>
  <si>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</si>
  <si>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</si>
  <si>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</si>
  <si>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</si>
  <si>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</si>
  <si>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</si>
  <si>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</si>
  <si>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</si>
  <si>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</si>
  <si>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</si>
  <si>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</si>
  <si>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</si>
  <si>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</si>
  <si>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</si>
  <si>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</si>
  <si>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</si>
  <si>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</si>
  <si>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</si>
  <si>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</si>
  <si>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</si>
  <si>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</si>
  <si>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</si>
  <si>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</si>
  <si>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</si>
  <si>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</si>
  <si>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</si>
  <si>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</si>
  <si>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</si>
  <si>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</si>
  <si>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</si>
  <si>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</si>
  <si>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</si>
  <si>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</si>
  <si>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</si>
  <si>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</si>
  <si>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</si>
  <si>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</si>
  <si>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</si>
  <si>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</si>
  <si>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</si>
  <si>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</si>
  <si>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</si>
  <si>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</si>
  <si>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</si>
  <si>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</si>
  <si>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</si>
  <si>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</si>
  <si>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</si>
  <si>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</si>
  <si>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</si>
  <si>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</si>
  <si>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</si>
  <si>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</si>
  <si>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</si>
  <si>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</si>
  <si>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</si>
  <si>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</si>
  <si>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</si>
  <si>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</si>
  <si>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</si>
  <si>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</si>
  <si>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</si>
  <si>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</si>
  <si>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</si>
  <si>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</si>
  <si>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</si>
  <si>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</si>
  <si>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</si>
  <si>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</si>
  <si>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</si>
  <si>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</si>
  <si>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</si>
  <si>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</si>
  <si>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</si>
  <si>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</si>
  <si>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</si>
  <si>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</si>
  <si>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</si>
  <si>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</si>
  <si>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</si>
  <si>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</si>
  <si>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</si>
  <si>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</si>
  <si>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</si>
  <si>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</si>
  <si>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</si>
  <si>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</si>
  <si>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</si>
  <si>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</si>
  <si>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</si>
  <si>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</si>
  <si>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</si>
  <si>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</si>
  <si>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</si>
  <si>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</si>
  <si>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</si>
  <si>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</si>
  <si>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</si>
  <si>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</si>
  <si>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</si>
  <si>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</si>
  <si>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</si>
  <si>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</si>
  <si>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</si>
  <si>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</si>
  <si>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</si>
  <si>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</si>
  <si>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</si>
  <si>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</si>
  <si>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</si>
  <si>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</si>
  <si>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</si>
  <si>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</si>
  <si>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</si>
  <si>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</si>
  <si>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</si>
  <si>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</si>
  <si>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</si>
  <si>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</si>
  <si>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</si>
  <si>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</si>
  <si>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</si>
  <si>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</si>
  <si>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</si>
  <si>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</si>
  <si>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</si>
  <si>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</si>
  <si>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</si>
  <si>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</si>
  <si>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</si>
  <si>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</si>
  <si>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</si>
  <si>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</si>
  <si>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</si>
  <si>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</si>
  <si>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</si>
  <si>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</si>
  <si>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</si>
  <si>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</si>
  <si>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</si>
  <si>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</si>
  <si>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</si>
  <si>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</si>
  <si>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</si>
  <si>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</si>
  <si>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</si>
  <si>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</si>
  <si>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</si>
  <si>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</si>
  <si>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</si>
  <si>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</si>
  <si>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</si>
  <si>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</si>
  <si>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</si>
  <si>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</si>
  <si>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</si>
  <si>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</si>
  <si>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</si>
  <si>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</si>
  <si>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</si>
  <si>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</si>
  <si>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</si>
  <si>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</si>
  <si>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</si>
  <si>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</si>
  <si>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</si>
  <si>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</si>
  <si>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</si>
  <si>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</si>
  <si>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</si>
  <si>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</si>
  <si>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</si>
  <si>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</si>
  <si>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</si>
  <si>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</si>
  <si>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</si>
  <si>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</si>
  <si>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</si>
  <si>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</si>
  <si>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</si>
  <si>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</si>
  <si>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</si>
  <si>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</si>
  <si>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</si>
  <si>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</si>
  <si>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</si>
  <si>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</si>
  <si>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</si>
  <si>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</si>
  <si>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</si>
  <si>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</si>
  <si>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</si>
  <si>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</si>
  <si>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</si>
  <si>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</si>
  <si>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</si>
  <si>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</si>
  <si>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</si>
  <si>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</si>
  <si>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</si>
  <si>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</si>
  <si>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</si>
  <si>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</si>
  <si>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</si>
  <si>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</si>
  <si>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</si>
  <si>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</si>
  <si>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</si>
  <si>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</si>
  <si>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</si>
  <si>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</si>
  <si>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</si>
  <si>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</si>
  <si>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</si>
  <si>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</si>
  <si>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</si>
  <si>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</si>
  <si>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</si>
  <si>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</si>
  <si>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</si>
  <si>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</si>
  <si>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</si>
  <si>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</si>
  <si>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</si>
  <si>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</si>
  <si>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</si>
  <si>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</si>
  <si>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</si>
  <si>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</si>
  <si>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</si>
  <si>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</si>
  <si>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</si>
  <si>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</si>
  <si>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</si>
  <si>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</si>
  <si>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</si>
  <si>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</si>
  <si>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</si>
  <si>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</si>
  <si>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</si>
  <si>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</si>
  <si>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</si>
  <si>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</si>
  <si>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</si>
  <si>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</si>
  <si>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</si>
  <si>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</si>
  <si>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</si>
  <si>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</si>
  <si>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</si>
  <si>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</si>
  <si>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</si>
  <si>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</si>
  <si>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</si>
  <si>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</si>
  <si>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</si>
  <si>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</si>
  <si>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</si>
  <si>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</si>
  <si>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</si>
  <si>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</si>
  <si>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</si>
  <si>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</si>
  <si>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</si>
  <si>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</si>
  <si>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</si>
  <si>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</si>
  <si>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</si>
  <si>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</si>
  <si>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</si>
  <si>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</si>
  <si>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</si>
  <si>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</si>
  <si>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</si>
  <si>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</si>
  <si>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</si>
  <si>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</si>
  <si>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</si>
  <si>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</si>
  <si>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</si>
  <si>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</si>
  <si>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</si>
  <si>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</si>
  <si>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</si>
  <si>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</si>
  <si>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</si>
  <si>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</si>
  <si>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</si>
  <si>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</si>
  <si>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</si>
  <si>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</si>
  <si>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</si>
  <si>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</si>
  <si>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</si>
  <si>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</si>
  <si>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</si>
  <si>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</si>
  <si>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</si>
  <si>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</si>
  <si>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</si>
  <si>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</si>
  <si>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</si>
  <si>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</si>
  <si>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</si>
  <si>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</si>
  <si>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</si>
  <si>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</si>
  <si>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</si>
  <si>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</si>
  <si>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</si>
  <si>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</si>
  <si>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</si>
  <si>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</si>
  <si>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</si>
  <si>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</si>
  <si>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</si>
  <si>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</si>
  <si>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</si>
  <si>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</si>
  <si>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</si>
  <si>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</si>
  <si>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</si>
  <si>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</si>
  <si>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</si>
  <si>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</si>
  <si>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</si>
  <si>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</si>
  <si>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</si>
  <si>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</si>
  <si>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</si>
  <si>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</si>
  <si>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</si>
  <si>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</si>
  <si>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</si>
  <si>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</si>
  <si>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</si>
  <si>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</si>
  <si>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</si>
  <si>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</si>
  <si>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</si>
  <si>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</si>
  <si>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</si>
  <si>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</si>
  <si>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</si>
  <si>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</si>
  <si>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</si>
  <si>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</si>
  <si>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</si>
  <si>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</si>
  <si>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</si>
  <si>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</si>
  <si>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</si>
  <si>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</si>
  <si>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</si>
  <si>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</si>
  <si>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</si>
  <si>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</si>
  <si>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</si>
  <si>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</si>
  <si>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</si>
  <si>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</si>
  <si>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</si>
  <si>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</si>
  <si>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</si>
  <si>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</si>
  <si>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</si>
  <si>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</si>
  <si>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</si>
  <si>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</si>
  <si>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</si>
  <si>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</si>
  <si>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</si>
  <si>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</si>
  <si>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</si>
  <si>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</si>
  <si>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</si>
  <si>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</si>
  <si>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</si>
  <si>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</si>
  <si>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</si>
  <si>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</si>
  <si>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</si>
  <si>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</si>
  <si>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</si>
  <si>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</si>
  <si>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</si>
  <si>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</si>
  <si>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</si>
  <si>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</si>
  <si>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</si>
  <si>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</si>
  <si>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</si>
  <si>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</si>
  <si>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</si>
  <si>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</si>
  <si>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</si>
  <si>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</si>
  <si>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</si>
  <si>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</si>
  <si>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</si>
  <si>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</si>
  <si>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</si>
  <si>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</si>
  <si>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</si>
  <si>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</si>
  <si>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</si>
  <si>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</si>
  <si>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</si>
  <si>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</si>
  <si>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</si>
  <si>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</si>
  <si>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</si>
  <si>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</si>
  <si>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</si>
  <si>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</si>
  <si>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</si>
  <si>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</si>
  <si>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</si>
  <si>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</si>
  <si>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</si>
  <si>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</si>
  <si>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</si>
  <si>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</si>
  <si>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</si>
  <si>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</si>
  <si>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</si>
  <si>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</si>
  <si>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</si>
  <si>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</si>
  <si>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</si>
  <si>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</si>
  <si>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</si>
  <si>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</si>
  <si>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</si>
  <si>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</si>
  <si>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</si>
  <si>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</si>
  <si>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</si>
  <si>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</si>
  <si>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</si>
  <si>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</si>
  <si>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</si>
  <si>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</si>
  <si>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</si>
  <si>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</si>
  <si>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</si>
  <si>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</si>
  <si>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</si>
  <si>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</si>
  <si>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</si>
  <si>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</si>
  <si>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</si>
  <si>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</si>
  <si>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</si>
  <si>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</si>
  <si>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</si>
  <si>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</si>
  <si>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</si>
  <si>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</si>
  <si>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</si>
  <si>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</si>
  <si>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</si>
  <si>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</si>
  <si>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</si>
  <si>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</si>
  <si>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</si>
  <si>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</si>
  <si>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</si>
  <si>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</si>
  <si>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</si>
  <si>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</si>
  <si>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</si>
  <si>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</si>
  <si>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</si>
  <si>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</si>
  <si>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</si>
  <si>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</si>
  <si>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</si>
  <si>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</si>
  <si>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</si>
  <si>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</si>
  <si>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</si>
  <si>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</si>
  <si>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</si>
  <si>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</si>
  <si>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</si>
  <si>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</si>
  <si>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</si>
  <si>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</si>
  <si>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</si>
  <si>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</si>
  <si>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</si>
  <si>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</si>
  <si>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</si>
  <si>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</si>
  <si>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</si>
  <si>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</si>
  <si>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</si>
  <si>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</si>
  <si>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</si>
  <si>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</si>
  <si>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</si>
  <si>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</si>
  <si>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</si>
  <si>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</si>
  <si>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</si>
  <si>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</si>
  <si>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</si>
  <si>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</si>
  <si>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</si>
  <si>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</si>
  <si>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</si>
  <si>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</si>
  <si>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</si>
  <si>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</si>
  <si>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</si>
  <si>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</si>
  <si>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</si>
  <si>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</si>
  <si>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</si>
  <si>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</si>
  <si>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</si>
  <si>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</si>
  <si>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</si>
  <si>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</si>
  <si>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</si>
  <si>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</si>
  <si>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</si>
  <si>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</si>
  <si>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</si>
  <si>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</si>
  <si>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</si>
  <si>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</si>
  <si>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</si>
  <si>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</si>
  <si>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</si>
  <si>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</si>
  <si>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</si>
  <si>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</si>
  <si>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</si>
  <si>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</si>
  <si>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</si>
  <si>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</si>
  <si>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</si>
  <si>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</si>
  <si>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</si>
  <si>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</si>
  <si>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</si>
  <si>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</si>
  <si>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</si>
  <si>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</si>
  <si>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</si>
  <si>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</si>
  <si>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</si>
  <si>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</si>
  <si>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</si>
  <si>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</si>
  <si>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</si>
  <si>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</si>
  <si>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</si>
  <si>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</si>
  <si>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</si>
  <si>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</si>
  <si>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</si>
  <si>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</si>
  <si>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</si>
  <si>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</si>
  <si>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</si>
  <si>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</si>
  <si>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</si>
  <si>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</si>
  <si>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</si>
  <si>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</si>
  <si>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</si>
  <si>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</si>
  <si>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</si>
  <si>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</si>
  <si>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</si>
  <si>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</si>
  <si>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</si>
  <si>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</si>
  <si>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</si>
  <si>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</si>
  <si>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</si>
  <si>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</si>
  <si>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</si>
  <si>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</si>
  <si>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</si>
  <si>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</si>
  <si>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</si>
  <si>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</si>
  <si>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</si>
  <si>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</si>
  <si>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</si>
  <si>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</si>
  <si>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</si>
  <si>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</si>
  <si>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</si>
  <si>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</si>
  <si>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</si>
  <si>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</si>
  <si>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</si>
  <si>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</si>
  <si>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</si>
  <si>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</si>
  <si>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</si>
  <si>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</si>
  <si>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</si>
  <si>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</si>
  <si>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</si>
  <si>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</si>
  <si>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</si>
  <si>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</si>
  <si>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</si>
  <si>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</si>
  <si>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</si>
  <si>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</si>
  <si>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</si>
  <si>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</si>
  <si>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</si>
  <si>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</si>
  <si>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</si>
  <si>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</si>
  <si>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</si>
  <si>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</si>
  <si>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</si>
  <si>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</si>
  <si>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</si>
  <si>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</si>
  <si>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</si>
  <si>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</si>
  <si>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</si>
  <si>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</si>
  <si>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</si>
  <si>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</si>
  <si>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</si>
  <si>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</si>
  <si>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</si>
  <si>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</si>
  <si>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</si>
  <si>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</si>
  <si>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</si>
  <si>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</si>
  <si>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</si>
  <si>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</si>
  <si>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</si>
  <si>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</si>
  <si>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</si>
  <si>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</si>
  <si>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</si>
  <si>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</si>
  <si>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</si>
  <si>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</si>
  <si>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</si>
  <si>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</si>
  <si>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</si>
  <si>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</si>
  <si>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</si>
  <si>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</si>
  <si>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</si>
  <si>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</si>
  <si>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</si>
  <si>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</si>
  <si>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</si>
  <si>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</si>
  <si>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</si>
  <si>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</si>
  <si>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</si>
  <si>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</si>
  <si>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</si>
  <si>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</si>
  <si>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</si>
  <si>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</si>
  <si>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</si>
  <si>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</si>
  <si>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</si>
  <si>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</si>
  <si>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</si>
  <si>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</si>
  <si>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</si>
  <si>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</si>
  <si>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</si>
  <si>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</si>
  <si>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</si>
  <si>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</si>
  <si>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</si>
  <si>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</si>
  <si>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</si>
  <si>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</si>
  <si>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</si>
  <si>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</si>
  <si>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</si>
  <si>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</si>
  <si>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</si>
  <si>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</si>
  <si>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</si>
  <si>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</si>
  <si>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</si>
  <si>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</si>
  <si>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</si>
  <si>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</si>
  <si>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</si>
  <si>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</si>
  <si>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</si>
  <si>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</si>
  <si>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</si>
  <si>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</si>
  <si>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</si>
  <si>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</si>
  <si>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</si>
  <si>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</si>
  <si>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</si>
  <si>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</si>
  <si>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</si>
  <si>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</si>
  <si>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</si>
  <si>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</si>
  <si>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</si>
  <si>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</si>
  <si>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</si>
  <si>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</si>
  <si>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</si>
  <si>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</si>
  <si>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</si>
  <si>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</si>
  <si>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</si>
  <si>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</si>
  <si>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</si>
  <si>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</si>
  <si>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</si>
  <si>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</si>
  <si>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</si>
  <si>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</si>
  <si>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</si>
  <si>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</si>
  <si>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</si>
  <si>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</si>
  <si>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</si>
  <si>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</si>
  <si>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</si>
  <si>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</si>
  <si>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</si>
  <si>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</si>
  <si>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</si>
  <si>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</si>
  <si>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</si>
  <si>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</si>
  <si>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</si>
  <si>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</si>
  <si>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</si>
  <si>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</si>
  <si>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</si>
  <si>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</si>
  <si>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</si>
  <si>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</si>
  <si>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</si>
  <si>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</si>
  <si>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</si>
  <si>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</si>
  <si>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</si>
  <si>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</si>
  <si>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</si>
  <si>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</si>
  <si>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</si>
  <si>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</si>
  <si>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</si>
  <si>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</si>
  <si>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</si>
  <si>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</si>
  <si>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</si>
  <si>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</si>
  <si>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</si>
  <si>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</si>
  <si>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</si>
  <si>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</si>
  <si>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</si>
  <si>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</si>
  <si>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</si>
  <si>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</si>
  <si>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</si>
  <si>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</si>
  <si>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</si>
  <si>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</si>
  <si>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</si>
  <si>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</si>
  <si>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</si>
  <si>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</si>
  <si>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</si>
  <si>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</si>
  <si>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</si>
  <si>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</si>
  <si>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</si>
  <si>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</si>
  <si>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</si>
  <si>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</si>
  <si>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</si>
  <si>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</si>
  <si>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</si>
  <si>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</si>
  <si>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</si>
  <si>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</si>
  <si>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</si>
  <si>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</si>
  <si>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</si>
  <si>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</si>
  <si>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</si>
  <si>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</si>
  <si>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</si>
  <si>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</si>
  <si>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</si>
  <si>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</si>
  <si>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</si>
  <si>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</si>
  <si>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</si>
  <si>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</si>
  <si>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</si>
  <si>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</si>
  <si>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</si>
  <si>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</si>
  <si>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</si>
  <si>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</si>
  <si>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</si>
  <si>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</si>
  <si>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</si>
  <si>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</si>
  <si>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</si>
  <si>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</si>
  <si>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</si>
  <si>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</si>
  <si>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</si>
  <si>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</si>
  <si>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</si>
  <si>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</si>
  <si>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</si>
  <si>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</si>
  <si>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</si>
  <si>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</si>
  <si>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</si>
  <si>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</si>
  <si>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</si>
  <si>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</si>
  <si>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</si>
  <si>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</si>
  <si>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</si>
  <si>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</si>
  <si>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</si>
  <si>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</si>
  <si>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</si>
  <si>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</si>
  <si>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</si>
  <si>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</si>
  <si>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</si>
  <si>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</si>
  <si>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</si>
  <si>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</si>
  <si>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</si>
  <si>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</si>
  <si>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</si>
  <si>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</si>
  <si>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</si>
  <si>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</si>
  <si>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</si>
  <si>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</si>
  <si>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</si>
  <si>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</si>
  <si>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</si>
  <si>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</si>
  <si>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</si>
  <si>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</si>
  <si>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</si>
  <si>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</si>
  <si>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</si>
  <si>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</si>
  <si>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</si>
  <si>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</si>
  <si>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</si>
  <si>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</si>
  <si>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</si>
  <si>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</si>
  <si>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</si>
  <si>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</si>
  <si>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</si>
  <si>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</si>
  <si>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</si>
  <si>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</si>
  <si>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</si>
  <si>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</si>
  <si>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</si>
  <si>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</si>
  <si>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</si>
  <si>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</si>
  <si>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</si>
  <si>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</si>
  <si>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</si>
  <si>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</si>
  <si>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</si>
  <si>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</si>
  <si>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</si>
  <si>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</si>
  <si>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</si>
  <si>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</si>
  <si>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</si>
  <si>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</si>
  <si>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</si>
  <si>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</si>
  <si>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</si>
  <si>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</si>
  <si>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</si>
  <si>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</si>
  <si>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</si>
  <si>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</si>
  <si>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</si>
  <si>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</si>
  <si>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</si>
  <si>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</si>
  <si>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</si>
  <si>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</si>
  <si>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</si>
  <si>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</si>
  <si>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</si>
  <si>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</si>
  <si>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</si>
  <si>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</si>
  <si>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</si>
  <si>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</si>
  <si>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</si>
  <si>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</si>
  <si>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</si>
  <si>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</si>
  <si>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</si>
  <si>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</si>
  <si>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</si>
  <si>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</si>
  <si>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</si>
  <si>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</si>
  <si>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</si>
  <si>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</si>
  <si>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</si>
  <si>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</si>
  <si>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</si>
  <si>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</si>
  <si>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</si>
  <si>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</si>
  <si>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</si>
  <si>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</si>
  <si>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</si>
  <si>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</si>
  <si>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</si>
  <si>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</si>
  <si>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</si>
  <si>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</si>
  <si>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</si>
  <si>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</si>
  <si>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</si>
  <si>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</si>
  <si>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</si>
  <si>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</si>
  <si>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</si>
  <si>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</si>
  <si>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</si>
  <si>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</si>
  <si>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</si>
  <si>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</si>
  <si>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</si>
  <si>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</si>
  <si>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</si>
  <si>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</si>
  <si>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</si>
  <si>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</si>
  <si>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</si>
  <si>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</si>
  <si>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</si>
  <si>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</si>
  <si>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</si>
  <si>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</si>
  <si>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</si>
  <si>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</si>
  <si>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</si>
  <si>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</si>
  <si>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</si>
  <si>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</si>
  <si>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</si>
  <si>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</si>
  <si>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</si>
  <si>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</si>
  <si>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</si>
  <si>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</si>
  <si>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</si>
  <si>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</si>
  <si>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</si>
  <si>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</si>
  <si>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</si>
  <si>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</si>
  <si>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</si>
  <si>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</si>
  <si>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</si>
  <si>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</si>
  <si>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</si>
  <si>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</si>
  <si>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</si>
  <si>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</si>
  <si>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</si>
  <si>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</si>
  <si>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</si>
  <si>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</si>
  <si>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</si>
  <si>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</si>
  <si>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</si>
  <si>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</si>
  <si>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</si>
  <si>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</si>
  <si>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</si>
  <si>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</si>
  <si>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</si>
  <si>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</si>
  <si>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</si>
  <si>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</si>
  <si>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</si>
  <si>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</si>
  <si>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</si>
  <si>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</si>
  <si>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</si>
  <si>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</si>
  <si>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</si>
  <si>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</si>
  <si>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</si>
  <si>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</si>
  <si>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</si>
  <si>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</si>
  <si>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</si>
  <si>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</si>
  <si>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</si>
  <si>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</si>
  <si>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</si>
  <si>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</si>
  <si>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</si>
  <si>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</si>
  <si>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</si>
  <si>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</si>
  <si>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</si>
  <si>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</si>
  <si>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</si>
  <si>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</si>
  <si>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</si>
  <si>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</si>
  <si>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</si>
  <si>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</si>
  <si>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</si>
  <si>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</si>
  <si>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</si>
  <si>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</si>
  <si>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</si>
  <si>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</si>
  <si>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</si>
  <si>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</si>
  <si>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</si>
  <si>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</si>
  <si>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</si>
  <si>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</si>
  <si>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</si>
  <si>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</si>
  <si>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</si>
  <si>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</si>
  <si>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</si>
  <si>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</si>
  <si>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</si>
  <si>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</si>
  <si>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</si>
  <si>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</si>
  <si>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</si>
  <si>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</si>
  <si>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</si>
  <si>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</si>
  <si>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</si>
  <si>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</si>
  <si>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</si>
  <si>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</si>
  <si>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</si>
  <si>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</si>
  <si>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</si>
  <si>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</si>
  <si>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</si>
  <si>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</si>
  <si>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</si>
  <si>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</si>
  <si>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</si>
  <si>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</si>
  <si>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</si>
  <si>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</si>
  <si>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</si>
  <si>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</si>
  <si>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</si>
  <si>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</si>
  <si>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</si>
  <si>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</si>
  <si>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</si>
  <si>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</si>
  <si>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</si>
  <si>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</si>
  <si>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</si>
  <si>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</si>
  <si>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</si>
  <si>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</si>
  <si>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</si>
  <si>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</si>
  <si>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</si>
  <si>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</si>
  <si>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</si>
  <si>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</si>
  <si>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</si>
  <si>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</si>
  <si>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</si>
  <si>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</si>
  <si>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</si>
  <si>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</si>
  <si>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</si>
  <si>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</si>
  <si>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</si>
  <si>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</si>
  <si>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</si>
  <si>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</si>
  <si>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</si>
  <si>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</si>
  <si>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</si>
  <si>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</si>
  <si>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</si>
  <si>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</si>
  <si>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</si>
  <si>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</si>
  <si>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</si>
  <si>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</si>
  <si>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</si>
  <si>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</si>
  <si>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</si>
  <si>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</si>
  <si>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</si>
  <si>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</si>
  <si>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</si>
  <si>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</si>
  <si>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</si>
  <si>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</si>
  <si>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</si>
  <si>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</si>
  <si>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</si>
  <si>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</si>
  <si>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</si>
  <si>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</si>
  <si>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</si>
  <si>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</si>
  <si>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</si>
  <si>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</si>
  <si>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</si>
  <si>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</si>
  <si>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</si>
  <si>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</si>
  <si>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</si>
  <si>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</si>
  <si>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</si>
  <si>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</si>
  <si>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</si>
  <si>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</si>
  <si>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</si>
  <si>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</si>
  <si>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</si>
  <si>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</si>
  <si>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</si>
  <si>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</si>
  <si>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</si>
  <si>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</si>
  <si>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</si>
  <si>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</si>
  <si>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</si>
  <si>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</si>
  <si>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</si>
  <si>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</si>
  <si>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</si>
  <si>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</si>
  <si>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</si>
  <si>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</si>
  <si>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</si>
  <si>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</si>
  <si>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</si>
  <si>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</si>
  <si>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</si>
  <si>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</si>
  <si>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</si>
  <si>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</si>
  <si>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</si>
  <si>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</si>
  <si>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</si>
  <si>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</si>
  <si>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</si>
  <si>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</si>
  <si>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</si>
  <si>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</si>
  <si>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</si>
  <si>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</si>
  <si>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</si>
  <si>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</si>
  <si>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</si>
  <si>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</si>
  <si>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</si>
  <si>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</si>
  <si>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</si>
  <si>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</si>
  <si>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</si>
  <si>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</si>
  <si>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</si>
  <si>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</si>
  <si>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</si>
  <si>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</si>
  <si>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</si>
  <si>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</si>
  <si>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</si>
  <si>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</si>
  <si>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</si>
  <si>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</si>
  <si>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</si>
  <si>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</si>
  <si>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</si>
  <si>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</si>
  <si>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</si>
  <si>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</si>
  <si>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</si>
  <si>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</si>
  <si>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</si>
  <si>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</si>
  <si>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</si>
  <si>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</si>
  <si>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</si>
  <si>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</si>
  <si>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</si>
  <si>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</si>
  <si>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</si>
  <si>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</si>
  <si>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</si>
  <si>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</si>
  <si>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</si>
  <si>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</si>
  <si>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</si>
  <si>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</si>
  <si>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</si>
  <si>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</si>
  <si>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</si>
  <si>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</si>
  <si>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</si>
  <si>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</si>
  <si>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</si>
  <si>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</si>
  <si>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</si>
  <si>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</si>
  <si>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</si>
  <si>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</si>
  <si>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</si>
  <si>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</si>
  <si>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</si>
  <si>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</si>
  <si>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</si>
  <si>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</si>
  <si>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</si>
  <si>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</si>
  <si>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</si>
  <si>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</si>
  <si>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</si>
  <si>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</si>
  <si>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</si>
  <si>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</si>
  <si>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</si>
  <si>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</si>
  <si>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</si>
  <si>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</si>
  <si>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</si>
  <si>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</si>
  <si>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</si>
  <si>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</si>
  <si>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</si>
  <si>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</si>
  <si>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</si>
  <si>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</si>
  <si>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</si>
  <si>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</si>
  <si>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</si>
  <si>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</si>
  <si>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</si>
  <si>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</si>
  <si>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</si>
  <si>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</si>
  <si>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</si>
  <si>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</si>
  <si>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</si>
  <si>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</si>
  <si>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</si>
  <si>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</si>
  <si>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</si>
  <si>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</si>
  <si>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</si>
  <si>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</si>
  <si>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</si>
  <si>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</si>
  <si>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</si>
  <si>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</si>
  <si>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</si>
  <si>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</si>
  <si>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</si>
  <si>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</si>
  <si>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</si>
  <si>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</si>
  <si>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</si>
  <si>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</si>
  <si>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</si>
  <si>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</si>
  <si>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</si>
  <si>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</si>
  <si>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</si>
  <si>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</si>
  <si>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</si>
  <si>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</si>
  <si>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</si>
  <si>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</si>
  <si>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</si>
  <si>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</si>
  <si>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</si>
  <si>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</si>
  <si>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</si>
  <si>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</si>
  <si>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</si>
  <si>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</si>
  <si>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</si>
  <si>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</si>
  <si>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</si>
  <si>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</si>
  <si>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</si>
  <si>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</si>
  <si>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</si>
  <si>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</si>
  <si>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</si>
  <si>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</si>
  <si>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</si>
  <si>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</si>
  <si>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</si>
  <si>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</si>
  <si>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</si>
  <si>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</si>
  <si>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</si>
  <si>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</si>
  <si>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</si>
  <si>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</si>
  <si>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</si>
  <si>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</si>
  <si>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</si>
  <si>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</si>
  <si>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</si>
  <si>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</si>
  <si>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</si>
  <si>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</si>
  <si>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</si>
  <si>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</si>
  <si>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</si>
  <si>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</si>
  <si>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</si>
  <si>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</si>
  <si>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</si>
  <si>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</si>
  <si>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</si>
  <si>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</si>
  <si>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</si>
  <si>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</si>
  <si>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</si>
  <si>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</si>
  <si>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</si>
  <si>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</si>
  <si>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</si>
  <si>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</si>
  <si>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</si>
  <si>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</si>
  <si>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</si>
  <si>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</si>
  <si>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</si>
  <si>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</si>
  <si>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</si>
  <si>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</si>
  <si>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</si>
  <si>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</si>
  <si>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</si>
  <si>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</si>
  <si>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</si>
  <si>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</si>
  <si>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</si>
  <si>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</si>
  <si>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</si>
  <si>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</si>
  <si>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</si>
  <si>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</si>
  <si>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</si>
  <si>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</si>
  <si>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</si>
  <si>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</si>
  <si>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</si>
  <si>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</si>
  <si>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</si>
  <si>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</si>
  <si>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</si>
  <si>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</si>
  <si>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</si>
  <si>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</si>
  <si>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</si>
  <si>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</si>
  <si>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</si>
  <si>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</si>
  <si>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</si>
  <si>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</si>
  <si>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</si>
  <si>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</si>
  <si>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</si>
  <si>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</si>
  <si>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</si>
  <si>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</si>
  <si>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</si>
  <si>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</si>
  <si>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</si>
  <si>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</si>
  <si>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</si>
  <si>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</si>
  <si>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</si>
  <si>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</si>
  <si>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</si>
  <si>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</si>
  <si>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</si>
  <si>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</si>
  <si>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</si>
  <si>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</si>
  <si>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</si>
  <si>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</si>
  <si>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</si>
  <si>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</si>
  <si>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</si>
  <si>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</si>
  <si>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</si>
  <si>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</si>
  <si>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</si>
  <si>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</si>
  <si>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</si>
  <si>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</si>
  <si>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</si>
  <si>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</si>
  <si>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</si>
  <si>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</si>
  <si>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</si>
  <si>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</si>
  <si>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</si>
  <si>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</si>
  <si>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</si>
  <si>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</si>
  <si>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</si>
  <si>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</si>
  <si>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</si>
  <si>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</si>
  <si>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</si>
  <si>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</si>
  <si>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</si>
  <si>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</si>
  <si>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</si>
  <si>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</si>
  <si>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</si>
  <si>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</si>
  <si>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</si>
  <si>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</si>
  <si>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</si>
  <si>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</si>
  <si>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</si>
  <si>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</si>
  <si>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</si>
  <si>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</si>
  <si>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</si>
  <si>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</si>
  <si>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</si>
  <si>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</si>
  <si>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</si>
  <si>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</si>
  <si>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</si>
  <si>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</si>
  <si>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</si>
  <si>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</si>
  <si>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</si>
  <si>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</si>
  <si>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</si>
  <si>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</si>
  <si>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</si>
  <si>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</si>
  <si>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</si>
  <si>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</si>
  <si>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</si>
  <si>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</si>
  <si>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</si>
  <si>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</si>
  <si>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</si>
  <si>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</si>
  <si>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</si>
  <si>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</si>
  <si>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</si>
  <si>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</si>
  <si>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</si>
  <si>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</si>
  <si>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</si>
  <si>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</si>
  <si>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</si>
  <si>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</si>
  <si>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</si>
  <si>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</si>
  <si>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</si>
  <si>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</si>
  <si>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</si>
  <si>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</si>
  <si>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</si>
  <si>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</si>
  <si>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</si>
  <si>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</si>
  <si>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</si>
  <si>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</si>
  <si>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</si>
  <si>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</si>
  <si>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</si>
  <si>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</si>
  <si>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</si>
  <si>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</si>
  <si>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</si>
  <si>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</si>
  <si>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</si>
  <si>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</si>
  <si>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</si>
  <si>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</si>
  <si>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</si>
  <si>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</si>
  <si>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</si>
  <si>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</si>
  <si>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</si>
  <si>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</si>
  <si>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</si>
  <si>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</si>
  <si>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</si>
  <si>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</si>
  <si>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</si>
  <si>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</si>
  <si>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</si>
  <si>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</si>
  <si>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</si>
  <si>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</si>
  <si>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</si>
  <si>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</si>
  <si>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</si>
  <si>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</si>
  <si>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</si>
  <si>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</si>
  <si>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</si>
  <si>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</si>
  <si>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</si>
  <si>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</si>
  <si>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</si>
  <si>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</si>
  <si>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</si>
  <si>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</si>
  <si>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</si>
  <si>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</si>
  <si>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</si>
  <si>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</si>
  <si>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</si>
  <si>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</si>
  <si>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</si>
  <si>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</si>
  <si>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</si>
  <si>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</si>
  <si>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</si>
  <si>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</si>
  <si>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</si>
  <si>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</si>
  <si>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</si>
  <si>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</si>
  <si>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</si>
  <si>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</si>
  <si>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</si>
  <si>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</si>
  <si>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</si>
  <si>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</si>
  <si>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</si>
  <si>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</si>
  <si>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</si>
  <si>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</si>
  <si>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</si>
  <si>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</si>
  <si>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</si>
  <si>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</si>
  <si>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</si>
  <si>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</si>
  <si>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</si>
  <si>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</si>
  <si>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</si>
  <si>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</si>
  <si>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</si>
  <si>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</si>
  <si>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</si>
  <si>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</si>
  <si>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</si>
  <si>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</si>
  <si>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</si>
  <si>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</si>
  <si>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</si>
  <si>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</si>
  <si>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</si>
  <si>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</si>
  <si>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</si>
  <si>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</si>
  <si>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</si>
  <si>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</si>
  <si>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</si>
  <si>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</si>
  <si>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</si>
  <si>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</si>
  <si>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</si>
  <si>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</si>
  <si>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</si>
  <si>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</si>
  <si>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</si>
  <si>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</si>
  <si>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</si>
  <si>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</si>
  <si>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</si>
  <si>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</si>
  <si>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</si>
  <si>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</si>
  <si>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</si>
  <si>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</si>
  <si>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</si>
  <si>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</si>
  <si>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</si>
  <si>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</si>
  <si>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</si>
  <si>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</si>
  <si>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</si>
  <si>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</si>
  <si>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</si>
  <si>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</si>
  <si>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</si>
  <si>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</si>
  <si>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</si>
  <si>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</si>
  <si>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</si>
  <si>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</si>
  <si>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</si>
  <si>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</si>
  <si>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</si>
  <si>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</si>
  <si>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</si>
  <si>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</si>
  <si>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</si>
  <si>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</si>
  <si>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</si>
  <si>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</si>
  <si>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</si>
  <si>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</si>
  <si>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</si>
  <si>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</si>
  <si>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</si>
  <si>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</si>
  <si>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</si>
  <si>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</si>
  <si>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</si>
  <si>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</si>
  <si>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</si>
  <si>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</si>
  <si>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</si>
  <si>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</si>
  <si>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</si>
  <si>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</si>
  <si>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</si>
  <si>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</si>
  <si>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</si>
  <si>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</si>
  <si>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</si>
  <si>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</si>
  <si>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</si>
  <si>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</si>
  <si>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</si>
  <si>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</si>
  <si>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</si>
  <si>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</si>
  <si>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</si>
  <si>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</si>
  <si>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</si>
  <si>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</si>
  <si>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</si>
  <si>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</si>
  <si>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</si>
  <si>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</si>
  <si>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</si>
  <si>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</si>
  <si>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</si>
  <si>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</si>
  <si>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</si>
  <si>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</si>
  <si>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</si>
  <si>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</si>
  <si>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</si>
  <si>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</si>
  <si>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</si>
  <si>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</si>
  <si>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</si>
  <si>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</si>
  <si>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</si>
  <si>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</si>
  <si>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</si>
  <si>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</si>
  <si>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</si>
  <si>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</si>
  <si>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</si>
  <si>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</si>
  <si>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</si>
  <si>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</si>
  <si>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</si>
  <si>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</si>
  <si>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</si>
  <si>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</si>
  <si>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</si>
  <si>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</si>
  <si>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</si>
  <si>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</si>
  <si>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</si>
  <si>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</si>
  <si>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</si>
  <si>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</si>
  <si>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</si>
  <si>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</si>
  <si>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</si>
  <si>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</si>
  <si>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</si>
  <si>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</si>
  <si>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</si>
  <si>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</si>
  <si>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</si>
  <si>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</si>
  <si>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</si>
  <si>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</si>
  <si>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</si>
  <si>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</si>
  <si>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</si>
  <si>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</si>
  <si>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</si>
  <si>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</si>
  <si>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</si>
  <si>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</si>
  <si>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</si>
  <si>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</si>
  <si>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</si>
  <si>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</si>
  <si>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</si>
  <si>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</si>
  <si>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</si>
  <si>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</si>
  <si>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</si>
  <si>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</si>
  <si>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</si>
  <si>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</si>
  <si>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</si>
  <si>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</si>
  <si>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</si>
  <si>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</si>
  <si>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</si>
  <si>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</si>
  <si>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</si>
  <si>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</si>
  <si>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</si>
  <si>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</si>
  <si>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</si>
  <si>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</si>
  <si>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</si>
  <si>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</si>
  <si>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</si>
  <si>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</si>
  <si>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</si>
  <si>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</si>
  <si>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</si>
  <si>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</si>
  <si>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</si>
  <si>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</si>
  <si>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</si>
  <si>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</si>
  <si>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</si>
  <si>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</si>
  <si>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</si>
  <si>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</si>
  <si>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</si>
  <si>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</si>
  <si>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</si>
  <si>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</si>
  <si>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</si>
  <si>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</si>
  <si>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</si>
  <si>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</si>
  <si>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</si>
  <si>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</si>
  <si>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</si>
  <si>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</si>
  <si>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</si>
  <si>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</si>
  <si>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</si>
  <si>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</si>
  <si>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</si>
  <si>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</si>
  <si>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</si>
  <si>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</si>
  <si>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</si>
  <si>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</si>
  <si>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</si>
  <si>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</si>
  <si>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</si>
  <si>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</si>
  <si>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</si>
  <si>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</si>
  <si>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</si>
  <si>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</si>
  <si>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</si>
  <si>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</si>
  <si>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</si>
  <si>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</si>
  <si>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</si>
  <si>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</si>
  <si>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</si>
  <si>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</si>
  <si>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</si>
  <si>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</si>
  <si>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</si>
  <si>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</si>
  <si>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</si>
  <si>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</si>
  <si>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</si>
  <si>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</si>
  <si>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</si>
  <si>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</si>
  <si>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</si>
  <si>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</si>
  <si>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</si>
  <si>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</si>
  <si>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</si>
  <si>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</si>
  <si>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</si>
  <si>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</si>
  <si>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</si>
  <si>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</si>
  <si>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</si>
  <si>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</si>
  <si>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</si>
  <si>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</si>
  <si>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</si>
  <si>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</si>
  <si>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</si>
  <si>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</si>
  <si>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</si>
  <si>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</si>
  <si>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</si>
  <si>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</si>
  <si>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</si>
  <si>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</si>
  <si>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</si>
  <si>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</si>
  <si>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</si>
  <si>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</si>
  <si>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</si>
  <si>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</si>
  <si>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</si>
  <si>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</si>
  <si>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</si>
  <si>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</si>
  <si>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</si>
  <si>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</si>
  <si>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</si>
  <si>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</si>
  <si>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</si>
  <si>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</si>
  <si>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</si>
  <si>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</si>
  <si>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</si>
  <si>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</si>
  <si>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</si>
  <si>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</si>
  <si>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</si>
  <si>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</si>
  <si>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</si>
  <si>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</si>
  <si>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</si>
  <si>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</si>
  <si>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</si>
  <si>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</si>
  <si>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</si>
  <si>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</si>
  <si>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</si>
  <si>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</si>
  <si>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</si>
  <si>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</si>
  <si>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</si>
  <si>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</si>
  <si>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</si>
  <si>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</si>
  <si>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</si>
  <si>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</si>
  <si>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</si>
  <si>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</si>
  <si>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</si>
  <si>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</si>
  <si>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</si>
  <si>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</si>
  <si>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</si>
  <si>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</si>
  <si>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</si>
  <si>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</si>
  <si>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</si>
  <si>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</si>
  <si>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</si>
  <si>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</si>
  <si>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</si>
  <si>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</si>
  <si>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</si>
  <si>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</si>
  <si>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</si>
  <si>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</si>
  <si>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</si>
  <si>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</si>
  <si>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</si>
  <si>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</si>
  <si>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</si>
  <si>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</si>
  <si>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</si>
  <si>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</si>
  <si>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</si>
  <si>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</si>
  <si>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</si>
  <si>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</si>
  <si>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</si>
  <si>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</si>
  <si>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</si>
  <si>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</si>
  <si>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</si>
  <si>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</si>
  <si>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</si>
  <si>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</si>
  <si>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</si>
  <si>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</si>
  <si>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</si>
  <si>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</si>
  <si>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</si>
  <si>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</si>
  <si>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</si>
  <si>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</si>
  <si>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</si>
  <si>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</si>
  <si>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</si>
  <si>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</si>
  <si>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</si>
  <si>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</si>
  <si>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</si>
  <si>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</si>
  <si>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</si>
  <si>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</si>
  <si>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</si>
  <si>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</si>
  <si>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</si>
  <si>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</si>
  <si>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</si>
  <si>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</si>
  <si>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</si>
  <si>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</si>
  <si>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</si>
  <si>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</si>
  <si>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</si>
  <si>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</si>
  <si>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</si>
  <si>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</si>
  <si>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</si>
  <si>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</si>
  <si>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</si>
  <si>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</si>
  <si>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</si>
  <si>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</si>
  <si>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</si>
  <si>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</si>
  <si>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</si>
  <si>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</si>
  <si>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</si>
  <si>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</si>
  <si>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</si>
  <si>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</si>
  <si>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</si>
  <si>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</si>
  <si>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</si>
  <si>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</si>
  <si>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</si>
  <si>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</si>
  <si>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</si>
  <si>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</si>
  <si>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</si>
  <si>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</si>
  <si>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</si>
  <si>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</si>
  <si>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</si>
  <si>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</si>
  <si>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</si>
  <si>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</si>
  <si>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</si>
  <si>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</si>
  <si>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</si>
  <si>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</si>
  <si>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</si>
  <si>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</si>
  <si>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</si>
  <si>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</si>
  <si>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</si>
  <si>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</si>
  <si>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</si>
  <si>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</si>
  <si>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</si>
  <si>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</si>
  <si>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</si>
  <si>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</si>
  <si>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</si>
  <si>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</si>
  <si>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</si>
  <si>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</si>
  <si>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</si>
  <si>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</si>
  <si>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</si>
  <si>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</si>
  <si>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</si>
  <si>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</si>
  <si>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</si>
  <si>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</si>
  <si>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</si>
  <si>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</si>
  <si>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</si>
  <si>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</si>
  <si>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</si>
  <si>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</si>
  <si>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</si>
  <si>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</si>
  <si>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</si>
  <si>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</si>
  <si>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</si>
  <si>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</si>
  <si>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</si>
  <si>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</si>
  <si>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</si>
  <si>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</si>
  <si>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</si>
  <si>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</si>
  <si>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</si>
  <si>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</si>
  <si>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</si>
  <si>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</si>
  <si>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</si>
  <si>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</si>
  <si>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</si>
  <si>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</si>
  <si>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</si>
  <si>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</si>
  <si>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</si>
  <si>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</si>
  <si>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</si>
  <si>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</si>
  <si>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</si>
  <si>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</si>
  <si>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</si>
  <si>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</si>
  <si>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</si>
  <si>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</si>
  <si>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</si>
  <si>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</si>
  <si>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</si>
  <si>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</si>
  <si>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</si>
  <si>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</si>
  <si>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</si>
  <si>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</si>
  <si>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</si>
  <si>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</si>
  <si>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</si>
  <si>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</si>
  <si>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</si>
  <si>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</si>
  <si>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</si>
  <si>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</si>
  <si>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</si>
  <si>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</si>
  <si>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</si>
  <si>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</si>
  <si>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</si>
  <si>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</si>
  <si>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</si>
  <si>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</si>
  <si>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</si>
  <si>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</si>
  <si>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</si>
  <si>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</si>
  <si>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</si>
  <si>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</si>
  <si>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</si>
  <si>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</si>
  <si>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</si>
  <si>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</si>
  <si>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</si>
  <si>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</si>
  <si>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</si>
  <si>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</si>
  <si>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</si>
  <si>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</si>
  <si>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</si>
  <si>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</si>
  <si>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</si>
  <si>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</si>
  <si>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</si>
  <si>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</si>
  <si>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</si>
  <si>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</si>
  <si>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</si>
  <si>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</si>
  <si>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</si>
  <si>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</si>
  <si>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</si>
  <si>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</si>
  <si>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</si>
  <si>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</si>
  <si>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</si>
  <si>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</si>
  <si>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</si>
  <si>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</si>
  <si>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</si>
  <si>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</si>
  <si>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</si>
  <si>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</si>
  <si>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</si>
  <si>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</si>
  <si>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</si>
  <si>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</si>
  <si>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</si>
  <si>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</si>
  <si>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</si>
  <si>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</si>
  <si>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</si>
  <si>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</si>
  <si>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</si>
  <si>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</si>
  <si>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</si>
  <si>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</si>
  <si>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</si>
  <si>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</si>
  <si>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</si>
  <si>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</si>
  <si>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</si>
  <si>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</si>
  <si>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</si>
  <si>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</si>
  <si>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</si>
  <si>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</si>
  <si>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</si>
  <si>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</si>
  <si>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</si>
  <si>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</si>
  <si>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</si>
  <si>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</si>
  <si>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</si>
  <si>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</si>
  <si>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</si>
  <si>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</si>
  <si>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</si>
  <si>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</si>
  <si>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</si>
  <si>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</si>
  <si>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</si>
  <si>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</si>
  <si>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</si>
  <si>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</si>
  <si>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</si>
  <si>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</si>
  <si>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</si>
  <si>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</si>
  <si>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</si>
  <si>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</si>
  <si>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</si>
  <si>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</si>
  <si>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</si>
  <si>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</si>
  <si>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</si>
  <si>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</si>
  <si>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</si>
  <si>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</si>
  <si>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</si>
  <si>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</si>
  <si>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</si>
  <si>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</si>
  <si>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</si>
  <si>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</si>
  <si>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</si>
  <si>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</si>
  <si>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</si>
  <si>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</si>
  <si>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</si>
  <si>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</si>
  <si>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</si>
  <si>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</si>
  <si>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</si>
  <si>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</si>
  <si>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</si>
  <si>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</si>
  <si>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</si>
  <si>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</si>
  <si>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</si>
  <si>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</si>
  <si>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</si>
  <si>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</si>
  <si>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</si>
  <si>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</si>
  <si>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</si>
  <si>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</si>
  <si>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</si>
  <si>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</si>
  <si>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</si>
  <si>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</si>
  <si>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</si>
  <si>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</si>
  <si>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</si>
  <si>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</si>
  <si>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</si>
  <si>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</si>
  <si>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</si>
  <si>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</si>
  <si>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</si>
  <si>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</si>
  <si>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</si>
  <si>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</si>
  <si>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</si>
  <si>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</si>
  <si>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</si>
  <si>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</si>
  <si>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</si>
  <si>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</si>
  <si>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</si>
  <si>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</si>
  <si>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</si>
  <si>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</si>
  <si>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</si>
  <si>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</si>
  <si>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</si>
  <si>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</si>
  <si>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</si>
  <si>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</si>
  <si>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</si>
  <si>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</si>
  <si>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</si>
  <si>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</si>
  <si>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</si>
  <si>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</si>
  <si>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</si>
  <si>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</si>
  <si>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</si>
  <si>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</si>
  <si>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</si>
  <si>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</si>
  <si>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</si>
  <si>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</si>
  <si>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</si>
  <si>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</si>
  <si>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</si>
  <si>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</si>
  <si>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</si>
  <si>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</si>
  <si>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</si>
  <si>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</si>
  <si>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</si>
  <si>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</si>
  <si>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</si>
  <si>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</si>
  <si>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</si>
  <si>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</si>
  <si>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</si>
  <si>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</si>
  <si>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</si>
  <si>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</si>
  <si>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</si>
  <si>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</si>
  <si>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</si>
  <si>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</si>
  <si>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</si>
  <si>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</si>
  <si>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</si>
  <si>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</si>
  <si>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</si>
  <si>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</si>
  <si>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</si>
  <si>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</si>
  <si>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</si>
  <si>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</si>
  <si>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</si>
  <si>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</si>
  <si>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</si>
  <si>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</si>
  <si>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</si>
  <si>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</si>
  <si>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</si>
  <si>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</si>
  <si>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</si>
  <si>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</si>
  <si>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</si>
  <si>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</si>
  <si>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</si>
  <si>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</si>
  <si>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</si>
  <si>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</si>
  <si>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</si>
  <si>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</si>
  <si>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</si>
  <si>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</si>
  <si>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</si>
  <si>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</si>
  <si>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</si>
  <si>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</si>
  <si>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</si>
  <si>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</si>
  <si>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</si>
  <si>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</si>
  <si>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</si>
  <si>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</si>
  <si>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</si>
  <si>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</si>
  <si>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</si>
  <si>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</si>
  <si>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</si>
  <si>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</si>
  <si>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</si>
  <si>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</si>
  <si>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</si>
  <si>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</si>
  <si>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</si>
  <si>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</si>
  <si>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</si>
  <si>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</si>
  <si>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</si>
  <si>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</si>
  <si>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</si>
  <si>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</si>
  <si>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</si>
  <si>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</si>
  <si>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</si>
  <si>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</si>
  <si>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</si>
  <si>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</si>
  <si>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</si>
  <si>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</si>
  <si>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</si>
  <si>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</si>
  <si>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</si>
  <si>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</si>
  <si>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</si>
  <si>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</si>
  <si>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</si>
  <si>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</si>
  <si>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</si>
  <si>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</si>
  <si>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</si>
  <si>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</si>
  <si>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</si>
  <si>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</si>
  <si>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</si>
  <si>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</si>
  <si>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</si>
  <si>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</si>
  <si>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</si>
  <si>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</si>
  <si>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</si>
  <si>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</si>
  <si>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</si>
  <si>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</si>
  <si>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</si>
  <si>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</si>
  <si>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</si>
  <si>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</si>
  <si>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</si>
  <si>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</si>
  <si>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</si>
  <si>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</si>
  <si>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</si>
  <si>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</si>
  <si>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</si>
  <si>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</si>
  <si>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</si>
  <si>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</si>
  <si>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</si>
  <si>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</si>
  <si>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</si>
  <si>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</si>
  <si>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</si>
  <si>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</si>
  <si>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</si>
  <si>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</si>
  <si>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</si>
  <si>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</si>
  <si>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</si>
  <si>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</si>
  <si>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</si>
  <si>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</si>
  <si>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</si>
  <si>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</si>
  <si>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</si>
  <si>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</si>
  <si>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</si>
  <si>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</si>
  <si>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</si>
  <si>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</si>
  <si>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</si>
  <si>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</si>
  <si>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</si>
  <si>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</si>
  <si>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</si>
  <si>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</si>
  <si>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</si>
  <si>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</si>
  <si>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</si>
  <si>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</si>
  <si>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</si>
  <si>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</si>
  <si>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</si>
  <si>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</si>
  <si>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</si>
  <si>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</si>
  <si>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</si>
  <si>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</si>
  <si>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</si>
  <si>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</si>
  <si>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</si>
  <si>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</si>
  <si>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</si>
  <si>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</si>
  <si>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</si>
  <si>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</si>
  <si>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</si>
  <si>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</si>
  <si>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</si>
  <si>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</si>
  <si>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</si>
  <si>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</si>
  <si>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</si>
  <si>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</si>
  <si>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</si>
  <si>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</si>
  <si>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</si>
  <si>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</si>
  <si>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</si>
  <si>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</si>
  <si>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</si>
  <si>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</si>
  <si>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</si>
  <si>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</si>
  <si>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</si>
  <si>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</si>
  <si>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</si>
  <si>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</si>
  <si>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</si>
  <si>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</si>
  <si>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</si>
  <si>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</si>
  <si>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</si>
  <si>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</si>
  <si>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</si>
  <si>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</si>
  <si>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</si>
  <si>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</si>
  <si>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</si>
  <si>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</si>
  <si>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</si>
  <si>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</si>
  <si>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</si>
  <si>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</si>
  <si>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</si>
  <si>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</si>
  <si>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</si>
  <si>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</si>
  <si>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</si>
  <si>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</si>
  <si>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</si>
  <si>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</si>
  <si>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</si>
  <si>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</si>
  <si>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</si>
  <si>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</si>
  <si>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</si>
  <si>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</si>
  <si>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</si>
  <si>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</si>
  <si>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</si>
  <si>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</si>
  <si>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</si>
  <si>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</si>
  <si>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</si>
  <si>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</si>
  <si>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</si>
  <si>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</si>
  <si>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</si>
  <si>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</si>
  <si>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</si>
  <si>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</si>
  <si>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</si>
  <si>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</si>
  <si>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</si>
  <si>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</si>
  <si>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</si>
  <si>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</si>
  <si>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</si>
  <si>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</si>
  <si>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</si>
  <si>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</si>
  <si>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</si>
  <si>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</si>
  <si>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</si>
  <si>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</si>
  <si>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</si>
  <si>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</si>
  <si>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</si>
  <si>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</si>
  <si>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</si>
  <si>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</si>
  <si>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</si>
  <si>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</si>
  <si>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</si>
  <si>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</si>
  <si>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</si>
  <si>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</si>
  <si>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</si>
  <si>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</si>
  <si>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</si>
  <si>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</si>
  <si>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</si>
  <si>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</si>
  <si>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</si>
  <si>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</si>
  <si>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</si>
  <si>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</si>
  <si>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</si>
  <si>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</si>
  <si>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</si>
  <si>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</si>
  <si>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</si>
  <si>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</si>
  <si>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</si>
  <si>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</si>
  <si>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</si>
  <si>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</si>
  <si>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</si>
  <si>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</si>
  <si>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</si>
  <si>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</si>
  <si>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</si>
  <si>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</si>
  <si>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</si>
  <si>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</si>
  <si>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</si>
  <si>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</si>
  <si>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</si>
  <si>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</si>
  <si>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</si>
  <si>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</si>
  <si>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</si>
  <si>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</si>
  <si>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</si>
  <si>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</si>
  <si>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</si>
  <si>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</si>
  <si>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</si>
  <si>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</si>
  <si>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</si>
  <si>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</si>
  <si>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</si>
  <si>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</si>
  <si>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</si>
  <si>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</si>
  <si>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</si>
  <si>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</si>
  <si>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</si>
  <si>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</si>
  <si>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</si>
  <si>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</si>
  <si>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</si>
  <si>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</si>
  <si>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</si>
  <si>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</si>
  <si>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</si>
  <si>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</si>
  <si>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</si>
  <si>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</si>
  <si>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</si>
  <si>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</si>
  <si>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</si>
  <si>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</si>
  <si>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</si>
  <si>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</si>
  <si>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</si>
  <si>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</si>
  <si>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</si>
  <si>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</si>
  <si>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</si>
  <si>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</si>
  <si>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</si>
  <si>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</si>
  <si>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</si>
  <si>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</si>
  <si>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</si>
  <si>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</si>
  <si>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</si>
  <si>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</si>
  <si>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</si>
  <si>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</si>
  <si>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</si>
  <si>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</si>
  <si>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</si>
  <si>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</si>
  <si>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</si>
  <si>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</si>
  <si>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</si>
  <si>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</si>
  <si>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</si>
  <si>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</si>
  <si>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</si>
  <si>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</si>
  <si>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</si>
  <si>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</si>
  <si>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</si>
  <si>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</si>
  <si>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</si>
  <si>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</si>
  <si>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</si>
  <si>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</si>
  <si>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</si>
  <si>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</si>
  <si>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</si>
  <si>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</si>
  <si>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</si>
  <si>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</si>
  <si>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</si>
  <si>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</si>
  <si>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</si>
  <si>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</si>
  <si>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</si>
  <si>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</si>
  <si>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</si>
  <si>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</si>
  <si>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</si>
  <si>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</si>
  <si>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</si>
  <si>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</si>
  <si>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</si>
  <si>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</si>
  <si>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</si>
  <si>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</si>
  <si>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</si>
  <si>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</si>
  <si>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</si>
  <si>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</si>
  <si>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</si>
  <si>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</si>
  <si>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</si>
  <si>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</si>
  <si>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</si>
  <si>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</si>
  <si>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</si>
  <si>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</si>
  <si>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</si>
  <si>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</si>
  <si>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</si>
  <si>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</si>
  <si>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</si>
  <si>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</si>
  <si>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</si>
  <si>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</si>
  <si>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</si>
  <si>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</si>
  <si>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</si>
  <si>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</si>
  <si>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</si>
  <si>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</si>
  <si>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</si>
  <si>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</si>
  <si>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</si>
  <si>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</si>
  <si>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</si>
  <si>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</si>
  <si>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</si>
  <si>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</si>
  <si>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</si>
  <si>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</si>
  <si>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</si>
  <si>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</si>
  <si>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</si>
  <si>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</si>
  <si>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</si>
  <si>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</si>
  <si>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</si>
  <si>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</si>
  <si>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</si>
  <si>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</si>
  <si>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</si>
  <si>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</si>
  <si>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</si>
  <si>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</si>
  <si>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</si>
  <si>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</si>
  <si>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</si>
  <si>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</si>
  <si>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</si>
  <si>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</si>
  <si>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</si>
  <si>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</si>
  <si>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</si>
  <si>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</si>
  <si>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</si>
  <si>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</si>
  <si>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</si>
  <si>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</si>
  <si>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</si>
  <si>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</si>
  <si>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</si>
  <si>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</si>
  <si>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</si>
  <si>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</si>
  <si>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</si>
  <si>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</si>
  <si>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</si>
  <si>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</si>
  <si>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</si>
  <si>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</si>
  <si>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</si>
  <si>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</si>
  <si>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</si>
  <si>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</si>
  <si>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</si>
  <si>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</si>
  <si>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</si>
  <si>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</si>
  <si>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</si>
  <si>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</si>
  <si>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</si>
  <si>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</si>
  <si>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</si>
  <si>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</si>
  <si>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</si>
  <si>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</si>
  <si>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</si>
  <si>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</si>
  <si>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</si>
  <si>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</si>
  <si>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</si>
  <si>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</si>
  <si>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</si>
  <si>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</si>
  <si>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</si>
  <si>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</si>
  <si>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</si>
  <si>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</si>
  <si>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</si>
  <si>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</si>
  <si>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</si>
  <si>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</si>
  <si>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</si>
  <si>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</si>
  <si>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</si>
  <si>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</si>
  <si>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</si>
  <si>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</si>
  <si>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</si>
  <si>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</si>
  <si>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</si>
  <si>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</si>
  <si>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</si>
  <si>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</si>
  <si>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</si>
  <si>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</si>
  <si>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</si>
  <si>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</si>
  <si>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</si>
  <si>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</si>
  <si>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</si>
  <si>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</si>
  <si>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</si>
  <si>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</si>
  <si>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</si>
  <si>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</si>
  <si>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</si>
  <si>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</si>
  <si>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</si>
  <si>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</si>
  <si>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</si>
  <si>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</si>
  <si>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</si>
  <si>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</si>
  <si>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</si>
  <si>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</si>
  <si>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</si>
  <si>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</si>
  <si>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</si>
  <si>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</si>
  <si>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</si>
  <si>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</si>
  <si>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</si>
  <si>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</si>
  <si>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</si>
  <si>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</si>
  <si>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</si>
  <si>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</si>
  <si>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</si>
  <si>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</si>
  <si>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</si>
  <si>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</si>
  <si>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</si>
  <si>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</si>
  <si>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</si>
  <si>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</si>
  <si>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</si>
  <si>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</si>
  <si>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</si>
  <si>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</si>
  <si>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</si>
  <si>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</si>
  <si>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</si>
  <si>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</si>
  <si>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</si>
  <si>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</si>
  <si>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</si>
  <si>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</si>
  <si>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</si>
  <si>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</si>
  <si>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</si>
  <si>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</si>
  <si>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</si>
  <si>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</si>
  <si>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</si>
  <si>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</si>
  <si>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</si>
  <si>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</si>
  <si>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</si>
  <si>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</si>
  <si>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</si>
  <si>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</si>
  <si>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</si>
  <si>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</si>
  <si>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</si>
  <si>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</si>
  <si>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</si>
  <si>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</si>
  <si>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</si>
  <si>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</si>
  <si>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</si>
  <si>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</si>
  <si>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</si>
  <si>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</si>
  <si>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</si>
  <si>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</si>
  <si>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</si>
  <si>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</si>
  <si>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</si>
  <si>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</si>
  <si>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</si>
  <si>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</si>
  <si>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</si>
  <si>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</si>
  <si>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</si>
  <si>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</si>
  <si>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</si>
  <si>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</si>
  <si>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</si>
  <si>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</si>
  <si>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</si>
  <si>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</si>
  <si>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</si>
  <si>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</si>
  <si>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</si>
  <si>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</si>
  <si>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</si>
  <si>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</si>
  <si>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</si>
  <si>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</si>
  <si>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</si>
  <si>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</si>
  <si>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</si>
  <si>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</si>
  <si>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</si>
  <si>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</si>
  <si>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</si>
  <si>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</si>
  <si>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</si>
  <si>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</si>
  <si>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</si>
  <si>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</si>
  <si>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</si>
  <si>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</si>
  <si>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</si>
  <si>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</si>
  <si>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</si>
  <si>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</si>
  <si>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</si>
  <si>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</si>
  <si>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</si>
  <si>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</si>
  <si>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</si>
  <si>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</si>
  <si>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</si>
  <si>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</si>
  <si>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</si>
  <si>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</si>
  <si>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</si>
  <si>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</si>
  <si>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</si>
  <si>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</si>
  <si>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</si>
  <si>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</si>
  <si>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</si>
  <si>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</si>
  <si>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</si>
  <si>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</si>
  <si>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</si>
  <si>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</si>
  <si>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</si>
  <si>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</si>
  <si>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</si>
  <si>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</si>
  <si>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</si>
  <si>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</si>
  <si>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</si>
  <si>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</si>
  <si>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</si>
  <si>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</si>
  <si>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</si>
  <si>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</si>
  <si>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</si>
  <si>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</si>
  <si>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</si>
  <si>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</si>
  <si>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</si>
  <si>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</si>
  <si>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</si>
  <si>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</si>
  <si>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</si>
  <si>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</si>
  <si>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</si>
  <si>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</si>
  <si>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</si>
  <si>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</si>
  <si>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</si>
  <si>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</si>
  <si>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</si>
  <si>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</si>
  <si>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</si>
  <si>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</si>
  <si>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</si>
  <si>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</si>
  <si>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</si>
  <si>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</si>
  <si>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</si>
  <si>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</si>
  <si>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</si>
  <si>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</si>
  <si>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</si>
  <si>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</si>
  <si>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</si>
  <si>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</si>
  <si>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</si>
  <si>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</si>
  <si>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</si>
  <si>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</si>
  <si>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</si>
  <si>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</si>
  <si>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</si>
  <si>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</si>
  <si>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</si>
  <si>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</si>
  <si>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</si>
  <si>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</si>
  <si>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</si>
  <si>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</si>
  <si>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</si>
  <si>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</si>
  <si>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</si>
  <si>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</si>
  <si>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</si>
  <si>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</si>
  <si>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</si>
  <si>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</si>
  <si>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</si>
  <si>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</si>
  <si>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</si>
  <si>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</si>
  <si>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</si>
  <si>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</si>
  <si>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</si>
  <si>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</si>
  <si>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</si>
  <si>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</si>
  <si>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</si>
  <si>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</si>
  <si>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</si>
  <si>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</si>
  <si>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</si>
  <si>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</si>
  <si>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</si>
  <si>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</si>
  <si>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</si>
  <si>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</si>
  <si>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</si>
  <si>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</si>
  <si>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</si>
  <si>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</si>
  <si>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</si>
  <si>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</si>
  <si>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</si>
  <si>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</si>
  <si>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</si>
  <si>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</si>
  <si>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</si>
  <si>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</si>
  <si>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</si>
  <si>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</si>
  <si>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</si>
  <si>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</si>
  <si>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</si>
  <si>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</si>
  <si>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</si>
  <si>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</si>
  <si>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</si>
  <si>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</si>
  <si>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</si>
  <si>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</si>
  <si>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</si>
  <si>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</si>
  <si>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</si>
  <si>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</si>
  <si>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</si>
  <si>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</si>
  <si>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</si>
  <si>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</si>
  <si>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</si>
  <si>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</si>
  <si>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</si>
  <si>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</si>
  <si>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</si>
  <si>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</si>
  <si>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</si>
  <si>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</si>
  <si>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</si>
  <si>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</si>
  <si>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</si>
  <si>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</si>
  <si>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</si>
  <si>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</si>
  <si>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</si>
  <si>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</si>
  <si>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</si>
  <si>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</si>
  <si>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</si>
  <si>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</si>
  <si>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</si>
  <si>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</si>
  <si>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</si>
  <si>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</si>
  <si>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</si>
  <si>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</si>
  <si>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</si>
  <si>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</si>
  <si>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</si>
  <si>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</si>
  <si>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</si>
  <si>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</si>
  <si>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</si>
  <si>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</si>
  <si>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</si>
  <si>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</si>
  <si>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</si>
  <si>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</si>
  <si>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</si>
  <si>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</si>
  <si>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</si>
  <si>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</si>
  <si>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</si>
  <si>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</si>
  <si>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</si>
  <si>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</si>
  <si>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</si>
  <si>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</si>
  <si>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</si>
  <si>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</si>
  <si>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</si>
  <si>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</si>
  <si>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</si>
  <si>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</si>
  <si>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</si>
  <si>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</si>
  <si>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</si>
  <si>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</si>
  <si>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</si>
  <si>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</si>
  <si>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</si>
  <si>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</si>
  <si>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</si>
  <si>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</si>
  <si>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</si>
  <si>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</si>
  <si>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</si>
  <si>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</si>
  <si>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</si>
  <si>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</si>
  <si>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</si>
  <si>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</si>
  <si>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</si>
  <si>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</si>
  <si>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</si>
  <si>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</si>
  <si>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</si>
  <si>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</si>
  <si>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</si>
  <si>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</si>
  <si>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</si>
  <si>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</si>
  <si>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</si>
  <si>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</si>
  <si>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</si>
  <si>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</si>
  <si>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</si>
  <si>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</si>
  <si>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</si>
  <si>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</si>
  <si>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</si>
  <si>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</si>
  <si>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</si>
  <si>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</si>
  <si>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</si>
  <si>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</si>
  <si>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</si>
  <si>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</si>
  <si>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</si>
  <si>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</si>
  <si>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</si>
  <si>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</si>
  <si>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</si>
  <si>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</si>
  <si>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</si>
  <si>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</si>
  <si>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</si>
  <si>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</si>
  <si>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</si>
  <si>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</si>
  <si>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</si>
  <si>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</si>
  <si>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</si>
  <si>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</si>
  <si>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</si>
  <si>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</si>
  <si>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</si>
  <si>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</si>
  <si>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</si>
  <si>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</si>
  <si>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</si>
  <si>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</si>
  <si>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</si>
  <si>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</si>
  <si>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</si>
  <si>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</si>
  <si>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</si>
  <si>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</si>
  <si>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</si>
  <si>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</si>
  <si>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</si>
  <si>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</si>
  <si>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</si>
  <si>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</si>
  <si>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</si>
  <si>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</si>
  <si>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</si>
  <si>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</si>
  <si>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</si>
  <si>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</si>
  <si>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</si>
  <si>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</si>
  <si>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</si>
  <si>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</si>
  <si>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</si>
  <si>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</si>
  <si>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</si>
  <si>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</si>
  <si>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</si>
  <si>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</si>
  <si>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</si>
  <si>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</si>
  <si>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</si>
  <si>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</si>
  <si>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</si>
  <si>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</si>
  <si>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</si>
  <si>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</si>
  <si>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</si>
  <si>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</si>
  <si>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</si>
  <si>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</si>
  <si>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</si>
  <si>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</si>
  <si>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</si>
  <si>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</si>
  <si>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</si>
  <si>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</si>
  <si>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</si>
  <si>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</si>
  <si>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</si>
  <si>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</si>
  <si>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</si>
  <si>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</si>
  <si>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</si>
  <si>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</si>
  <si>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</si>
  <si>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</si>
  <si>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</si>
  <si>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</si>
  <si>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</si>
  <si>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</si>
  <si>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</si>
  <si>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</si>
  <si>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</si>
  <si>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</si>
  <si>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</si>
  <si>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</si>
  <si>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</si>
  <si>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</si>
  <si>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</si>
  <si>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</si>
  <si>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</si>
  <si>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</si>
  <si>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</si>
  <si>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</si>
  <si>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</si>
  <si>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</si>
  <si>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</si>
  <si>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</si>
  <si>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</si>
  <si>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</si>
  <si>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</si>
  <si>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</si>
  <si>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</si>
  <si>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</si>
  <si>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</si>
  <si>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</si>
  <si>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</si>
  <si>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</si>
  <si>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</si>
  <si>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</si>
  <si>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</si>
  <si>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</si>
  <si>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</si>
  <si>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</si>
  <si>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</si>
  <si>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</si>
  <si>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</si>
  <si>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</si>
  <si>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</si>
  <si>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</si>
  <si>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</si>
  <si>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</si>
  <si>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</si>
  <si>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</si>
  <si>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</si>
  <si>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</si>
  <si>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</si>
  <si>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</si>
  <si>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</si>
  <si>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</si>
  <si>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</si>
  <si>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</si>
  <si>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</si>
  <si>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</si>
  <si>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</si>
  <si>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</si>
  <si>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</si>
  <si>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</si>
  <si>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</si>
  <si>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</si>
  <si>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</si>
  <si>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</si>
  <si>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</si>
  <si>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</si>
  <si>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</si>
  <si>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</si>
  <si>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</si>
  <si>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</si>
  <si>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</si>
  <si>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</si>
  <si>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</si>
  <si>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</si>
  <si>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</si>
  <si>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</si>
  <si>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</si>
  <si>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</si>
  <si>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</si>
  <si>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</si>
  <si>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</si>
  <si>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</si>
  <si>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</si>
  <si>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</si>
  <si>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</si>
  <si>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</si>
  <si>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</si>
  <si>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</si>
  <si>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</si>
  <si>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</si>
  <si>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</si>
  <si>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</si>
  <si>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</si>
  <si>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</si>
  <si>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</si>
  <si>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</si>
  <si>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</si>
  <si>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</si>
  <si>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</si>
  <si>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</si>
  <si>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</si>
  <si>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</si>
  <si>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</si>
  <si>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</si>
  <si>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</si>
  <si>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</si>
  <si>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</si>
  <si>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</si>
  <si>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</si>
  <si>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</si>
  <si>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</si>
  <si>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</si>
  <si>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</si>
  <si>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</si>
  <si>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</si>
  <si>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</si>
  <si>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</si>
  <si>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</si>
  <si>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</si>
  <si>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</si>
  <si>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</si>
  <si>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</si>
  <si>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</si>
  <si>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</si>
  <si>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</si>
  <si>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</si>
  <si>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</si>
  <si>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</si>
  <si>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</si>
  <si>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</si>
  <si>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</si>
  <si>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</si>
  <si>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</si>
  <si>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</si>
  <si>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</si>
  <si>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</si>
  <si>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</si>
  <si>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</si>
  <si>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</si>
  <si>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</si>
  <si>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</si>
  <si>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</si>
  <si>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</si>
  <si>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</si>
  <si>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</si>
  <si>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</si>
  <si>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</si>
  <si>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</si>
  <si>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</si>
  <si>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</si>
  <si>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</si>
  <si>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</si>
  <si>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</si>
  <si>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</si>
  <si>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</si>
  <si>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</si>
  <si>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</si>
  <si>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</si>
  <si>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</si>
  <si>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</si>
  <si>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</si>
  <si>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</si>
  <si>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</si>
  <si>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</si>
  <si>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</si>
  <si>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</si>
  <si>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</si>
  <si>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</si>
  <si>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</si>
  <si>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</si>
  <si>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</si>
  <si>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</si>
  <si>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</si>
  <si>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</si>
  <si>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</si>
  <si>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</si>
  <si>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</si>
  <si>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</si>
  <si>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</si>
  <si>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</si>
  <si>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</si>
  <si>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</si>
  <si>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</si>
  <si>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</si>
  <si>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</si>
  <si>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</si>
  <si>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</si>
  <si>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</si>
  <si>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</si>
  <si>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</si>
  <si>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</si>
  <si>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</si>
  <si>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</si>
  <si>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</si>
  <si>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</si>
  <si>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</si>
  <si>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</si>
  <si>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</si>
  <si>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</si>
  <si>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</si>
  <si>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</si>
  <si>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</si>
  <si>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</si>
  <si>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</si>
  <si>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</si>
  <si>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</si>
  <si>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</si>
  <si>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</si>
  <si>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</si>
  <si>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</si>
  <si>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</si>
  <si>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</si>
  <si>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</si>
  <si>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</si>
  <si>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</si>
  <si>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</si>
  <si>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</si>
  <si>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</si>
  <si>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</si>
  <si>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</si>
  <si>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</si>
  <si>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</si>
  <si>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</si>
  <si>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</si>
  <si>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</si>
  <si>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</si>
  <si>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</si>
  <si>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</si>
  <si>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</si>
  <si>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</si>
  <si>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</si>
  <si>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</si>
  <si>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</si>
  <si>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</si>
  <si>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</si>
  <si>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</si>
  <si>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</si>
  <si>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</si>
  <si>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</si>
  <si>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</si>
  <si>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</si>
  <si>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</si>
  <si>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</si>
  <si>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</si>
  <si>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</si>
  <si>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</si>
  <si>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</si>
  <si>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</si>
  <si>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</si>
  <si>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</si>
  <si>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</si>
  <si>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</si>
  <si>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</si>
  <si>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</si>
  <si>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</si>
  <si>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</si>
  <si>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</si>
  <si>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</si>
  <si>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</si>
  <si>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</si>
  <si>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</si>
  <si>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</si>
  <si>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</si>
  <si>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</si>
  <si>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</si>
  <si>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</si>
  <si>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</si>
  <si>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</si>
  <si>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</si>
  <si>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</si>
  <si>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</si>
  <si>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</si>
  <si>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</si>
  <si>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</si>
  <si>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</si>
  <si>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</si>
  <si>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</si>
  <si>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</si>
  <si>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</si>
  <si>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</si>
  <si>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</si>
  <si>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</si>
  <si>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</si>
  <si>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</si>
  <si>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</si>
  <si>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</si>
  <si>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</si>
  <si>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</si>
  <si>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</si>
  <si>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</si>
  <si>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</si>
  <si>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</si>
  <si>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</si>
  <si>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</si>
  <si>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</si>
  <si>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</si>
  <si>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</si>
  <si>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</si>
  <si>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</si>
  <si>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</si>
  <si>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</si>
  <si>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</si>
  <si>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</si>
  <si>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</si>
  <si>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</si>
  <si>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</si>
  <si>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</si>
  <si>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</si>
  <si>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</si>
  <si>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</si>
  <si>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</si>
  <si>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</si>
  <si>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</si>
  <si>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</si>
  <si>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</si>
  <si>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</si>
  <si>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</si>
  <si>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</si>
  <si>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</si>
  <si>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</si>
  <si>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</si>
  <si>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</si>
  <si>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</si>
  <si>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</si>
  <si>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</si>
  <si>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</si>
  <si>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</si>
  <si>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</si>
  <si>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</si>
  <si>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</si>
  <si>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</si>
  <si>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</si>
  <si>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</si>
  <si>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</si>
  <si>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</si>
  <si>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</si>
  <si>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</si>
  <si>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</si>
  <si>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</si>
  <si>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</si>
  <si>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</si>
  <si>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</si>
  <si>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</si>
  <si>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</si>
  <si>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</si>
  <si>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</si>
  <si>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</si>
  <si>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</si>
  <si>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</si>
  <si>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</si>
  <si>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</si>
  <si>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</si>
  <si>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</si>
  <si>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</si>
  <si>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</si>
  <si>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</si>
  <si>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</si>
  <si>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</si>
  <si>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</si>
  <si>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</si>
  <si>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</si>
  <si>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</si>
  <si>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</si>
  <si>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</si>
  <si>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</si>
  <si>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</si>
  <si>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</si>
  <si>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</si>
  <si>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</si>
  <si>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</si>
  <si>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</si>
  <si>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</si>
  <si>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</si>
  <si>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</si>
  <si>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</si>
  <si>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</si>
  <si>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</si>
  <si>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</si>
  <si>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</si>
  <si>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</si>
  <si>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</si>
  <si>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</si>
  <si>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</si>
  <si>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</si>
  <si>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</si>
  <si>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</si>
  <si>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</si>
  <si>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</si>
  <si>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</si>
  <si>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</si>
  <si>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</si>
  <si>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</si>
  <si>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</si>
  <si>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</si>
  <si>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</si>
  <si>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</si>
  <si>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</si>
  <si>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</si>
  <si>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</si>
  <si>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</si>
  <si>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</si>
  <si>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</si>
  <si>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</si>
  <si>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</si>
  <si>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</si>
  <si>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</si>
  <si>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</si>
  <si>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</si>
  <si>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</si>
  <si>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</si>
  <si>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</si>
  <si>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</si>
  <si>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</si>
  <si>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</si>
  <si>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</si>
  <si>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</si>
  <si>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</si>
  <si>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</si>
  <si>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</si>
  <si>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</si>
  <si>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</si>
  <si>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</si>
  <si>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</si>
  <si>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</si>
  <si>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</si>
  <si>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</si>
  <si>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</si>
  <si>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</si>
  <si>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</si>
  <si>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</si>
  <si>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</si>
  <si>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</si>
  <si>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</si>
  <si>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</si>
  <si>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</si>
  <si>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</si>
  <si>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</si>
  <si>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</si>
  <si>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</si>
  <si>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</si>
  <si>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</si>
  <si>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</si>
  <si>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</si>
  <si>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</si>
  <si>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</si>
  <si>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</si>
  <si>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</si>
  <si>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</si>
  <si>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</si>
  <si>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</si>
  <si>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</si>
  <si>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</si>
  <si>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</si>
  <si>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</si>
  <si>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</si>
  <si>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</si>
  <si>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</si>
  <si>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</si>
  <si>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</si>
  <si>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</si>
  <si>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</si>
  <si>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</si>
  <si>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</si>
  <si>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</si>
  <si>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</si>
  <si>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</si>
  <si>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</si>
  <si>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</si>
  <si>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</si>
  <si>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</si>
  <si>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</si>
  <si>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</si>
  <si>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</si>
  <si>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</si>
  <si>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</si>
  <si>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</si>
  <si>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</si>
  <si>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</si>
  <si>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</si>
  <si>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</si>
  <si>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</si>
  <si>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</si>
  <si>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</si>
  <si>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</si>
  <si>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</si>
  <si>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</si>
  <si>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</si>
  <si>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</si>
  <si>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</si>
  <si>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</si>
  <si>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</si>
  <si>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</si>
  <si>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</si>
  <si>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</si>
  <si>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</si>
  <si>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</si>
  <si>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</si>
  <si>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</si>
  <si>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</si>
  <si>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</si>
  <si>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</si>
  <si>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</si>
  <si>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</si>
  <si>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</si>
  <si>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</si>
  <si>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</si>
  <si>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</si>
  <si>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</si>
  <si>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</si>
  <si>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</si>
  <si>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</si>
  <si>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</si>
  <si>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</si>
  <si>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</si>
  <si>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</si>
  <si>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</si>
  <si>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</si>
  <si>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</si>
  <si>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</si>
  <si>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</si>
  <si>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</si>
  <si>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</si>
  <si>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</si>
  <si>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</si>
  <si>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</si>
  <si>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</si>
  <si>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</si>
  <si>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</si>
  <si>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</si>
  <si>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</si>
  <si>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</si>
  <si>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</si>
  <si>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</si>
  <si>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</si>
  <si>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</si>
  <si>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</si>
  <si>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</si>
  <si>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</si>
  <si>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</si>
  <si>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</si>
  <si>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</si>
  <si>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</si>
  <si>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</si>
  <si>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</si>
  <si>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</si>
  <si>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</si>
  <si>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</si>
  <si>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</si>
  <si>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</si>
  <si>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</si>
  <si>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</si>
  <si>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</si>
  <si>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</si>
  <si>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</si>
  <si>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</si>
  <si>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</si>
  <si>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</si>
  <si>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</si>
  <si>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</si>
  <si>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</si>
  <si>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</si>
  <si>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</si>
  <si>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</si>
  <si>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</si>
  <si>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</si>
  <si>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</si>
  <si>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</si>
  <si>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</si>
  <si>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</si>
  <si>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</si>
  <si>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</si>
  <si>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</si>
  <si>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</si>
  <si>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</si>
  <si>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</si>
  <si>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</si>
  <si>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</si>
  <si>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</si>
  <si>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</si>
  <si>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</si>
  <si>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</si>
  <si>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</si>
  <si>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</si>
  <si>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</si>
  <si>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</si>
  <si>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</si>
  <si>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</si>
  <si>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</si>
  <si>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</si>
  <si>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</si>
  <si>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</si>
  <si>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</si>
  <si>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</si>
  <si>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</si>
  <si>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</si>
  <si>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</si>
  <si>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</si>
  <si>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</si>
  <si>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</si>
  <si>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</si>
  <si>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</si>
  <si>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</si>
  <si>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</si>
  <si>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</si>
  <si>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</si>
  <si>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</si>
  <si>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</si>
  <si>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</si>
  <si>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</si>
  <si>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</si>
  <si>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</si>
  <si>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</si>
  <si>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</si>
  <si>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</si>
  <si>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</si>
  <si>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</si>
  <si>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</si>
  <si>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</si>
  <si>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</si>
  <si>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</si>
  <si>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</si>
  <si>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</si>
  <si>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</si>
  <si>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</si>
  <si>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</si>
  <si>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</si>
  <si>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</si>
  <si>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</si>
  <si>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</si>
  <si>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</si>
  <si>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</si>
  <si>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</si>
  <si>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</si>
  <si>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</si>
  <si>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</si>
  <si>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</si>
  <si>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</si>
  <si>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</si>
  <si>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</si>
  <si>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</si>
  <si>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</si>
  <si>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</si>
  <si>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</si>
  <si>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</si>
  <si>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</si>
  <si>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</si>
  <si>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</si>
  <si>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</si>
  <si>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</si>
  <si>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</si>
  <si>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</si>
  <si>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</si>
  <si>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</si>
  <si>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</si>
  <si>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</si>
  <si>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</si>
  <si>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</si>
  <si>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</si>
  <si>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</si>
  <si>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</si>
  <si>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</si>
  <si>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</si>
  <si>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</si>
  <si>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</si>
  <si>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</si>
  <si>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</si>
  <si>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</si>
  <si>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</si>
  <si>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</si>
  <si>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</si>
  <si>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</si>
  <si>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</si>
  <si>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</si>
  <si>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</si>
  <si>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</si>
  <si>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</si>
  <si>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</si>
  <si>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</si>
  <si>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</si>
  <si>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</si>
  <si>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</si>
  <si>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</si>
  <si>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</si>
  <si>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</si>
  <si>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</si>
  <si>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</si>
  <si>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</si>
  <si>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</si>
  <si>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</si>
  <si>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</si>
  <si>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</si>
  <si>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</si>
  <si>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</si>
  <si>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</si>
  <si>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</si>
  <si>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</si>
  <si>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</si>
  <si>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</si>
  <si>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</si>
  <si>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</si>
  <si>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</si>
  <si>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</si>
  <si>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</si>
  <si>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</si>
  <si>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</si>
  <si>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</si>
  <si>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</si>
  <si>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</si>
  <si>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</si>
  <si>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</si>
  <si>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</si>
  <si>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</si>
  <si>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</si>
  <si>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</si>
  <si>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</si>
  <si>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</si>
  <si>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</si>
  <si>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</si>
  <si>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</si>
  <si>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</si>
  <si>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</si>
  <si>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</si>
  <si>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</si>
  <si>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</si>
  <si>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</si>
  <si>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</si>
  <si>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</si>
  <si>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</si>
  <si>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</si>
  <si>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</si>
  <si>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</si>
  <si>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</si>
  <si>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</si>
  <si>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</si>
  <si>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</si>
  <si>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</si>
  <si>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</si>
  <si>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</si>
  <si>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</si>
  <si>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</si>
  <si>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</si>
  <si>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</si>
  <si>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</si>
  <si>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</si>
  <si>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</si>
  <si>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</si>
  <si>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</si>
  <si>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</si>
  <si>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</si>
  <si>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</si>
  <si>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</si>
  <si>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</si>
  <si>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</si>
  <si>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</si>
  <si>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</si>
  <si>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</si>
  <si>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</si>
  <si>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</si>
  <si>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</si>
  <si>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</si>
  <si>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</si>
  <si>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</si>
  <si>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</si>
  <si>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</si>
  <si>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</si>
  <si>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</si>
  <si>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</si>
  <si>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</si>
  <si>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</si>
  <si>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</si>
  <si>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</si>
  <si>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</si>
  <si>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</si>
  <si>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</si>
  <si>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</si>
  <si>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</si>
  <si>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</si>
  <si>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</si>
  <si>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</si>
  <si>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</si>
  <si>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</si>
  <si>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</si>
  <si>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</si>
  <si>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</si>
  <si>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</si>
  <si>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</si>
  <si>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</si>
  <si>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</si>
  <si>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</si>
  <si>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</si>
  <si>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</si>
  <si>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</si>
  <si>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</si>
  <si>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</si>
  <si>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</si>
  <si>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</si>
  <si>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</si>
  <si>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</si>
  <si>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</si>
  <si>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</si>
  <si>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</si>
  <si>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</si>
  <si>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</si>
  <si>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</si>
  <si>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</si>
  <si>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</si>
  <si>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</si>
  <si>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</si>
  <si>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</si>
  <si>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</si>
  <si>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</si>
  <si>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</si>
  <si>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</si>
  <si>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</si>
  <si>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</si>
  <si>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</si>
  <si>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</si>
  <si>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</si>
  <si>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</si>
  <si>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</si>
  <si>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</si>
  <si>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</si>
  <si>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</si>
  <si>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</si>
  <si>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</si>
  <si>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</si>
  <si>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</si>
  <si>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</si>
  <si>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</si>
  <si>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</si>
  <si>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</si>
  <si>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</si>
  <si>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</si>
  <si>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</si>
  <si>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</si>
  <si>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</si>
  <si>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</si>
  <si>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</si>
  <si>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</si>
  <si>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</si>
  <si>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</si>
  <si>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</si>
  <si>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</si>
  <si>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</si>
  <si>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</si>
  <si>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</si>
  <si>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</si>
  <si>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</si>
  <si>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</si>
  <si>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</si>
  <si>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</si>
  <si>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</si>
  <si>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</si>
  <si>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</si>
  <si>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</si>
  <si>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</si>
  <si>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</si>
  <si>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</si>
  <si>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</si>
  <si>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</si>
  <si>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</si>
  <si>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</si>
  <si>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</si>
  <si>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</si>
  <si>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</si>
  <si>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</si>
  <si>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</si>
  <si>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</si>
  <si>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</si>
  <si>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</si>
  <si>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</si>
  <si>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</si>
  <si>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</si>
  <si>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</si>
  <si>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</si>
  <si>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</si>
  <si>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</si>
  <si>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</si>
  <si>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</si>
  <si>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</si>
  <si>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</si>
  <si>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</si>
  <si>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</si>
  <si>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</si>
  <si>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</si>
  <si>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</si>
  <si>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</si>
  <si>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</si>
  <si>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</si>
  <si>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</si>
  <si>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</si>
  <si>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</si>
  <si>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</si>
  <si>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</si>
  <si>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</si>
  <si>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</si>
  <si>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</si>
  <si>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</si>
  <si>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</si>
  <si>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</si>
  <si>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</si>
  <si>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</si>
  <si>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</si>
  <si>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</si>
  <si>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</si>
  <si>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</si>
  <si>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</si>
  <si>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</si>
  <si>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</si>
  <si>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</si>
  <si>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</si>
  <si>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</si>
  <si>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</si>
  <si>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</si>
  <si>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</si>
  <si>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</si>
  <si>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</si>
  <si>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</si>
  <si>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</si>
  <si>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</si>
  <si>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</si>
  <si>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</si>
  <si>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</si>
  <si>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</si>
  <si>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</si>
  <si>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</si>
  <si>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</si>
  <si>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</si>
  <si>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</si>
  <si>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</si>
  <si>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</si>
  <si>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</si>
  <si>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</si>
  <si>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</si>
  <si>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</si>
  <si>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</si>
  <si>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</si>
  <si>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</si>
  <si>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</si>
  <si>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</si>
  <si>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</si>
  <si>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</si>
  <si>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</si>
  <si>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</si>
  <si>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</si>
  <si>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</si>
  <si>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</si>
  <si>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</si>
  <si>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</si>
  <si>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</si>
  <si>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</si>
  <si>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</si>
  <si>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</si>
  <si>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</si>
  <si>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</si>
  <si>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</si>
  <si>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</si>
  <si>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</si>
  <si>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</si>
  <si>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</si>
  <si>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</si>
  <si>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</si>
  <si>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</si>
  <si>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</si>
  <si>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</si>
  <si>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</si>
  <si>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</si>
  <si>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</si>
  <si>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</si>
  <si>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</si>
  <si>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</si>
  <si>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</si>
  <si>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</si>
  <si>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</si>
  <si>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</si>
  <si>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</si>
  <si>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</si>
  <si>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</si>
  <si>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</si>
  <si>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</si>
  <si>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</si>
  <si>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</si>
  <si>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</si>
  <si>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</si>
  <si>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</si>
  <si>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</si>
  <si>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</si>
  <si>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</si>
  <si>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</si>
  <si>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</si>
  <si>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</si>
  <si>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</si>
  <si>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</si>
  <si>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</si>
  <si>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</si>
  <si>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</si>
  <si>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</si>
  <si>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</si>
  <si>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</si>
  <si>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</si>
  <si>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</si>
  <si>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</si>
  <si>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</si>
  <si>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</si>
  <si>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</si>
  <si>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</si>
  <si>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</si>
  <si>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</si>
  <si>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</si>
  <si>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</si>
  <si>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</si>
  <si>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</si>
  <si>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</si>
  <si>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</si>
  <si>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</si>
  <si>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</si>
  <si>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</si>
  <si>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</si>
  <si>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</si>
  <si>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</si>
  <si>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</si>
  <si>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</si>
  <si>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</si>
  <si>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</si>
  <si>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</si>
  <si>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</si>
  <si>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</si>
  <si>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</si>
  <si>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</si>
  <si>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</si>
  <si>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</si>
  <si>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</si>
  <si>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</si>
  <si>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</si>
  <si>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</si>
  <si>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</si>
  <si>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</si>
  <si>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</si>
  <si>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</si>
  <si>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</si>
  <si>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</si>
  <si>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</si>
  <si>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</si>
  <si>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</si>
  <si>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</si>
  <si>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</si>
  <si>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</si>
  <si>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</si>
  <si>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</si>
  <si>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</si>
  <si>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</si>
  <si>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</si>
  <si>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</si>
  <si>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</si>
  <si>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</si>
  <si>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</si>
  <si>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</si>
  <si>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</si>
  <si>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</si>
  <si>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</si>
  <si>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</si>
  <si>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</si>
  <si>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</si>
  <si>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</si>
  <si>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</si>
  <si>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</si>
  <si>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</si>
  <si>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</si>
  <si>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</si>
  <si>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</si>
  <si>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</si>
  <si>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</si>
  <si>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</si>
  <si>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</si>
  <si>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</si>
  <si>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</si>
  <si>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</si>
  <si>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</si>
  <si>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</si>
  <si>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</si>
  <si>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</si>
  <si>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</si>
  <si>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</si>
  <si>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</si>
  <si>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</si>
  <si>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</si>
  <si>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</si>
  <si>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</si>
  <si>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</si>
  <si>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</si>
  <si>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</si>
  <si>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</si>
  <si>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</si>
  <si>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</si>
  <si>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</si>
  <si>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</si>
  <si>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</si>
  <si>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</si>
  <si>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</si>
  <si>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</si>
  <si>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</si>
  <si>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</si>
  <si>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</si>
  <si>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</si>
  <si>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</si>
  <si>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</si>
  <si>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</si>
  <si>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</si>
  <si>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</si>
  <si>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</si>
  <si>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</si>
  <si>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</si>
  <si>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</si>
  <si>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</si>
  <si>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</si>
  <si>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</si>
  <si>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</si>
  <si>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</si>
  <si>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</si>
  <si>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</si>
  <si>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</si>
  <si>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</si>
  <si>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</si>
  <si>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</si>
  <si>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</si>
  <si>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</si>
  <si>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</si>
  <si>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</si>
  <si>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</si>
  <si>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</si>
  <si>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</si>
  <si>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</si>
  <si>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</si>
  <si>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</si>
  <si>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</si>
  <si>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</si>
  <si>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</si>
  <si>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</si>
  <si>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</si>
  <si>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</si>
  <si>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</si>
  <si>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</si>
  <si>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</si>
  <si>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</si>
  <si>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</si>
  <si>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</si>
  <si>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</si>
  <si>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</si>
  <si>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</si>
  <si>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</si>
  <si>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</si>
  <si>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</si>
  <si>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</si>
  <si>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</si>
  <si>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</si>
  <si>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</si>
  <si>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</si>
  <si>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</si>
  <si>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</si>
  <si>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</si>
  <si>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</si>
  <si>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</si>
  <si>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</si>
  <si>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</si>
  <si>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</si>
  <si>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</si>
  <si>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</si>
  <si>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</si>
  <si>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</si>
  <si>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</si>
  <si>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</si>
  <si>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</si>
  <si>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</si>
  <si>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</si>
  <si>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</si>
  <si>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</si>
  <si>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</si>
  <si>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</si>
  <si>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</si>
  <si>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</si>
  <si>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</si>
  <si>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</si>
  <si>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</si>
  <si>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</si>
  <si>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</si>
  <si>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</si>
  <si>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</si>
  <si>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</si>
  <si>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</si>
  <si>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</si>
  <si>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</si>
  <si>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</si>
  <si>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</si>
  <si>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</si>
  <si>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</si>
  <si>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</si>
  <si>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</si>
  <si>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</si>
  <si>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</si>
  <si>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</si>
  <si>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</si>
  <si>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</si>
  <si>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</si>
  <si>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</si>
  <si>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</si>
  <si>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</si>
  <si>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</si>
  <si>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</si>
  <si>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</si>
  <si>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</si>
  <si>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</si>
  <si>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</si>
  <si>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</si>
  <si>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</si>
  <si>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</si>
  <si>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</si>
  <si>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</si>
  <si>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</si>
  <si>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</si>
  <si>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</si>
  <si>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</si>
  <si>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</si>
  <si>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</si>
  <si>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</si>
  <si>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</si>
  <si>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</si>
  <si>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</si>
  <si>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</si>
  <si>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</si>
  <si>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</si>
  <si>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</si>
  <si>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</si>
  <si>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</si>
  <si>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</si>
  <si>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</si>
  <si>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</si>
  <si>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</si>
  <si>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</si>
  <si>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</si>
  <si>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</si>
  <si>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</si>
  <si>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</si>
  <si>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</si>
  <si>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</si>
  <si>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</si>
  <si>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</si>
  <si>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</si>
  <si>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</si>
  <si>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</si>
  <si>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</si>
  <si>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</si>
  <si>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</si>
  <si>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</si>
  <si>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</si>
  <si>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</si>
  <si>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</si>
  <si>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</si>
  <si>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</si>
  <si>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</si>
  <si>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</si>
  <si>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</si>
  <si>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</si>
  <si>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</si>
  <si>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</si>
  <si>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</si>
  <si>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</si>
  <si>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</si>
  <si>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</si>
  <si>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</si>
  <si>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</si>
  <si>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</si>
  <si>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</si>
  <si>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</si>
  <si>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</si>
  <si>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</si>
  <si>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</si>
  <si>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</si>
  <si>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</si>
  <si>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</si>
  <si>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</si>
  <si>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</si>
  <si>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</si>
  <si>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</si>
  <si>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</si>
  <si>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</si>
  <si>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</si>
  <si>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</si>
  <si>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</si>
  <si>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</si>
  <si>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</si>
  <si>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</si>
  <si>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</si>
  <si>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</si>
  <si>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</si>
  <si>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</si>
  <si>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</si>
  <si>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</si>
  <si>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</si>
  <si>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</si>
  <si>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</si>
  <si>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</si>
  <si>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</si>
  <si>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</si>
  <si>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</si>
  <si>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</si>
  <si>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</si>
  <si>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</si>
  <si>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</si>
  <si>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</si>
  <si>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</si>
  <si>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</si>
  <si>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</si>
  <si>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</si>
  <si>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</si>
  <si>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</si>
  <si>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</si>
  <si>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</si>
  <si>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</si>
  <si>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</si>
  <si>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</si>
  <si>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</si>
  <si>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</si>
  <si>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</si>
  <si>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</si>
  <si>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</si>
  <si>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</si>
  <si>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</si>
  <si>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</si>
  <si>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</si>
  <si>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</si>
  <si>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</si>
  <si>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</si>
  <si>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</si>
  <si>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</si>
  <si>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</si>
  <si>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</si>
  <si>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</si>
  <si>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</si>
  <si>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</si>
  <si>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</si>
  <si>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</si>
  <si>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</si>
  <si>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</si>
  <si>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</si>
  <si>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</si>
  <si>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</si>
  <si>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</si>
  <si>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</si>
  <si>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</si>
  <si>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</si>
  <si>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</si>
  <si>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</si>
  <si>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</si>
  <si>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</si>
  <si>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</si>
  <si>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</si>
  <si>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</si>
  <si>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</si>
  <si>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</si>
  <si>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</si>
  <si>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</si>
  <si>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</si>
  <si>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</si>
  <si>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</si>
  <si>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</si>
  <si>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</si>
  <si>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</si>
  <si>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</si>
  <si>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</si>
  <si>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</si>
  <si>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</si>
  <si>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</si>
  <si>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</si>
  <si>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</si>
  <si>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</si>
  <si>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</si>
  <si>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</si>
  <si>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</si>
  <si>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</si>
  <si>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</si>
  <si>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</si>
  <si>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</si>
  <si>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</si>
  <si>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</si>
  <si>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</si>
  <si>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</si>
  <si>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</si>
  <si>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</si>
  <si>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</si>
  <si>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</si>
  <si>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</si>
  <si>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</si>
  <si>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</si>
  <si>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</si>
  <si>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</si>
  <si>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</si>
  <si>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</si>
  <si>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</si>
  <si>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</si>
  <si>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</si>
  <si>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</si>
  <si>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</si>
  <si>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</si>
  <si>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</si>
  <si>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</si>
  <si>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</si>
  <si>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</si>
  <si>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</si>
  <si>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</si>
  <si>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</si>
  <si>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</si>
  <si>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</si>
  <si>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</si>
  <si>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</si>
  <si>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</si>
  <si>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</si>
  <si>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</si>
  <si>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</si>
  <si>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</si>
  <si>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</si>
  <si>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</si>
  <si>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</si>
  <si>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</si>
  <si>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</si>
  <si>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</si>
  <si>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</si>
  <si>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</si>
  <si>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</si>
  <si>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</si>
  <si>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</si>
  <si>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</si>
  <si>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</si>
  <si>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</si>
  <si>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</si>
  <si>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</si>
  <si>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</si>
  <si>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</si>
  <si>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</si>
  <si>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</si>
  <si>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</si>
  <si>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</si>
  <si>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</si>
  <si>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</si>
  <si>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</si>
  <si>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</si>
  <si>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</si>
  <si>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</si>
  <si>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</si>
  <si>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</si>
  <si>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</si>
  <si>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</si>
  <si>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</si>
  <si>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</si>
  <si>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</si>
  <si>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</si>
  <si>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</si>
  <si>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</si>
  <si>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</si>
  <si>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</si>
  <si>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</si>
  <si>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</si>
  <si>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</si>
  <si>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</si>
  <si>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</si>
  <si>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</si>
  <si>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</si>
  <si>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</si>
  <si>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</si>
  <si>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</si>
  <si>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</si>
  <si>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</si>
  <si>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</si>
  <si>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</si>
  <si>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</si>
  <si>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</si>
  <si>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</si>
  <si>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</si>
  <si>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</si>
  <si>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</si>
  <si>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</si>
  <si>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</si>
  <si>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</si>
  <si>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</si>
  <si>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</si>
  <si>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</si>
  <si>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</si>
  <si>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</si>
  <si>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</si>
  <si>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</si>
  <si>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</si>
  <si>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</si>
  <si>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</si>
  <si>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</si>
  <si>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</si>
  <si>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</si>
  <si>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</si>
  <si>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</si>
  <si>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</si>
  <si>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</si>
  <si>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</si>
  <si>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</si>
  <si>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</si>
  <si>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</si>
  <si>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</si>
  <si>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</si>
  <si>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</si>
  <si>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</si>
  <si>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</si>
  <si>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</si>
  <si>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</si>
  <si>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</si>
  <si>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</si>
  <si>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</si>
  <si>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</si>
  <si>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</si>
  <si>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</si>
  <si>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</si>
  <si>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</si>
  <si>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</si>
  <si>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</si>
  <si>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</si>
  <si>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</si>
  <si>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</si>
  <si>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</si>
  <si>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</si>
  <si>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</si>
  <si>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</si>
  <si>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</si>
  <si>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</si>
  <si>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</si>
  <si>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</si>
  <si>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</si>
  <si>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</si>
  <si>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</si>
  <si>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</si>
  <si>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</si>
  <si>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</si>
  <si>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</si>
  <si>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</si>
  <si>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</si>
  <si>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</si>
  <si>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</si>
  <si>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</si>
  <si>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</si>
  <si>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</si>
  <si>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</si>
  <si>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</si>
  <si>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</si>
  <si>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</si>
  <si>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</si>
  <si>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</si>
  <si>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</si>
  <si>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</si>
  <si>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</si>
  <si>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</si>
  <si>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</si>
  <si>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</si>
  <si>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</si>
  <si>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</si>
  <si>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</si>
  <si>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</si>
  <si>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</si>
  <si>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</si>
  <si>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</si>
  <si>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</si>
  <si>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</si>
  <si>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</si>
  <si>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</si>
  <si>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</si>
  <si>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</si>
  <si>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</si>
  <si>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</si>
  <si>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</si>
  <si>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</si>
  <si>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</si>
  <si>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</si>
  <si>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</si>
  <si>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</si>
  <si>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</si>
  <si>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</si>
  <si>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</si>
  <si>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</si>
  <si>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</si>
  <si>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</si>
  <si>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</si>
  <si>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</si>
  <si>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</si>
  <si>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</si>
  <si>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</si>
  <si>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</si>
  <si>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</si>
  <si>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</si>
  <si>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</si>
  <si>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</si>
  <si>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</si>
  <si>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</si>
  <si>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</si>
  <si>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</si>
  <si>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</si>
  <si>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</si>
  <si>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</si>
  <si>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</si>
  <si>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</si>
  <si>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</si>
  <si>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</si>
  <si>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</si>
  <si>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</si>
  <si>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</si>
  <si>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</si>
  <si>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</si>
  <si>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</si>
  <si>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</si>
  <si>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</si>
  <si>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</si>
  <si>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</si>
  <si>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</si>
  <si>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</si>
  <si>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</si>
  <si>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</si>
  <si>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</si>
  <si>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</si>
  <si>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</si>
  <si>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</si>
  <si>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</si>
  <si>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</si>
  <si>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</si>
  <si>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</si>
  <si>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</si>
  <si>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</si>
  <si>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</si>
  <si>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</si>
  <si>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</si>
  <si>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</si>
  <si>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</si>
  <si>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</si>
  <si>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</si>
  <si>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</si>
  <si>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</si>
  <si>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</si>
  <si>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</si>
  <si>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</si>
  <si>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</si>
  <si>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</si>
  <si>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</si>
  <si>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</si>
  <si>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</si>
  <si>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</si>
  <si>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</si>
  <si>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</si>
  <si>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</si>
  <si>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</si>
  <si>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</si>
  <si>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</si>
  <si>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</si>
  <si>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</si>
  <si>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</si>
  <si>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</si>
  <si>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</si>
  <si>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</si>
  <si>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</si>
  <si>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</si>
  <si>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</si>
  <si>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</si>
  <si>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</si>
  <si>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</si>
  <si>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</si>
  <si>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</si>
  <si>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</si>
  <si>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</si>
  <si>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</si>
  <si>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</si>
  <si>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</si>
  <si>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</si>
  <si>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</si>
  <si>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</si>
  <si>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</si>
  <si>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</si>
  <si>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</si>
  <si>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</si>
  <si>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</si>
  <si>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</si>
  <si>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</si>
  <si>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</si>
  <si>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</si>
  <si>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</si>
  <si>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</si>
  <si>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</si>
  <si>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</si>
  <si>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</si>
  <si>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</si>
  <si>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</si>
  <si>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</si>
  <si>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</si>
  <si>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</si>
  <si>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</si>
  <si>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</si>
  <si>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</si>
  <si>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</si>
  <si>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</si>
  <si>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</si>
  <si>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</si>
  <si>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</si>
  <si>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</si>
  <si>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</si>
  <si>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</si>
  <si>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</si>
  <si>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</si>
  <si>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</si>
  <si>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</si>
  <si>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</si>
  <si>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</si>
  <si>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</si>
  <si>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</si>
  <si>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</si>
  <si>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</si>
  <si>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</si>
  <si>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</si>
  <si>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</si>
  <si>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</si>
  <si>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</si>
  <si>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</si>
  <si>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</si>
  <si>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</si>
  <si>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</si>
  <si>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</si>
  <si>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</si>
  <si>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</si>
  <si>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</si>
  <si>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</si>
  <si>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</si>
  <si>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</si>
  <si>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</si>
  <si>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</si>
  <si>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</si>
  <si>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</si>
  <si>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</si>
  <si>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</si>
  <si>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</si>
  <si>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</si>
  <si>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</si>
  <si>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</si>
  <si>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</si>
  <si>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</si>
  <si>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</si>
  <si>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</si>
  <si>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</si>
  <si>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</si>
  <si>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</si>
  <si>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</si>
  <si>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</si>
  <si>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</si>
  <si>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</si>
  <si>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</si>
  <si>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</si>
  <si>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</si>
  <si>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</si>
  <si>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</si>
  <si>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</si>
  <si>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</si>
  <si>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</si>
  <si>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</si>
  <si>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</si>
  <si>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</si>
  <si>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</si>
  <si>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</si>
  <si>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</si>
  <si>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</si>
  <si>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</si>
  <si>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</si>
  <si>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</si>
  <si>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</si>
  <si>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</si>
  <si>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</si>
  <si>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</si>
  <si>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</si>
  <si>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</si>
  <si>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</si>
  <si>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</si>
  <si>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</si>
  <si>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</si>
  <si>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</si>
  <si>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</si>
  <si>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</si>
  <si>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</si>
  <si>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</si>
  <si>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</si>
  <si>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</si>
  <si>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</si>
  <si>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</si>
  <si>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</si>
  <si>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</si>
  <si>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</si>
  <si>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</si>
  <si>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</si>
  <si>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</si>
  <si>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</si>
  <si>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</si>
  <si>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</si>
  <si>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</si>
  <si>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</si>
  <si>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</si>
  <si>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</si>
  <si>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</si>
  <si>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</si>
  <si>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</si>
  <si>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</si>
  <si>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</si>
  <si>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</si>
  <si>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</si>
  <si>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</si>
  <si>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</si>
  <si>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</si>
  <si>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</si>
  <si>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</si>
  <si>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</si>
  <si>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</si>
  <si>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</si>
  <si>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</si>
  <si>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</si>
  <si>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</si>
  <si>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</si>
  <si>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</si>
  <si>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</si>
  <si>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</si>
  <si>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</si>
  <si>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</si>
  <si>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</si>
  <si>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</si>
  <si>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</si>
  <si>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</si>
  <si>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</si>
  <si>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</si>
  <si>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</si>
  <si>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</si>
  <si>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</si>
  <si>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</si>
  <si>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</si>
  <si>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</si>
  <si>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</si>
  <si>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</si>
  <si>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</si>
  <si>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</si>
  <si>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</si>
  <si>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</si>
  <si>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</si>
  <si>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</si>
  <si>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</si>
  <si>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</si>
  <si>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</si>
  <si>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</si>
  <si>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</si>
  <si>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</si>
  <si>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</si>
  <si>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</si>
  <si>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</si>
  <si>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</si>
  <si>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</si>
  <si>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</si>
  <si>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</si>
  <si>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</si>
  <si>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</si>
  <si>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</si>
  <si>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</si>
  <si>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</si>
  <si>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</si>
  <si>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</si>
  <si>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</si>
  <si>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</si>
  <si>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</si>
  <si>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</si>
  <si>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</si>
  <si>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</si>
  <si>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</si>
  <si>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</si>
  <si>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</si>
  <si>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</si>
  <si>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</si>
  <si>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</si>
  <si>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</si>
  <si>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</si>
  <si>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</si>
  <si>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</si>
  <si>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</si>
  <si>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</si>
  <si>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</si>
  <si>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</si>
  <si>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</si>
  <si>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</si>
  <si>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</si>
  <si>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</si>
  <si>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</si>
  <si>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</si>
  <si>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</si>
  <si>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</si>
  <si>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</si>
  <si>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</si>
  <si>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</si>
  <si>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</si>
  <si>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</si>
  <si>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</si>
  <si>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</si>
  <si>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</si>
  <si>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</si>
  <si>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</si>
  <si>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</si>
  <si>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</si>
  <si>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</si>
  <si>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</si>
  <si>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</si>
  <si>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</si>
  <si>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</si>
  <si>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</si>
  <si>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</si>
  <si>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</si>
  <si>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</si>
  <si>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</si>
  <si>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</si>
  <si>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</si>
  <si>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</si>
  <si>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</si>
  <si>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</si>
  <si>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</si>
  <si>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</si>
  <si>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</si>
  <si>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</si>
  <si>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</si>
  <si>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</si>
  <si>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</si>
  <si>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</si>
  <si>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</si>
  <si>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</si>
  <si>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</si>
  <si>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</si>
  <si>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</si>
  <si>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</si>
  <si>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</si>
  <si>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</si>
  <si>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</si>
  <si>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</si>
  <si>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</si>
  <si>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</si>
  <si>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</si>
  <si>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</si>
  <si>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</si>
  <si>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</si>
  <si>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</si>
  <si>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</si>
  <si>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</si>
  <si>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</si>
  <si>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</si>
  <si>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</si>
  <si>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</si>
  <si>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</si>
  <si>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</si>
  <si>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</si>
  <si>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</si>
  <si>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</si>
  <si>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</si>
  <si>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</si>
  <si>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</si>
  <si>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</si>
  <si>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</si>
  <si>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</si>
  <si>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</si>
  <si>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</si>
  <si>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</si>
  <si>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</si>
  <si>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</si>
  <si>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</si>
  <si>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</si>
  <si>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</si>
  <si>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</si>
  <si>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</si>
  <si>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</si>
  <si>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</si>
  <si>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</si>
  <si>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</si>
  <si>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</si>
  <si>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</si>
  <si>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</si>
  <si>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</si>
  <si>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</si>
  <si>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</si>
  <si>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</si>
  <si>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</si>
  <si>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</si>
  <si>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</si>
  <si>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</si>
  <si>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</si>
  <si>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</si>
  <si>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</si>
  <si>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</si>
  <si>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</si>
  <si>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</si>
  <si>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</si>
  <si>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</si>
  <si>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</si>
  <si>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</si>
  <si>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</si>
  <si>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</si>
  <si>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</si>
  <si>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</si>
  <si>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</si>
  <si>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</si>
  <si>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</si>
  <si>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</si>
  <si>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</si>
  <si>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</si>
  <si>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</si>
  <si>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</si>
  <si>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</si>
  <si>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</si>
  <si>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</si>
  <si>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</si>
  <si>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</si>
  <si>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</si>
  <si>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</si>
  <si>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</si>
  <si>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</si>
  <si>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</si>
  <si>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</si>
  <si>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</si>
  <si>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</si>
  <si>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</si>
  <si>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</si>
  <si>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</si>
  <si>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</si>
  <si>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</si>
  <si>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</si>
  <si>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</si>
  <si>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</si>
  <si>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</si>
  <si>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</si>
  <si>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</si>
  <si>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</si>
  <si>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</si>
  <si>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</si>
  <si>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</si>
  <si>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</si>
  <si>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</si>
  <si>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</si>
  <si>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</si>
  <si>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</si>
  <si>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</si>
  <si>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</si>
  <si>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</si>
  <si>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</si>
  <si>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</si>
  <si>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</si>
  <si>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</si>
  <si>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</si>
  <si>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</si>
  <si>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</si>
  <si>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</si>
  <si>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</si>
  <si>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</si>
  <si>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</si>
  <si>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</si>
  <si>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</si>
  <si>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</si>
  <si>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</si>
  <si>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</si>
  <si>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</si>
  <si>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</si>
  <si>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</si>
  <si>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</si>
  <si>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</si>
  <si>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</si>
  <si>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</si>
  <si>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</si>
  <si>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</si>
  <si>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</si>
  <si>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</si>
  <si>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</si>
  <si>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</si>
  <si>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</si>
  <si>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</si>
  <si>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</si>
  <si>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</si>
  <si>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</si>
  <si>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</si>
  <si>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</si>
  <si>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</si>
  <si>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</si>
  <si>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</si>
  <si>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</si>
  <si>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</si>
  <si>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</si>
  <si>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</si>
  <si>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</si>
  <si>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</si>
  <si>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</si>
  <si>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</si>
  <si>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</si>
  <si>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</si>
  <si>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</si>
  <si>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</si>
  <si>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</si>
  <si>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</si>
  <si>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</si>
  <si>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</si>
  <si>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</si>
  <si>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</si>
  <si>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</si>
  <si>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</si>
  <si>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</si>
  <si>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</si>
  <si>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</si>
  <si>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</si>
  <si>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</si>
  <si>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</si>
  <si>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</si>
  <si>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</si>
  <si>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</si>
  <si>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</si>
  <si>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</si>
  <si>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</si>
  <si>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</si>
  <si>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</si>
  <si>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</si>
  <si>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</si>
  <si>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</si>
  <si>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</si>
  <si>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</si>
  <si>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</si>
  <si>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</si>
  <si>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</si>
  <si>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</si>
  <si>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</si>
  <si>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</si>
  <si>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</si>
  <si>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</si>
  <si>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</si>
  <si>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</si>
  <si>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</si>
  <si>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</si>
  <si>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</si>
  <si>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</si>
  <si>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</si>
  <si>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</si>
  <si>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</si>
  <si>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</si>
  <si>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</si>
  <si>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</si>
  <si>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</si>
  <si>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</si>
  <si>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</si>
  <si>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</si>
  <si>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</si>
  <si>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</si>
  <si>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</si>
  <si>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</si>
  <si>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</si>
  <si>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</si>
  <si>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</si>
  <si>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</si>
  <si>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</si>
  <si>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</si>
  <si>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</si>
  <si>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</si>
  <si>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</si>
  <si>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</si>
  <si>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</si>
  <si>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</si>
  <si>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</si>
  <si>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</si>
  <si>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</si>
  <si>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</si>
  <si>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</si>
  <si>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</si>
  <si>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</si>
  <si>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</si>
  <si>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</si>
  <si>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</si>
  <si>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</si>
  <si>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</si>
  <si>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</si>
  <si>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</si>
  <si>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</si>
  <si>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</si>
  <si>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</si>
  <si>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</si>
  <si>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</si>
  <si>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</si>
  <si>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</si>
  <si>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</si>
  <si>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</si>
  <si>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</si>
  <si>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</si>
  <si>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</si>
  <si>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</si>
  <si>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</si>
  <si>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</si>
  <si>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</si>
  <si>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</si>
  <si>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</si>
  <si>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</si>
  <si>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</si>
  <si>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</si>
  <si>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</si>
  <si>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</si>
  <si>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</si>
  <si>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</si>
  <si>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</si>
  <si>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</si>
  <si>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</si>
  <si>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</si>
  <si>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</si>
  <si>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</si>
  <si>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</si>
  <si>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</si>
  <si>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</si>
  <si>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</si>
  <si>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</si>
  <si>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</si>
  <si>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</si>
  <si>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</si>
  <si>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</si>
  <si>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</si>
  <si>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</si>
  <si>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</si>
  <si>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</si>
  <si>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</si>
  <si>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</si>
  <si>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</si>
  <si>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</si>
  <si>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</si>
  <si>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</si>
  <si>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</si>
  <si>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</si>
  <si>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</si>
  <si>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</si>
  <si>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</si>
  <si>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</si>
  <si>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</si>
  <si>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</si>
  <si>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</si>
  <si>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</si>
  <si>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</si>
  <si>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</si>
  <si>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</si>
  <si>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</si>
  <si>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</si>
  <si>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</si>
  <si>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</si>
  <si>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</si>
  <si>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</si>
  <si>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</si>
  <si>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</si>
  <si>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</si>
  <si>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</si>
  <si>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</si>
  <si>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</si>
  <si>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</si>
  <si>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</si>
  <si>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</si>
  <si>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</si>
  <si>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</si>
  <si>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</si>
  <si>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</si>
  <si>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</si>
  <si>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</si>
  <si>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</si>
  <si>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</si>
  <si>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</si>
  <si>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</si>
  <si>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</si>
  <si>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</si>
  <si>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</si>
  <si>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</si>
  <si>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</si>
  <si>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</si>
  <si>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</si>
  <si>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</si>
  <si>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</si>
  <si>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</si>
  <si>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</si>
  <si>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</si>
  <si>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</si>
  <si>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</si>
  <si>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</si>
  <si>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</si>
  <si>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</si>
  <si>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</si>
  <si>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</si>
  <si>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</si>
  <si>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</si>
  <si>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</si>
  <si>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</si>
  <si>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</si>
  <si>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</si>
  <si>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</si>
  <si>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</si>
  <si>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</si>
  <si>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</si>
  <si>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</si>
  <si>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</si>
  <si>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</si>
  <si>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</si>
  <si>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</si>
  <si>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</si>
  <si>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</si>
  <si>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</si>
  <si>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</si>
  <si>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</si>
  <si>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</si>
  <si>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</si>
  <si>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</si>
  <si>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</si>
  <si>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</si>
  <si>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</si>
  <si>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</si>
  <si>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</si>
  <si>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</si>
  <si>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</si>
  <si>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</si>
  <si>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</si>
  <si>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</si>
  <si>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</si>
  <si>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</si>
  <si>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</si>
  <si>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</si>
  <si>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</si>
  <si>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</si>
  <si>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</si>
  <si>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</si>
  <si>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</si>
  <si>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</si>
  <si>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</si>
  <si>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</si>
  <si>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</si>
  <si>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</si>
  <si>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</si>
  <si>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</si>
  <si>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</si>
  <si>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</si>
  <si>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</si>
  <si>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</si>
  <si>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</si>
  <si>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</si>
  <si>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</si>
  <si>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</si>
  <si>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</si>
  <si>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</si>
  <si>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</si>
  <si>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</si>
  <si>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</si>
  <si>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</si>
  <si>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</si>
  <si>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</si>
  <si>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</si>
  <si>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</si>
  <si>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</si>
  <si>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</si>
  <si>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</si>
  <si>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</si>
  <si>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</si>
  <si>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</si>
  <si>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</si>
  <si>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</si>
  <si>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</si>
  <si>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</si>
  <si>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</si>
  <si>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</si>
  <si>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</si>
  <si>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</si>
  <si>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</si>
  <si>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</si>
  <si>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</si>
  <si>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</si>
  <si>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</si>
  <si>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</si>
  <si>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</si>
  <si>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</si>
  <si>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</si>
  <si>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</si>
  <si>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</si>
  <si>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</si>
  <si>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</si>
  <si>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</si>
  <si>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</si>
  <si>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</si>
  <si>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</si>
  <si>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</si>
  <si>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</si>
  <si>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</si>
  <si>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</si>
  <si>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</si>
  <si>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</si>
  <si>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</si>
  <si>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</si>
  <si>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</si>
  <si>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</si>
  <si>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</si>
  <si>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</si>
  <si>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</si>
  <si>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</si>
  <si>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</si>
  <si>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</si>
  <si>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</si>
  <si>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</si>
  <si>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</si>
  <si>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</si>
  <si>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</si>
  <si>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</si>
  <si>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</si>
  <si>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</si>
  <si>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</si>
  <si>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</si>
  <si>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</si>
  <si>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</si>
  <si>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</si>
  <si>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</si>
  <si>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</si>
  <si>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</si>
  <si>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</si>
  <si>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</si>
  <si>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</si>
  <si>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</si>
  <si>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</si>
  <si>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</si>
  <si>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</si>
  <si>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</si>
  <si>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</si>
  <si>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</si>
  <si>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</si>
  <si>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</si>
  <si>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</si>
  <si>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</si>
  <si>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</si>
  <si>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</si>
  <si>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</si>
  <si>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</si>
  <si>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</si>
  <si>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</si>
  <si>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</si>
  <si>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</si>
  <si>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</si>
  <si>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</si>
  <si>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</si>
  <si>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</si>
  <si>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</si>
  <si>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</si>
  <si>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</si>
  <si>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</si>
  <si>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</si>
  <si>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</si>
  <si>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</si>
  <si>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</si>
  <si>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</si>
  <si>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</si>
  <si>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</si>
  <si>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</si>
  <si>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</si>
  <si>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</si>
  <si>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</si>
  <si>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</si>
  <si>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</si>
  <si>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</si>
  <si>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</si>
  <si>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</si>
  <si>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</si>
  <si>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</si>
  <si>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</si>
  <si>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</si>
  <si>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</si>
  <si>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</si>
  <si>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</si>
  <si>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</si>
  <si>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</si>
  <si>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</si>
  <si>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</si>
  <si>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</si>
  <si>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</si>
  <si>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</si>
  <si>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</si>
  <si>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</si>
  <si>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</si>
  <si>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</si>
  <si>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</si>
  <si>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</si>
  <si>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</si>
  <si>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</si>
  <si>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</si>
  <si>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</si>
  <si>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</si>
  <si>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</si>
  <si>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</si>
  <si>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</si>
  <si>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</si>
  <si>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</si>
  <si>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</si>
  <si>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</si>
  <si>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</si>
  <si>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</si>
  <si>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</si>
  <si>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</si>
  <si>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</si>
  <si>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</si>
  <si>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</si>
  <si>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</si>
  <si>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</si>
  <si>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</si>
  <si>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</si>
  <si>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</si>
  <si>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</si>
  <si>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</si>
  <si>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</si>
  <si>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</si>
  <si>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</si>
  <si>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</si>
  <si>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</si>
  <si>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</si>
  <si>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</si>
  <si>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</si>
  <si>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</si>
  <si>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</si>
  <si>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</si>
  <si>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</si>
  <si>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</si>
  <si>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</si>
  <si>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</si>
  <si>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</si>
  <si>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</si>
  <si>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</si>
  <si>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</si>
  <si>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</si>
  <si>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</si>
  <si>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</si>
  <si>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</si>
  <si>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</si>
  <si>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</si>
  <si>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</si>
  <si>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</si>
  <si>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</si>
  <si>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</si>
  <si>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</si>
  <si>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</si>
  <si>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</si>
  <si>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</si>
  <si>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</si>
  <si>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</si>
  <si>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</si>
  <si>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</si>
  <si>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</si>
  <si>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</si>
  <si>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</si>
  <si>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</si>
  <si>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</si>
  <si>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</si>
  <si>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</si>
  <si>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</si>
  <si>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</si>
  <si>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</si>
  <si>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</si>
  <si>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</si>
  <si>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</si>
  <si>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</si>
  <si>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</si>
  <si>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</si>
  <si>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</si>
  <si>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</si>
  <si>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</si>
  <si>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</si>
  <si>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</si>
  <si>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</si>
  <si>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</si>
  <si>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</si>
  <si>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</si>
  <si>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</si>
  <si>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</si>
  <si>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</si>
  <si>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</si>
  <si>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</si>
  <si>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</si>
  <si>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</si>
  <si>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</si>
  <si>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</si>
  <si>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</si>
  <si>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</si>
  <si>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</si>
  <si>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</si>
  <si>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</si>
  <si>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</si>
  <si>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</si>
  <si>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</si>
  <si>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</si>
  <si>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</si>
  <si>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</si>
  <si>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</si>
  <si>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</si>
  <si>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</si>
  <si>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</si>
  <si>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</si>
  <si>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</si>
  <si>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</si>
  <si>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</si>
  <si>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</si>
  <si>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</si>
  <si>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</si>
  <si>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</si>
  <si>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</si>
  <si>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</si>
  <si>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</si>
  <si>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</si>
  <si>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</si>
  <si>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</si>
  <si>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</si>
  <si>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</si>
  <si>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</si>
  <si>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</si>
  <si>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</si>
  <si>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</si>
  <si>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</si>
  <si>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</si>
  <si>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</si>
  <si>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</si>
  <si>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</si>
  <si>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</si>
  <si>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</si>
  <si>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</si>
  <si>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</si>
  <si>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</si>
  <si>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</si>
  <si>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</si>
  <si>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</si>
  <si>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</si>
  <si>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</si>
  <si>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</si>
  <si>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</si>
  <si>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</si>
  <si>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</si>
  <si>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</si>
  <si>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</si>
  <si>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</si>
  <si>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</si>
  <si>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</si>
  <si>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</si>
  <si>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</si>
  <si>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</si>
  <si>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</si>
  <si>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</si>
  <si>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</si>
  <si>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</si>
  <si>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</si>
  <si>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</si>
  <si>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</si>
  <si>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</si>
  <si>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</si>
  <si>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</si>
  <si>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</si>
  <si>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</si>
  <si>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</si>
  <si>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</si>
  <si>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</si>
  <si>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</si>
  <si>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</si>
  <si>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</si>
  <si>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</si>
  <si>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</si>
  <si>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</si>
  <si>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</si>
  <si>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</si>
  <si>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</si>
  <si>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</si>
  <si>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</si>
  <si>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</si>
  <si>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</si>
  <si>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</si>
  <si>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</si>
  <si>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</si>
  <si>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</si>
  <si>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</si>
  <si>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</si>
  <si>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</si>
  <si>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</si>
  <si>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</si>
  <si>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</si>
  <si>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</si>
  <si>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</si>
  <si>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</si>
  <si>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</si>
  <si>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</si>
  <si>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</si>
  <si>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</si>
  <si>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</si>
  <si>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</si>
  <si>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</si>
  <si>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</si>
  <si>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</si>
  <si>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</si>
  <si>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</si>
  <si>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</si>
  <si>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</si>
  <si>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</si>
  <si>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</si>
  <si>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</si>
  <si>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</si>
  <si>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</si>
  <si>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</si>
  <si>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</si>
  <si>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</si>
  <si>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</si>
  <si>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</si>
  <si>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</si>
  <si>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</si>
  <si>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</si>
  <si>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</si>
  <si>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</si>
  <si>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</si>
  <si>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</si>
  <si>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</si>
  <si>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</si>
  <si>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</si>
  <si>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</si>
  <si>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</si>
  <si>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</si>
  <si>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</si>
  <si>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</si>
  <si>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</si>
  <si>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</si>
  <si>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</si>
  <si>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</si>
  <si>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</si>
  <si>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</si>
  <si>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</si>
  <si>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</si>
  <si>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</si>
  <si>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</si>
  <si>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</si>
  <si>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</si>
  <si>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</si>
  <si>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</si>
  <si>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</si>
  <si>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</si>
  <si>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</si>
  <si>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</si>
  <si>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</si>
  <si>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</si>
  <si>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</si>
  <si>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</si>
  <si>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</si>
  <si>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</si>
  <si>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</si>
  <si>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</si>
  <si>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</si>
  <si>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</si>
  <si>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</si>
  <si>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</si>
  <si>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</si>
  <si>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</si>
  <si>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</si>
  <si>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</si>
  <si>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</si>
  <si>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</si>
  <si>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</si>
  <si>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</si>
  <si>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</si>
  <si>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</si>
  <si>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</si>
  <si>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</si>
  <si>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</si>
  <si>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</si>
  <si>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</si>
  <si>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</si>
  <si>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</si>
  <si>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</si>
  <si>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</si>
  <si>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</si>
  <si>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</si>
  <si>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</si>
  <si>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</si>
  <si>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</si>
  <si>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</si>
  <si>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</si>
  <si>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</si>
  <si>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</si>
  <si>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</si>
  <si>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</si>
  <si>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</si>
  <si>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</si>
  <si>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</si>
  <si>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</si>
  <si>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</si>
  <si>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</si>
  <si>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</si>
  <si>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</si>
  <si>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</si>
  <si>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</si>
  <si>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</si>
  <si>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</si>
  <si>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</si>
  <si>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</si>
  <si>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</si>
  <si>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</si>
  <si>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</si>
  <si>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</si>
  <si>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</si>
  <si>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</si>
  <si>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</si>
  <si>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</si>
  <si>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</si>
  <si>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</si>
  <si>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</si>
  <si>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</si>
  <si>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</si>
  <si>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</si>
  <si>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</si>
  <si>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</si>
  <si>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</si>
  <si>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</si>
  <si>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</si>
  <si>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</si>
  <si>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</si>
  <si>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</si>
  <si>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</si>
  <si>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</si>
  <si>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</si>
  <si>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</si>
  <si>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</si>
  <si>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</si>
  <si>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</si>
  <si>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</si>
  <si>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</si>
  <si>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</si>
  <si>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</si>
  <si>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</si>
  <si>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</si>
  <si>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</si>
  <si>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</si>
  <si>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</si>
  <si>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</si>
  <si>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</si>
  <si>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</si>
  <si>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</si>
  <si>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</si>
  <si>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</si>
  <si>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</si>
  <si>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</si>
  <si>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</si>
  <si>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</si>
  <si>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</si>
  <si>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</si>
  <si>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</si>
  <si>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</si>
  <si>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</si>
  <si>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</si>
  <si>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</si>
  <si>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</si>
  <si>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</si>
  <si>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</si>
  <si>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</si>
  <si>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</si>
  <si>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</si>
  <si>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</si>
  <si>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</si>
  <si>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</si>
  <si>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</si>
  <si>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</si>
  <si>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</si>
  <si>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</si>
  <si>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</si>
  <si>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</si>
  <si>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</si>
  <si>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</si>
  <si>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</si>
  <si>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</si>
  <si>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</si>
  <si>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</si>
  <si>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</si>
  <si>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</si>
  <si>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</si>
  <si>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</si>
  <si>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</si>
  <si>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</si>
  <si>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</si>
  <si>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</si>
  <si>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</si>
  <si>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</si>
  <si>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</si>
  <si>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</si>
  <si>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</si>
  <si>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</si>
  <si>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</si>
  <si>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</si>
  <si>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</si>
  <si>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</si>
  <si>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</si>
  <si>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</si>
  <si>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</si>
  <si>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</si>
  <si>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</si>
  <si>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</si>
  <si>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</si>
  <si>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</si>
  <si>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</si>
  <si>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</si>
  <si>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</si>
  <si>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</si>
  <si>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</si>
  <si>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</si>
  <si>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</si>
  <si>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</si>
  <si>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</si>
  <si>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</si>
  <si>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</si>
  <si>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</si>
  <si>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</si>
  <si>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</si>
  <si>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</si>
  <si>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</si>
  <si>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</si>
  <si>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</si>
  <si>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</si>
  <si>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</si>
  <si>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</si>
  <si>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</si>
  <si>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</si>
  <si>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</si>
  <si>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</si>
  <si>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</si>
  <si>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</si>
  <si>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</si>
  <si>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</si>
  <si>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</si>
  <si>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</si>
  <si>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</si>
  <si>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</si>
  <si>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</si>
  <si>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</si>
  <si>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</si>
  <si>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</si>
  <si>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</si>
  <si>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</si>
  <si>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</si>
  <si>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</si>
  <si>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</si>
  <si>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</si>
  <si>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</si>
  <si>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</si>
  <si>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</si>
  <si>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</si>
  <si>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</si>
  <si>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</si>
  <si>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</si>
  <si>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</si>
  <si>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</si>
  <si>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</si>
  <si>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</si>
  <si>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</si>
  <si>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</si>
  <si>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</si>
  <si>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</si>
  <si>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</si>
  <si>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</si>
  <si>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</si>
  <si>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</si>
  <si>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</si>
  <si>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</si>
  <si>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</si>
  <si>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</si>
  <si>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</si>
  <si>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</si>
  <si>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</si>
  <si>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</si>
  <si>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</si>
  <si>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</si>
  <si>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</si>
  <si>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</si>
  <si>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</si>
  <si>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</si>
  <si>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</si>
  <si>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</si>
  <si>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</si>
  <si>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</si>
  <si>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</si>
  <si>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</si>
  <si>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</si>
  <si>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</si>
  <si>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</si>
  <si>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</si>
  <si>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</si>
  <si>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</si>
  <si>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</si>
  <si>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</si>
  <si>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</si>
  <si>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</si>
  <si>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</si>
  <si>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</si>
  <si>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</si>
  <si>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</si>
  <si>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</si>
  <si>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</si>
  <si>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</si>
  <si>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</si>
  <si>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</si>
  <si>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</si>
  <si>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</si>
  <si>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</si>
  <si>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</si>
  <si>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</si>
  <si>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</si>
  <si>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</si>
  <si>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</si>
  <si>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</si>
  <si>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</si>
  <si>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</si>
  <si>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</si>
  <si>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</si>
  <si>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</si>
  <si>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</si>
  <si>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</si>
  <si>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</si>
  <si>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</si>
  <si>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</si>
  <si>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</si>
  <si>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</si>
  <si>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</si>
  <si>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</si>
  <si>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</si>
  <si>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</si>
  <si>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</si>
  <si>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</si>
  <si>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</si>
  <si>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</si>
  <si>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</si>
  <si>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</si>
  <si>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</si>
  <si>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</si>
  <si>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</si>
  <si>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</si>
  <si>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</si>
  <si>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</si>
  <si>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</si>
  <si>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</si>
  <si>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</si>
  <si>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</si>
  <si>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</si>
  <si>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</si>
  <si>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</si>
  <si>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</si>
  <si>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</si>
  <si>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</si>
  <si>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</si>
  <si>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</si>
  <si>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</si>
  <si>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</si>
  <si>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</si>
  <si>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</si>
  <si>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</si>
  <si>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</si>
  <si>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</si>
  <si>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</si>
  <si>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</si>
  <si>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</si>
  <si>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</si>
  <si>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</si>
  <si>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</si>
  <si>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</si>
  <si>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</si>
  <si>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</si>
  <si>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</si>
  <si>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</si>
  <si>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</si>
  <si>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</si>
  <si>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</si>
  <si>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</si>
  <si>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</si>
  <si>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</si>
  <si>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</si>
  <si>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</si>
  <si>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</si>
  <si>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</si>
  <si>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</si>
  <si>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</si>
  <si>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</si>
  <si>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</si>
  <si>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</si>
  <si>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</si>
  <si>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</si>
  <si>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</si>
  <si>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</si>
  <si>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</si>
  <si>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</si>
  <si>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</si>
  <si>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</si>
  <si>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</si>
  <si>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</si>
  <si>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</si>
  <si>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</si>
  <si>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</si>
  <si>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</si>
  <si>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</si>
  <si>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</si>
  <si>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</si>
  <si>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</si>
  <si>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</si>
  <si>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</si>
  <si>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</si>
  <si>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</si>
  <si>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</si>
  <si>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</si>
  <si>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</si>
  <si>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</si>
  <si>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</si>
  <si>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</si>
  <si>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</si>
  <si>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</si>
  <si>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</si>
  <si>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</si>
  <si>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</si>
  <si>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</si>
  <si>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</si>
  <si>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</si>
  <si>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</si>
  <si>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</si>
  <si>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</si>
  <si>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</si>
  <si>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</si>
  <si>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</si>
  <si>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</si>
  <si>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</si>
  <si>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</si>
  <si>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</si>
  <si>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</si>
  <si>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</si>
  <si>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</si>
  <si>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</si>
  <si>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</si>
  <si>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</si>
  <si>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</si>
  <si>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</si>
  <si>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</si>
  <si>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</si>
  <si>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</si>
  <si>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</si>
  <si>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</si>
  <si>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</si>
  <si>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</si>
  <si>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</si>
  <si>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</si>
  <si>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</si>
  <si>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</si>
  <si>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</si>
  <si>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</si>
  <si>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</si>
  <si>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</si>
  <si>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</si>
  <si>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</si>
  <si>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</si>
  <si>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</si>
  <si>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</si>
  <si>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</si>
  <si>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</si>
  <si>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</si>
  <si>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</si>
  <si>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</si>
  <si>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</si>
  <si>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</si>
  <si>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</si>
  <si>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</si>
  <si>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</si>
  <si>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</si>
  <si>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</si>
  <si>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</si>
  <si>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</si>
  <si>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</si>
  <si>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</si>
  <si>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</si>
  <si>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</si>
  <si>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</si>
  <si>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</si>
  <si>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</si>
  <si>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</si>
  <si>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</si>
  <si>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</si>
  <si>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</si>
  <si>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</si>
  <si>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</si>
  <si>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</si>
  <si>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</si>
  <si>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</si>
  <si>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</si>
  <si>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</si>
  <si>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</si>
  <si>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</si>
  <si>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</si>
  <si>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</si>
  <si>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</si>
  <si>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</si>
  <si>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</si>
  <si>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</si>
  <si>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</si>
  <si>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</si>
  <si>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</si>
  <si>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</si>
  <si>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</si>
  <si>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</si>
  <si>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</si>
  <si>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</si>
  <si>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</si>
  <si>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</si>
  <si>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</si>
  <si>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</si>
  <si>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</si>
  <si>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</si>
  <si>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</si>
  <si>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</si>
  <si>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</si>
  <si>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</si>
  <si>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</si>
  <si>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</si>
  <si>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</si>
  <si>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</si>
  <si>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</si>
  <si>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</si>
  <si>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</si>
  <si>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</si>
  <si>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</si>
  <si>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</si>
  <si>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</si>
  <si>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</si>
  <si>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</si>
  <si>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</si>
  <si>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</si>
  <si>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</si>
  <si>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</si>
  <si>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</si>
  <si>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</si>
  <si>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</si>
  <si>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</si>
  <si>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</si>
  <si>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</si>
  <si>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</si>
  <si>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</si>
  <si>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</si>
  <si>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</si>
  <si>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</si>
  <si>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</si>
  <si>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</si>
  <si>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</si>
  <si>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</si>
  <si>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</si>
  <si>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</si>
  <si>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</si>
  <si>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</si>
  <si>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</si>
  <si>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</si>
  <si>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</si>
  <si>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</si>
  <si>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</si>
  <si>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</si>
  <si>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</si>
  <si>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</si>
  <si>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</si>
  <si>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</si>
  <si>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</si>
  <si>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</si>
  <si>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</si>
  <si>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</si>
  <si>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</si>
  <si>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</si>
  <si>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</si>
  <si>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</si>
  <si>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</si>
  <si>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</si>
  <si>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</si>
  <si>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</si>
  <si>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</si>
  <si>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</si>
  <si>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</si>
  <si>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</si>
  <si>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</si>
  <si>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</si>
  <si>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</si>
  <si>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</si>
  <si>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</si>
  <si>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</si>
  <si>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</si>
  <si>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</si>
  <si>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</si>
  <si>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</si>
  <si>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</si>
  <si>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</si>
  <si>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</si>
  <si>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</si>
  <si>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</si>
  <si>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</si>
  <si>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</si>
  <si>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</si>
  <si>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</si>
  <si>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</si>
  <si>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</si>
  <si>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</si>
  <si>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</si>
  <si>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</si>
  <si>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</si>
  <si>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</si>
  <si>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</si>
  <si>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</si>
  <si>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</si>
  <si>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</si>
  <si>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</si>
  <si>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</si>
  <si>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</si>
  <si>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</si>
  <si>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</si>
  <si>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</si>
  <si>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</si>
  <si>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</si>
  <si>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</si>
  <si>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</si>
  <si>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</si>
  <si>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</si>
  <si>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</si>
  <si>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</si>
  <si>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</si>
  <si>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</si>
  <si>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</si>
  <si>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</si>
  <si>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</si>
  <si>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</si>
  <si>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</si>
  <si>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</si>
  <si>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</si>
  <si>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</si>
  <si>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</si>
  <si>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</si>
  <si>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</si>
  <si>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</si>
  <si>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</si>
  <si>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</si>
  <si>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</si>
  <si>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</si>
  <si>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</si>
  <si>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</si>
  <si>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</si>
  <si>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</si>
  <si>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</si>
  <si>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</si>
  <si>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</si>
  <si>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</si>
  <si>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</si>
  <si>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</si>
  <si>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</si>
  <si>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</si>
  <si>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</si>
  <si>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</si>
  <si>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</si>
  <si>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</si>
  <si>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</si>
  <si>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</si>
  <si>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</si>
  <si>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</si>
  <si>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</si>
  <si>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</si>
  <si>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</si>
  <si>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</si>
  <si>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</si>
  <si>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</si>
  <si>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</si>
  <si>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</si>
  <si>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</si>
  <si>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</si>
  <si>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</si>
  <si>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</si>
  <si>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</si>
  <si>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</si>
  <si>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</si>
  <si>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</si>
  <si>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</si>
  <si>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</si>
  <si>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</si>
  <si>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</si>
  <si>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</si>
  <si>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</si>
  <si>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</si>
  <si>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</si>
  <si>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</si>
  <si>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</si>
  <si>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</si>
  <si>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</si>
  <si>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</si>
  <si>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</si>
  <si>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</si>
  <si>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</si>
  <si>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</si>
  <si>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</si>
  <si>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</si>
  <si>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</si>
  <si>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</si>
  <si>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</si>
  <si>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</si>
  <si>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</si>
  <si>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</si>
  <si>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</si>
  <si>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</si>
  <si>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</si>
  <si>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</si>
  <si>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</si>
  <si>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</si>
  <si>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</si>
  <si>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</si>
  <si>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</si>
  <si>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</si>
  <si>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</si>
  <si>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</si>
  <si>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</si>
  <si>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</si>
  <si>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</si>
  <si>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</si>
  <si>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</si>
  <si>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</si>
  <si>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</si>
  <si>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</si>
  <si>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</si>
  <si>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</si>
  <si>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</si>
  <si>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</si>
  <si>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</si>
  <si>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</si>
  <si>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</si>
  <si>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</si>
  <si>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</si>
  <si>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</si>
  <si>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</si>
  <si>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</si>
  <si>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</si>
  <si>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</si>
  <si>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</si>
  <si>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</si>
  <si>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</si>
  <si>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</si>
  <si>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</si>
  <si>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</si>
  <si>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</si>
  <si>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</si>
  <si>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</si>
  <si>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</si>
  <si>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</si>
  <si>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</si>
  <si>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</si>
  <si>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</si>
  <si>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</si>
  <si>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</si>
  <si>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</si>
  <si>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</si>
  <si>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</si>
  <si>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</si>
  <si>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</si>
  <si>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</si>
  <si>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</si>
  <si>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</si>
  <si>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</si>
  <si>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</si>
  <si>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</si>
  <si>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</si>
  <si>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</si>
  <si>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</si>
  <si>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</si>
  <si>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</si>
  <si>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</si>
  <si>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</si>
  <si>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</si>
  <si>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</si>
  <si>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</si>
  <si>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</si>
  <si>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</si>
  <si>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</si>
  <si>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</si>
  <si>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</si>
  <si>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</si>
  <si>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</si>
  <si>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</si>
  <si>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</si>
  <si>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</si>
  <si>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</si>
  <si>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</si>
  <si>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</si>
  <si>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</si>
  <si>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</si>
  <si>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</si>
  <si>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</si>
  <si>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</si>
  <si>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</si>
  <si>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</si>
  <si>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</si>
  <si>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</si>
  <si>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</si>
  <si>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</si>
  <si>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</si>
  <si>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</si>
  <si>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</si>
  <si>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</si>
  <si>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</si>
  <si>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</si>
  <si>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</si>
  <si>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</si>
  <si>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</si>
  <si>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</si>
  <si>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</si>
  <si>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</si>
  <si>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</si>
  <si>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</si>
  <si>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</si>
  <si>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</si>
  <si>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</si>
  <si>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</si>
  <si>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</si>
  <si>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</si>
  <si>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</si>
  <si>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</si>
  <si>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</si>
  <si>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</si>
  <si>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</si>
  <si>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</si>
  <si>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</si>
  <si>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</si>
  <si>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</si>
  <si>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</si>
  <si>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</si>
  <si>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</si>
  <si>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</si>
  <si>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</si>
  <si>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</si>
  <si>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</si>
  <si>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</si>
  <si>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</si>
  <si>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</si>
  <si>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</si>
  <si>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</si>
  <si>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</si>
  <si>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</si>
  <si>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</si>
  <si>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</si>
  <si>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</si>
  <si>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</si>
  <si>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</si>
  <si>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</si>
  <si>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</si>
  <si>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</si>
  <si>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</si>
  <si>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</si>
  <si>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</si>
  <si>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</si>
  <si>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</si>
  <si>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</si>
  <si>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</si>
  <si>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</si>
  <si>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</si>
  <si>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</si>
  <si>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</si>
  <si>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</si>
  <si>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</si>
  <si>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</si>
  <si>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</si>
  <si>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</si>
  <si>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</si>
  <si>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</si>
  <si>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</si>
  <si>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</si>
  <si>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</si>
  <si>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</si>
  <si>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</si>
  <si>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</si>
  <si>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</si>
  <si>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</si>
  <si>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</si>
  <si>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</si>
  <si>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</si>
  <si>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</si>
  <si>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</si>
  <si>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</si>
  <si>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</si>
  <si>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</si>
  <si>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</si>
  <si>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</si>
  <si>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</si>
  <si>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</si>
  <si>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</si>
  <si>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</si>
  <si>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</si>
  <si>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</si>
  <si>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</si>
  <si>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</si>
  <si>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</si>
  <si>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</si>
  <si>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</si>
  <si>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</si>
  <si>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</si>
  <si>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</si>
  <si>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</si>
  <si>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</si>
  <si>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</si>
  <si>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</si>
  <si>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</si>
  <si>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</si>
  <si>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</si>
  <si>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</si>
  <si>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</si>
  <si>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</si>
  <si>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</si>
  <si>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</si>
  <si>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</si>
  <si>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</si>
  <si>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</si>
  <si>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</si>
  <si>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</si>
  <si>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</si>
  <si>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</si>
  <si>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</si>
  <si>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</si>
  <si>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</si>
  <si>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</si>
  <si>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</si>
  <si>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</si>
  <si>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</si>
  <si>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</si>
  <si>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</si>
  <si>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</si>
  <si>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</si>
  <si>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</si>
  <si>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</si>
  <si>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Profit</t>
  </si>
  <si>
    <t>Jan</t>
  </si>
  <si>
    <t>Feb</t>
  </si>
  <si>
    <t>Mar</t>
  </si>
  <si>
    <t>Apr</t>
  </si>
  <si>
    <t>May</t>
  </si>
  <si>
    <t>Jun</t>
  </si>
  <si>
    <t>Jul</t>
  </si>
  <si>
    <t>Aug</t>
  </si>
  <si>
    <t>Sep</t>
  </si>
  <si>
    <t>Oct</t>
  </si>
  <si>
    <t>Nov</t>
  </si>
  <si>
    <t>Dec</t>
  </si>
  <si>
    <t>Sum of Sales</t>
  </si>
  <si>
    <t>sum of profit</t>
  </si>
  <si>
    <t>Producte by category</t>
  </si>
  <si>
    <t>States</t>
  </si>
  <si>
    <t>Sale</t>
  </si>
  <si>
    <t>Count of Order ID</t>
  </si>
  <si>
    <t>Sum of Quantity</t>
  </si>
  <si>
    <t>Sum of Profit margin</t>
  </si>
  <si>
    <t>Details for Sum of Quantity - Months (Order Date): 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</si>
</sst>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0.00"/>
    <numFmt numFmtId="165" formatCode="\$\ 0.00,\ &quot;k&quot;"/>
    <numFmt numFmtId="166" formatCode="\$\ 0.00,\ \k"/>
    <numFmt numFmtId="167" formatCode="[Green]0.00%;[Red]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scheme val="minor"/>
    </font>
  </fonts>
  <fills count="3">
    <fill>
      <patternFill patternType="none"/>
    </fill>
    <fill>
      <patternFill patternType="gray125"/>
    </fill>
    <fill>
      <patternFill patternType="solid">
        <fgColor theme="5" tint="0.39997558519241921"/>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style="thin">
        <color rgb="FF999999"/>
      </right>
      <top/>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0" fontId="0" fillId="0" borderId="3" xfId="0" applyNumberFormat="1" applyBorder="1"/>
    <xf numFmtId="10" fontId="0" fillId="0" borderId="5" xfId="0" applyNumberFormat="1" applyBorder="1"/>
    <xf numFmtId="10" fontId="0" fillId="0" borderId="4" xfId="0" applyNumberFormat="1"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166" fontId="0" fillId="0" borderId="3" xfId="0" applyNumberFormat="1" applyBorder="1"/>
    <xf numFmtId="166" fontId="0" fillId="0" borderId="5" xfId="0" applyNumberFormat="1" applyBorder="1"/>
    <xf numFmtId="166" fontId="0" fillId="0" borderId="4" xfId="0" applyNumberFormat="1" applyBorder="1"/>
    <xf numFmtId="166" fontId="0" fillId="0" borderId="0" xfId="0" applyNumberFormat="1"/>
    <xf numFmtId="0" fontId="1" fillId="0" borderId="0" xfId="0" applyFont="1"/>
    <xf numFmtId="0" fontId="0" fillId="0" borderId="10" xfId="0" applyBorder="1"/>
    <xf numFmtId="0" fontId="1" fillId="0" borderId="10" xfId="0" applyFont="1" applyBorder="1"/>
    <xf numFmtId="165" fontId="0" fillId="0" borderId="3" xfId="0" applyNumberFormat="1" applyBorder="1"/>
    <xf numFmtId="165" fontId="0" fillId="0" borderId="5" xfId="0" applyNumberFormat="1" applyBorder="1"/>
    <xf numFmtId="165" fontId="0" fillId="0" borderId="4" xfId="0" applyNumberFormat="1" applyBorder="1"/>
    <xf numFmtId="165" fontId="0" fillId="0" borderId="0" xfId="0" applyNumberFormat="1"/>
    <xf numFmtId="0" fontId="0" fillId="0" borderId="5" xfId="0" applyBorder="1"/>
    <xf numFmtId="0" fontId="0" fillId="0" borderId="4" xfId="0" applyBorder="1"/>
    <xf numFmtId="10" fontId="0" fillId="0" borderId="0" xfId="1" applyNumberFormat="1" applyFont="1"/>
    <xf numFmtId="14" fontId="0" fillId="0" borderId="0" xfId="0" applyNumberFormat="1"/>
    <xf numFmtId="0" fontId="5" fillId="0" borderId="0" xfId="0" applyFont="1"/>
    <xf numFmtId="0" fontId="0" fillId="0" borderId="0" xfId="0" pivotButton="1"/>
    <xf numFmtId="0" fontId="0" fillId="0" borderId="0" xfId="0" applyAlignment="1">
      <alignment horizontal="left"/>
    </xf>
    <xf numFmtId="167" fontId="0" fillId="0" borderId="0" xfId="0" applyNumberFormat="1"/>
    <xf numFmtId="0" fontId="0" fillId="2" borderId="0" xfId="0" applyFill="1"/>
  </cellXfs>
  <cellStyles count="2">
    <cellStyle name="Normal" xfId="0" builtinId="0"/>
    <cellStyle name="Per cent" xfId="1" builtinId="5"/>
  </cellStyles>
  <dxfs count="14">
    <dxf>
      <numFmt numFmtId="166" formatCode="\$\ 0.00,\ \k"/>
    </dxf>
    <dxf>
      <numFmt numFmtId="166" formatCode="\$\ 0.00,\ \k"/>
    </dxf>
    <dxf>
      <numFmt numFmtId="165" formatCode="\$\ 0.00,\ &quot;k&quot;"/>
    </dxf>
    <dxf>
      <numFmt numFmtId="165" formatCode="\$\ 0.00,\ &quot;k&quot;"/>
    </dxf>
    <dxf>
      <numFmt numFmtId="0" formatCode="General"/>
    </dxf>
    <dxf>
      <numFmt numFmtId="0" formatCode="General"/>
    </dxf>
    <dxf>
      <numFmt numFmtId="165" formatCode="\$\ 0.00,\ &quot;k&quot;"/>
    </dxf>
    <dxf>
      <numFmt numFmtId="19" formatCode="dd/mm/yyyy"/>
    </dxf>
    <dxf>
      <numFmt numFmtId="19" formatCode="dd/mm/yyyy"/>
    </dxf>
    <dxf>
      <fill>
        <patternFill>
          <bgColor theme="3" tint="0.34998626667073579"/>
        </patternFill>
      </fill>
    </dxf>
    <dxf>
      <font>
        <b/>
        <i/>
        <color theme="0"/>
      </font>
      <fill>
        <patternFill>
          <bgColor theme="3"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13"/>
      <tableStyleElement type="firstRowStripe" dxfId="12"/>
      <tableStyleElement type="secondRowStripe" dxfId="11"/>
    </tableStyle>
    <tableStyle name="Slicer Style 1" pivot="0" table="0" count="1" xr9:uid="{448ABDA5-01A5-4173-AFA0-3602621605EB}">
      <tableStyleElement type="headerRow" dxfId="10"/>
    </tableStyle>
    <tableStyle name="Slicer Style 2" pivot="0" table="0" count="1" xr9:uid="{01F7BF06-F5C3-4E36-AF02-D23CC622F8A4}">
      <tableStyleElement type="wholeTable" dxfId="9"/>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sale by categorey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Pivot!$E$7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F8-4DA2-B8D5-91351048C0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F8-4DA2-B8D5-91351048C0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F8-4DA2-B8D5-91351048C0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Pivot!$D$8:$D$11</c:f>
              <c:strCache>
                <c:ptCount val="3"/>
                <c:pt idx="0">
                  <c:v>Furniture</c:v>
                </c:pt>
                <c:pt idx="1">
                  <c:v>Office Supplies</c:v>
                </c:pt>
                <c:pt idx="2">
                  <c:v>Technology</c:v>
                </c:pt>
              </c:strCache>
            </c:strRef>
          </c:cat>
          <c:val>
            <c:numRef>
              <c:f>Pivot!$E$8:$E$11</c:f>
              <c:numCache>
                <c:formatCode>0.00%</c:formatCode>
                <c:ptCount val="3"/>
                <c:pt idx="0">
                  <c:v>0.23434397328068057</c:v>
                </c:pt>
                <c:pt idx="1">
                  <c:v>0.29644656708058281</c:v>
                </c:pt>
                <c:pt idx="2">
                  <c:v>0.46920945963873661</c:v>
                </c:pt>
              </c:numCache>
            </c:numRef>
          </c:val>
          <c:extLst>
            <c:ext xmlns:c16="http://schemas.microsoft.com/office/drawing/2014/chart" uri="{C3380CC4-5D6E-409C-BE32-E72D297353CC}">
              <c16:uniqueId val="{00000006-D6F8-4DA2-B8D5-91351048C0B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subcategorey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Pivot!$F$2:$F$7</c:f>
              <c:strCache>
                <c:ptCount val="5"/>
                <c:pt idx="0">
                  <c:v>Chairs</c:v>
                </c:pt>
                <c:pt idx="1">
                  <c:v>Copiers</c:v>
                </c:pt>
                <c:pt idx="2">
                  <c:v>Machines</c:v>
                </c:pt>
                <c:pt idx="3">
                  <c:v>Phones</c:v>
                </c:pt>
                <c:pt idx="4">
                  <c:v>Storage</c:v>
                </c:pt>
              </c:strCache>
            </c:strRef>
          </c:cat>
          <c:val>
            <c:numRef>
              <c:f>Pivot!$G$2:$G$7</c:f>
              <c:numCache>
                <c:formatCode>\$\ 0.00,\ \k</c:formatCode>
                <c:ptCount val="5"/>
                <c:pt idx="0">
                  <c:v>13110.319999999998</c:v>
                </c:pt>
                <c:pt idx="1">
                  <c:v>18599.842000000001</c:v>
                </c:pt>
                <c:pt idx="2">
                  <c:v>11545.699999999999</c:v>
                </c:pt>
                <c:pt idx="3">
                  <c:v>19237.325999999997</c:v>
                </c:pt>
                <c:pt idx="4">
                  <c:v>15649.755999999996</c:v>
                </c:pt>
              </c:numCache>
            </c:numRef>
          </c:val>
          <c:extLst>
            <c:ext xmlns:c16="http://schemas.microsoft.com/office/drawing/2014/chart" uri="{C3380CC4-5D6E-409C-BE32-E72D297353CC}">
              <c16:uniqueId val="{00000000-CCCF-442F-992F-75F6995E9A94}"/>
            </c:ext>
          </c:extLst>
        </c:ser>
        <c:dLbls>
          <c:dLblPos val="inEnd"/>
          <c:showLegendKey val="0"/>
          <c:showVal val="1"/>
          <c:showCatName val="0"/>
          <c:showSerName val="0"/>
          <c:showPercent val="0"/>
          <c:showBubbleSize val="0"/>
        </c:dLbls>
        <c:gapWidth val="115"/>
        <c:overlap val="-20"/>
        <c:axId val="1451649103"/>
        <c:axId val="1451648623"/>
      </c:barChart>
      <c:catAx>
        <c:axId val="1451649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648623"/>
        <c:crosses val="autoZero"/>
        <c:auto val="1"/>
        <c:lblAlgn val="ctr"/>
        <c:lblOffset val="100"/>
        <c:noMultiLvlLbl val="0"/>
      </c:catAx>
      <c:valAx>
        <c:axId val="1451648623"/>
        <c:scaling>
          <c:orientation val="minMax"/>
        </c:scaling>
        <c:delete val="0"/>
        <c:axPos val="b"/>
        <c:majorGridlines>
          <c:spPr>
            <a:ln w="9525" cap="flat" cmpd="sng" algn="ctr">
              <a:solidFill>
                <a:schemeClr val="lt1">
                  <a:lumMod val="95000"/>
                  <a:alpha val="10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64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68073606122255"/>
          <c:y val="4.955164258032109E-2"/>
          <c:w val="0.66229917110514736"/>
          <c:h val="0.83976414550740741"/>
        </c:manualLayout>
      </c:layout>
      <c:areaChart>
        <c:grouping val="stacked"/>
        <c:varyColors val="0"/>
        <c:ser>
          <c:idx val="0"/>
          <c:order val="0"/>
          <c:tx>
            <c:strRef>
              <c:f>Pivot!$B$1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Pivot!$B$2:$B$14</c:f>
              <c:numCache>
                <c:formatCode>\$\ 0.00,\ "k"</c:formatCode>
                <c:ptCount val="12"/>
                <c:pt idx="0">
                  <c:v>515.82219999999995</c:v>
                </c:pt>
                <c:pt idx="1">
                  <c:v>-70.989700000000155</c:v>
                </c:pt>
                <c:pt idx="2">
                  <c:v>-44.357400000000027</c:v>
                </c:pt>
                <c:pt idx="3">
                  <c:v>1175.1635000000001</c:v>
                </c:pt>
                <c:pt idx="4">
                  <c:v>404.91619999999989</c:v>
                </c:pt>
                <c:pt idx="5">
                  <c:v>2248.2433999999998</c:v>
                </c:pt>
                <c:pt idx="6">
                  <c:v>371.06540000000001</c:v>
                </c:pt>
                <c:pt idx="7">
                  <c:v>609.27759999999955</c:v>
                </c:pt>
                <c:pt idx="8">
                  <c:v>2990.8471999999974</c:v>
                </c:pt>
                <c:pt idx="9">
                  <c:v>8868.9486999999972</c:v>
                </c:pt>
                <c:pt idx="10">
                  <c:v>5042.1612999999988</c:v>
                </c:pt>
                <c:pt idx="11">
                  <c:v>4598.1183999999985</c:v>
                </c:pt>
              </c:numCache>
            </c:numRef>
          </c:val>
          <c:extLst>
            <c:ext xmlns:c16="http://schemas.microsoft.com/office/drawing/2014/chart" uri="{C3380CC4-5D6E-409C-BE32-E72D297353CC}">
              <c16:uniqueId val="{00000000-9837-475F-BF7B-894456E31E8D}"/>
            </c:ext>
          </c:extLst>
        </c:ser>
        <c:dLbls>
          <c:showLegendKey val="0"/>
          <c:showVal val="0"/>
          <c:showCatName val="0"/>
          <c:showSerName val="0"/>
          <c:showPercent val="0"/>
          <c:showBubbleSize val="0"/>
        </c:dLbls>
        <c:axId val="1891486511"/>
        <c:axId val="1891482671"/>
      </c:areaChart>
      <c:barChart>
        <c:barDir val="col"/>
        <c:grouping val="clustered"/>
        <c:varyColors val="0"/>
        <c:ser>
          <c:idx val="1"/>
          <c:order val="1"/>
          <c:tx>
            <c:strRef>
              <c:f>Pivot!$C$1</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Pivot!$C$2:$C$14</c:f>
              <c:numCache>
                <c:formatCode>\$\ 0.00,\ "k"</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extLst>
            <c:ext xmlns:c16="http://schemas.microsoft.com/office/drawing/2014/chart" uri="{C3380CC4-5D6E-409C-BE32-E72D297353CC}">
              <c16:uniqueId val="{00000001-9837-475F-BF7B-894456E31E8D}"/>
            </c:ext>
          </c:extLst>
        </c:ser>
        <c:dLbls>
          <c:showLegendKey val="0"/>
          <c:showVal val="0"/>
          <c:showCatName val="0"/>
          <c:showSerName val="0"/>
          <c:showPercent val="0"/>
          <c:showBubbleSize val="0"/>
        </c:dLbls>
        <c:gapWidth val="269"/>
        <c:overlap val="-27"/>
        <c:axId val="1891489871"/>
        <c:axId val="1891489391"/>
      </c:barChart>
      <c:catAx>
        <c:axId val="1891486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1482671"/>
        <c:crosses val="autoZero"/>
        <c:auto val="1"/>
        <c:lblAlgn val="ctr"/>
        <c:lblOffset val="100"/>
        <c:noMultiLvlLbl val="0"/>
      </c:catAx>
      <c:valAx>
        <c:axId val="1891482671"/>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1486511"/>
        <c:crosses val="autoZero"/>
        <c:crossBetween val="between"/>
      </c:valAx>
      <c:valAx>
        <c:axId val="1891489391"/>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1489871"/>
        <c:crosses val="max"/>
        <c:crossBetween val="between"/>
      </c:valAx>
      <c:catAx>
        <c:axId val="1891489871"/>
        <c:scaling>
          <c:orientation val="minMax"/>
        </c:scaling>
        <c:delete val="1"/>
        <c:axPos val="b"/>
        <c:numFmt formatCode="General" sourceLinked="1"/>
        <c:majorTickMark val="none"/>
        <c:minorTickMark val="none"/>
        <c:tickLblPos val="nextTo"/>
        <c:crossAx val="18914893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Analysis.xlsx]Pivot!PivotTable8</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0778855306E-2"/>
          <c:y val="0.14328813551672862"/>
          <c:w val="0.89814814814814814"/>
          <c:h val="0.68476610186319709"/>
        </c:manualLayout>
      </c:layout>
      <c:lineChart>
        <c:grouping val="standard"/>
        <c:varyColors val="0"/>
        <c:ser>
          <c:idx val="0"/>
          <c:order val="0"/>
          <c:tx>
            <c:strRef>
              <c:f>Pivot!$J$9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Pivot!$I$10:$I$22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Pivot!$J$10:$J$22</c:f>
              <c:numCache>
                <c:formatCode>General</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smooth val="0"/>
          <c:extLst>
            <c:ext xmlns:c16="http://schemas.microsoft.com/office/drawing/2014/chart" uri="{C3380CC4-5D6E-409C-BE32-E72D297353CC}">
              <c16:uniqueId val="{00000000-3149-4EBE-AF47-B578885C83F2}"/>
            </c:ext>
          </c:extLst>
        </c:ser>
        <c:dLbls>
          <c:showLegendKey val="0"/>
          <c:showVal val="0"/>
          <c:showCatName val="0"/>
          <c:showSerName val="0"/>
          <c:showPercent val="0"/>
          <c:showBubbleSize val="0"/>
        </c:dLbls>
        <c:marker val="1"/>
        <c:smooth val="0"/>
        <c:axId val="1891469231"/>
        <c:axId val="1891486511"/>
      </c:lineChart>
      <c:catAx>
        <c:axId val="1891469231"/>
        <c:scaling>
          <c:orientation val="minMax"/>
        </c:scaling>
        <c:delete val="1"/>
        <c:axPos val="b"/>
        <c:numFmt formatCode="General" sourceLinked="1"/>
        <c:majorTickMark val="none"/>
        <c:minorTickMark val="none"/>
        <c:tickLblPos val="nextTo"/>
        <c:crossAx val="1891486511"/>
        <c:crosses val="autoZero"/>
        <c:auto val="1"/>
        <c:lblAlgn val="ctr"/>
        <c:lblOffset val="100"/>
        <c:noMultiLvlLbl val="0"/>
      </c:catAx>
      <c:valAx>
        <c:axId val="1891486511"/>
        <c:scaling>
          <c:orientation val="minMax"/>
        </c:scaling>
        <c:delete val="1"/>
        <c:axPos val="l"/>
        <c:numFmt formatCode="General" sourceLinked="1"/>
        <c:majorTickMark val="none"/>
        <c:minorTickMark val="none"/>
        <c:tickLblPos val="nextTo"/>
        <c:crossAx val="18914692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Analysis.xlsx]Pivot!PivotTable9</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38628731087996E-2"/>
          <c:y val="6.5315675240702017E-2"/>
          <c:w val="0.93888888888888888"/>
          <c:h val="0.84057971014492749"/>
        </c:manualLayout>
      </c:layout>
      <c:lineChart>
        <c:grouping val="standard"/>
        <c:varyColors val="0"/>
        <c:ser>
          <c:idx val="0"/>
          <c:order val="0"/>
          <c:tx>
            <c:strRef>
              <c:f>Pivot!$M$9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Pivot!$L$10:$L$22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Pivot!$M$10:$M$22</c:f>
              <c:numCache>
                <c:formatCode>General</c:formatCode>
                <c:ptCount val="12"/>
                <c:pt idx="0">
                  <c:v>515.82219999999995</c:v>
                </c:pt>
                <c:pt idx="1">
                  <c:v>-70.989700000000155</c:v>
                </c:pt>
                <c:pt idx="2">
                  <c:v>-44.357400000000027</c:v>
                </c:pt>
                <c:pt idx="3">
                  <c:v>1175.1635000000001</c:v>
                </c:pt>
                <c:pt idx="4">
                  <c:v>404.91619999999989</c:v>
                </c:pt>
                <c:pt idx="5">
                  <c:v>2248.2433999999998</c:v>
                </c:pt>
                <c:pt idx="6">
                  <c:v>371.06540000000001</c:v>
                </c:pt>
                <c:pt idx="7">
                  <c:v>609.27759999999955</c:v>
                </c:pt>
                <c:pt idx="8">
                  <c:v>2990.8471999999974</c:v>
                </c:pt>
                <c:pt idx="9">
                  <c:v>8868.9486999999972</c:v>
                </c:pt>
                <c:pt idx="10">
                  <c:v>5042.1612999999988</c:v>
                </c:pt>
                <c:pt idx="11">
                  <c:v>4598.1183999999985</c:v>
                </c:pt>
              </c:numCache>
            </c:numRef>
          </c:val>
          <c:smooth val="0"/>
          <c:extLst>
            <c:ext xmlns:c16="http://schemas.microsoft.com/office/drawing/2014/chart" uri="{C3380CC4-5D6E-409C-BE32-E72D297353CC}">
              <c16:uniqueId val="{00000000-9032-49B2-8807-72242615F426}"/>
            </c:ext>
          </c:extLst>
        </c:ser>
        <c:dLbls>
          <c:showLegendKey val="0"/>
          <c:showVal val="0"/>
          <c:showCatName val="0"/>
          <c:showSerName val="0"/>
          <c:showPercent val="0"/>
          <c:showBubbleSize val="0"/>
        </c:dLbls>
        <c:marker val="1"/>
        <c:smooth val="0"/>
        <c:axId val="1891407311"/>
        <c:axId val="1891416431"/>
      </c:lineChart>
      <c:catAx>
        <c:axId val="1891407311"/>
        <c:scaling>
          <c:orientation val="minMax"/>
        </c:scaling>
        <c:delete val="1"/>
        <c:axPos val="b"/>
        <c:numFmt formatCode="General" sourceLinked="1"/>
        <c:majorTickMark val="none"/>
        <c:minorTickMark val="none"/>
        <c:tickLblPos val="nextTo"/>
        <c:crossAx val="1891416431"/>
        <c:crosses val="autoZero"/>
        <c:auto val="1"/>
        <c:lblAlgn val="ctr"/>
        <c:lblOffset val="100"/>
        <c:noMultiLvlLbl val="0"/>
      </c:catAx>
      <c:valAx>
        <c:axId val="1891416431"/>
        <c:scaling>
          <c:orientation val="minMax"/>
        </c:scaling>
        <c:delete val="1"/>
        <c:axPos val="l"/>
        <c:numFmt formatCode="General" sourceLinked="1"/>
        <c:majorTickMark val="none"/>
        <c:minorTickMark val="none"/>
        <c:tickLblPos val="nextTo"/>
        <c:crossAx val="189140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353376737973451E-2"/>
          <c:y val="3.646678947883767E-2"/>
          <c:w val="0.87691402219776748"/>
          <c:h val="0.89814814814814814"/>
        </c:manualLayout>
      </c:layout>
      <c:lineChart>
        <c:grouping val="standard"/>
        <c:varyColors val="0"/>
        <c:ser>
          <c:idx val="0"/>
          <c:order val="0"/>
          <c:tx>
            <c:strRef>
              <c:f>Pivot!$Q$9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Pivot!$P$10:$P$22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Pivot!$Q$10:$Q$22</c:f>
              <c:numCache>
                <c:formatCode>General</c:formatCode>
                <c:ptCount val="12"/>
                <c:pt idx="0">
                  <c:v>16</c:v>
                </c:pt>
                <c:pt idx="1">
                  <c:v>9</c:v>
                </c:pt>
                <c:pt idx="2">
                  <c:v>31</c:v>
                </c:pt>
                <c:pt idx="3">
                  <c:v>57</c:v>
                </c:pt>
                <c:pt idx="4">
                  <c:v>23</c:v>
                </c:pt>
                <c:pt idx="5">
                  <c:v>37</c:v>
                </c:pt>
                <c:pt idx="6">
                  <c:v>34</c:v>
                </c:pt>
                <c:pt idx="7">
                  <c:v>35</c:v>
                </c:pt>
                <c:pt idx="8">
                  <c:v>81</c:v>
                </c:pt>
                <c:pt idx="9">
                  <c:v>36</c:v>
                </c:pt>
                <c:pt idx="10">
                  <c:v>83</c:v>
                </c:pt>
                <c:pt idx="11">
                  <c:v>60</c:v>
                </c:pt>
              </c:numCache>
            </c:numRef>
          </c:val>
          <c:smooth val="0"/>
          <c:extLst>
            <c:ext xmlns:c16="http://schemas.microsoft.com/office/drawing/2014/chart" uri="{C3380CC4-5D6E-409C-BE32-E72D297353CC}">
              <c16:uniqueId val="{00000000-C8AF-4AE1-B0E3-849DB0FC7CE8}"/>
            </c:ext>
          </c:extLst>
        </c:ser>
        <c:dLbls>
          <c:showLegendKey val="0"/>
          <c:showVal val="0"/>
          <c:showCatName val="0"/>
          <c:showSerName val="0"/>
          <c:showPercent val="0"/>
          <c:showBubbleSize val="0"/>
        </c:dLbls>
        <c:marker val="1"/>
        <c:smooth val="0"/>
        <c:axId val="977272639"/>
        <c:axId val="977270719"/>
      </c:lineChart>
      <c:catAx>
        <c:axId val="977272639"/>
        <c:scaling>
          <c:orientation val="minMax"/>
        </c:scaling>
        <c:delete val="1"/>
        <c:axPos val="b"/>
        <c:numFmt formatCode="General" sourceLinked="1"/>
        <c:majorTickMark val="none"/>
        <c:minorTickMark val="none"/>
        <c:tickLblPos val="nextTo"/>
        <c:crossAx val="977270719"/>
        <c:crosses val="autoZero"/>
        <c:auto val="1"/>
        <c:lblAlgn val="ctr"/>
        <c:lblOffset val="100"/>
        <c:noMultiLvlLbl val="0"/>
      </c:catAx>
      <c:valAx>
        <c:axId val="977270719"/>
        <c:scaling>
          <c:orientation val="minMax"/>
        </c:scaling>
        <c:delete val="1"/>
        <c:axPos val="l"/>
        <c:numFmt formatCode="General" sourceLinked="1"/>
        <c:majorTickMark val="none"/>
        <c:minorTickMark val="none"/>
        <c:tickLblPos val="nextTo"/>
        <c:crossAx val="97727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Analysis.xlsx]Pivot!PivotTable6</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68823423783795E-3"/>
          <c:y val="9.2146820543767924E-2"/>
          <c:w val="0.93888888888888888"/>
          <c:h val="0.89814814814814814"/>
        </c:manualLayout>
      </c:layout>
      <c:lineChart>
        <c:grouping val="standard"/>
        <c:varyColors val="0"/>
        <c:ser>
          <c:idx val="0"/>
          <c:order val="0"/>
          <c:tx>
            <c:strRef>
              <c:f>Pivot!$U$9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Pivot!$T$10:$T$22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Pivot!$U$10:$U$22</c:f>
              <c:numCache>
                <c:formatCode>\$\ 0.00,\ "k"</c:formatCode>
                <c:ptCount val="12"/>
                <c:pt idx="0">
                  <c:v>62</c:v>
                </c:pt>
                <c:pt idx="1">
                  <c:v>33</c:v>
                </c:pt>
                <c:pt idx="2">
                  <c:v>92</c:v>
                </c:pt>
                <c:pt idx="3">
                  <c:v>174</c:v>
                </c:pt>
                <c:pt idx="4">
                  <c:v>100</c:v>
                </c:pt>
                <c:pt idx="5">
                  <c:v>140</c:v>
                </c:pt>
                <c:pt idx="6">
                  <c:v>140</c:v>
                </c:pt>
                <c:pt idx="7">
                  <c:v>125</c:v>
                </c:pt>
                <c:pt idx="8">
                  <c:v>294</c:v>
                </c:pt>
                <c:pt idx="9">
                  <c:v>156</c:v>
                </c:pt>
                <c:pt idx="10">
                  <c:v>346</c:v>
                </c:pt>
                <c:pt idx="11">
                  <c:v>251</c:v>
                </c:pt>
              </c:numCache>
            </c:numRef>
          </c:val>
          <c:smooth val="0"/>
          <c:extLst>
            <c:ext xmlns:c16="http://schemas.microsoft.com/office/drawing/2014/chart" uri="{C3380CC4-5D6E-409C-BE32-E72D297353CC}">
              <c16:uniqueId val="{00000000-81AF-4027-B4EC-70009D7E65A1}"/>
            </c:ext>
          </c:extLst>
        </c:ser>
        <c:dLbls>
          <c:showLegendKey val="0"/>
          <c:showVal val="0"/>
          <c:showCatName val="0"/>
          <c:showSerName val="0"/>
          <c:showPercent val="0"/>
          <c:showBubbleSize val="0"/>
        </c:dLbls>
        <c:marker val="1"/>
        <c:smooth val="0"/>
        <c:axId val="6922623"/>
        <c:axId val="6924063"/>
      </c:lineChart>
      <c:catAx>
        <c:axId val="6922623"/>
        <c:scaling>
          <c:orientation val="minMax"/>
        </c:scaling>
        <c:delete val="1"/>
        <c:axPos val="b"/>
        <c:numFmt formatCode="General" sourceLinked="1"/>
        <c:majorTickMark val="none"/>
        <c:minorTickMark val="none"/>
        <c:tickLblPos val="nextTo"/>
        <c:crossAx val="6924063"/>
        <c:crosses val="autoZero"/>
        <c:auto val="1"/>
        <c:lblAlgn val="ctr"/>
        <c:lblOffset val="100"/>
        <c:noMultiLvlLbl val="0"/>
      </c:catAx>
      <c:valAx>
        <c:axId val="6924063"/>
        <c:scaling>
          <c:orientation val="minMax"/>
        </c:scaling>
        <c:delete val="1"/>
        <c:axPos val="l"/>
        <c:numFmt formatCode="\$\ 0.00,\ &quot;k&quot;" sourceLinked="1"/>
        <c:majorTickMark val="none"/>
        <c:minorTickMark val="none"/>
        <c:tickLblPos val="nextTo"/>
        <c:crossAx val="692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Analysis.xlsx]Pivot!PivotTable10</c:name>
    <c:fmtId val="1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51454380583627E-2"/>
          <c:y val="9.8549738242306676E-3"/>
          <c:w val="0.93888888888888888"/>
          <c:h val="0.89814814814814814"/>
        </c:manualLayout>
      </c:layout>
      <c:lineChart>
        <c:grouping val="standard"/>
        <c:varyColors val="0"/>
        <c:ser>
          <c:idx val="0"/>
          <c:order val="0"/>
          <c:tx>
            <c:strRef>
              <c:f>Pivot!$Y$9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Pivot!$X$10:$X$22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Pivot!$Y$10:$Y$22</c:f>
              <c:numCache>
                <c:formatCode>General</c:formatCode>
                <c:ptCount val="12"/>
                <c:pt idx="0">
                  <c:v>0.26301812289219784</c:v>
                </c:pt>
                <c:pt idx="1">
                  <c:v>-4.2640579659654863E-2</c:v>
                </c:pt>
                <c:pt idx="2">
                  <c:v>-1.1433365681653868E-2</c:v>
                </c:pt>
                <c:pt idx="3">
                  <c:v>0.10549036410027725</c:v>
                </c:pt>
                <c:pt idx="4">
                  <c:v>0.13132601863593754</c:v>
                </c:pt>
                <c:pt idx="5">
                  <c:v>0.36647492388073843</c:v>
                </c:pt>
                <c:pt idx="6">
                  <c:v>0.12494041123403542</c:v>
                </c:pt>
                <c:pt idx="7">
                  <c:v>0.10500524442321159</c:v>
                </c:pt>
                <c:pt idx="8">
                  <c:v>0.15956454526209388</c:v>
                </c:pt>
                <c:pt idx="9">
                  <c:v>0.34987771369825116</c:v>
                </c:pt>
                <c:pt idx="10">
                  <c:v>0.2002188557957712</c:v>
                </c:pt>
                <c:pt idx="11">
                  <c:v>0.21335058653892675</c:v>
                </c:pt>
              </c:numCache>
            </c:numRef>
          </c:val>
          <c:smooth val="0"/>
          <c:extLst>
            <c:ext xmlns:c16="http://schemas.microsoft.com/office/drawing/2014/chart" uri="{C3380CC4-5D6E-409C-BE32-E72D297353CC}">
              <c16:uniqueId val="{00000000-CF7E-4372-9D21-3EDD024C68D7}"/>
            </c:ext>
          </c:extLst>
        </c:ser>
        <c:dLbls>
          <c:showLegendKey val="0"/>
          <c:showVal val="0"/>
          <c:showCatName val="0"/>
          <c:showSerName val="0"/>
          <c:showPercent val="0"/>
          <c:showBubbleSize val="0"/>
        </c:dLbls>
        <c:marker val="1"/>
        <c:smooth val="0"/>
        <c:axId val="8561519"/>
        <c:axId val="927689679"/>
      </c:lineChart>
      <c:catAx>
        <c:axId val="8561519"/>
        <c:scaling>
          <c:orientation val="minMax"/>
        </c:scaling>
        <c:delete val="1"/>
        <c:axPos val="b"/>
        <c:numFmt formatCode="General" sourceLinked="1"/>
        <c:majorTickMark val="none"/>
        <c:minorTickMark val="none"/>
        <c:tickLblPos val="nextTo"/>
        <c:crossAx val="927689679"/>
        <c:crosses val="autoZero"/>
        <c:auto val="1"/>
        <c:lblAlgn val="ctr"/>
        <c:lblOffset val="100"/>
        <c:noMultiLvlLbl val="0"/>
      </c:catAx>
      <c:valAx>
        <c:axId val="927689679"/>
        <c:scaling>
          <c:orientation val="minMax"/>
        </c:scaling>
        <c:delete val="1"/>
        <c:axPos val="l"/>
        <c:numFmt formatCode="General" sourceLinked="1"/>
        <c:majorTickMark val="none"/>
        <c:minorTickMark val="none"/>
        <c:tickLblPos val="nextTo"/>
        <c:crossAx val="856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Sum of profit by Category</cx:v>
        </cx:txData>
      </cx:tx>
      <cx:txPr>
        <a:bodyPr spcFirstLastPara="1" vertOverflow="ellipsis" horzOverflow="overflow" wrap="square" lIns="0" tIns="0" rIns="0" bIns="0" anchor="ctr" anchorCtr="1"/>
        <a:lstStyle/>
        <a:p>
          <a:pPr algn="ctr" rtl="0">
            <a:defRPr/>
          </a:pPr>
          <a:r>
            <a:rPr lang="en-GB"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ea typeface="Calibri"/>
              <a:cs typeface="Calibri"/>
            </a:rPr>
            <a:t>Sum of profit by Category</a:t>
          </a:r>
        </a:p>
      </cx:txPr>
    </cx:title>
    <cx:plotArea>
      <cx:plotAreaRegion>
        <cx:series layoutId="waterfall" uniqueId="{08604D4C-B47C-417E-A220-457C0EDE6FD5}">
          <cx:dataLabels pos="inEnd">
            <cx:visibility seriesName="0" categoryName="0" value="1"/>
          </cx:dataLabels>
          <cx:dataId val="0"/>
          <cx:layoutPr>
            <cx:visibility connectorLines="0"/>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 of states</cx:v>
        </cx:txData>
      </cx:tx>
      <cx:txPr>
        <a:bodyPr spcFirstLastPara="1" vertOverflow="ellipsis" horzOverflow="overflow" wrap="square" lIns="0" tIns="0" rIns="0" bIns="0" anchor="ctr" anchorCtr="1"/>
        <a:lstStyle/>
        <a:p>
          <a:pPr algn="ctr" rtl="0">
            <a:defRPr/>
          </a:pPr>
          <a:r>
            <a:rPr lang="en-GB" sz="1400" b="0" i="0" u="none" strike="noStrike" baseline="0">
              <a:solidFill>
                <a:schemeClr val="bg1"/>
              </a:solidFill>
              <a:latin typeface="Calibri"/>
              <a:ea typeface="Calibri"/>
              <a:cs typeface="Calibri"/>
            </a:rPr>
            <a:t>Sale of states</a:t>
          </a:r>
        </a:p>
      </cx:txPr>
    </cx:title>
    <cx:plotArea>
      <cx:plotAreaRegion>
        <cx:series layoutId="regionMap" uniqueId="{80813DE9-073D-4ACF-8F57-AA54C6B51D49}">
          <cx:tx>
            <cx:txData>
              <cx:f>_xlchart.v5.2</cx:f>
              <cx:v>Sale</cx:v>
            </cx:txData>
          </cx:tx>
          <cx:dataId val="0"/>
          <cx:layoutPr>
            <cx:geography cultureLanguage="en-GB" cultureRegion="IN" attribution="Powered by Bing">
              <cx:geoCache provider="{E9337A44-BEBE-4D9F-B70C-5C5E7DAFC167}">
                <cx:binary>7Hxpb9zGlvZfMfx5qNS+XNxc4CXZrVZLakuyojj5QsiyxKXIKi7F9dfPaclKpLbjTJC8AxgYJbDV
TbK256zPOfS/76Z/3ZX3t+2bqSpt96+76ce3mff1v374obvL7qvb7qjK71rXuQd/dOeqH9zDQ353
/8On9nbMbfoDQZj9cJfdtv5+evuff8No6b07c3e3Pnf2sr9v56v7ri99941rX7305vZTlds473yb
33n849vd/fhme9929/PbN/fW536+nuv7H9++uu/tmx8OR/ti5jclLM73n+BZho4w1UhzitHjD3n7
pnQ2/Xw5kOxISMVhk/rphz3Pvbut4Pnf1/Rfb36yub//9Oa9v/X33fNtX1vi4wJvP31q77sOdvn4
9zeHerVDuHP79s2d663fn20Kx/zj24O5885FTzdEbr/Nn94/nssPr9H5z78PvoCTOvjmBYCHx/pn
l77AL3LW3t/5/K733zqdvwggPuKSY04pfwIQHwBIjiRVRGHCnyd9Qu7Fav42dN8a6wC76Pq7xC6+
L2/H2/b++Qy/JtZ/DTiqjxBSUhDKP6vWAXD8iAklGMXq6foBfs8r+tvg/eFAB8jFq+8Sub2F+sW1
5p9DjpEjTTVhlJInlaNfICfgCheYPSEnnuf+3WbuV/S3kXve2hcDHSC3++W7RW5zW9Vdlv+Tisfo
kVAAjn62mIfw7S0q6CV4xd9c4pO7/R2+35b1xdH/sWP+Y6/3x6MdArn5LoF8jmHeuIc3kSv76mN+
+6wS/4AhVUcaMakwhdjkVewijxAGHAX9bEEPYpevLetv4/k/GvQA1jj6LmE9v83tP+gQGT+iTAjG
nx2ifA2n0EcEg01F8rNZPYDzcTl/G7+vj3IA2Pn36QrPb9u5vLWf/lnd40QCYq+xkuJIIkzATX7G
CmzsSxv6vJJ/AK6nLX0x0CFi8XepYj/fd/7NTd6muf2HTaZghIPNJE8RyoGqKXQkMJWQGH7OCg/g
e7WsL47+r7rAb492AOTPN98lkOe3XXd7l/Xdvffdsy78fd8HoSiWhEom6dezP3wkEEeUKkD4tQK+
WM/fRvDV7r4Y7QDB8//3XSL4Lsvd8xn+A8ChI4Y5p0zLr+YQCtJ2BBGqIs/Ey/PcT0HofjVfHPRf
VbyvDnKA1rvvM+S8uLe2m8vh9h+1m8CWKS2EVk+YIXRItsgjRZXSErB7/FGvUXu5qr+N3jcHO0Dx
4vvUuasM2Ls3J90/G7QwMIpEEc0/pwUaUHqVN0ACiJVCEIo+oXjg/V6u6m+j+M3BDlC8OvkuLefN
fVs5659V4R8wnuwISU7gP0DmFXLkSAgitFD0CbkDzuzzSv42aH80zgFeN9ffJV7HLeQIb66dvy3/
DLP/j2w5+l+c+9vFhJdu9dWdf7HWAowvhGJcMvp1n6+BEcaKit+SJvZ8BE8+/6DG8cfL+jrTdPD4
q538LxVQ/lhcfqtRxbf+dvVY3HpRX/n21efCzMGjb14e0CvNfD7Wk08/viUSKIcXQO4H+fzk06m/
NNBfefD+tvM/vg0kPsIEAT9BwfoQpRFwviMkb0+XlGYMaSzBMEkwSda1PoPaGzmCJzBTQmHBkNhX
aDrXP16C4RiHohvU5eDr5x1euHJOnf3tOD5/fmP76sLl1nc/voU84O2b+um+/f44U/BDEQOpYrAu
KqHCV9/dXkHtEm7H/9W0ad9WWrtNIDsbFnPm3mtDfL5Kla5WOeEfxmoYzsugzsOirz+UKQ9O0Ch3
xPWliaolM3HdsepSD5W9KHt0wxOU5mFdNsXasVHFSx/QkxbLMmJzINfFPI2h6uSuLgcTkglfFNPY
3mpanYuxPKfBeJz4Ool9y3XUjxUPy6FX4dDmDz3q810F5xg1srZhb10TokAt4cTJGOZoOXUaXQjc
0VC3462bxinkpl3NbDZh6/OHrixMXNF0XkmndpJOx2Mu66hO7YM29nzEw1Uy8Sxkeb9mxJz383LB
ivkUpXBXWwThlOW3c+1d7JrljnuzLQd856T40Mzd2pVJGbVVRn9OGrbJWyXCEXV65bpkCW2gdtjT
D2YobyVa8Bql4xVqzfn+BHzVq5iZ8qGobRB1qS/WtJxdTKvRhH0qs3AYh+uUjlfKTiJSRKQnbanv
xsToY5yxTZrOp6Yn7mQpyzwKxg4OBqGI8XxLsp5Ek5muRTZfjTX7kFGzTafytm2KW7fwncxoK0LB
uhWDDY0sf3B+vmAlYDVTv2503YQBM9uF9Uk4+awKLUmLkDg4KJK1SZjw1oeaoGyVG+2jPhjcqa/z
eZUG+7PMqtsez2OI5sWEfnRztJ+rZnBD0CwXY4cuPBmP+2w5xSqtomBAp7V0QTSY7IGWcBvH+bkx
0ykBcDbKaREWOezQsflmSXwSll6Uca5pEJsOJhpyVcSZZstZy4utm5ebljVJmPHpukI8nmY7RjZr
fZy4/NYOo16VZLpTbjkdSJpHRdbmO9PID/mEPqqGvtNjjiMx4vVM/GbhfbtppuF6afgmz2sPgko3
aQUYBUiVkfGDD/t+ORVuzlbjCHhqiulWS5CEafE+bEhFw7pDNzbFd5qOPqym1oY+LbdYDtdN21+z
qXyoUDFHSDgf99V0TROchSb39bokTq8WEWQRxnkePZ47tmKnNfvgGlusIXDd1ZzJtd8/B/sMs0mC
KFLxIZftvBETiGOAp11NgvrXIgl0JItsjtsgGS6pALErpzSJ5obxaNZ+2DRyHraN48NJVwl1Mg1B
8M5kc7lqlrp6Z4N6XqOsHLZV1nQRCUoK/Qrdr/PQijOsTJ2C1Li8YXFrsrqIddXQWJplvE2ka4Mw
rUkpjgvW2Btjk5tqCkQfL6zTeViRPJqyZMes+bWl8xCZqVxNmZijheZx7ed21bApw3ErhCjCfGrT
rXK+CIVsdmWQXVjH3GoM2I0LcBp1Peeroee3k53bO2tJD1pZZKtSNKGScxHWixbrKq/6mMwuucCe
+zC1IP5LQe4cdnXYNVUdZgOKxETwmkoHuM2gAv0CYtgkGMUTYeodsNT98URA6GYjP8hA7HrSjCfJ
0D4EY3vKhIEeht86Nb5ix8F/HFhxTaSGejCovuQS76+/sOJ5IVhfjMZt2BCYkPaNjxI17XLenC8J
FuG3ZwPP88VsGhwa5QwxrMTep7yYTbOxt2KWdpOCqscWmy0paRYKCgb92zNBrnU4E7QuKAmTIbIn
Q17PNEo50SKp3YZ4c6sTsIZ7c1zgcY5oF3buBH5D62/PCeT0l3Mq8PxUYb3/+/WcKbU6U11iN7Pn
2Yp3w7WbQLEDyjZjwMtov9+yXE7bDqzbt6emkKF8ObcWHEmJOZZsfx4vTrY26bgUs7KbrmppXLhK
XcyJyPbm4rRwhdkgPd2N3TSszTgM22LoQG+1pWGbzXeZSEBcl9M+HcDrUr7Rugqiom9XRI2nowDz
rQSpI8NAVl1xbkW7rvhwNVXpDeJZFYuJ7XpVBtHknD7m3NW/pJyLiCkwD9/e6VdEiDKMCIeaDeKE
HABLylxXjjC7yUi3Zg5dIL1cVEvb/MmJ7nO+L06UYboPrRQDUTo4UT1iNcFFkFVdspNumi5mnLMV
KsEIW6GLuFPm3Ke4uiyH+UJ6VF1mKfhQtqQPzQB2eR+qFAYCCEym0zToklCP/XWgxY62w3GmwNzz
Oq+iNM3EcTOR6UPKyXxcpaReTfmcn/ao7a6smW6mFtx+T3K29bmqVqPw7pTZ/CHJuQitKQHFSbnj
KSgeErfcqLRfL74D513TTTbzTZbZPEqrJQlpPZ0aGZQR6ZcLOTc0JATG1ir4teVmjiSGGOvbgH3F
wlAoo2qJoS2FcHUA2CID17CA2s0y4sdwYgLLxmsiwmCkm2/PBRH2F5jxPcGilJSak/31F1rQkjmX
JZvthpvhinX5tnJ/ZjAfNel13KulwISx/Z+aqIM58qwxvkTIbpwe6nWXTyRiyXK3t/T5Qudj3yZb
Q9hGB2Q3JjpbSVtugyn5uSuKj0oMNiTV0IaqLOhmKMCJZxqsUz1X5xinD4sY6UomudmUVCxhwekY
9mjpzspcrAZV/6Q8fC06lZ6wOZ+jkkPcgjH1UaObek1akoVUN+S4n2ofIpI/cAsi2OTmfJjM1vB0
jpQoIEDFI0S/uI6szfJoQP7KWZKtGF1O/wSTr2gsYKGZQmCHGePkNSiW1H5yc2U3uIREYciqPII2
QYjgAwN7zuAEcgi34nJWu4qLOkq6FoULrt75AmQ5MXYVCNuvx2QZQy+wi/sMfRiLmsYKySU0g9gl
vRRRn/BdpkkR8xYsUe1GF8tivkFkvFs6FOYyfz9RiA51Axtug+nYZOhmhkAsrJOsPqbleKzr8Srl
og+LFuST1WD4OjGMoQ5YEVdJqY8JX2503Q7n3z6krygJ+Iz9z75tkuCDMxrTRpZ+HOxmVDaGEGcK
5QjLYagPkzr9E0QwBj75UE8UeGEwaxgT9YVONozOlLDeblrS2RUWnYtVUmwT8FQaAz6LA5FcZkiQ
BgJmqiggAkzLc2EgAOxdIkJndR3l1dCstFiqMC87H9pZfewMPgsG9a7UVRdlGqL9yToa07q7q4rl
airn00runTGIWUrNbTLuo9SRRMWCzpvexsXkSATh6mrwhVp7gPQxvVzYROOcw426NVsReHiiHod1
nfQ+LBefnUxqunhMghI7uXj0xm1tP17nHhJJZdI+WhpI9fgyXrc+ReHMdKjpcE0MvmiCfEspRGtY
9nFuzRzvfwkq+CYZ9gJZ98Mas7Zb7dWom/jOyfFapPsEgpsA9KkOorKBaAklxfnUGBXLGu5uA/6h
KTiomE+aM82nu9b7eOzhgIsyP88p5Cx6glCclexDkQ1XIzQyRNTxzWCrbTAU26VqmrBNQYG9L7eQ
FB9XCXiWPB1AMEE7xOjPS8x/zbrRbg3mu6EbYkraOdonRtPS5sdj07pTBZF96dkH0uZ/5o/FV9Qb
Yh3ONXSmgUShAz9ZzrRoCOPVppPzne2Gqw6B3xsgzUo4qPU+/npMtZ3XeO01RHqPOm8zv57Hbgyb
Ah5rKhobb4uVNjpWQ0tlXPq0iQhRdqWnft6UuAsgQTNVE6YsXzW2TO+aoNTndauzeEnBL/ol02cW
bHm0SLojAdiYws83A4VwC7W0jgTK+2hKvQlLBZF1Cokh+MOMOgAkhTBbFv21H8CCtsRftQpSUt2X
50PfXzHe58euFNMqbw2Nm3E5rbLxukgqFVc4WELu5jvRLfW6rf2VhOxgY3KxG8CJQJLZX1MxXeyj
eS+f/etnTuviyfU8UTN3rp7bPM0+N33/9vE/166C/x+bjH//ct8z/vun8+dm82/edXzv9vRUd3jT
fjW/jQWL+by6Pav16sMXFNszxXRAoj31rv/Bxf8ZwwYOHkTtt1znC4LtRfPwS37t6bHf6TWITKCb
C4rdgu67mX+n1+gRRCuQOFCp2J5ig2j/BcEG/BfZd9HCIuCX3wk2dKShlMcV5ZBMAWGH/wrJxtgX
AY2k0BKKIPXDEhqxD6NdiAeBF3T5sIHeehyTLC9X2WJ1xL3/MAvzUaEBsk+3+JXtJx2ZQnThNM1m
q7CpI+TVtRqU2QalN+dTX54NinXhXhBJ09KwRIENZTHoaO7ZFKreLmtGKxQ3aU3DTDV6XesAqALR
Q6qvyWWdDChGWQJ8H1NmhRs5hSm4jzBI0RAV2MKcqEFxYboPQ6mve567sKnBpAtefBRBjeKygtsN
XobIDbI9qYf2A1ZZHS18oGGx8GBVJfImGNFVQfHHoYXpBQf20AG7lHoKjIDMI2izvMSQa4XEwn5E
PfkVapsPAhc69K204RjA9oCphBi4sigeAnnStuoktd6vkg6OZtDJKvUQyi+FeSAmmEIh4CidarsY
NTBoOcARMJP+BFuAY0DqpMq7Lk5auGtAsIahZsEqS0gX9hlxm4K1NRB5aRmLRsBVwy5H1fvV/smC
JSrMdV+ECxE2TGc4grqkfsU9Xi5TV15qqDmvyg6mLNOFn3IGkbkdKVn1DSyI1sLEaEl/Mp2ewkQC
56edfZht4zYNbUnEk9nEo5lJGmqwi0kZYDgHfQ2dqH5FbVlHHSqKKAMfvGZeqdChgQAvqbvrBCKs
s0aLJKqDclnXC1ogCIHTox1MOnJ5onBw/SgkeTOreGZNF9cS5ADP9LIaFMRSSF+PCg8RONMhAqbs
cshhUWlh2AkNWr3GRd/FLq2mrdSerIZ6L0Ue7oWIcZd32MSN68hKDlkRiURMcEwgWH1Z1VHF+Q7k
+WHSZp+rwNLLMf8ICQdgv8CnIuFTOODAgstXXSQHB89UcEodrlVMZL2co6bTUdu1Hx7xrlIFQWgJ
YuVH2G+agchI3QL0TZOFvVDlFkEcDkoOUi3gXpWBdCoJouL2upA2fv6pzOCjUMVHimEhoHlAM9cm
3/VwXNBUcz0vgPzYgJ5IOSbbUVXLeSZBO4DM+yCBzYqAaKKgcCBMCrTx8TBsDUoxBnBrbaqPlRvJ
KkGy2Zak4yuWgNCWpku2s9X4quqKOiL1WIRjC/QW9XW9XipCVq1xKK5aBkeKBlhDmnWnqoNgNxUE
n9EmyaPGL2RlJCjlPNKzfCxsaHsHUmbh4jRac64IKCpFYAjUkJUrM6flCoGeoHLIL4eM7x7VixbL
skG4J6uJlSrunZpC1xcuRBXAzTINbHGG7PGEqFkNeK+GRrnoEdsAuLwwSOyZGJK9CQERALpMR3SE
s3mU8gWYvrUD537cpcys5qrUa0GzMh4DEOdHAdhLOKj4Zc4Wewwsn470APrNFr1sHmH2/UhBD0CM
JqhMrIYCJ7d1zoMNz2CrSwBz2R4HmwQiwajg+cd8hl9GbB5SA+vTFLQHBaDNFfU6IhYnW9T29kzm
aNrxiR+rsfgYpPkcBnK0Z4khZlVK0Ih+QcEm5aCnwJPjs1lmei0FCJmtqD0LgKKMFgvmSxbVre3A
OOAForqJHeus7KAyMcFgeBwi1lERAbVA47blHRDAXXsyQvIXSwtMzZRXaIMcp6ugBPpZphiM2wjQ
BRLY/aQnlxnV6njBdj6uPRiTmg1DxBvYdjLAEsYegxZJIMkqBRaskkAkPNomoieyelTaIRdDFKTB
NYydXfAWRKLl7JLMxXwskkCF3Lu924HAfG4mSIdFDvi5EsVZg+zZJNi066V50IzD0cygAY9nLTQ3
salgyB4DrswKs2KT7+JAcTCBjDehLIPkguAFyCXXlMcqaR4aCV9XfbECpa/DNAd7woIyX+O2vVMo
4Cu7J2tdI2+qPX1rgMcNxn4n98QuHVW6nfMJMpKg7Eoci35GK2JGh0L7xByXy6+Gl9UAJLBiYqXV
PuJclrb4SAo3xbguNI9yRK55akpgf8a6OJ/Trt/mIwIIKUqAsE5SzPpVgZoizFzuL7KUiSQNBS5T
uW6Bfyui2Xi0mmYNGcLCshoqBE0TbCGTuQ28c586PdyxHLk+TOlkHqCOECwCrMSydBGY/3HjbevW
ujKTrsM2aGhUFy3ofAEMbpyCK4oJVsm5Ht0SrEtqx25nSKbkidWsqzZ+XnzwYU7ZEGXA95VnSaap
D9u2xFAdm02T7/ggCNRgiE2CK9tD+JBJcf0iFPscs74sH+6TglckioRUhkJRWkgklKYH+W4J5MjC
XNtvZD7Px+2SPeQGnAu16rpvHQWxAq1jOUj6t+f9Is/ezwvMMyICyIGnouYLgkjPjEBlou43eHw0
dqCDNDef7Ajk91Sbh2/P9kVqtJ8NaCJBGIbXPr6gvsY0YPli+005g4DsIwFtkgCqWx162tf/JQFf
7ep5qsDvy9AUA5gvQPkiC3i/L3y/iW8NtJ28TAM+P/g5D9DiCKrYGOJ26I3k8H4cjPm5zI4RdAVB
eYRC1xaTRHAQqec8gB9pRolWEKMDRbwvwT/X2ckRg7dbAXuqsUAYHnrOdV4ldPBK71eUhdA9R/pC
XeCNIQzvyiIMnDdkA8Dvv6bQNOqAQkia4JQxPFwqziowHS0/qcrFrGQN7hYtA7mipRiOlWPLCg+z
hsBNZXFq3Hg9G1Gd0o5UEW68gtQUDTxMisJG1uECwmmbrYxPryDs3zAoRIYJa6HqzuzN2JuLkTAf
mjFVUQCWJMSimICk2xMolS3DjhmUhg0ryXtvIYSqayKhzJZWOzYO3bWlOgs76Vk89235CQV9OCv6
E9QkHmjtwaAn/eWsZ39VOMGPm5EzG9Kir67yYum3rlbNKbhPIKGmpjLHA13yuCjtdDaPQp5U6VSt
imLxW9Ymeu27nkaFcYuIUzjOXSsCMoUjm5N4mKa6CuXUQLlpRnbeLKhFK1QziHt5w89QqzZlSa5q
hGUI3h6fVwaf2mSqgJLSYIsVBK4mM3PYNCpZe1RXEQiMWymL27BJDbQRjE2UGtpGAFZ1unhm1pIH
clsBfRYlLqnCnsl6PZF0spvJUswj3k3pypTL+4bbJh7n7EbPmPwEvQviZGJy+MViR8Ksa3SMZuqS
Xd3OBK1KB6+26agJMoxOB5vQ5b1tqTH9Kh+dCu5MOWFgRuGVqWBZ96Ir2n3LQ7dEiDs2QE3eNz70
vJivGrC4O51qFKxG8DRTCNFkAywTBBobIH2mY1lZC6EJZvIdZFL+KoBoxIdzHlSZD9XS0QHqzzk/
k6ZFkABOuVkFZgFr6gddldD4wcwumHNaB0CoTVO6HENMt7TtuQMKLMjK0Djg8nkIA3VSR/Uw2cVu
ZWK9aH9xJOFX7VKPuQl15/Kg2HdjuLYYLxNvqmPIf5RM31G5DMO41kmG+uWYLXXrr3Q3Q+7804j6
Dr0PhlmodBXooqwgjkurfiJrBEWEKYcFCMfRdA4v5c91s26gftdHuET4Z6fq6XKcGuA358I2ZE1y
XLjIBOkU55jrJAr6Dmrz+TwEN5nhuYnJIqsZSOpqOjfwCoQKrW4+8SVtFuj7IMmVLbMAglfJmzos
TJ3dJNyaahcUM8FRVc/o3TKMYlhDC8WYRH2TQZkYe2u3c4Ez4ADKYJUDt5VGkFrO79skk2kIGdb0
s8lLbULeCPprkzESl2mVvmuyuXknmlyt/FBDypFhOx7DAtD5giClqNIG4hBbLpscArML0bX2Rk/N
1IeywWwJ2Vx0ZYg1bk9IUSQnmRLJiaplADRq56UJUz/xGAfYLyHCVgLki6n2JQs/h3jIyCpDnb/q
B2kvGlWnx7JhYYYH/k4XQ3qdlMC91WVNeNgE6fLLo5X/P4f4Jw4RmFYBbP8f02Lv2nto9XrpCj8/
8tkVgo+BF8ShDiGhbP5Iiv3uCgk7Ao4X+r44g2AG7vrdFYojsn8lUkOJR6LH5rLffCE+grIGk/DP
BQgmmUD6r/hCSg5COMShagGtCoQjeMUdArmDeqLp+sWMvc4vCqNpASkjRtOeJDfinU5qxi6ZAM4E
yFpk23WSaGiGC0fIYyKTDG6cdg0VuA6laUzY+dx4epVB5bqcfuYKWiCgQcO0VVgP1mzSxaLxwpcN
+lShekRjCJ1uuYpaoJ5QSHrs0ix0GTFqOHaapSvoYynA3Fv8QFObObBZjfoYEANpNdifrTSsCZ1L
l2jysrziakyO08UtMdUlemdM7obIUtH3kOi1FRRgyrrl4UJZ8JNEwUcoR2dxxQPIIinwJiIb8pN8
WYqzybD8RA68/3UsIBtnqIZGp9aK7KqVymRx56b5YuiXRMc1Gat2RWvYMbAPi1errinrWKMsO20S
s06HPI18OoqP+Tj4n7pBZMWOkymIu7yW7/IWsRGsP3SzRaWYeeRllmVhoic9hB3y+fxeAjVpY0Bi
/pDMYL4CpAdw+VOSvocO1kRD78WcmGiG5Z/kIslOodg1fWA5WNRjyBYRcHR0gKqS6WyEcFHhtfQi
S0MJPuTnuZ1aqJc3RQeMzAA1ks4iFwZc1X1UJYt6p8wo+5CWDESiWHJSgMvPuiUueNe1sSjl/Ivv
50ZcwE4IAsJqqKZYlxlYdNTTVYegoa2C1p4H2ZZslaVQh+1yBsXHlIqYN3kPNEcmLxuoR6WhzUwK
DT/eXUJ41W5nB+0RqGrwZcD1uLJDJbYJk3MAyRUXn8Za43iCAHInIa2FZqDZVRkY0RkSzXUDzVBn
LIXOrXNkeyTrLTFsVEAYcdspBcl4xYDYGjIw1MyAXzhZLDjlENF8Ti1QtbkAH1917Aw6+yzOw8zC
qwhQVsaMsrha4PQu+y4FrBY8yPdVbfMxlgGkkDdlO0BezR3kJHMGPGDYosxVEZ0m2cWCpJ3bFi5p
9Zmo0+xTBT1dNZSvpJFQRJmr4Gzgedrtm4bcrgtUfjZYn52KxI63pMpEHZpu7Fdzbav5ZErnjEed
I7aFLFygbDMX0JW2gfewSyAs8exxNC5p4DeoreQa/jmZ/CKfZrxEWQPcYOjapALNTpTcdzLMuY/b
wvVjVCf1MJwtS943MQkYjRxEAjSuh2rAEbJBC4X0wOr0QliUd1Fb9ZU8n5Zq3P03e2eyJDeObO0n
QhtBDCS3ZIw5KQdlatjQMqUqTiBIgARI4un/E6q63VJ2d7X14i6u2b+SaUgFB8Dhfvw7HmoS0dF2
aPfVFehOrDhOIAUl0A5xBjd3ZBiUP/iyVHUuaCTtrlfp8jnGoJjjjMOyuuLR9BhWtKofMke+kZBp
7Ckih7VIkWCJu3lgUzjMpu7nQ+W24fNaDhHP083VH0OA7nLk5Wj1EX/YQr0lUKhPiETbEzfZOpxj
IWdTNEhN5VFFdXxpUpXszJBF/Q4+7VlAsbxhjZjCk+9iP56WrqbD2ZbbuktHQpH1TzjvyzZ+4HrB
fix51iJnrhDNhIt03m2mPYaVpVctSaEipwtZ15uVLsN1wiaNxGW03TFNy2mvaFWSosG7Gg7VGNDb
C5w9gOKL/IE5SHOgYuLrQepsz9KWZHvSjH0NJXClH8fAm13EVIz33PGqfbMmaV/baCbPzCr/ZYpW
b/d24Bx7ja9+R9rA9j1Fq/dsq4oXirl22st6quw1/gF3OSVQrHNUYeMGgSUNfX3FJyJQ5Gw8EWME
Jllxv1udrIt4kihShLQVdHXozyeC/sewL+d+qeZ8EL3jt4MeXZqnulQf6VaxF7+ETxxLGHzCtHZ4
NzqKTzJdkgcpGrpD+3fbzXFtzkmmk2ivAyoERUQJCQr88KNGiXSn+tj5vLdJT28XOwy3YQ6yPaZm
YJ/NvH6u1tWjZSGbQHe0KVVaeKAYkJR9u7rbfuzpXdjo9NijXrLFgPOreqCrL22MDozawnbqWTIn
oi04gfx0ZSZEjTv0Zujh/+dT/37W1T8EhhgCA8Spf59P3TaYvjS9Uxf+/Kk/U6o0gxrAkNUjbWI/
kPy/p1RZ8rcYYySggckIMIaQ+Kz/UReyv7ELeJaAmEEPEK7qf8gL7G/wvzMBWCRKRYb/+b9JqYB8
XOS2X/QFmiCTSsBn4QKBn7zLqVjdZf3MdXStIzLUBgUQl2S3Ul2empmu477jbB5yqOOjPawEWPJe
QlH+bV0V+h99aHQ+um26XTeEF3T80Br4tAbF+QvNFEMbaaJvVRpXz/3qkqKppPjkOZ9vTVTN92HJ
SHlohlZUyKZIclst+MvCS5xOR5zF3cnOrb5O2hWy/ioelJ3ZG1l4Cbx+MmuacxnPN77NuH5mHVCg
mymYEBVOSbAWOe+Z+96GzYI+nyBcSCi+WYt2yTYtuwDue8dsxIo6Ye7L0oqlRufJ9+S2Q1QNucFB
NB46vNunqkTvsmCxHrr9qMrmmaK+yqt60aGwTevlmUsxfU/sYJ5A1cZnqB71MV7b78pk2x78UYM2
nGnQP/RxfGzjBroM6+5lm5TtCf+E3W4I7v1uXlkDlZfNNrcYa7GfKXlFjocGbdT2y9lOCUH7IGN7
k0GpL3xa+12oEyMgCpHpkUZK3HrgJns6u4SeXZYZcPUhK19CnyZPYyJKQDBbnOKYmMG+t9Mo1LWa
+GSKxJbtZ7/Yek8YdJxOJgmewehz41Z9JbNBgdBP8CxB7TR5LKcywhGyLdezmy8CUTUCeGtkeDQa
mEZ0LKvenjoqIQhYkGrxvODMX4LeJenma5BzMHukW1me+NDHn0cAdH0eJhI+ZgokH7SFJWlO/ALI
v8AX4fRzBfIP0dZpjqx0v8wqm6Zj7Notms51JXSf961CfH6tpmArvDlkFkKobI/kqIjNyO+CKJf9
GpV6LzNNz40Pj2ldQvCvOSh8yGVt0Qhb5XwwfVHLDOK4myc0HgNhTT7BMbJXofQFmMsRHHjysUMZ
3Iv4DEPMrdhSdHmXgHx1uOMmmMKJ7sjXvkT6rw9odEzPhNQPKzqHucXHHCpkD3nvty80WsIhSZry
UOL4j1Q7nY2tayD7pr0xPYnOgPM7MFEmvrrkCcis6IRcA4lRz9fmijs1HJZ0aK4JToZzZC49Uqni
52yLv+o55YWhVZK39UwKPrf+MOhknq8wAq49T83yZgerrmzDq2sjkRCF0Ed7O27HAZz/BBbuAGUF
z4eYXdMTjUYoyQgSzLYukFf+JoL5nKy0zbMSuLs0Ucgzbru0iHi67DK3VTdarDqfmm08mjY8zQ2Z
cjo0NPexKAtuW3qPq2+vW7ERm5frPJ4pY+43aATbLq0ZHg4228mMftcl6JTrKswndG3PehFPhqnH
DtlnoOUxsw5aVBw+NnJGXjVlVwksM2i6nTV6pKAG0dxo8fQrJAap58+TMcd0W2/bmKx5JtwKiEeh
XViGKa9K/iIhOuaL7qcd7dVvikcW3MEioUPW7qkh+jY1lBbZjI6xmQWCYJPe8rG3eQvFK48AieTw
DfOHyNV6f7FsgKXwC9bWOFGQFKB/4wm4HKkzd0qt+haSrUEJGGVXEuHyylkGI0TJWtCNc3tyKat3
2BX0oarNg0dSRFLcVBj03Zry9lVdolnnymTM03Yi19Bj+WMTGwkxda4LvDB7GNcx+5KY+nNEJp/D
xPJ7Pff0VCWTK6bGKPSr0q0QpMyuHMS7/YSw/jCzBV23ILNz1yaPpbQPKBGjA8JEej20ZEmKqZPz
J8QV2CB8Uvp8ZHN71yIDQs+5m48RXtQhGoy7E5WoH1FhZLd2jR6DJfOOt/2XqYrB9WXuw7b2B33p
x6/tmORBT4+T1Igul1rTRe2hZR3D5Q38teaw3LAap4Mp0eWl2bFp549Kd/IQA3h+WrrldkSyV6x0
bp8T0j6LCgYRRfzrFLLPsorPsQNFPVI3Hnql1hw59mFa7HlAngaaFOh7a/hdTCtzBBfxTYtN7IUN
0yma449jmXRYwBAxdz2cLNfCLNFdTdmjy8YbNdUvsotDHquwj2A6yhFp95JkX3m2TOhhi6K7xNKR
pPfpxI5T066PK17dRX8A/IYwmn7t0FH8rEQqd4DisNUIisw48bew1uy96a6SNJ4Pwpv42so2zY0f
G4Mm61AX3abSo1pdONfDfJrH9so3ZXcEvAyKISNj3nhywGGmCigDSZ4uPOthjXL8Gyd4X/k8wHm2
hYg/1D1HJzSx5la5hgAb8MN+bEX9NqLBWyyxu1kbgzNhUc+U+5Muh9vMBxysbZbtYzs/+W26M03S
f4O8e8rS7XObdGrvcT9y7Yau4CJprv3GztSi4Od1mQIfESLcrYIrn4vSjDsXanotGlEdNsK2fHIV
+1IObnxkEe2gM9hZj/u0Q2TyaLLfw2EydagYa1nMONfGZoEvYwCQCFp2PGg3upu40mXRxPF4ylzU
5CUjzzUBUgExudoNMsvRjb5boiR+IVrpD1EFdXrHUVTApbiF1j1qlEznbOrC1erZM8SL8Y1YT6pT
2WvXHUSyMPQXFV1szvmw+RPOWeAvc/atJ/6e1qCIZr7Mj5PQ9/B7kcJ05KHfavehW5tPk2X24FY5
XJkgP6UTVx8hr1/FEFz3FLe3i7UyXxFeYS+hW/naBmr3iyjtma0k3reDr49SySZP0xF+S5g3imby
X7KqmvY6Sslt5ZfuZcxm8M1+Sn+XTlQ7BzI/FzVTr5DWoeYsROadS7+wDhxrn/bJS5KgBUNKCfUk
qduPutJRvsKueMwS1eeMgb5d+WUT4YWh776y7mDSBgEZQvK+slO/79vvqCnftogkj1mm/Sc2+X2U
ufpORZ3YbR5HdtKOtC/SxvK6gKDP0T216noKAaSVcxw5gq5uaaxOcwc1iYhk3DuXDY9pH5sK4bZ2
D2iNp6eQSPMJVfkJ1sT1owdLcqBZA/ghC11zg2L7O3Ddb4jO6gAIKts5W7rnpqXXEiLbcczsthML
afblKHFANJlEyQdGpEa7ThdkaOM7zVhTDLEwNy2dAmjPabvp+ZKdloGuu6Q23yDG08KtqqH34+jp
EwLktO6ZYyrN5bzU6siBqh14zzscXhPRX0ySsesKAttBIRd8iRaY2IohVSBsCN/YE6yi9E0rId94
o+vchLnK8rKG3ZIqJAwOzzzOLmIPehxIgP1V4gLJGxftNIs/gMuFKlQs2rryqs7UrkfmUUBD8lUN
GY32S31t3ZIcut5XTxlBIkpvkWgVvfYvNgtnGS/fQYHDtTImYdfP47p3ZSXPpUa3KqwiA8IRHfHW
rkSL1mHW+HGnhgEwOHdf/cznIg4jPHRjyXZCDZCcShgACVxoNddjvpUXJj+l6sTmGC0D2/orKLH7
0rK7tm7Zc8OlPapRptdN3Q/XLaylRZdkT1uoD8ob+2hrz48RfXOqRsLUlsO+7ctnWkHZVSbeldCI
drIex90k4MTwbXll5ab3iVGnoLHuertOeZqhKTMQMCsNZIRUQVIcbCNyGK8hdhqP9ldXf12y+UYi
wT9EKR5xn43P66CHPSa5jLloeringFy3NO13KFVaLA/CVQ5XMM5ENZyHgT9mS8+PsmLflHbPIIDF
ByLDw9yjTolnsR2AZPHCwi868g3mjlHYW7R8/MEGEr+oxU75rPr+GfhMD14aMsG6EZ63FBZJNii4
UgXacUBYhpuuD8+9GdfDMCGna4ay+d5ZCA9rEh5Cg1W+KonuKO9zuablc0LVjakdv7P84s41+nck
v4A36wl6ZBiKGu1gvFL/ARJrfQgY0PhsedvsFHfVwXDIQJwj2YlNKvKNtOq2g2Uz35auPwAmN3cy
Ld+iyVa7rFvlsV669cFsCTlkk6TFpiDyrXTMPkRje6fXzd3F0VD0g1mKMNkur3m03cVtdkWAexRB
Dgz0n/eA+ZLlJmXJ9wH1hqLkS5yG12qUx4RO7gZl7oaH0R0A/53LtPP7QMhR1b+T1EBSklN0Q8HW
nUxn703DrvVaIzzWJi2cb6LDOKK89bFlRzb7I5zMFM3q9hpDJHGAttFV1KXPAr5oUCXhdU3ct9JV
b8PQYf0M7MHNt8lQPg8+wOm76uorIbEvHFfnGUJ+UbHkJmTp53QcdhbO+mOHwzGPq3S8K0tI2URH
9Ibz8aFdkJ2RqY2K2YWpybu0iu66cliQnpF7J41P865fA46EtsTt4iQwoMrG+rCl6XS2WMFfN1v/
xroFa6Rctrxm6PiiU67Q+69F/0UNbT/sIcr3dziy0AxcB6aQ4A02AYVs9cMyw9LsyWqKqJXdsW1I
ZYsxhnZcDN08fokXeoEJgRlYMZrnBe7As/fQ/JFVd+csqfWRZ5ofxi1U1+jSyoPV7uNmA1CCIfuQ
pa691w2hv4tmctehbuTVyFI0pRXgZlhQtoNYuP3INVzHqY1fUcO3t53mKPArdFFD5Qs/DdUNWxNW
OAxDuIV6y2E8Xtcjgy1z13pUSz7hBJ6EJN0Bu0cCoPXRawjmFax0eW8Ai2GMerWDtkHQdIk+VNyl
hRxbto9rVX6QdJanRG1vae+yvI+T16RSeGJIam+1U7DXtNtZWB9yu/g72g9IK6Y6wVmcfQWa2+xM
msCs2dfoyY9CIw2yARgv/vspWwqHvVPBc43l2i+YKtBqKAMxxMW1PdRDpM7IG8/oz7eFArV2QLgS
e0TzDa9e6L3qmmNbjx9QTKWPriX8iFIYigtb2y++ywBllDwCFM5rnEILqoW7bcqu9aQBKnUt38Ul
uvKuu7jqUX4MNDbXyTZFuYTH8TR1nBbWjm3ezTCYzp2Zr6aB/W6Cu90yZdFBrj/HobmjiO4wr1f9
fWvxGocODnxMidhTpRZMGwCmDLp93nUmJdcLb++buI+BBPS3lUxehjSbjsivDYyMWP6wYB40jY7V
Ar1DwWILcqPeDq5r8F+lLs4bzJEPw/gA6/vtNsKWbQF+hIoBnjWos2Kmi570gMPnGrenINewqYjq
FVFZROWpHpTdh24USFq2qwU7FZYyhZaOmxEjBbU7JIBvPmnfmkScU27u13lYzw1Igx1KyGuE6BcA
8vrA3bpHqYWVTLekmD1MLtgN0V2gLj6m6wIZJeDQ5TOmW4z0cWvJOW3dPnjZFcZQ4P0EkP8nuCYh
myzLkh5iRT8idj7GW7XhjgD2dnJB5ZUuRWVRDs4Ejjn0lBwUgR0tm+WqhtchB0vzpgFoPrQVwYtM
L3yNqeHWZeE5pfw+Cdm8W0ca79gUgZ4RSc6tBa2CRJn86JbBGpe0H/uy/i2l5m4K8XWXylf0fw8j
vgyA9kc3p79bv40oczFvQdPQFlOf7QzQItrCtB+M/32cbVco0n2tQazsDY9RZMIx1cXDAFEFJrMk
tFm10+hogQ8ISFva8isE73tbI0DDfW/lWoyY1fuhdz6+Isjpx3ytVIy+LopybzYwNw4n+ejBH2TR
aPZ6WrXd1XOSL0ZeQ0a/tpEoAC71SMQ65Q5QcaorHFki7wJNDE7ozbgbMgR75FOswIRLbs+NMuV9
iqiGHsFEreiRGps6BYsU5PyRcNlPhx549XawpFssetE1pDaJGmFD+Ihdc2h5Rk2cazwjUYLXrBzZ
ohsHwhReuTXpZoC+2QTFIv9f0ev/D/l9Yv6Di/v3SvzPkxR/jOD54wf+R4SPMH2NI6rGmPH1YwDO
30X4lP8N9hpKRQIgNcMk4J8QP8ALYA0kZHF4SoAlwyX+J+PH0r+hzR5RaPSxxI+DGfwvGD/6nhVN
gFyksYBrCNMDYhRtvyJ+5UIqdHeFOHuUkeUubkP3WKuxvBIcqC7bxPQJuAMMGrYJB7qs5VWqcM5m
aJw9C52OX7hsp08R09Onao3i/U89jX+BIL7ndXF1cYTbxwXCKQXj869Xl7nUAkjP+Ln1fHgVNV/v
TVTri6RHoFU1aoN3FhagaRw6/sdS/uM7M/7FZ7P4n6z4l1EOaDkIGSWASNjl6n6idss6RrLvGnNG
i+tzb0qc6Itrstsus4PcyVEkN3GUaojzm0yuV55Bm29t83UNOnxPHHL13Rg2dlUplL6ddAoiiHXd
3ppBPiR1Om4FhDZxLpd+vqEjGw9gKFBjoj7KETIyWnA/9R/qeItGWOQvTeXUmA1RPUl2GNkC5it1
NTEAB2Fe8a2Mv1SphvowtQhmU4pW6gQo0wLIe6xxxB6GjWuc+TNLgVwYHMYF4LW2YA2PPhFrCXSM
5KODfxMQZjDoPSZy1EjDQQsSSBQ+ByPtTxvpS+Bo4eKbAtUAhWbxaEhg7EMx1hqlXLxun3WbYhIS
LAf0RixtuZN2mz+BPIE43ERqiYBu1avP8QLkKWXddkA9Ko9rhgkqhMcL3AgyNo/obbcP0YSEcAen
ZIT8MJI76MeRhTK7ZvvFMdscPFvTDbBgIh/XMq1gVTJGqhyU+/yRApyAezBZ3BkOOoVwHwMnXBuX
Yh4NWzAdocHAh0NPO6DSGngfQ/0kR0r2vAqXPNyiY11VDUy8HYRSOLQDqrIRic1JoJ1CUHICgViE
+AzTd7qvhdT3nbbrYapMDDZC1CDaLo2kvIpWDFFqIYPaeRH3m4rJMcRp9d3UMcZjRM0Bs2v8Djs1
Q6Wb9I8h3uBNm+FtuQotJgSlYk5e62QeT5DIwz5T43zaGjugzR/PFY6zFuhhYTwcDYU3ejqmMwQF
uCXWK7Ae5QuDJHpKlxpyqkpE/RtfIv+BQi0QeaOT/rc44Ze8P8CCYkSDjkYG8RGSkw8CrqMEOh88
ePqprkjL7pD+QLOBD6qXyxPks2Ydc5NooEQlK01VtGupaZ6OMyj3FraXFI2Y9ohSavnegX65iJc1
uJJ81HBl3YI0tc2rB28AUUx7Hn8AN1NeBRfYWUWs9Z/l2lTZzSbi4RX9kNlBa3SAchJqyPxNl65V
qF2AOxQYUgGf7owsluyBbGy3foMRBR2wZKZ750lonoC0btsJxCkyApiBeuSZ2vbVzrq6Gi8iqQWe
SbTQebYJDfJn6aJTMFWNo2DWN7ZemhE+Jza8TkNyEQ83haW+RsN566buEZbKSzAECoNDvtEfABRj
+pgb4DMicYZPs5d72+pSAKUMdNkbMZUTpvTw6dPcyJbntvG4+rVKwskMaD82wzJ+mUoxfFl8nE1o
FoAl2GGEAQP0EbmVYFbD6t4iJLsR1CIrojvMnmEOldE4vNpJZWL3w2b3I5RnuHO0wC7MFszuiKMd
mf3d2sThRU2MNGBNF4YO5XEtka6GHU4Cur0K52w0XqUoR/FLV4G9wzraaMUByNCw+M8aQ7oauNeI
0K9um3ssHejV14MN8s7AF+d3fvADOSxuRjOSE4uGTBqrD5uuPXyQQ4Mif6Lt+uCaKv7AhwEbqylT
9cEKhZaYrkDM7tC+82eYMec4h9Gs7m96YhPY0XAFWLv9yM+a0tSjB2aRYAcmSrfTk02+Eq9RcOLh
dFkBs6OmuyGVWwQX5ZbavDbJ8mWgZLjDtKas32FWxZCXgBHPVQxTUrdMw9tE52e2LvLss6wVRzpn
y4OTiqkdgcgJAh7OVZ7TFPMJUPuC0+WiLQ/UodypmS+hkpFN39SQTmD/h8CaJ7UT34TXEtovUrgD
ph/s23ggoYC5fr3hqh2uy9rXyNvCRW4xKGZXIK1in64WiA3stecMg1QSgLEl+djhnAm45Wzb8Qwq
T05Nn1wssBO6iG6ARpNvcwJTFhyeG6Kfl63dIY5XBfoi/LCWCPhTz6ZP/ysp4f9Vo/i3n7+561e+
FbnUv08b382v/An9uLix/8wepUQeyJj8OUX8wyACThaJJb7V5SfryJ8EB4Y3MoxL+9NZ/g93CMU3
i7AYSShGYeEQSeLkv8kc2a/Z0cWsQtELxGD9OEGe+sON/nN2pJDqaLp0AiVaOTs0XEaOGFNEo2/C
ixBu7F6xx8WEjto2bRwC9irqFeJ1Gb1V2nIMmhtiDOW5ymqxuV2H3rI5LaD3p1sl+pFs+YAO9/gm
uhnTOXZESoyuKaok4fS3BJNd3CP4yUS9Ahsey2+sZ0beVbIxI8t72ky4FA7NEukTjeZF7yolbDfm
wyL6/oZiBhEuuep7ul1jvJ1uf0dHcsDP/PRK/0UOeTHI/ANwAakc4YuVMiF5hjHbeFzvsusEQ01c
Lev0txIMXGtOc4+ZGyfgYYhIp4C5idAQQjOq5ncVlU1c/kFP/dsU9kd+/MvnA39OMFIFlje8KVzM
rxlsaFkKAk0231sK5ANtn4EJOFGQdRMAEHZdKkwVtPVccUwD5CSMaAhhSAv86yDxMRLoCgysvvSz
BsMsvcMMaoO/++tn9CtYzYFtMwblLwP/jKIUy/LXawTTSyDtMfJdookVxbsqJFViDiqFUAGTpJ2l
hEEyKufzX3/uu3dz+Vx+sVZdiG54qd5/LsS1AUMbWfq92rDmJNz1o5o+17yMdZUvbeOaD7qsZwxA
rGsEz/80kw7Q+s9LAx+PaWmYlhrDg5rG2EO/3nYlfEOitWbfSaJgyi7EEknxio0E8nAImCd1Bxly
oLesM5t76qYogkKB75ZSeCh//SB+LQHxAlBowjaGTBscWCzemyJBAYL/xSjDb2UWtLDHwYx9ue0J
oNdsO+J0RF23++uP/OebTy8VFYxvEWa4Yp7QrzdfJ3WpgM7Y71wu2OWHjcpA0bm0i5v4vklLLr/a
y5FlMAgJ3271dYgwnjHb+2aIxuU/LAT6LpLhAYD0xS7BRgUUx977JasstCIbZ/IGe1PSkxNmhl42
RL8ONb6Y0S0tDxxThyC4Qf/JYoarEk0ECKMfJWZewv5r9VPW173VOyMGGz/2vtHT218/s19rYQ6h
AGNvecRhw0MMZ5cxvz/HW7eUqY0gJL+tFhM8UUC5LsLDitaFCQx6tcyTpzGGgRybBlNLL780Y+X+
24cFowbcFAxVORQIuD7eXUYKM/i8TXK49AEJYniL6IUJWX6L5k1cM1iku9cJSFL32rdCI6JaIClU
nFLSEgzhAZDMfkT+rcZP6SaAXuBrNwL9/uvHRd+vMXp5SHBOgkTAG5byXfW+skWPmQ7sbSpjScAe
z9Oo3D2als2oi8VsGONTkKT3+LthM/0A2qcLG3laxrE8QxtTbYVxwSHC7KjawAgJV1UkS3SkRETU
o+yzKqDzxbIVITGGl4rqqyhk8HRgkFS5YILSf7ihX6dnXUyg+O5EzF2JKJwoAov11wWAlamNB0X8
NREACgSkSXhBMe6oBGlnC4qJdwjt5fZH9FSO4+/Qm0Y4GWkJeAfd8plJc3AL+88bmr+P4rGEIxUb
CZQnDDf/tCzQMpog1w7j19FiF5k9m7qU38a0ZhtYcHgfDAgtr8JLX6/bliDtttCEMQAuXuQjjGol
Odmetxh9C3ebvEsbeUkQ0OXDAIZj58Tl9QwTu8xx2nwi/ONo2y68BCW7pcsjpS6HVoOnjxc0YCAm
/pBhqBEmuQGGwrtjoOLxyxSAfqa7UUxsOgA3u7y7bq0aJBjmx8dnaUXQwEuHFeNJwYXSCFcO2OqS
G8yj6LvXFUwQRt5l3lL/xBmG4NxY25U2RzvEggInVdmvJ7DiS/VFA+vmLz7yFIssSSvkGajMB6Qo
f7023odwPP3kMoITduFEYsj2u6XByg1zerJRfQ20R2czX6FGjlO+DO2gzsyZBYHirz/xfTSCGMBB
7OLchkAGmfLdJ042muqlZ8sXFtxlMS6OX8JfPMGhYQ7SGyG/li0LWIQAdeapuk0QWLBO//oy4vd3
zhIJMQQHF8gHyJfs3XUE5h2AQNm/9Fz38w+5RJDfBlMbRKMabh66t5jb29x7zC5ExBlrMVSYFT7H
fsAQ3WQB5zPHlblWZSoxqM/CXZJPC5X+cU4JkCUjwjpcYxFFdd5GvGzGnJeSXjZ7HWEdosmJ7OJc
tt182fke5OyHGOf9uOWss2z1x7++4/dxDUR3GiHdwF3jbuEnf3d2djAv6cVMybN3OkISK6yNkcT6
cFm3HEkWP9UQarFsVzjV8Es1/8hsCRqIl12Bubtx+VQC8MH1xqYJIGWbMWaXEGkwsRCuIAwhmppj
EFuHXQd18pJT0w3TZF4sBBdso7++pfhdZMMYOEyzQmkiMd6KUQzs/DWywQ3ch6HVMaZM1gx7ax6r
ywXMhLnL1v2xj2Gs3nBtZb1etjhi5SWk2NHgoIEfGWk8dKzLHw0GGsyrytoEI80X0BMmN9syYFij
WfGvmppdbnGrMA/q0JHEssOYWo+O3IbzArf7H27tXZaJWwMtzzFZETSA4Mj3fr21GWxgotywPbPK
XyLVbA2WVlChGb7NUdrFGkU5hrO/JLG+nI89GSheyCp7hanvoUevtzpgUrhbnpGlWjyOJcGEKn3F
fEA0Qa86wxLjC8RARDeHsHlq4nFBWJuRkeADm7mM8DvUWBSPoq84HsUM/xyZC6Fciy1RAzfE7/54
PpdQ2GGkwd8L239RBb3bo5hawpBdYawZ5iJjyuT7VJcugctNGvLR98mA6PBHehvX6eq7ApVlXen/
FBbeHUeXj4SHAU0XHEtosL8vvCJYxzjmcyUfJ0exQuZtnrGgcPbj+fB25IPAyBoyALeBgLPhgStf
aqQsCHp4Sotd1XyfyAnTKQ/lzFMEA2xI/2jx9S04AXqCjT+vGgfVn68NY/w0HuWqUo298v8oO7Mm
OZE12/6Vtn7nGOCMZt39EHPkPJeUL5hSUjnz4OA48Ot7oVTdLqnsqG4dO1ZpkiKDgHAc9+/be23u
ovXrkMW0fhFWnjn8iOc8Hh/spmr4JD62y+UF3eq6T/311cbcwZj6066Pk18fAkwSDi6Sv+6oWA72
gNGm+SlN54BOMtRTKIQJuJj8JsA8peZ9l6qgjYDguzG9AqW6rLuwSy2oBeOdgvigZGV510mFP2Hb
mWaSn+2stE8m0V6ADhrc4RcvLxf1UDWYED+ZxSnNrTdiil12UV7HyPY61o89HkaDr+xGdWkyNZug
sit4ULZyYhqvihZHPlGrpQI7Rd0CvKYeaTds5VSM3AzjosxcbiYLPVd+QBelvcegHGZPbimm04xB
KWdSJ2H9lsjhPKT4VcttuJRmWdjWMhTb81TMCc7Wvs2DwxiHEulXZU3LkwkaN3tBBCOTnfAGNFcz
+9NmRmkw9PEupuJfIAYt5QmI3wApDLHaZYIZyz46xkndAziVKLX3LbIB73n2R1lYz3FjT9PThJNi
uLb6obYeeGKE+osP8F09L+Eo6wZuXuOk/X2MU6U4JhnVjcPSeFGFcbdohJtuQ8qmOHidKo/qLykl
XPSfDJW5+xrrwRh7W5Q4W/LTkNSdDwGrsH16J0llFVD1ndAqAFYErduX6dc0ws/BVZ5o/ynvehHN
yJBGsdm36b0I7CHAQVZ7bRvi10iytFxba0Un91jlBzNeoevEDXlIvMpo/yGpXdGdqVCnMjowVgKB
1XNcbB7rZR9lJt6gEw66YZcmCiz42cjeSmGBgkwKqCrHBjXqDqWw9j80lqYweWZwGCvZGsGyxbnR
LasufGmzwHR8W7phyA9kfutfWllW8oOUOY/DLU3vdW+LxooCVTxQrXRPzmRZYbidc7/Q4XGqcwcS
hA+eiOei7Vs4i6+k8HmofJqSGb846K009uXtbFrThncEC+SmPISFsNz2XGgMsuNtkAs/izf0ytaa
RKiQfxQvoUwSa7n0vLLnSllzx5R9zazdpf6lJRIVlldO1mVOeZfnJo+SvSExpJd7TAeCz86UtX4k
8A0lDVNbpnPW7WzULyra1QNAqfqDK92a42EpieNnLen6bRX7YK4sIs6MJ8jWCdL1Tfj8LFmAg8Tr
mt5Le86eLpyDn/uQp2a9YgIIIz9QAA3WY12F65Tvjbhmwm1shoYBsNSsN/CVqorXte+nmg7+wuXr
cmwviEniPuFoZeqwycTnu349Tovc1v/NAfrBC2v8ndSSLG0pvgqrLqLU+wqzJGbHobKMldYWVt8c
Ii+PUl/jJELy3ekXOmM6q7leaE+aY6oXz5muI3TafJSMb7pdHgNGFkcQ/FP3lljTOsACZa3fPCoj
/g7q73ppxtHhpTxio87wGca657Db7+ejlBDdGwU3kFRbf2qb4LHwPahgWzSzFIA2bZiC1Nl/Hz14
MGLeMsyt9eQS6FX86DSjRm2/r3Fjf/HXP4neL66FnSnr8fultt5f/sdFfn8dlQICWkK3xQu1dWor
Hd9AtbaZOma1mDnpzl0mDiJdITP7kQ24bOKN//5FNcs4MNTYeWsl6XDEc+JvnCIFMHIbV7rhKo1u
VfISF7s3n4oyR4LDs7DnddErsQnxl2Uo7e4tfr+CDSE4nOH3c0rdjD0a9Oo6MM5ppjvKr9nvX+37
8AiSAuv0PiBqhh9+WK4nPwUzBrCDdNR6mNTDtqRQ8XR2mD4vFg724YIzFevlfR9Ii541n5KTXN/F
yVTP72FGFIyufkjXj/5+QS3MTPyhKUXjhXvLBliSnxfsilN7lGtFy96bTDfc03Eu18pHb/h+szF0
uzcnkDXDp/dZsXLyCtZfcNtTy17f0B3XH94oI36Utb3eDtXir5+/1oFMzbOGpikzbOAR75t2wpHi
hF8vdIZL8T5WsryPh/D4/ZKDFVF8nCkTBW/CE6Dh4HmbFTznRwfJjv3Myi2PaBvTrASJb/cy4eB+
njZsmQbUFsO5pGBAyYavKdXnsFm1FDvN85W/K2aNxeJQsFhEICbivpya00AGQVVty9hb0XFJj3v9
DDNF8/p06Hp+sGj0y5uq0/x3rgxFNN82DqUimm5ReTMWQ0JRwKicozupbMaXAO4Qu4BkXtaxj+wC
B9hhEvSxy02k0lJH+7LiEVvtJ6tO4v7sxzyqpo92MOXMNxKtdYFr8r2cnA8lCuoD/mz2u59nr/eE
OLV5yuU4im/3DBSdkgvWk5KRLC8ijRozPHegGE1wGt5PfYoleBhApNNScEakTQCQCRYADTAgFCS3
eodNdB011KvWIf5eP416Opj2Bt3ber5Dlrn8UAxwXg+XxudPWblQV44JTarjDSWLOaiuRQvSr94F
s7PuYUdf94yr9yLL4vilSg667lSC4y7pIMYiOf9WekvYllM17HDJUS9NnIKtb1Wxd6q3Q0lhwr+s
imC9nwYPohAmmCIamCpFkMw883r0j6sZUQTrxdOZWEsFLvg7avEQpyS/Tn+Zs/yI2GFKrAsDqJ7A
H1q5a5ESdQDTT1gkIhjuPcpYM8LHJLfm9BAYfB/9jtIF5uBNSBEoePUkIjo6kTyr+fIXy1s4qwBI
Ahe0wsPBVVOuchh871cyHxoq0SKzMzFemMUHkntfLNpYj4rFNFWFpcW/8Mp8y/iyDIE0M9E49noO
CdFQTP5sL9cqVQnBcK0FkKJh2tcgntPOeSM2KChvgqBr5+TguU0/WL+TXYR2YM8TTdBV77HxdqDO
SydUL1QkTTE82bLLpdwm/izS6cGErG26L/GY0c+nSR5RmgCtgJd2bbcvffFCDpTrNRvN0wHFyeA4
DWvKMPRj7WhGeZXH7nbkL60QFTfuBG/afT+T9++ya9EzA83yBcqXffJtuinLcZ3/4lmuswmr//Xm
zfpqfUX9rXoP+mD9O+gNFq9AQLm+MBHa5xXs3NfeRlYmLbeyZLWY3CzD7LT4BUy43pVxtf7L9yHL
mpKZKPZp9tAC+FYPX6dTS+IFnbFnbRykgtGdBstEE9zYNdVzb8Zd5Z5NB6YrZVm2rOXAnj4RPzyW
ZcMZrzLj28MNU95Qt1w/eZEBqXv9fiBfxTzSgNTzZb/v2GrYaCFwc4AF3n3xPmEhalzfuYuctRht
ld1ahOxVoDz4H7LqcFmkXaCtR535LecM/TZnKGWuXJdxCLo4RjiW68fS3244qyl4jgBx1+tN3rpr
m3FXm2kdk2GyQLVBDNnXVbVP85K78fB+QagDr5MeMtF1ieX1jpVfpi7i8ehvCl8/beip5TA/MIJd
JjcQiz+XldOBHgL1avcxRaDApw4lqu1HZRqm2c7y1juInLj17hqzbv3sf7O7+3Fvtx4+WBsnduz7
YPl+Lr8rPTWkpYWUqt6nxpwa8Hr96e6UN78+1E8FdO4mmEo2x6JkxX+/Efj/JH8zEfLohKXkH2PE
LojZ2XZt4nm3uB3W0R3jZuGHznK+4cbDhuFvv0+Ov/4sP5YQfJhlVIUcn5OnHc44d38soySjcCnf
5tiC6KoFr5mPpbg7IGwIxR55999f578ekCx5CgdQQiFM+fFPdcUiVbZTVnby0E01DwoJHHg4h6Rj
rWXNb3f2r0/wG+vg/zbt6xlSu7VRd+HJBf74cyFzKnMPTHgZPHyfMUy6rEX7OUCD6R8mr4/GQ94m
i7rXRszEguh6nc/J9LEerX7xeB79zSf6caTzidhKYRKmNRoj8aFV9+M1n2Mbc+0sugdSC9abyrCu
4x6fdJEwr2cogfgKUg+grbuLBQ8HlhZWun4QQlI6vSBCY2d/8CuiJfDqMbWQpNe1HS/n/kicm2wW
7Ce35r2f1b5Ps78+iZ+/Rr44zxa2T8cEg2X0c+mJ5243YNgfb9K+WGem5dtCqMX5qO9xKGjv6p8f
z0cSbq//I8Ttp2sWgnvkC7b1zffH3oRZOt/YDTNrg+4rk/+otObblPxRAHN+EVBZ7y/TgTAJlegx
y2/eH0ssktdvA5cr90Xdd+sD49cnuLb3/jRMGRC0n1aqGpJlj4rmT/VMMy9Tpha/OBE2oQp/G1ZV
KF4DovL+4VTHW3MAARskiDx2+gjffxx/VeJWs5aBPL0vRUaf6gjjyCW04+9a4D8l0/DuKDSICnK5
iuwDmFl/PFZtD2mS407/bOeUqb/fVm5QrEtFJcjGOo0mIh5la1eecsMNnC46HdgIbKffDqKewucc
O5H1+Our/V0i8qcLTg2TSwB1xf0mGIh+ft7YNv2iMEt7aMUkVvZ7159WlYS28TM0v/dLTaN92/SS
mi9eoAS3crAZfIlJ4pJVBKJyuEBFS0XqyvWoidh3VeJL2Zxm1ix+c5Pg7XWmeZu4tMI+9l2H/Wiv
cpLOun1V6sUdtjai2x5JnPIpAeJschoR3MXvfcYiYJMkbhFROh3wSZmOMVIePQaZQ60mR0JyYgMU
ZhVcqxze1O77wim0+DUCIt+XO+wcIh5iwbfp9X0LVHy7miatXB4pbFnX5YkZXYuFdgOOv7whDZHL
zdIvQF0p+nJdZFrvM3NL05bvzW4jB4JC0cMYIM+0J3cu2wVtWOZ680cppuNxTkrL+wLr28qOjp/h
+i5dtC4uwm6k4sWepwjgmEcNh4SAva5gbLooQOvKqerZ59FnKPPyWbAcj8VNMA+oI895YGO0u/D7
UVH/BWiw7g9jM/ei26WFrigHUxkK6X6sdIwI44+lG2nsatMJVE3uXUyWaWj2siN6rHvyZ9ztzRN9
kLXTxtrUdoObZuhpbjxlLVVwuWOcI3M4pKpz4OtWDovh32e2xH104QeTcV/RFc4DpKbKJO19jY4R
U1Re95bNDp0JDeUwWb/0+Pd1M/Pd7szkLmrGxEfFBOsow92P4FzNibkq4n7AeEyb3GTs8uNI0a/N
UhzZnk2o1FtgV8Wc7hI4Y6Bcq7Cu1AfgChEkXpDIayvw+xzZ0aeXwVVU8TzJDzU6cHS539d/FOTX
9esMR4Qf70Oj/LZKrcOyYCupYpQ67WZUdoCoWPWygVIzuQUWUVNYYwxxRjXRY1vHVklUJkrHTSql
efTnDFP+nMFCxGYrTpktljP+2/FEhaV5QO1MhkfspzdhBrmAWvaonhIG9cmTMOs23H3pWw6v44O0
M5znsZOwRyZb48gmnFKXW/uXUWu/NjBoABS0wVWwioZDLyWOtrMtdcjDycMsn+nbJS8hs7OmGPbR
DKuMERtUn9NWP8J7ai+VZ8nLauyJ7egpjSOQkaex0TGJsSa6D9u0Q2/QZl9ImE12ZdpKQqbqeucn
cXcRLW51mJOa7nTdwjRgfTzj98vr8GB4y3PEPvFNTY0+uuiRv3RxUeL+dMplM8e5f0hzu3ls4Rzh
L6d0hLZXNPLZTEv0qUQfTYlBV08mcrO97Q42TLo4zTaNZYkrj/IhOvcehhWYoXuKmhk6qkHEXxxa
UOyznNZ5GN08zbBionV2+mp46EePQghTwa6fJ30hekUClV+ZaJuEGBWiDxnq5/mMMkJ/7l0vd/Zw
GAa2X1mVzkho/ehrNPhhBSbAUhdVjExi58HfuAeTULB/w7Pt9wO+viRKm0923rdXU+jZl33grCM0
8dfeLnSCi4ll9rUdFuOZqrx1kUH6WPktWfnFMUbUeN4i0m0H9I4fTduZr51lTVs3c5ZPfZ/jRQdD
iawRcj4jFzNNiT8e6DxmEFNMF4GWoAJsp81uZidkImartx2NKMWFF9lle6GmTh3cVruXxAJMGyrQ
L76ZP9s6IVnW4fYZez3sKHkCjwBEPYY7f25wG4ZDfdOmnvo4t9i0c5u2uwTpRhBxUWzDTCLXt7Tw
PtExbzbCLYH/UcDYuHY13MPcKu77dB6KbTEM8nll+H5QU4stEjIv7lZndV3mfD46wQB5C268KV22
3hSZu9jtU2JGlxGyXtWS1Svt6qUmQnfTtqNzH9PcOOPRxcus7OQCdID3qY+C6SqnDwGthUIwB00G
GCtWx05Zy6sgshpoKU4Rf1IWi61dxLox3/h5390FJigOTPRBsI2hEp8Gp0nv0A+hOTGpenbh6R1H
PTnHvB2DT0Bsng379+elq5YIcsCKQ+kq+XXmghxx6mm9Z3k6Pw4q9pHmex2d5AI4n50iNA/iApE6
62MH73wfP8f1EL8J8i2fcpU0b+MyLl81A3w3ho177SF4ONo8KfDcd8Mj615r45t6vLJUX7wudkNc
SOkkKMYoc9+kON55lk3MSHaeRdSp/AJbLw2jbdvX+bEguPkZzZng82M/dOxaHHKsox+pF3Z3MYHQ
J2cu48eqUoTa9Xm3n0KmXLbnVXZTe/ZwobRn7sj5UE8qirzPohiZHNxuRh0/V9w81NpuHbwUl5MK
zTkzxBRST4rqYxJU3o5tO8pPyjHxebFUcpUkqbrHsJI+R5R0PnZLNCA5T6GOoMC/XhxrQFsVZIcy
TnziXUpHbIcKykO0zOS92mjkDjA2m7uC1sCdnJq226JYsQ/K5N3HdtAeTmh/IQM79vQlAioYpVbV
ECK+wIdJSfHZi7CITg69yO0I1/E2GqWgY6CsL1bioo3DHeItGaFS1cQafBdqSu3RVeGLMSRPpVFF
SWZf3CZXxmrlHdWf8gaqRf1SDuoTv4P4fcicF2ykepfrML+Z4hxZqN862UXctO6rthJttmVq7Gsk
SOA63HHsjpjEgFrEqRNeekmjIhgDVR2TLR21O/rLeNhH+vC7KF4qIFgLSXSbSiT1TWOhQ7icrS7k
Wge2GdRVB56pPDho+8259rrqVkyedR/WMeEmwaTSBp91qx5ymY3Vnlb0nF5WWdGARVHggY7gzBzr
GI59vzwQyYub5bguPexd3E1NCe5mbBsj1zDOKMDh5YSsXLYgKJPxmioObFuhHflkwqUB+mGXAZgS
thc7s9LVLwcKBMOLn7ErVcwjmI59Yn5tWSN3Oo1DEF6A67Xr/AmUWuKOkHc70CoXLpOdfY48OhXH
jiAWzLFj72voHrLAteHKMoY2B0OyhKbixdNjJlDzbFyYaPfNTMLd0bABzrd22Ln2lYnzCbCDor9w
HZZMpzuEe6BCqbhd5O5AZJcTFheDNU99flvOFoZnweWvbXD61I+qYlWPta5Pxufg5dGwm4McUhmF
/77hfoArDzfNmd1q7zkwPK7W/G/AvDXl5+0yTLi5RTXTkAo1ycZ15vnNXhrfXBcZ5dtdPmXTSUiS
I3ZBZKchpbpcOedCqpY2qfZDkAiGrnyAXevG8uMJR36ekPmF7wp8/0wt8cVpLfUFiF6+EzDQ3GPT
JEAPsWi6mritYEqtBq7QKpGDCp0GDyA3mpCFmY7mrNwykw68oLGtbMo+Mwl1UbBPAZltfNk5+OWK
KnTCdN+6U+ODJrDGQD/TZK6SU95F3ic5jq/LkspnmbavMm59HCOdqR4NmpM9iV3qaPPwsJkkAkVb
Llwuy9ktb5TI9GFMiQZouxY7eIh8tN1UlV89qrqEIKWCeaOjzGN+HYfq8yAToGpNSUdNTgmxUzxX
ts7Um2638LDx7uI+FY8hwia1y0ZqUIwHBgze68x8IdW8uG+xt2F9CkN51YM9edQdvIS9ngioPFPN
BjcH9T8+V00OmbfuykPR4baqC9vZx0PaXBaJb127xeRdui3N1Eb2NNUhFBFi4ybjp1oTh75Mrltu
cPWW1c6Ox67ft04AbLiIDJJKZchV7o09AU+SYFCDfmwxzFWQahuEmvrcB5zcfqb4/rgkKvtCYlvZ
HXP6fjvFTWnIOS3UDU95Hv5ZQLJPlrO+4CMkDzx1soMmG3Cra2D9eSadVyqC0wExUQxZLq4OYRvm
d1ZuK6hTATy1unoucxRqko3bIXST/CM5XqAzfdE0H4kIUhfaFUReJbiiIri+2rtIWkjUhbSpvGfT
uGUTLm6hXuqLEWrA5yIV4TsErMAmeUWOFsKJtmvOglL2C00BF2ZvvOD6E6QOXQdJIli3MjmugxCU
V7Fu0ue6Wp/ak9u/NSNOsz1YKBq0FLmb4Iy/DqtZr7JpoAe2NBQxQ5M7W1Eyj2wCK8v967Lt3TdQ
32DB3JLPsIEAnUbbgvfdUpZjTKRzSx5JoN1wxxZ+hAFh8fi+qNpm+K1l1waPrBXCfn3HYcVWZIDw
DgU8JTycp6zz3edVz3BwlrHQm2y2QFf4U/6mCT3m8cDO89DoBJVWk/jiipaiuoQd4pRY6lnSXE29
bt8I+ZpgbFL+HIGbldPnYZi5V7gp2afplurql5Fu2gj/cxz3dT6KC4rnpDaZDEbFaZWzfvWQtiaH
KkyHS3A7ir0sy5FhV5K+4u+trkKLTNaK/zL0ZfkxbMeJuDLR74hS7OwbbULnka5fFKNWYg33He9k
WFRdMPvVcCe7FCpWN8UsPVGX4HMTqXEsSBOrQnCubL/dK+jzwCN6tBTe1kurNPeKETR7QIunKgg4
YZGm9us2FpPn3GUua2rC25YPda/r4tZtHNPv2FUkBVMa8ZFgG5WjJR5ty4Yi4t0GWmCyBayRiU8l
ctaVmYY7FZMcjbxisq+LtAnI9WK3PWEuBORVAQYMeeD68y6lrxaVG43K3Jt39TgnVXE5RwklHSgM
bMDau3KkakVUI/LzWB+Ubrvsg5SFB//EcKvQ3sElJICAjxMObLjYrNXqs061Vf3ed4RkATJBl1XV
e7+jB/iY2C49oWOLgAu2vJrhgeZ3uW4LvgfPQsZFsqLW9CZG5Pec/tfKimGEqrbP63kXt+nkf/CV
76aP70Vkq10bIRCt1pKt6yRTe0mEwSopQMewdlG4D5fwi/QSGzAReu+F+61zIEh+1K1JrXRTRxTg
LHa2SQ4IUiim4+FFpxQUoquBBeV0Y+exPXtbLXvdFceFrhvfFo88uBZvApDpWIG+GvRcXwrN6S2b
jPxtt19dgqJKHsVANnywDxDQZuLC1rqbG/RR2cAah72D7A5tC07KRT7Y7Igtk9cuIjOW7m3MjDmD
OOyHyDtmQ1jNc0t1eKTCmxH2rXRpvL2sJ48s0dagBIqpHdRNdLWw9Iv2CWB20I3DmMQguhyvi719
OC/CO9KPrF7aSJfPFqqfYbVWknDiae6dPSqY6otdF6yyUOWnqtg3QU8u76jQz0ybxe1oii6Bnr+p
/y9iEozvfFS7J+rT2VVjY+kv3EBf5848V/tWVIjIxpgGdWuVjzmpZ+G5YwlHNE/dzh6h0qaoj2qw
UVdOUWtIdLTH4gvhlUnB1Orh7Q14jurdIJb5oc8sM7FAsFbk4MAOMclb3z+qwBuqHQm+05u1JBMM
E0eaznmIigwKHXkw9WdFQKUiaRmMkV0vFilEtiKJZc9yQvUnnRIz/0Va01pxYUXt1luIYPKAf2xM
rEOlnQjRkNvF9TaxsdHuPSC1Jwev8sdyLD0KlmHiymZLQTEjoniGr3NTAYoGn2n7eviAJAM5x0a1
qP+2aE1AjhFX6KJ3orh1I9l5QzfuWIdfTzQCCToSRbgPi4C4eaj9SOy1j+kDzV9bISlxZ2KiotqP
aZVZgInxU/DFhJMEAYXmD65q2eVbTcHsbUFIwdhI4ntt2Q3nSa5x4LTT3cyXjac1ieJ9jubjq4Wo
iuJh3soryL9u/8rm0qT3YQ7xnFWXcLMTK5jgQgFkz96YIsV8FKOXPzRGJNfIN+UXqRyufGSWCRld
oqmMwPGfNm1mm+do8vUdJvCUU8BeR9c6rJqjYUxjoij8+GHFx4a7OG/M2aFoke0Mmp3fjAA5v/WL
3jvVHrGnnVH+Y5fIBn9+bX8IVO9s4hB9ZKqIXvLg888bfFnzDV5PN9u5uh8xm5U1wn3QdfF4loFC
NQcMH5mqTAwgZkNmBJINdsPbtg5nsoFWTPfGFhged3IUI1MvdAaqMNCSkT0K2UMzlTWMbKFBT0rX
IcDR9mUbHhBotE9mwhZ/mIeas0SlEL56wG8kTKnUu+3AbAHOjTzSSFlTA4cliD1GJkNYX7rjgZ6j
CKNccrdUVAA2S9C2wb4YEf7thF1l+6Wb+B3pI/NDzlK1u1G0v5seGK2bQMQ2gz9/DJktxsuJbEFQ
fd0YwaRUg+Zwvt+xIcioAlVucy3KxL2M0rIIkS8lsJqVk8SXAI3dt7kETjlZbX+HhjDfok1zP+HW
0TX9jzCeYSr3sOlC48HD02bOidhV0ZDsdZpFJfOvEuVl7rgwD4fA+C9WkrbTDZUrcl8RmIDYKMH4
fMxilBibCoHITYPyxd6Hxp/ZFMQubosusX3wkiCJnwp/UmbLc5NVHevzXSpUB22RjtmtEZjUqbsQ
pxWVFRx+1B9yM+ryo+ir5oMihHGTZjW1R5SeCLjkyJAv1UdJKLFkbTVZW4uVx7XS2I566i6vtdTW
WeXc1HDEivB20ENzMfh45dmRF1fUBcKTldjRCxXjLGQYyOCtdRexnzy7fxjJ9DoXIOZh344RRI65
tiskPTUlnrDvo1Mv0jrYLbEFR7TK4ulY++5YPuDizXaK4tZOMdShOwtf71m+EFs2NymaReN8SMmB
+BAng7Npe+iPkobRvorK5HfkzvbO873hOWK5f3S8xHlrUMZ/IN15XiEKXDisCB/wAkXXE+KDY4vL
fzNF+hPC6eGu1fYMGndobIf7YLmLpYVrXTledeR5QEa9jnqxI9nrkiqadWU6V/2WU+zYRRMbla7J
aphyJFW8WFHpPeap8KqtR1X/3La1Q4sOBWghxOdZU/1X+wKWZKfeeECBpNzRm8dd9YEdbVO1D8rr
G8+/HfK0Y5bvo2jVTKkOXzbihWnOq45eA43Q5tabkfjMR+PiIQF51djTkJ5tvaYinxGYz8Nzkk0G
EkDtNcUpbyJggVuS8OzBIgjX94xi8ipQ2dBrQ7cB0DQLCLUdOmdh2QhWmijkIlD2dNYAjBEGBu7k
H0jRM9FrUNcDk0rXks1WMo/5qQ0KYqzRT+ysOZASoY2H9guZNMt41F4zHm1uGuT1HvTEMW2br3Zn
zWsmC2X9EA1ia+ZiZXxmskDF1MpkFbczBjvaIDKXiw0dWkQDW5hMTIFS8NRMMuY7GsQR+z6sTNkE
njlvet3sekNEgbO3WwEu500Xy+jMG96lzWb6zR5Lss3SpswMJ1DQfh5vqVivZ+IF0o7LYyonUmR+
0wR5uVBMACvyb2j0w2C6tIaeDfNlPvdJGWwncjLD8fDr9tyP3WW6hkQHBXhn4TPRpKMn82PXMPNn
rEkyC78UTbs2NKp34QecvZIv3GpoS/1N+/XHnvx6RGzcNCtX7zAt32/B7X/SZFCciwYbv8TX6v2I
47uqRoApoTXfh6mnEcGNNiTebZrlNAXfT/kfBZz9O3oXvvTPgEJhFqbD/zw1Ff//r/WN/+8v/+uH
P/1b5MMPv9T/z7c3IbNyTdn84Q+Ae7Jhvtdf1fzwtdfl8AcJa33l/+8//sc7euHvAs4Ea64/jY71
CN9/8+ZT9fW///Pmq/mP06eqxYKtvv7AgXj/ze9Eh9D+V4AQweFuQVby/1hgK83B5zEf2RF6C5rs
NKD/COTw/4XY1/HJOMPthRYH9xRt2yH97//03H8Bx+LlaGJovNEi/idEh7+09kPwvoJue4QYJUL5
8uNoBvs3SciQy6mogRyKhUwmN5Avf7oof+sF8j2E3jGxpXxsn/NElPnjQYZmtFBkR8tJF2x4yHpi
ORSOyLQLb9j/+lA/6pfeD+VxWULkWihrftYMNVUyIRQUy2kaaT5lrBMuXYogwP+J5EThO5wqR1nH
afG9DXDw5m8O/5fLGaERY27AuI1wiYyVH88U+HrkGxRip7w2T24V/haxRvv1Ga5v8SdtgLciOHw/
dsPY5ntD8/zjIZSyZm0nTnfyHfM0+eIF3BaGdZeMB3vpGKW/cnExpf31cB5AM4Q6HqBAhCA/Hk7I
zgsmci9OHlrrC1lUTrslnL6iopxUF+XoPXv4ntkcyG5A+SiAuW66Ml5YPhSqUgTCJdkmdCXSgDSP
irM2YVxtgQLFoDbLUrJ36GNIWW7ntIiyU4S5aDPPcEjFm5ubo6QJ+nvtrciidQ/2wmO1ZU0U6wqM
TS1uUpgeO0JlBOqIeXqZ80RdZYE0hFW6oSIRijrGU8Cm9bdsDnHbVErcszz3b/2hLh6CNeJu9GA1
aznIGz3Cb5JVnMAJ0hj+bR9JsF6WcxHJa8CmZE9V1e9eWD40mfcZZP49jeZqazDyXLT29CpHj2Z/
lQd7CwoJNf982RXt0h0L4Fpb0Ck7Fqbmq0pj9AV5etvORN9kcaP2nlvpvWlMcDNBMUf8ECQXLsFQ
oUUQPB3TYYv7c8Xoj19FYMVP+NCy3ezk+Q26bfk0BOSJoB/eUrREEdBQZ5p4AJ8W5KYkhE/pdd37
W51CGAWPZS59aRODbhSuBUhXs4zPA1jQiWScMH7qQvYLaeQ7WzfKwqsWfhlpPRjKnQNoNBU8e3Vo
/ZYWo7ol0pf3iabJfWqcYrwsVaZPtiA/PlNqqPhW/fQyqToyWEvb31OWLQ4VEpUNkpP8rmvoOuQG
u+44a/cACsx+YTkUgWXvgMakmas/6swmSmRrz86VBSTkKUu7ZU8R0dn8+4ZVu9TqrlL9VRLP4r1p
5cEpP6FUc66dSQSnqmYsfOtc6aFmkVuJj2mhfHi2GTzpPBTTyeuz+B5DRn60RKuuv7WxdDnvXIzt
1z+3spoAfQ1UOXptWFIzGqV/9LMQ55AAGPbEQ4qmwlUSsiF05Guui5TcB/+3aZQXFBE64Kjmvp2L
59zp/5e9M1mO3Niy7a/UD0AGuKOdRh/BYBfskpzAqGSmo+8c/dfXArNulTKlJ9m1N6lBTfJeyZRk
BOBwHD9n77XVyugTY28DQb9qtYuhkwkKxwY13BvhYO0F4uyDBbuEQXJrH51Kk1xMZ4PWNUqF23zi
vcGKRmW1Ysxi3kNnm95pAJrrjIfm3KvEuGqVK/ZypHHikiRWgAYu0l0a1t6mNmt+G/HCHE4CBvsL
soegmCqaOHP54auftnQZfBXs8UQNV2PCuddbsvHcwIj2ujdDnv3cWAmbM4wdMknOnRRPkpsNp1lE
1nmEx7ELEzd4LiG1gyiOEeB70bsM5UtgzUSmtK15IY3PPIhevpETdKZ0Vw8pwXUrC/HtCuT1CTdE
t+7DtAH6R6hHOPTpBkkyNLg5wYhXw66uw2xT1PNHrHxwWJFJpLIfqv4YGqrbWoZ5D+p7146lOiQG
fb0yqIb9nPJjARvWT41leDnb02Bg4mjKXSdK+a77bEEEcOrV466ulHx0nCqgZZI2xbHwen3XGZV8
Z9/2j3E+MBu2mJOPnxG1EYzflWNX802YpcDMZFhNT6XlZ2c2pPlojRy0adu9NiUsRPg1NP38sFwz
+0UdYUZnQI/7iBcAET5w0CAU0nvKcqu40bl/zHrxlOYRdpLQAubsNye78Q2idYxwE6aGf63C9FvI
fHM9M9bwkMe/oyerfk862d9WNiPQlZPx7LEluLfxlIxn6ELZ0c1Fc5BYrDblMA9fPtUDVEP8ZjNI
poloTh4gcOFj8j1IjOzFGmrzMfRm+17OCe3KDCMiolqO4Iil5d7LonbrFqwva3THDywTxm1aL9He
ZHCmUN2encghPSOIwcnXTbbEg432OrHZPTK/zvbd7NnnTMYDBMxq7m9z7RsHfNhAEGvvK8RTxvh9
wH1n+JPAOva9x0wjDCgA5G8bYU9rr5/iA5GXgk5iEOG+KMurcuycg9M6zi0itvQQGUq9+UtscTzt
swkhiO6j8cli59qgtfJ3XKTsUfrKWjuIOtB6tKl4sGuaqEOev7RTar+N5JneuI07v2jGKIhBybBC
DdfcdFbVEneQsPLI4CIDnfkF8WHGhpfn9yLVApRlk+5cFeoj78fh2OP9Xi3zXM+9QuLH9G0jMt39
qCv+rSL//6d+/6nK/3+dFv5XFvnU5n+oiv5c5JfI3/5j/Q4yNS6Q6v44OnxSf+XnX/1Xle/8ZjtY
DtCiL1U9s/H/rvSh/kqxlP+mRR0FQ4cy+78qfen+BgjBwmDgmxJGhMvf+q9KX8rf+E9p3MKTYRlx
4Px3Kn2q319KOagdQsIRdlyBsp4m5s+lnJcSa4+ENTmMrR/RgQ7SyNsAJKuHjQC0NG7bviLi1sfI
R74G/G+4iqIIoNDPDHvWYoBpvZMYFum4A9SoD0bG+GdBYRc5aCIgCx+I7fzzFEb2kVmcdcMjbx9b
m0byahIoPkDrymMfL7q5IQGas6JDsTjxAv8cRGH5yoC3eq1MZqdbwqZQZlEb+GcrYq+Cam3d5MGS
BlbS03IXuKFf7QWzwWaLznv5KzLEHZcm8XTHDCB47sBOoAismIyvWu2PF0VcyHMeW+MFsSv4jjRn
G8Nn5jW3eG/T8lQ66AZPbuDpD+2bFtlOOZ0mK4JKYxXA6NcoiehME5SCegnvNAJKgseQLgjVHExL
Wo/otZ13j67PXYnb+SD7SD7Ngz/eFbJs6K6Z6AgheVs3SoAiwoCqwmfkCPzouo5pAnvoTzQO91l/
QBXmCtAfEo+xzqpXXuImQyc0AnplI8i9ypnnv0/gWhmbKT4ABwI+7UByy50plXhMYPPAIJf40FZu
MPKt7ZTf6QMGeGVwzHcPMmfuV91gIl+1CRApgHTdyNRIzn4foqxkVnmdhHFPBmyQHgtSlUIa+sv1
JCuACNmctrq7YV3zb37c0MykQ7RRcRg8i265w1R24x23VOsv7lRO43mowolw4pQKf2NqogPujVzw
FUrY9DFrKeJPn4HnvKAquC5DYvAZIYAANRgYxyE/NzwF16HNmelUyyvvpXFxGu6yfDZIzBjm71HY
cSXMvgiep2y4tLN2dhBHCZAiS5FoQqGTe6+HFLdCw2usif8RjwVKnlcSOJZVm7PQGUd24W6qFD9p
DgV/AjDjszHgC55bU453EZs2Z5u2ZzWIRnNnA9miwQcgK5G/AC64zjyPSN1KaRafITKUsb3g0fOG
qv2g4zOordlW1k3EaJiMZPzc/aqsfFMQCKPQITHtKKZTQYxBjFQB1tC2Z4m6eL+K4FxW+CAOnxG9
BmIxCcxE8rnjuYtnCrBwvEikOhCsBhoYq9Dq9Mc42vxKpkvcu35ZJ1OAxxB77njnSyICcgiOrz69
PWRcKA33QLqDrWcX8R4Ca7CtbKt6RRMYPn8u4djwuL50k6/K5WFPlkUauj32PNlxSRD6THej4lHI
Z1Fe2VFCgQmVLniGKsWFa0EiyXWV+SyYzjPLq6xAAPDjkeiyKt678cTFm6KOm22yccQY7F9nr2mw
XS5hv27nWo/2UIbPiCJ68gFBYNPNrRUW2cbj4XTLKdiiXkOqHTmQrGES8HXM2CZIYUnZrekr8zxA
2QOQvRDKdEocF9k/tvXYIy3aT+bMDsL5WB69qAzOQ5kF57nGAIXBdOInlETcoZM1/EXo6KFguUvq
XnmIs1Czbls1BxvUnd7BdRpzR8xicHZqAs4RLRI7CHSF7yvHRg27WU9dtAXKwhPG7JMPNGM5uzAH
GaLLpMfqWiVwf2JG8Hs58SyjXLGPgL+JPs6tjJ9DQIB9BLNM3EjLlmHSI3hksNtxBYlsvFQsdEI0
o7R+Tc2wPgScMvZhG4lHjxnFDWKUIdz5EajrBx0Ejn0YEY8c5cwXRkrKisJ7z40CYG09hiYBECdU
1+R+ImTPolMeJkSAmHO8xxmY4gIauEtZHCL6ZELZbBFAsqZC3GeoxNyZ29qg3n83mW0R3QK997Hu
JusxcaZh2tA3QG+bI51Md5Zug21ZsEoHgsPQZbk1HqIysB7BePJ50J6qcNsHy8ohQ6icTjZIAiaQ
VE8fCp3cPo4cVjcMs0fwesFzg40subKrrjl0lmfCW1jWPAp6/pLZ8p3XKOf5s6Mpe9MxkgNranl8
T3PZ9pDJMF3uawd+IfHe7G8Ns28U2HJZj8GkfeRQfvBsyJkb+WNLS7SFFQJNP0vJgefXHRNf18aq
plnA6NMyrDvb5enKspTivBu4vMhhdp9PXN779vNQtCM0j9ppot3nzlqCKHP3A5r9ZysmSOZ5UGpK
XxyGsvE6s5ddyuqHeA8L3XkP4EEwQa3zeytCTwaP7KMAo35sKubdK7/G9UgKlmIHDrLZuqFjz0aW
UT90a7/0K4vRCVTr6Bax+IQG3ZH5sLFURwmxUsiwrDWij+AqL3Dyr4QXIqnE8hRk9yjcvyXIpz1/
TRCVeuZV2hyK1sm5RYsDfwUOmb2WZxJ9IFtMuTIGJAtrWTfuR1nkzyWEgVMQjh26qckfRuoQCUUZ
XXEZLC8ikGzZYzypijS/zr+zIMSHPLu93DU14am4IdobB2D3FU1k1KO+ip4wGzgZM6/wDYfY1hBl
fdaYLvE/eKgNE54Bgu2t3BgOqHmOOuoqwh5BZIR3ZmSX6yBoX4q621Wct3cGdoa7CoFPkpNQKWzH
fAG8UyFP8srcDY9YjnN21YQn3HYZqUmzE5vKrDhBoK0nl1Pj2EE6YCcQGER+sCxg4+AvKrIn0Qbu
0kIAc/BIYAD2PZBuhkwFdOEwAZpGITbtJpfcqkPAskQNTybJyOWPgitUG/OtP7beSScBr7l4rA8x
s1KCXwfrybb68tow3eI2nlP/hGqM1WuhRwRYi7DRTyoEntVI5HfqdczTevPak8qUK9LOx/fMLpOn
ycuf7IT8sjPjH/u+ThnuMndBsY+xPNj5TKS/66kJfo/8lnPdEJDTxiLb1gQvYiiaGkIVk+Bg9kQl
TGPLENWvRtjkdpKuOqmTa7ADyXTN9XI/ktZHQQwGk/d4bG7RAj7hXyEkOfaavRcOb2Ae1k6ceL8r
Bs+XyJmAA2S12CFPQLHSOs29BrZC+VO4W2fMx69JJx4N1NsrhEv62kfbep/Pk7MuvS7f4Qe392HQ
0/QKYpQrtX6slziCVeNSGW011ubrdg7Zoog3W5PfXKFuscNTB+3yJHRjHJyg1Mc0wGNYSnKhuWjF
tqf79wAMp1wt4sytQRwgyUSuQVM6T+/sOqFh55+MObVueQlMlHwE+yjfcI9ZI6d7RdqYLGRxEIZu
9v7yhpATYPVRBd3BSblh5NwauOBHomWqJrjGuA5OnfTZtijMSwqF4oz7vX0Cam6ccR5kCM18PCSr
gdr197bP6AGFIMVP0K1QK8Zt+SWhfKe862Casr5F+iia0D94gzRuTPJ217x5vQ2wRxSLpMYlZZof
B8Rd70aafxmNOs1o02S0eZtG7/Ca48SfvGXaPLfdHt1MtHYwGq/Z/NVmpjdLdHPUHvvC+aigsG5F
aw1rqzKzZbeyjlPSyPcQEH29CUs9fqEi3lJdN1SCsVlsptRMty1t6seFZnbDzt/kWxqEMcQD4R1M
Pco9ganTRgv6FQ4i9eGM/Is+HAPIhHgH7YK7rTetY15IqcysLQSoZqIWB7yaXOLQGhEnJVCcD96s
e/XB5q+wyQiUq75VkfDXk9unImy6q1LJcA8/2WBjamL34Kfd8Gxwpvd57YEkJRfRijZN1XICieqt
h9jjOtY8F7Fsh+fKBfY+g1dZkQWZ7ua5nZEsoPAEbBfvXJGZT4MafZa4zEsbjwrd654Mq45J/Vfs
hOqs6vwm6lv9sgT8XuWNf+2mBSJvqoGHvBPmF8JgIex3nF3aU1rXU/yiXebrR3QgQXsyGC8veREy
CXYSo089bBNryQBRHNzC2xD6PdUszXucvXHpv4Z1xqYeQjyCfGgMkxmEwA+amT4Ps97ZWYsM/dwK
9IA5KMBaZidf/SjnrbukaLtkbvpS7bwhdPKr2mz497T4ZguxSt76rB68X1unowaNmohqqxg0hYjb
27ybYH5n08m05vEyicF6pBbN1jlj+Ttkw9Rnfzjx/8UEaxmD/XHowtHZ4WC/5AIJj2P0L2MyGudZ
XJFgcAhL5BmbvCzl+DLbc6e/AF2Y652dB1QjZUELzUWqx8v37z/AL1RvB0q2DSZx+R8QkHyKZfL0
hyHwELlWiTFTHZwRXOkqLLSKNx0WNHFjGTpSFJthtY9lHKmrFst4sa0ITL/BXm494k22bmisU1X+
/af6i8tCq1Y6JmU78yHvl8FeIbuwRDGqDgURG/t65O0PEqekJl1acOs2FlQ+XT5THBm9ql7//rd/
GnR/uSv8ekikvksJbv1KxSwmL0XciJrWmTKOQolVT/TidO3nCTckmvCDznLw5WPqhcbRWsrvAhZ7
ctXbdSVu8ab36bwy01ZFh3Y5QVf1QmsldIMzTIE08h8u11/cRHgdluNJEo6wcf96vfpAxYaklU1s
cU9md4DjTa8jN2Vs0AD/Rd9cIUR1R11DJUynS93Sq6gjzvJxOTaXvKj/gRto/YwNXJYVInJpI5FF
pGLxGv55WRlObczoqCPiAw3KRpd58KWlJfWsafGQS4plg5aCEPrDtog9qXrOF8VAevveglCDAFpX
yxmMK/v391b+1QdzAWkC2wDB5fxqzvYgszM+rKND5SoqVPqgJBphpB0aNJ5eLHXxgEbEt49TSdm6
wcak01Nvi/7S2T1xKRHq62dss5yWmVxSF1tQmPZGzCFK2TPle6w0NXcIEHXVLL0eQM882YuQjtLU
a0bSBWkMfvw4lNLJHy8Yo5dNCKfdhXAbAhv7ZB7vljruPS5S1tas/RTzoldxAvr7y0FMw68bkOuB
34UGbdNCxLX+832KLKOOMSAZexk57IGinIvo5HfLUacY+fRs/CTlCB+VcSEgja7HPOJjTXE3P4yB
y9VS0uJ04szAEpPM5v9ysfiTNIVJbT/bQ1JUy80mSHI8w1lU8aFUdMDWsVf14LsIuz3MiMrmlSNS
mjduOtHG9zkQfHx+2f/rRP+D3AQVyN82ojffsvfh/WehyY+/8z8daJOmlTR921vc1C7qiB/JIYbn
/OZBwsDlxRvkhwrlXw3o4DeMSsJBosE7jm2ULeBfDWj/NxuYqAPUwhG8df49qQko9l8XMUh2dDCA
dHxyt8xfpQtp0keJxbz6wNEl+tImpKijl5NDtxrnvGQpNnm7q+rpLivFvLju+jXbKMO10Kx2CXj9
Jdxntr6EcYcqtyhSF/q3OXwbW8boPj987YfQKTPV3hW+sdC/sjfbgLAou5gcdkXE50RPbNvwRDAJ
tL2Y9HTHeUjICjmPYzvfZInTAgLvzPng1TpEkoe8+IQ8K90QBMuci/nVqo0ahk+B21xh2k1o52Lf
NkYn2ZOgxFYloaweCS4Pj9So7aWgUXPiSPzGkcn4Eme5wcNasCvhD9h3gVBbwMdyVfm6ukX062/y
Ud9zWv0gSpkviR6bBrS4twUVYUDLfkN3EdoKL/Y9vdbvFUasgVkc0vzCnPGLV5wYaX9Xu3rmt0e9
uHdhv69ir72GOSxXnRD3seU/hn13jaC2oKFZPAz1zFh2wO6bpaTFCRwz/JFzbsjPtl99CXMUo7PV
jqd0Um8Bx1u3pgrMpLxPp/StdvqEY2/5MNKsfU0h7G0qGUWcEKpu1xHjsI7jYs0SfBwlZ3QPgx3q
2OUjAIBw+NFMt6gZZ8+8pftMTG6flg/sz9kzkS/2MyN7XLRFBl5WhRJ5ONnkSBxrJrqYOObqDg7C
jFjQYCY81e+lbTWPFcFqSGtDWjmyyrYY1vGKDM4h9GefTautbxE6Nl/s1H90dVxii27ivaUnfMgh
0vbZC6xDULs+nkv/KZsrEvdsOTzh01jG9aX21p7S+b0Iwu6rYQKZW+PNlvctztCbPK4jPJQiGn1G
xegVsqh4kIZFF6kp0KQwR77orA122g8B3cnIBX3gWgRV9fEmygzyhPOxDvb0Mar0qCoLUUo80dpE
+ATpsseRJjiUXCkAgLB2G8N58sDMXdm5a76Rn91v9IQxMo8TJOYO17LcWYQqNvQaJ/NqmGqHuJHE
dFaOk7TTd1z9s7H3G3yH36fAG64zQdAr0mE73Wa8apuVRQOlyhPr4f82+k914j9s9MJEEveHAuBP
I8frd4qn94L35h+GjT/+0h+3es9jZzaZKspP7eC/tvrgN3RaDjNDUEGLWOx/Zo3Bb4vcEFmyDSv6
cz//763e+82Hm0VcIuccYgX+va3+V40a0ae4Xc0l6IVYIfdXxSqI+qTJo5RNVFnOvAp7uzirUU1P
uYXrUGEP+If6aDn9/HQS4D2AtNB0iP2QsLB/KY+wVwG65eR8GMekgTzR92vX/cdD2K/iQr4W0j6x
yKBd2xLiF+ld62iaVmilD8wlIByLsb5Py4bNzbOrLeAsuh66GZCcJcZFwyh8+sMa+ItDKBT5P31N
auEluGg5inJtf6nWu27y437y2kMJQxFrKLywHQNQ89CD8jqPRCqdxmRseM2FHmSUilhGjacnNijU
UWU9lIi6GFosCYl6iGj5Kgs+iA+iYgeolv+WBjojVJktI7cRH3RBx1rTHWv9afpeo2u4SER8OHYR
c0L9whPoufUpd52al3INCLPPOUVUysKuwcsGmyGRBvPBpDHziEWnummG1HoUKP7vWg6Pp8HV1buf
5zF+vrKfvkeab9QXWf+cdYTWaazfhBZTsjakSVqowwVheqFZvgHvrF4tOCzmehjj4KxrEvsg94UX
unc5XGDNKPvIpaJ+VQtmbhk+2HIvcAtDcvG02PKKFo+MJKEGEPpz69RzcS4BFCImV5iAKy9u7kvs
hYzKvKFdJ63n0yqKZoDaI4WDSR9chnFzSjtR3+u8XaIrvXHPgCI71u3Mx5Ft/8yctX+uk9l94O6I
7azBPxfCQa3njvXXqRx4HjyLNTQU01PUMoOk+ODO1FVhHtwh4BkaSI6ULRM/1zLiQw2m4/vQoRwy
G/4KgUr6xS2BHnD4to+14rwPQ1a//ChqSqZWeY67AOcSreYVECAjX7ndDDaR4E2U/ZzTwVXQUatF
eqlcBJgQAdw1mYTNVzvkH1VKStFaJYKDNv4zTX+yq79iuJyefHQwjOm67AjAhVR3rxo2I7Gc0UZj
uSy2MKSIjscnsWpxg0DCMcY9gsb0ogaSn1w/qm+Q8ToQbVX/LSXrYXmtoxDMTJNNwyrfaF73z2FQ
ztc40vhRMpr2VY6h1Br5xgFQh5sQavzaNWrnFgRJv7YDvotrJxDFg4gOZJqyFEk77r9ZKWKeKRb2
rQLntQ37AEchFr9NbuAI2WRVx3VNVfXuEZ25Rj6ZJJt2NNCmlVGIQZup2VdCpebrYoimJzHk8R4r
Y7rJGkSNRlq0H7CvrMfYjodNpDKSkw2urVbcx4R55vZziWbF2H/DBER3L50EI8iZO2EzqNzTmZ++
N+A6XjPlhadMp6+DobvTIra6Vf53swsYnsUG1m/wubk4Rtp5MwXIFoGX7VkJ1uZKGGm8F2bpbwCV
v4Gh77+1tlfdVInDohxFvx4jbpSLK28X1nZ1W+XSvg3awbntJgaGRayZBztu+Wa0CKQgf0L0EWH5
JnNnukqgCz8Qu+sDg0h8fBl0At5hiiPdiuGk0rUM0s3nl/MjHgIm4sZlnKqC4HcooteDP+mXShvp
ZWJe7K96xfWxWgSugBDztTuY8YHRpcesC0LZ3hnj5msFf5rblKcdkHcGXl+smJN2Yk7M2V0h65vW
FcoXL34aWKn72pfF0H6NgaC8xtYi3jj0ci6Ix2hno1hmeAPH+pp+42lQsrMvMp2mVW2P05PlT4QI
uV1UrCxnbDY16tAd6xCKYSsEZXLJ+QAxcHHTlUw0QEkEJ9tI71qAqveQMy6G04HYqnKGqJ5zPzck
yQKuljeNox5CJ7zJcSRuTI+HSIk5OtJUf9KOTTxtFnbbzp5+j30kwHbffaSRyI9GoXAk2dExml2a
DlZXncu8H7aZg1tKk3zwgf2vZiKicdLV4Y6EUesEMTnYWFPjgf121EZVKr4hx2y6NoKqnzB/hieo
0icjpZVO3jy+qCoI6yMDbiRlBjq7Gv3oCr4IOTl5ln1X1dz6oLoLbw+CaloHdnGZCi/eClzPVwnJ
udfwLoadG/HA1kluXcVTOG47OpTHGXj2Wli9eTQJOTmQAjKtq5bw2nLAp1JJn8eysJJ9ZHrVGsYb
hSnU/UOnrAc6b8GOfqM+WwVE4K3g2n/FgzS4a6cO8C/nM/dwpbK2P4gq9jgRYIwrUX53WgAlEmZ3
VENggRgIEM86iDk3U6i/ynLo9spRvPN4gfvgK3jNRWJswaG59UUuNbjVphr/exeNqwghDCaBESUg
xxuaSCPR0KoH+ZWmr1gSSw9Ci0saOWX7sPbI1tgQlkiUAw1qKkRZ31Od+Tu7c6SHHgqYyWZiE4lW
dVrhnax4rq7tTFdXwxzO21KYyN7HSqNmj3iq9BYbe70qFo7m1FrOqXKbES2RTNZNksNu0MVhyDay
N8qThczwHa6OcxRTPj9iQSvV2tLBYQRXf4T2Mt3Bs5o3fdjVp5TA3DXDhJzlnnKGAw+zRT5j33va
RtqKOqeDnz7kzAH9XW2AnTGYDK8GUMiYE2XyxXMVEh1zGnZ2yDSyw9q+qyOyZzuV32fIatc6NmEL
YQWTK5t4a2Wo4DlDLbnPYla8K8vo6PcAn4MhtK9LWFEQ+wbjkmOwvgGePp0IIOwxfDlBZG9rt8m/
YS+4YcLinYOxFe7apg+oVvD/nE1uR+l1pWfrWEXwsdZxxME8m0P5CqQJ/7bnADIBwpLpq2hSqb9O
rMT8VuV5nm1sr3DHjYl65DgDn+aMYzR7GEHO65B1cbyZ0zg52xC1viLld81rS9u0m1dWYSnnNehN
slGIm4pXSBV0Qg8AwYIXOf3vZYIlowXvTl1Q1fe0FrKNS45bufX7PL4yMD7gHUf96bH88uhIjl9z
DmrMhdCdNQYyyMLxYSz8UK+TGLPCBHfwMEdF9buofENjtaYbwL0xMYxTIiWJ5D2UWfMhcXRxDkTo
sDmjMfJhKjGbGkSZ7kzGUGpVsQt/L7KMPLTJCC9V6i3PQEqZ4NFlCTfK6SiIojhf11Hl3M5xbFyM
sqr4urGMdkSAoxFWGEYgDU709XGHVL/jCZ+rbQRw5saaeTsDr69PP4ovkBHoOqxJf4CvTvyNAORM
nZyHyLkIhRNbylD3gfgRyrKlYMQo3NvpJgGxdCQHrDhn2E4PtqkHpi6MEEkUp/OaVwLwXeRoXu7Q
xY0LzZ3uOSZG4Zbcg3RTEOd+o+bPTxHUX6Sx6EPCul425TmfvpOB7a9idH7ZMahr645tsPiQlVv2
G0MBh9GUiSdXLSOAHNXcZtLVtKcJ2z1HJNmnpCwbfrE282baEyo1XZl9wvfv+mEDzGXalxRbr5VG
iESEAOUvYIxXrx2zo9B8hQUX9EhE3fTdn5A5jXNYAgghccSKBz2tJgcGBcoimR1TEdT3f3+IsP7q
DEFzUHBeYpLEDvRzJ5mZWloujYMDgrT6FJIlsJTDXrGuk7q5h8RHeS9rf9NzY96Y4y/9/oKL3bXO
Px1orD/Nj8wfn0R6jsXH+RW43JVYIqqkbg82sNNFuN85tx6oJAwAA2npMAwIquLKtsqk0a5K0sq0
Iw9zW76pkKAdDED1Sct+ugK3WH/pOijVfSzGp4GKe/cPF+7P3UuLWQSzN9dnLAEo+ucL53t+6gEw
1QcjBnPT68J9mCoeNIIJolujY9XxKmKBWT0rPm3p5Jm8p05pMZbvCe09kE8UQX//oT6PnD8ffAnK
QPOyfCjP/tPBVwH8EBAu9CEnC1miUJHhRuNdOs+D0e8beGAbtuZ5O0nJiyfE4sxsn8MrWkYeU7tP
L8lg1yeZubjzQqf8qFDs3PuuqoAm1TTVjGaB9LSOsfn7T+78xUIE6e3TvOBQLV3v1wA48mBozE0D
uWc177TJi6tkyxRjQoUxsjvFxbAJABJ978XUHz4HxYYl3lGovAyFktsYihk2q0FB28nL6x5t/2uP
o/s6nmV6ZZq5fBN2Go3XtFex0TRR5B/J8Es3pk2HNB55oAHsJAcVxM4tJg1YOKhZL2PGIIUCcsbr
RIylHVHNN3UHdWzZYYTdGZdeNe6D4XjT99xXdNFEYduALTR7LGNS6l5GVceuYwND00zNzmGZcwlM
GsaRwCkKMEI5O/FnrT4Wc31fZMzR0WMvZXtKQR/kGKhsM3YfbJlWW9w31U2KUPyMjIsaFIDiGjpY
/6xmA20LIs3srZFd6p5AKnn9uQ4HxUWKY2xEo27HraPSCM1GJcPMOEiJ4wP6jGgNbW/4QoV4JjjN
Ym66dBs9d87UMV06keG8/IslsCJEqcuYbh3G9F57wGK+uCJeV394GWBE3sbU9I2JwHMDMJBvrIqg
3I5swhECW0p54hrMlYE/fs1x2jxw+maL9W39YiYcNQUu/LV2jBIzdVDN12PDwY0ooer3CZcUSUIo
Mbue6spMB1bk3HKggFLQPbdx9uY1nB/nEWGqP2ALgdgT9xwquXZBOvjxaZ65+Lx0jB+ab4sXx30q
+3iPCoVNj05wdmwdv3yHNly+2xOUJ3q4Aj4c8sydbP3mjpMoovYaXG43cOh3s0K/kJ6hX8bRkkec
/eVbu7QfiggJQpS3PTCIOQMQhPa4AzKl8mODFusMgVWSNBZ797lsumfT6gSOOFG+OwCx9qbNCauy
OD1vmmLmDdCWln4RCQ2lus6qm9aLPZ5gm92EDDBmGpjCff7ZRruGe4hnRJsd9kWonv6mxQr69VM2
6eczI3FOh8QX0yRHBF2f4GrSlRMDrxysnbxCFyzBzpk8GkC5qL8Mk4fqfqDNQmJYcFZW1ZxwTxZn
V3HhGl6g+8IUaKb8on/GNMrxfpjivb90gHDcVzd5Sn8IgDUdAiLyvuOJVTMJz3P1mrr5XT96FXwF
Os9AntStVSA/yxE4rBFeOCQrL4Xz8qlHO6CJ5ePPWTKBlnsghwxdHY8qJl90cWk6wFflNYWottuN
DcZL4joHse36mM7IcniNR5MDfDTa9b2JhQBSGWyAj893cVUs6mh6PdNVisKAhjd69wOZKlyqpSlR
Zt50NSt3uoZI4J8/l6EYacGwvGvzMHbGdG0rOh5ST/X9Z8enkCwf8NYZUEI6JzXK3GNGdBbp7xRU
IPX9cxe6zvqzPWAog8tg15xsaThy6ZdG3hz70y6taAgNUfS9gaN5TU4RtcZIeiUCeGTwiKLoXpnV
mF4gm45YbyPcdQHw6HVXeuNd3fU051Bazis1mNlxnPlGJq5smjgzj2AZIJcR4SJiVqlJ3EZnlFuC
vGhn0LgbtuRysr+MuXMrUtd5oOAx4RK5vX5pk4aO4Gyn9RcgTTTKGJbVXxUapK022+mJUGz6NiQH
HY2luSKBD5PMVYrw9NmpMXze5z6lRgM3NuYn5YJmTz2zxUmLX//Zv/l8SY6LgKYoI/uI2eAb+uyl
XPYMbl+WUyzV2kx3P5ZmTOuysmkNoUQNL8Q3FGfUlBgBcWmf/VbXX0qLHhpiZ3pq3VIrE2Ab3TL7
Zt9SZsvmbiBuQNddvo2KYgcREjpvpF87lNdcwsipm69gWLkhadpZWE1yWjku5Xmb8Ewv67lulm1Y
o027yjQyRRC1HjUvftJ5xUuU/FFJwRctXW/qkuUtwAHtzfJZEouC6KOrw/KdREN163UVbSOy5NZu
anMAYCfCGsbXCZfu12d56wd0SFWKdznH8LibIX7gnbTE4+e7wWI2eeqQut56bPn0nWii9oZDdocy
wD4FA06bOqAMqadUPA4Nk7kgt+mflVTCNsdh1CiJ9YjaCwdvx41kmpwdp8wszrPsirMjKGJxzUAl
pTx8xRvZVLtmLinOkTdvBSTl52mgTK5S+nNmmSG2zNFdhOxjX8rF3RMRTnmif+GuP1uCRJ0hYxdV
eFIFxNRkpPzU7CYV0A+dooIcWSHlSHEC4AJBIvtPKyVd0JLUzfVk9uV/sncm23EjaZZ+lTq9hw7m
YdGLcjh8onOmOG1wSEnEDBhghvHp+wOliFRkZmdW7XMXCol0pxMw/MO9331Fks6AmkzfRyuLaRUU
hbPlrqYmhssRD3suns9jdvL4NJgczRddYydPdPWzwJdUrf2EnJhCdZg6OoY2X4VH1U4aGSOLAeff
tQdvZZ8O3EeEWPDUcgdBj2dxrWmkhUzESr6aQOEzCK5OexqBb75561FprbrXrrCK68U3WUy7mcPU
S5OR1QY8H4iJYDq9dEyna+XNl+wcjQer9fofHqlce8Vb3+CY5sbNApoQUTbiXVYdJUcrl/JI4iZN
jMjQZnv16zA4fGprIPgRXi+3CrLTkQkIq+t6GNtnqpLc3vQT7qxNqTcBdUvvZFejpnPIEss9YMYF
jRbMA3GNPb/wmWT0y8JkpP75x88bc65yHjGa0XffUL9qd4KHyrFe1HSDtnTegQ/M9ih1uKEzqsoE
9AyYduIkr23hLWBd0K5cCnehIxu9eTfJ4qO3lwZeqaSB/RwUe1K82iad6bhWATPQPiLUzKXfM0jg
Jx6PoPzHQ+/bL0uXpFusBFwRDFQiWKu8GOZd/wQCsdl8lqv/0aT8m1WlEdjsD/9ERvzDpvK/iVNv
/uqK/Pklv/aUhh58YUPpENDJdpHnGF3Vrz2lYdhffMRMP/Nv2GDSif6hSfG+6OtX/cFFWXeYf2hS
DKyUkEr4dmQDBbSUf/Bffm3QQMdgRYUc8+vP/1X31Q2MJyX/7/9hUPvXjRoAINR4Bg9HU+f9oIP7
a1NXtZ7ECuSOhFEKvGAuuDVVlTUKAbfRLxox+KS7562nuAIL0hYr/UnRjBlRgVRPgviwFbLfFdtj
RmWXd2LECz+QFe/f84QT0lVhn9eZ0YdinMC0oiFgI1XXwYzlfBw1YHtkOVXDEa1KJdFToZCulbis
y5lqehgy+sbAF5y8RJWcGg3n9zHPqElmO44fcqsVxDC4zxrbs/3YDN4akkuQrZOLc14BZ8LJ1hvs
+TntUzfDdpClBLkxM1mtggzZggisB+cEUxZQHG6J/G8BdfmmM50s2MbI4TID09VFZqrQ6XTDai5D
aayXezYZ5X4a0EdsUb1nOMWT1rvCIzHkjD1wj0HIR/PuilntFYuNfqNhCKRAtouDiLtxly+dt+An
rPnGwPNQ8ldDPFybTly/8Agw7kaXvc2+QSi0TSXKa2TIM+hcNk/Lhucw7h+nHZ5VZ8+P8YI7OuyS
VkzHqeGpAZrR4QcFq9mbz3GZt8TaGuVemi6wDVAVES1uS9NjdLi6GmTcrMVHFlYWh0hWjM7RjaX3
iMV9OptqRDmU5Xardqns6AMGLvUtQeWzftvCv6CVqqu9pcqYB6kzQf9mWUgyXJ5roTMA69/4rt01
W72HrwV7uOLxFacI+Ife35njOEajypuQxJkhYRGrdD7oRAiHEW45fnhxpr8tLG53hcPdCKMh6yLy
3ua3ymD7vsOf4uz7ZhL3BuKSC0KDy+eGVdQm1gd09DhSFEnXaaJvzc67xnGP3c5M4wi2OONSRJQr
XsOYjIGBc9niOwJhnHpdcD05LSD8uOvDHl7YKcWL420aqyruyc924Eunffldz7XmSEqXeVQVKQzI
C+JX7gYY/2TxBu9xNSDEnyWKnn2iWvMBIXV/HLvK2wH3paEJ6ljewwP8po/MGIbZX7Z4pOhJuAOy
Y+MJi6dAMg1BmDCdOVduaZ+K1PFfyKcy94NMIRY5TH9Bqww01ZLNhLWVcftA8dldtb6+vJeqYnzV
JvMjMrCKBpLkmlDT4BdshAYZbxCavJ6bqb5qHaTsVKw5rh1zyOLQgfy8NWjjv7pJqzajFgB5YN7y
pNo1pgGmYHlX2MIMJVXsflDVXjU+16EX2z2kh0K/dQDUhLOarGDX1LaJuMyJjfjik6jaO0pc4y5C
COTq5Q8YEvOxDSRKOCoDgLVzgP5LfcNFZW8JSx1xTWTInMkHDhvbfJvG+ckpsUHURRJMWxafXkfl
a4EiwcgkmN/27s0oIYDwsgRU9nP3n6fiT8HNv3kqBoaF9uP//1TcZlJ12Tf1X83Hf9En9tV79va7
lufn1/8h5XG/IOVwAx9wAI+2T8HOH1Ie74thgPpC1EL01irc/Nsj0v8SBDbUrIDBD1LF37kB/hee
j5hoQW4xHFyRAn/3TPxXz8jPgfBfR4wsOeEQOHjY0ImvP/nvzoOZlBAjnSf9QBQgZ9RHmWjXVJG4
GD9HwwfEGyeJ9Q4l3LNRIE0EUf3bh/dPHtPBP86JqSBc17AsfmZzfej/5S00jusKn1nboelm/Sq2
n+dAnOVQ0KvSC5lio6u2B76c1Bu7BC4vknzP1LSORvPFHlAuptuac/BSh6OMb2WnAuD8nnHVrqcH
MpaNIfLVobB6376tLXXWpJu+Tjda8ZrTbK//Odv2Bp7oV0lkdVZJDHHR7BAN1KiVtlq4Z9z59bxZ
dNXwpOukxba34Na36kcq6U3HNXGYAPJUCEqwmVwkkLA2rMVvbSWB0paU8r52iSKPxllZkkbzbGv9
LdLBnlHaOi4M1K0bvBiWFsnEe8NRr0Vo8shjJM/aJVegJX0rTaO+KbfDVIVdX9xNGkVCi820kHjH
lXhFcKrvQcHfJNIDgVq/L0kfqrwIW3cs98z+/M2osO3hKv1WgQzdw+lnJaGP32qiphK3l+dajg4d
BDRaV/JizFgKi60LsPL/lNz/E3WgRfHwL2vuhx/Tm/z9OPn1Fb/Ok8D64iANA74aEAvroVb7W8mt
u184YxDJccysRS830h8lt4tq0OWvVrmezk2GQPFXyW06KMQdBiYoDdlyrFrD/815Yn9C+H47UaBu
OFioUNLZBgUVr/XX2xnGqTbA/tKPn6jWQbMBOJfzt09c64LTIUo1Q26mqinuvNG/lFIMz+6Qt/ei
0e7xiclTPzOvW7mFl/YKcp2Z2sX7ocnTG9KatbfeW1FvVPDtwfZjqgzHMRN5U2NWtG5tO6OSB1lE
vvCRNCLfvApsgnq+SoyjUKC0YmmsvSiUEJe+6PAFhzpQiWmi+ecJb2/iuMht3HmJ7pFkhNO9/cow
gvXYxsMMb1AoTS4RSmYcqIiZni13aWmbAnFykhE8AgaBrQiZhjN0gozJq3FCG2E+2jPg5mKzNEbD
PMOOJ3/vm97sHCEUOTC1ijnz8od41rSeA4ugKgLlMOm85XXsf0/cHOwAYAu8Q2tlpw+46zAW6vfT
0uWCnAQ8H3tOcJDKpJ5J5GcBZDbk+Ay2lOfI3QDmbSBXNUcQ5zf5oUoa8TLVGRS3srYU7crkRyOL
35cZPu0G4156yGR2nyAj45fV54TZ180hN8dHEs6sPfqznD1vkByKMcFTQ/5S+kRECYCFeciOnj9d
Eh57kY59/8SmtA77Ut5Y1ZSidhkCxgaJ+01N8YiKf3zB0ipD6OZhMVmApYvHaVA1eWVGfuLh+J5k
TRdZcdHfL36PQG3Rqn3PRwrUgTgMVGl7KKnezjfrPU/Nu2HJHomA+QD4oy4W2cDsK5KrJW05RHv1
0lTyVKEkOhRqjW/LrC32BHMjZ+FSt+kG/vLlhnCiZlOYxeOKl9n2HTNUeME/3Kx2Lyt3iW/GoHE3
EijrJuh73Oos5gh1L5hjsGuZIFeZ5KfT4SHnSQDisEQZ0jNQ8u7SV4ywPQCXZMJnZNIj4thAu03D
BWvbe9abw74aYJwjn5sYWs1zxDxfu6M5sim6kx+oPptrR1P3jsqmezYV5R7bebapmRUdME3Azsl0
d2M1q0GuduBQgX88ci6ku4718I4Nuh2yMQn2gzv+aBzMvSrFXxBzdmyKpEfKjz7rvbGwxA9OXdE3
dMmGCCS5xRcJMa2GKoiknBwlfSgj7InIRczpwXBqksbL4hGUy3FZasg/UkBZVNqTM8fsxQlZPKWt
Q4a3sLMPYrO7V3BfCDYUdvQRcYocWlLNabsAXRPdceG6iju+7/x2a9mL9tEol9ipAd6Ss2mQCyfb
Lh+WGQLGpIH80vu7GTCCd1/ahbhBaVvVcLzJVRe+6e6sJiOSwIs9CbCszx8I5FOhwmGa0Ps15qnu
k45ehJVQS+9X4xyM0Zr1JWtXPR6GmxxpazgMXBZJMJQsLqZp/s6EXse37tnzqVcZHm4a2zHYKy4t
CIezu2bJ8G7R3chRfRi04qwXyGncuVPfpx+gy4HU+GPQLiwEWzFemb4jXxCOjRh/ycxmXDwgnUrr
oNqPmS/CtNXMvU4gGiojhmVzTqgEqdVv+TSahAQlWuRYtOKw0wDkiNaK4mAp9/gq6Hj85XnCgvrI
KnbCCqMB5CueTPIkaMaKJqpaRc5Sa1/lBExsu9LML2qNkBvpE9mDDuuxgku+NvxOdmkyWjaY1y7W
djEq46at4q8t+TH+hhV1cBZ2iWopUDsoVcOZoYK4gyau3Re29N7Mysm2SQEgFMg8Bps+SbmNSaVE
tMlOazeXs074DPBWBn0g8JVSV6UkKYvvU+8aTZ/33XrXFnbsYu4HCBG3kEq0tkzhzw03ZWpnkFTk
YTT0FNqaWtZnCbaQOXbr29GaX+q+cQ72UAXfOlPeEtqYjgwcLCIkfAXGCMQpSxEtMq3haLOYIvyU
0nWjDKE+4sYm4lFT2sXcOyk0hN5YjTlBJJqJRjjxkx3LVs4Df77KRp/JsKYPl3NGM1rPvbfNauAL
RFlxa3lmH6HCTPZpQOICey0/DHJyTAHS72ct6TiD1WXQc2qRvzVvAjPgSsTDf1QFcwaXJAL03eNd
TyDkpvAbqF3oKIl1aIJDOyHEnVsoIPoQh42BQchzg+rbTOInSnaLqZWhgT2UBUyBqkGrE/imfAiy
HNiqX8zb1i4DBvXtMdACzKua+Jha7yvE+SZaAraeuhSgm+ZgAWZhsy2oJ7RDfTWhPWy/47q9LFXc
XxgIoTbLiPG1ZIR9bVKZnM2JX2ytz/luzJR+XBzHPbBsZ5sm6gLJYJ2xAAMwwDaJgKkiLzdmVXDe
tS4xVjr0BN8ziHRRr2ieigtHxKAeZgCDsTXOGzHnxplrQO5lZqfrSuejd8tgN4nlNYGXTiJEwFmW
o8G5jNkomYxyOPqB7byTAzCGhJyyDy7MOEwHQ16NNgHdaUkD4urJS2M4HyJof9jspXelQ8EwTPZT
hQYDxKVsUcDxrZbOhpjWT+oDkSoUfpkXW5tDdOOhyL8BmJbfBmYjjrpvLuehUHwMXvHaV7G+5TAl
w7HJhifAxTwwlHWfMWQMGdj0GzYnnOtuVr6bNYaqypybY48hCN+cR/hgoNU7mS/V2TTMMVLzYrOK
n98lBP7NANRuMwa8B9RsRaQHrf+ITH25KdA08IEuhG9uUq8nhm0sBG9/UEX+wm1fqEuccz7AWIev
tQhU7HqcYTDdQg1J923P+OrGYTj0guPrniaO9WuZXNlmIw8WWyqLQQfqHkfGfNBpltpfA6cYw8kB
UUBibWQvMYmsgG+JYUBbNW+XlmyGDFiOESaN+d2p0RhsZ37PG1MYzfVgLOqgL5N38CbHfx0LqaOm
h/khYnW96JaWRwO6iUOODvXaqdwhMhZWgpysArOYkyJwhbnCkn0NXxd6dQfKx7kDa0BSGKemRolh
MutxbFl+yA4fynqjJvxOSatcCReduxfCcLhlalc1h04GC7MzBEXbObHuwdsTbKT0M9Pt/Fm6gf5e
J+2pHNE1bvMmTXC3Wd9LVxJa5mbmNwNKaxUuuIELSBb9dBT4rskLKtK8307OPH3TS7/ciqaX98vY
tUdi5bxL+GnlHtrJzeLWF0hUlbcdeBxMB3L1ci5nd/C+x4lXhakpPZTfTvbkiM6+NPrM2XbVWEZO
ZtHbNWJBiEBQYdQoq7nr2PdmxNXp8moq2C/BEW6cjadED8Gj8wm3GSY5X9d+Vu4To8t3MZ6JncFi
MhK8LwbArrbPnTyu9q1XZk+cZsUTj7j+uRwn/b7IVXzQoVwcdYfZax+37qmtB/S3mUa2FPCMsUTi
nuXzxaAxHAwW9pwBRDXiM/SxiFAtBSezRRiTEgRZIB1YraVDokeLLrtbtUzqSfeX/rsjxuHgyya4
YMinru0k7b42ltMV3H8Nc2aipbdFta6tqK6WxwCIcUOamSPHh8TghCVR1gY4vQTCwsJZinmIspz7
4YLxTlVFPrEDX0c8hu5zAtwLxa0/8WQlcz7gRuwmtcGQDiTBLmz3yrWK9AVvCSQY6DP35VIDxiMq
RbvEJZC9YE2td2BXiIqsFtaupE7p29zPE/TwgPwwo1Rj9aTHU3w78E8PU8Xx2lXB/VhRG0tARe91
VTdbLfXynauW5ILoJZdifmCSqaqhejDSMd1YumfuR78qzqQzMP6tFDkvSVsyOF5KpBCdcHajUY+3
pU0439ZZYpKrh6yA0Gj056peesYZeX3A+5LcmGiM5jvfy7vmekpA5W0DYmCYkYe+55oUCxWCkhkW
L/IoU8jvlJuZ35N04rWjfQ9zxi2AfPVz43uEHuU4OALAgvNA6CCxmKEryf/FjEmkpCVTztHJLydK
J9c6qBSWMqi3qt8uyJ+8Q1dwL74Hro94Scvj5JyxTSH2DMNMHpl+wtrcRFUUFjCVOH0AeZ8HpYlD
D0/9bmoVvQAqz/2CiGk7qFk7MUYRx45rEimklZ2xVGQkqPfeR8U6GYnAGkjVZZ3K91MlHmQRxNkL
O6c+rAD9gQ1C8ODLZXG2LoaYH6C1koPbV5TgLO21sM0673HJRz1iu7PYUQAacSdNubwhZZOYNgVD
F+JMmIjr+4ZvC0oZFJkQmXhG3lLdjSMa8UWgRGcpJbZOalgwPtOKJMmCBK3P3Cu9LeR+KgYj7Lq8
ubLtttpavMevkioyUtMUhAua/AjL6Vqct3M0mZ3CouAdNUR0W2KehzuVZMGuK3TzzQHNewDrJTZQ
mFvMY8IHzdCk+yyxSDxsUM1YWYV9oZDp+F4GKBJL7DfWlAYEeHXXA+9k0ymStYRpzgeMUy2lFFHA
BS3thCDOHiOuG/LHgsmJkCzQ33BR6tB4sjQasUZHQcljPJ6Y0yFeByIZeBX6zNjaakBYwnp0a9y+
pZIhQpKZEGzL2iF2Y7sQeNr1Z2IXIWuHfirKywmYSOgkNX7XZM3vgvub/iDeyL6M4yzjoG2JvW00
7l3Jwd8LNIslaOelA8vYFVgRPAbyt6nSg6thQlPP2s89FKz8I8A9HJiyaU6Zbtz4fjVsJGtHqP0i
eUMPk29JXifBTxitf1VobQe9AaaRUcY24YeB9ZIE0P2tUbK3qLK0etGEfGlJxoVy4e9tZ1XXsar8
rk88WP1MX44zoFc+v74HWeco/PXQS8O5sJg+eIm7Zc73RohUGg3roNOsp2egkxdpAnl9ab/Xefks
82G93nq9iSCkF6CrLAw3K5myzAKI9Jl03gpEE5sq0d2QmtkAdgUEuow6gtz7xJ7ac+PmNVeL9Pb4
573Q7OzsXGJquGH+QLxzb0+9z/JFH66kot5GhU+I8jr+wWQmVl12GS0jWqaEqNAfY02LlqscJ4mt
+u2oteYtWzYmAqL7ptJJnTz8zhsdke6JudaWhDpx9IVLuCtCy5PpVcPtZ2JakrXv9GuUYnNNPJSN
JOpY92Io0FTK+WlQqz9wGC8txN+PlFIPmda2oQci7iJ1rTFsp4XCEQdDPC4tnJFe6xBY9K+B0V6O
xmwRc2A+spMlPHGw7R2uDT/EO+E/pZNRbaDb1dtA99EkIrd9WJoCF/ZSmOQopedMY/EpPHmYZXrf
ucYHcQ3Uf2TrbmpErPdpY75Yq7PKGmr7u2T3s9WTztoKrXqcEHt/CAwMqINq31Ubph4U3yjzie1x
qzvsTdDYmyTHFSP8+HXQe8wf0zCAEw/m8a41jKXZlH4cM3ZS47hzMPxkFP+VQY8zOfuit4I7du2O
2gjLaXAIDrHXs0NOlcadUEWuXnQnIvg2IzFBE61OjDeDH+eyyB1xPbABxTlRQGg1sVUYGEOXEjaa
XxpMkfVUYGl3/SP/wV8Vtf9hJuadnTccHkDaToHQi9Ps8HA1rPFbXMC13BfEQEWT2+PxIAWOiMPp
tGQekDzdeOx4JIWloRB9messELFfSGiEByTSHdZ7giovM5y96VAJo6fjSHAn9IFEMfUHb2hfE385
Ma6HmJ8JnTxf7ZIIMGqd0mkj9AAnJHpqhyfoVwoeIX/Tpg10yTKOQGEqU5M4p/bcJcMtSN/vOluS
LT4cJwqm+hbnXb1lMOMhGCrM3zLyvKXSrkfTfsoMW16oWBPbsXOzMCkhIKS6SACbVcYBzIK27Zxe
Hmuk8Uwu0LvoBfS0P3P08njMwrSZX4uE7D9TzdbOKzpgbsp6j53BuB99BOvuhP46/IzXc6Q33HP2
mRtgIGSn6W1/6lqGUcjbQyPWYNmCk2fOkmVImpBeHgK3vrRVKUN0wsQfmtkY9BGG7zXyWk+L0xp5
gfauAdY3izdpNM2LA+96ze1Ylm8FK+gpNOZCe2vcqkNihTaZXYuEUuB5E+S0vDt7UNpDL/BzluVZ
cuo0O4ksQibfqbO4tRJRvWW54V83a8TfolJQDJn7kXRrzF+QavLUMoa+XSbi1Z3MG+vwb1F/ppna
y1U3+Q2U6b9F/QXKEjDzA3f3M+/PLbIJ/VGGZjFbCLfMhJnSL8TalZF1zvAz+S+Lh4c5cb5SITg/
w/+SdlYH7oM5cjuJvCrwH0cfK5pIa/Me8YQIYcVe+4aM36oJ8CxQP59w7jUSsKRJ1y5Gk6Lm/JkL
2KqBzG+wDtPuMxywQ//Rw9Dk/Nm4Shc5MQx/lxNYVK6BZ3DJKe9QYwHKc5vusRN2e9G2vo/yjJwP
fdPrzPhmeL5s2HPjxW0IZrgaM0d/GPgG7tZv++WpL1gHcRv/k2RBj6sHaqoY1X5s6+y8CCFAxDLg
wabTJ1RM86iAFatK8ZhfKyFOmZffIgeLPlcH4UPtbX/LHUy0Er28b033Ti8Ilan1QgBVm3VcAWzB
HktTQkdJSQzb1kmcTFtmavPdTP5eAenuzxBCT9J444kvEbP+JYmQFcEtYm9gMqzdTwLBxBZOLlEz
WYxXKxnMpzynAt/izqzo1x3jRrYrTvC3rELOsuamJKXz6WdeIfv6Hldi4F92s6aeCnSBVxjE5z12
LZJv+kFat5LUort/mmSIV2S4N02LYehk9tylTc2xuqkcv4YELQGpZOTG/DXQ0OqCJL9iwk9K7T8E
GnbAOqJYdUkOaFveLInE+u3OwowsxlAPOkEqp9zmqKxLzOSlqIwXEt0o1BYXmi2Tju4qDZA5kMqW
tU+96zS7EdTINmlsHmZcUluanSzSE5nvhTb6IP666qJDH3IcRl1F6J6KszDqGsGkZ+jnBoXoV5XD
seWUBQmXaiMWxM7+TJnVbkXRiivQv/6hSg3S5oZF7Eep25BbCN5hmTqqS3+NT2R6C1+1GcWDTn13
xpoy7npF9c8402NKo8FKTnO8kWuQ4sQuI0yErC57FXzTBgOwI76zg5s6ihw8UhWDgVvDys00ylrr
CFTXv6kndzqOszOcXM1bxo1LkoSt6Dp6KsaQeXN3kqAVLz/DFoEtvdf+RHxNPOs7FqVvCZa4ENsJ
nYGfM1Y04opZWTc/4hmKd15HnutnGKOGGABBqZDh0P2ZyNgU9WwyaCMdy5qMLdQhb6OchlpWX7qX
rMSAS6uwHOZuctFNGbK/8b2GObABGhzL259BjTOabbRRRVMwzxqKs+a129FhfcOM9Vdio4FCf4Ov
/sopFv6/Ht9K4DDXI5A0lC/FYyDNZwv/29bBN53ZeEeZlLwFdeduiF8k/HRMk+1nsCNZQM3ONAr7
MBLIaCf53eJDJyUn0QkDWAbElCzXFsnCG0RYT0K2+Y2b9BiLzAOFldoPiz28/pkBiWIWUPZChTy1
vwdBVjjqbse+vQX7X84YLn0e7cbaCMLLufatYCb31kyPLcaEsz1o323N6y/BRXSbjvN/8zMoEnjW
M153/K3VdMYsNB27sn36z9r6f7K2RkRp/0tRzCUUvB+/r61/fcWvtbWLDMZyyRmzTMdl3xz8bW3t
GV9gyXiEPaKGMXyP7fivrbXtkblBDKPP48r8SSj7Y2ttW19QlnpYNXQDL9K60P5fbK15CfHbyvpn
hB04G8wskL0Mlzf3FxEM8DSLIcByaOKIta0zX/r59b9WufzjS2ChchyeB+h9DMf4u5eIx77UEhOz
whBb3LdEN81MDFw+0j+FSP9ES/PvXmX9+984ol1MEISTrliR+lVqr830Q/07GM+/e4m/09QyAbBr
8t3Q7C+3nn5LF9Eu7//6pwA3vn6Xv/xGfAOUHMxRkysDScHffVyy1ESerExCTqjuG+pPfYywnbM5
XaEpTlyUdxQD8Ukv4cxYeKOQm1tTRIaJsZ+nYdxnhPE8muliGZR2Mt/S4d2aDpvVbTpM4zmg7mZW
0OlbS00Da7Y4vidZnXbKq9gOzgUTCgzc+QXWGA9UunitfMF8DuM+sSjDAQRSSAA2gUwaEE6KXi+9
LAWc3KLtWZJlXXPhdn1+TElYvWA26b5olYe4PnXm9JL4VfeiTMo5XHTsAqnmEASWVD0ahNVLvvRF
f+6DavmaIdbZpiJlk+C131yz8k5xxsyHUh0KGO3EHsrjmSZDfZ3q2b4d497Ya71XRo3V5UebOcOm
7A17h9Cx3XiTMKj4C3y2FiunyZyGO8tD1QgmTZ29JZ+jBicDK4NZGoxFyFls8gCyb9Ont3E+jN8C
Vc23A14R0uUpB9BC57xettC/u/EzisQu31bgBL66I4gq8mGNH123mppoN9UHy0VI4EwR1GNgZn66
m1xl3w6DzjdaP2Aqsku21iYsc1WJ0KUhpFqJ1ZkceYu4RzupohhahQh5f6ToOUzxehaZV3li/1BS
s6kiVf89X6av9mL+COrAeZlMJwmxdWbPiv3zUcfoh1orbYmMGu0fWI07kgvh4x3yVp8Yx7C7gSix
qEeqZ3tNQBFhPnnFqQoc+ZiRmhuiI/cuKr9PL0U1xhHTZQN8xpjejqxMjwyYiBXuRLdjoccoD/A2
iArXTcIgnmOy9GadiC5oCSdnts3DYri8gLms+VY5dXblExfs5ANhaEt/D+mXf9wFkgvDz5zbMgET
p5dxccL6jV5Na/poQFN37TNnZctpYeWsOmFuTc7OK3TNeX7MTbfaAQVnODq1ZPOEfRcbd4SfJLdz
goAkr/uCkHT6gmuzXIEdSaLvDbuL32MPChlXiRZfmcgd4hBLJSMB26jZR8WxfT2DPGL3Ael5WqAg
zqJrzy3k7TuDtezRDYR7EwPE3ePlsm48o0rOo+08khe43CovlesqaNDJhG9d89h29CF9P5VTWGRp
/K4mAtwDdiJqY2m9tm/Aw3zAkPc/tCRWodTkeNF5SJDTQKfyQ8KMVI7VS6QRKbGB47x+HrFeuFtj
mb6DsueTlMNURlBN9IMhjflQEc20TqzsB30qliiefWPgxRxj72Ni2zujPT77Zjy81rGT3uoVrkDc
56W7tfspgwqWDdamsg3/m8EE9tRWfXXVWxOIT8uqL5ETILE2FuuhDABrMRH0NXyNhkPvR3CKxZJ0
l4jOv8mzrn6bU2e8ReqB0SZP1RUqH/dsTHiGZBs4F4VgPGBAYQwR27v3YrawgC7zcmhHjVET/GZe
oDXWw6s0Y3XbLbqHkQ8Su7ep6fe32Kub3RCP+oeduSh+oHmk96xT8u8O7sEDZbeMCq2Sey4NZzuR
9LoTs2Ct04xJtWXXK9lIwerodVrMciSBjxazTR8Ws4rpIgYk2Nw0ZKPngReH7HoXxgND8mACtT7N
eJ4vnNwkTM6BIhaCHdPZuVR5cPSpGHZsalzk+UlwdGTQ7JQ7NZFAybAHCp4xynWJywhhli87qgQV
wfztjhoyfX6MFjdlTGxPRPu6mhj0MiAyUPE5TM1CYALV+00NwOl9bJXiGBsKCAhraQ5hKFScAq9Z
FsBmGTzvoMx8+OHpNXjNxHcucC3XWC4yFJO+ljPgKBrjXXk1BIcyyEg9D/qStNJpvA4YfzIY45+b
NYbKKrW74zzhAccP5Y3XI5X1NXIAxTCsaOaIa3jh06URs40ESvTnS2YLYbkbV+LVQ9gE39gqlf5e
gBl48iZEEIOT8k/tDnEoO+H5EitnHtInM0Orp/glt9Pmccgq9OlBX+8dtjhRtjA2zrF/4UrUg1Cf
+uLkNv0bimN1ZOyOaDXpc2frxwVOQlblHJ7dcBVgT4BLmjpa1BlBBmB+Gi4NTSXBZjbYM0L/povx
BdboDoEEKhN/qE6EoODJ8BqXLhIMwnJQ+Ge6jU4ncwiywr03Jqk/YzdZbjPWq9VGVH4WOoLEw3VB
luGZRA+zOjPw6S2YYoyuH0IMDNqDyNxxxOnOr94HwHpuPKs79qWVfg8M/nVRsnuuOte5iI2GyEpX
yq3Z4p/n7tf8PdVod7SEVjyOQRbs67rFOd66yGTsDsKVUvUeKQrhrevDjtWQBH2FyXYEoYVrFVtC
E0hmvrE73VjdbL8ZFWPrWnCBu7FdnBauaIZp5BxXtl7/yHmGAwHRJfshd3nkQkpuSAtIiJTvg/t6
5fq4tgz2WSdqiJyW+6woSBWCLTM+l3AP5lBWdbA3Yw2CniqW2wX5yI+hjrWvlSficFE0q1uyI379
ngokdB+zzpudsB7tCHw0rpyshEEbFxwy8K9OOWN+QApsHOte+rdBM/w/9s5kOW4ky6K/0j+AMjgc
4zbmCM4iRVLawKiBmCfHjK/vA1VmtxiMYrRy3YvKMqtKyQOAw+H+3r3nDhtNb60n/C3mE/Vh84kC
7njNl8rehFWorUagMCs0WuHO8WEYEY2qPhUh5HJDoQbTEjlc/7rrhL3QS6TbhZOYU11OM9LDCX9B
yppYVEVYLPMWzm/BRNwMFn4rpyJLJPfiZp+NjVyXGKiXg9JNXmLHQ0FljOmN74pgL6C7J8tfc3ly
xXTnaSZ1C04oF5MbDdcQyfx1RnL9UphNh8TMypMbou6zvT0O9rPn+9228XHc4y7nY6hjaX6kmo/d
sQY1J6oat0nv4TzRxyRkCRTiU6hF31QyDtcsCuMew2p+40CmWaHNpH8582Eeab9YFnKJPl5P7Vhv
HAGqjFB4FEykkUC2DbVNK43kYFJFv4iRlN4Kp9fIrCmHG4xofLodfNtbpyo0OSORnWRlCMiHCxc3
+ZpvU7dHnUJVgo56edU3WMuXuZMXD7h/8k3LgsMeKHfqC4z0zU0VoO1ULTSbAALI1diL8lD5dr8h
qlCDepbk2gN9GMz1NKTYMZt4flOiYZeUdXg1Gwsa8FRHVrxyO7jBVdnl20bk6aPeMp2yEpiY9CLx
TQ8AjJlZVa/Mvte/jSiFaDhFhVxoZu0fwpoXk1K7cZiGfrpTieMc7N4c124zqr07Gl25kGNH7Svz
7G5YNF0x9/lqOd3piODQ4EuolJzu7eHB1OAbLjw/7C7bRouXPv/qbSxxKCyKqfJ3tYjNbYS+FXOC
T0IS3tD5im6ckHI8MpYQPFFkIH6NsntjSNS6cON8PZWhtqXQ0lB6tkbj65iPLsSovLqXaGTQBEXa
ReB3t2054n8yK9o/sfbTpUW8EWb+LFvEfmk8+pdcBhgmahNs6IJabVxX9WsUL8aWDiKGKPYlF6Zv
YahKK91Zs0MMD+VkZcsmJLKwjIol3e/su5Nr3+vJuhmMWm6MARIX+7ZqD1eOVsEUPdB8mpYU44ld
IK+FG9EthW7mq8DP1MZL3GewOApR/5zfCyPOX7nkQy0SqZqV7jbaPrdKE7BvyfXmJTYpWiSoKjEZ
Xg0l5okcJUrSBeQQRGlBLRK54HailPw1aDsLE4gABkZiXEebbiruS5NGDhQFnV5YZoQXYWyXt6C5
y2eiA/IFX/XsS62V7feyc+x7RyhzWKUuXJG2G6eDEXkoYtOw3WlhYg2z8MC8NV013QIGUffw69AZ
ZC0KpgG8A31L214P5AEvfXguW2LG401XJRzJ9TQ6UMMeSWppqm8ejIoL4WmggpLU8tSqJ5ilLzcu
jd7kos6/sb0XXwaaw1c0SRt9qQyruOuqmGaYQZLxrT8hn2rG0NvGWlhvGrflVcwyHYMxRUYEb4qn
uBp865sZmhVe63Aab0zRxHe51ZAUTPrLF1uxvwLHERrXo+s1YLFD54CtP3+C/IWeu8pb+ajPX0hb
ZFhYQjcE+ZW3F2HkmldhVhM21UgLCkDVH1Ir6C56bUy+Qx7EwR3STlkUbePfdk6Z/chqR192tiBv
DekgRUS/dA4iMcxLsk3RAgJmkIuRriFn3dps1xSpzc8yR92T+BZ6GbQR4XWhjT+TznGfjcKB3elN
LqheOJZWncZ0+5Besceb+BSGWdiiSB6QUIyKlSxOYzRVANtKMD88Xr62h5FTBeBMCTgOgWRQl9Oq
jrIHLY2eh7yp0MjGtAbohK7wwnIoFuWTkjGiTVKiAaqZDoYei50xLC07eyBgqLhsptTYK+WzlVoH
GZll+F6S0m1h2pDRnO04Ltnaz7FJW1o6ytqL1nYfEayCOC9bd8sppsdFE/mfU6k1l3wU01u2ivEL
FJfic1xBtShbwkCpaFujWNAMiBI8BZZvLYCIEgOoNfkdPinaSHURDV8TZRvQ71QfHzqj/Rn0Lulh
lHeIt3bzC8nO9nte0hyHxVuvbC25nopZwFdLBFoNgpdlz6O6BPiJCMerygZdnBtcx2yGFrGZxvUa
okd1pQLbX9bklX7i/f/R5CgJWr5p9BQciAIS8eqByKn2NtEpMphBGj4OqkYHCn1xDQGTum4pi29S
w1Uf1/1Xcxzup9aozY1jh8DO8l5sY8i326Yk6JtXLb3HuAHuNgwr9cnS0zpb+nYN4bHVN1OHcthi
xu80tzC3YWg7lzBCRhYX1Tp7xDqcTWMj+GaN8ExyVsKFJbVg4waD88BRh+9J4GVf/cyBDx94T8hH
+gu9FMaWv4XeP6qbezMyoQq5iEOKZvwWTH636WaQD/dtjK88b+q3ncLRASzJRbYcD4r6CjdF+s6T
04XmQ9QVahO3BFYbCi0fdusOcqjtbSzN2jYyNG45gzyyICc3qD6RmVVgHZq+sddlmvsvBJ1OxEfS
i4DXGV+TczrBjMNDSSwju9uhRqwadH3+ibSPgB2udgdJsNkDSM7u/Eizbx0Ymis7tsnlCTv5KoKc
xFoCktaqpYXp52F7k1tDeJlaiXVvlrE3d6YnX2u/xLm28OEJbjOWW4QRcyeyGfQ78K72Lu3Ldlk0
SUEUp0zvG1ZcYA45mC44hFuCsh+CdgKp5+j2Qc4MuqZXX0Mvd3ZxEPLFYiN4YCHVdpn0uku2cs6B
en1wTfxvwv63yF9bxBW0H5vym6xi2B5uA1xsEVRh8g07caxfiLL1L1y4uCuqJWCuaZs/IK4YxiXZ
kJZ3HaUqQGOeV9VACAJtx02Fd4GjWai863xU6UOeAVKFJOttw4hmekkJ68E26p/DgEZFn9iqqEqq
gz713x2LU4OV4r5nU8Uhqerw1okk3pN1JcDAiZ1mGPGB9996djL7MSMCcUmEa7BjV5iuKHd8r42o
XRX66C/1mO8rBlqEPvaLwxFkiKdLS+l37KEQMiCSXGqtK76bXtpfmGQcru1Kzi11REqBL3YdbbtX
1B/WraVrxl09eK8VerTHgFfvM54qmP5WXVQRBNxh5q+h1gGqX2x1b2jXRlQRb9/M4FDkE9cfF0Lf
V0ENDxjRnAiDLdJwjmqt9pAayCRdRfOF+l2HGHsZlQVzstpyHs+2H4/2rrLrzqPN7lWcpbZ9zHVH
VTuwT3LUbizgxOo1/4gywjHToExXfz6UMCTNfctAU3mcuKUTS0b5UXBhoRs8DJjvaUZ24krHSf5v
F/N/pEDgbDuqJGMpNX5x3TEfvKMQisTSxxQC0Q5kdXuZpE2yswnBQVZGiaAKhmxbdEyuP78+Q0h8
AS6p4e9oghaxcoZWRGh9Eu4i4By+0oqSHWdS88z1HTEuTHx+Hi+0ixkQB/E7RmDC4k9nXlO7bAwl
xCtfi1nc3Bi8JBXNlPLHbTkKKojpFF61ANvOjD9X4t9W6hlfSvo3NkAPwg/ethzGwCxDPQmQpmUa
BficCwTP8/nj+3lsEZ4vEjYj/jNMijptgbeDkIfdjI1nKJI7Kd06fTgbaRzpX6cGYS7TaKDGb8k4
L0iV2nw89Kn5Iw3bMqCJCA+X9tuhPcscRGBINRdJ8GJJi+jEeC4EE5VN1iJGOWsxgnZffzzsqVdf
mnP0Gk/WwBz9dlhZY3DE5qJIqonTg8i6zwTQopazmbWew/z9eLhT7z7tYVc3MYK6cDDfDhcokmLx
XDBc3VgPlVGRvwnrufId/cwqI+YbdjxhiK8w8KESWMQDfTuUN01/PUuAoP33+tfcHP32x4BCdaHV
qbiipKxvbXfSXxDPU0zqKcV/fLmnJq3EQO/Y+Fdx5h9ZzhNHNuiIdbWTTmDeWW1BNT9gif14lFM3
lUc4t69wwuIEeHul5gAnwsxYen6tAh0y5aVJKtxCmHF55vmduiAT1CYSK6ry3txE/b3xlwxE5Y1Q
wnd9X0H77ouvtlt8/fhyzo1xdDkRUT5gjpkjaH6uJlttTTc7x689NTmYf4KHw/TAWfH2Ooh/dXtl
NIT1sXe9ClrdOOB2o1HW9dFzqLHCYBzQbwJFm6UEVLMnE+rcivb+1QMVb9FC4f3zZjDC299gIheS
WkGQFVYHxFHYDpcEGlSXqRZX+6T08tWf3lfGw3kNzsUyhHP87lUzPXUsZbXL8oENij3eOaFwzmwl
3s9FIEUEgFiUdg3gSkcvuBcIUEZJSlpwAxOgLotoiaj40onpZXx8OSdG4iJmYK0tLAm74u3t8+oI
Ld3oFjuWtpxNS30hR+ehVPHjx+OceEzCMQ0kI9a8OzLnhfu3XrddZon0lFNAVdTJcXoheXEZJzCQ
Kv/w8UjHHCm+sWTn/DbU0XJBjcr2M5uhWsiHKxNYwgIOZNMA2OzaNejv6fNosR+z6H8QLmBS3ddV
5X+xObKuCQsBQU/3d2vUlNEyJSmAZ6QUHixwt4dGDho8e5JH4BhR0K/wuLbkA685VzXr1ICPdHC6
dLjui5YKNvBt8lLm/OMe4tOZCzWP8dG/vuD09XReACExIb+9pymiN+nhIdxNddg8eVmuX4vO/TTa
dvSSTa1zaGe2uUr9L2pIyHZNkGImg723bUJ5sWIvRVUmiJ8/Zz4Ho8YGgFVkn6CSX00+hSU8/xXo
i556YyQdIE4xmvWgJ2tMgbc5aLHWLgezMHf0tqHbNa4BMT2JV5TwnMvERMsQY7xYDqzXWE96eHjo
A02+Ph53y9A4N6I9/0ZydH7mo3VirhkeOgQULJbLlv9orsE5qth9jNyXWKsvO8Lx9jz1AfE6TovF
gPtw9/GUe7/hIcEJ5DMZngTzAVN4+yCqwuy6HvLxznMbc0+9NVtXgWoubVk2W98NmsuQ0uuDGXnB
xccjn3h92c3ptm2gxXl/5lDB2Glha2P5icbxGY+4+FrR73kgxDP++fFQJy4SgQerEbUO/nO8daQv
ynlzbPNd1im6Ip2giUcnqF5pca72dp1E7rKmwT4uEMx6f75Msa+SZMtaJjf5OO7JwepO2SnPd6A9
oZn1+UMwBEg94r85Sv/xBPL+jprzIiUcFEYOuV1HCyI1oDooRJzuIN89jSNIT8PF06lSKf94mrLd
QDCFMIrTh34cwVhiQmnBjqXoCmBaTzaFVxnf9L1lg3Gxf3z89E5d1izYM4RJ9JJ1/NmCdlGSt1tx
WVYmd1o5zjbukZ5OncqkPrOVev8Cmrpka8PWwKKhffz5qtCGhPipuDLNfAil9lRN7o94kA9Bb5/Z
g8zv8tv9KUNxLEWBabDmW0evHgDZaMw1hBhzsqCkVurh211gK54WU94dKFOe242eHpFoT2Rs80t3
/HkxS8ct5hEr0R0Sr3wpRkihinyQFqAqJhTjTP7uqUfHxhvzH7sORjyakRb+X7vxnWSnte1hTLsd
lsObyNbPDPN+w2jqls7RECcLu4/jgkLn6kMU8VfvOs3QHjQnN/flwBfx43n4fhVhFFAzxCMaOqCt
o2/WoBlDHsci2SlJRYtKzzKN21cnt+/IHqCh7k5LORZnVknj/ZeSUVk4HMsiFso+ftX8bGo8jn0Y
JSx4hT0RdXzriAa+QmWvraecJnY9egBhtAJO/dKZgJ7kte5sm6EK9il9ZKw/zsM0WtUnr00S4nwI
h/m1LagKw7pAFmd/9oze3gVNbZ359ScfjOvNhx9BXODxg0GSEIJJ4NWlOp2v49GLD9pAnfPjB3Ny
lnlMMlhFxpxV+PYblpkVn5GgIA+7cdJFUXQ7nXg412nO7VpOvLBkNrC3ZR0CUX80ASwH+0xZ5SxE
QykRsvjhfgC9sfn4ak6tQOQCUoYDF0KxY76nv203J7AYQ9BqCeIh0mA6h8/UYLXNmkCXb11s/vku
mjMjMlE+GSbAoOMTqttghEdwlXB29H/M905F4C6U//TxVZ16efD12Q6SXA4Gx9MYRi9GkoKXJ40s
9zaZ04GEb/2g2VJsVGC53/u0jPdUC+szn6pTax6KWHLF+fi+P/RQOtVDaXbJLgiMmybXXqY42JTx
YxlP9yzXZ0Y7NeE59uAHQgT/PkGS7BwkpPAudriKki2Jhs5db8TnUi/eRdZDI9K5iQ4ELEFmx/GB
32uNoSUmJ9m5ba8/RqFebDQUxws/ll1Kb87pP2NowhlaNN1NNebJtZU6chu6aDrxH4HUCaA5iYrM
sBRH0SZsgZqf+ZKKk3fe4YTNmykt9j9vJ7Lya1z4WcbXZjBpEzTVi2i8AvSNW+8jx31qB6oTThnS
xMhl9Jj0Xb0npO9riKJjssvmUPYZVG9K1phOtNmKxXV8PCtPvGv0tNmCOo6kuHj8QUwdfkMEKWRH
vsCPchLNRp990X6KfmV8+XisE7cDqwUvNpQwCsTH2xhDjLpuugAdJl/80Ck4rDJLf6nHNN85Xh6v
KZU3Z3YYJ146IejYsaPhi/WurA9UdxywGHF5sfUcRoG2NFDt0MdQ00KS+fe5Un21Qo3R7f78WoWg
iklFig3i8Uppah5yQ/gIO85q1zABFVXp9I5qfEBIVADJ0ArOzLZTT5JbSxnAEJx+j5PteVf6pjar
YqfpQbXE4YMqAd7YXV952S6zOUh/fIUnvjlcIHsoyYeNzeL8e35bpTNfkelScGuHGXSbmuRr6FWB
sRFF7D8ZCrYn6RFsGN3jj2jpmNDTco5owivyWysF4qScxr6IWiHOLF+n5iipsExPGNZzPfjtVXVI
4vKJysCuztqHNix+Wlb1kNY8vyio7lyY0n98OGIBw3RhWMKYiZzzDP7tNgo8lQV0gnw3kQu60J3+
k2oVmWK2fWagEwszJXX4n5LKMzaO+Xn+NlA59SjAfI6AaWA9BXCL3Kl6ODMlJH/H0Yb+zRhHc8LT
Yoh+JOHsEPQLKJ9Reait2vpktPBB/bQnDCHQ+4XVq3JF4GHwuegVhnyLXm3rqoTiX4saMgeMVkAP
XWswFda9O6a7SGIYm0wzvDMAYSzzsfO/+KWeb7MacRanW0BpxGDuQ4vAlEkfhltLKLS6Me37T5OX
IbbKBTkIIOnUVu8qHxwG0tGbONXZHUKHW+RJpG7CwQm3QtXjPrWQaHYyzK46TXW4aL2HqEjqJXd4
zlWlbrogJa/cIU4kobefyrXfhhZi4aQn/FbCbIridvPx7T01N/mKw3qhc0if4mhu2lVdNaPN3EQm
/FINzYsbljem1DYyK9a+1v/F6v+T0zRL9bzZo3xPQ+hoPDg+eSWDMd9BZp1rTte9kexxtp3ZvL5v
q5nUSmlssTehTOcdDWMOSSjV4OVEASczh0OhGXS/V8lnmtBXCFKWrWV8DVR+5sgkT49LlZY7yuH6
eEPmlVmVlb1FTaQYJ9gfOi4hZWp3GF106D2pxxmnsjJ/3cyIyDRHJKi1+ODsyuj2Fip/K+61vdRb
bSMaE5YfwlAmXLml30kH24u/WYL8z35ACkg6YLDyGmFTe3GmFaDCewNG29KdrGoBnAomXzPhSo/5
PWRNlD/xfIjb2E2nbTn01QZHF/97NhF5Uzfx2tEc4xFA9blHcWpNByQqHI82HA9kvmW/rRGRXltZ
nnT5Tm9eRjqFi7GHXCuAOn08k0+tRb+Nc7wx6souS4nPyXeulepLspSwNEPc/XiQUx9EWzqcVg36
bbY7/4jfLkavDLJCTZXvaDq5y5G8MA7jTwXYp0UIYukfDEa9kjOLh7vt+BBhKxYjSOs5+jsbJmox
bTuz3KAARUvdRGdu36mFwKbsz9cCy967zW86jtIGjZfvCEq4Az9F4pM/PhWp+tlEaBZC+8ydFKfm
xdzz5gCLhMA57tNMNfHBrsk+LR7SEJeXIQ7upPq9QS1+VUgt3Jll1SyH0pOfIt0Pd2OAqSEgTeLK
DdxkQzLp+NnBEoQ9ww/g+3x880/+PBZEykjUb2lfv33S/eAThhyyzemr8qf0gsfQ6O5TiY7kH4zj
EMTFjtKeLXNvx6lBZoUlerwdJ9GSak7zko8aiXatOvMhPbVtpTiFaANQMElfR++h7D0cHGgvdw2e
kbBG4trnd3CADrErbtKieshS70yh4tTb8tuQxxvWeDJTNHo61J9+2AZt8dMzU8Tt9kEV3Zkzhzw1
fzmR0iRj+8hZ+Ohc1PSuWUKXy1hmjPFrE5avfeTZS2CfLgxFANhaqUXLjBUZQ/nsNdDErMxUiP48
4rNMiipPfuXWu9bAsYCrDZ8R4Kn7YPKKlUso6zKDqrcZnN59dC1WzYWd1wimtHoginYubRbGq94b
2FmICoRQ9xVayTVSHBIy2fJFbge1aZTRus1GA94cFNQwM6wzs+nUXfBmp+7Mi8aqenQXZtxvneNP
2E3ltJ+aSSwa3XyySuuCmulTE439mQFPPeLZmYVQxqHYenzby1gEY8VmaBcR/owuriVzauL0u5IE
iEPSnDXpH78wv7QTRxtCFDMGF8jrwjHz6BoDbUzpkqbZzgbqsIRRbN+bIaFsuRyti7BI08fSyNxV
bKKc/GUXcMMmfQR32qwbJH1bre9Rrn/8o07cdzYbswXawxj47sjr2aObNYZMd9AozXWoRvsqD9k2
jnDbnmJF+C+6yG8fj/kupJN6BaoEqj7zqu28O/sGgzWVfscbXcNipAIQmEBIfLmpfVVvPceWC2YK
ykkrXXuBCpcjPRmcF6ZYffxD5Im1cvaFI8cQHHPM41KhjjQCHm+U4VuOJa2R2dcQyXS6Q1udWxfc
GWdPPp11gcWqJhqcIrLQyOtZRCrsbmFW6JsRyPAz1BfYS82kP7MthqnTM6VwTMFaGzxriyT/54gY
myW7W5t2HK7RCptkxOXNjuREZz2EMFrd4AK4qLxPZD7c8NpiQht5EZ5Ct/UOqe580dsxOXMwP3X9
dMAkwUdzh/64cES5LU7rRnL9aTLch8jSSBMYIkBBWrj5+F6fGgrhNVoD3Oh8No42IDSdqiqbP0te
IUOwZ+7s5hvK5OCFafD08Vi/ntvxmzZXfyWnVz6Dx8d/QFlp22cRhwNywgiSpGGM2WsyxdaHRbvK
nVRcCOB1t81gQD82tOCOuB1vacq03Ja5rva/ftD/B32diTQxOJOy4vwPSuBd0tf1z/6/Dj9V/XP8
neHw1x/7O8pEEmVCxYb9FisVWkqm1t9RJta/aIPQ5sGur8tfISd/MxxI9LI5HrpohOdy3jzf/g77
IuSEv47TPz1uwgIo1vwBw4EmNRud3yebR7PJmQkLnAEo6B1vFgCE5pkEK77zOoAsy1zJZj0GhUou
Qr+zLgYkGd19AI/2UOgEZe07YsXuwlLrMnIwYFUtFbH02EpnQyCOUkmgMnxqoxywwAe+Gd3xmde3
ToJAI/AqnNmD1l8HxKfIlRjJ6xqM3Hq28+4lFSMq8jR74Ehv3aPqnu5q5T0Us2sT6BMGqIKcROib
gkxWfBHTVYszmoMeG6lPtY23qoGM9OwlgpwnTYuMT3neJ4dadc26mJ2TNhg59B8YtfioDtcZZMCV
0PCx+RPbh6zWvNcaQbu+KAscyYsum9Q+gHWMh3RIyhfZiQb4Hi31yaSX8etGJROp4PMnhucfkZ9U
86d7ynV7K1ET0DiO/wUgq3Y/UUxZOrLlD9ZWX2M2z+EuL+zMy7ynLp6qAO6QqyPbbqYru8RDSd11
2mU6MY9NX6t9p9E1mYTLJilHSLmpo8ajMFGw7oeNB9aaCg3mhx6PGEcJt81WRhloX9pWWvduA7Ju
YbdSXFLH9PTtHPv1OCapQ6R50IpnlbnYSZNB529Ls3C4cctUe534ECwHiTCIyOjwh5bWw3WJJGH7
6/fV869iZqMziPnn3kgbHsavoFSO6Tm+SoWrtm2J04TrSSJKwU3+ZenNp46NgNNExmXgYkjBvdEQ
W3tpG34Y7vxUJNPOrhslN6HlJCRGTrNrK/YJqsm1Av+oWew7ZTbEAccdpP4oMJ6BS1H5F+UIPoCp
MmdjZswFTFWHuMXdyujR0qtrK1oTN23dF4TpPiokSvdhqcbnqgzrSzeX3kM8de4mlIayV1VWyQNZ
AMGFX5nhE+UAeD0emx2t5GG7dowrJQEWvOwKLjKecP9ak8EHlCgSk3CpqoGV5DX2gtbA9AW2/7h1
ZyNrmhrytYebWGLZymDjCzkN4Sow8LlsvFhvQqyiBX8Xon2g94VtgKk3ZccTXnSqcGKy35P6k08u
OMHePYCvIomwReg+KQsZDP2OosuW9gSpDGkoH9PWpXvjDmAGE5s85tXAnsGlFqDX901hPhP3DLTW
0p9wfo8QPLsK903cTtq07mCAZgFkh2XNMWpDXLG/pGhdLlt8AIfAZ6e0iCj33UxTWtzW9pTd1Zq0
adKO2a0VmeLQknu9EJiL1xn7mN3k2M2aT950oJM6s8WNXi771JKfByr/GNxHECK+wn7SDz3YhDrh
xTDyqFs6vZ9s8qYb1kbRYNDT/Xhatn2tbatS1let9OKbwSXmPNd667axAmMN1xo+gu7UhMcFWerH
uNI9E/tphQkCxLLz3E1adOULEXwfVRyTg1XsFTTi1VR6RISy46AKJAqqDCPBFDl+cJ2QoQoYOGIb
NeS7oMiqexCHxLT3HSCrFntLRFoK0rbBGiEtx1VI6ZGs6Ekvi0fNtsCfVQ7BiBLaGgS4gKiMdQ54
i3CPtCF7PMxJQm1zC0AeC4VYtGmvrzrbHi9IQCjuwmGqnzyuX+5Nf4LNgdpptlJNARm3fhwuyU9o
pwXuoAQgSE6DZKFXbUvak1OIpZOXaqlSI3ywnUCflkNKodYgI/qiI++IYFcVAWUFfhGxhQXEpbxu
ALEYADkfs5di0slRiWBzFT6phsXYag9JkrL4tyBjNl4/xJIhcMssJ0oKt8pNkoOTd+6K+NPpzrA7
VqXabv0vv1aWKmn8V2/IkkNazP5zgeX5329RiauEjBbWKAXbA5+YzrLaGQX+dGfkC6MKO98OhMTu
yxxdCa9Db3wS1jwQWb/DKjdqfkk6I/V7vcdLG84hddd87cfrWsETIJODU0nd5tMVQbN/6QT+f7t0
bruEtIMuwn/eLl3htHz5Hrb1z6ap3+yY/v0n/6ZeeexwXJu9l2VJ6rm/U6/mHCeevkW9AauNJRGY
/L1lMv5FlYUdM3+M1iPFu//ZMpniX7RDqeXR4PorMu4PtkzvjwKzJo0msCD+iV9nvK0ceXLEuFhC
xYbr/hoWASdbt/AXkUs35Le7c/vvTdjvUaynRjLoo9JyRgj/rkmQ5mhmp0EwkoHBHaft1zIvhkXv
h+2ZhtKpkRiD5jarN2aG+f//rb4aNJo/qTIp2WuQz+a3+k3dZWxPwL3/8SUhEUfZP5/X9HfVx46j
i1eoqQTnm7wmafLqa9FrzH//k2FAp859CLqNR88ICS1SXGsoQer13tpzq2pRIwojKin6B7eOucoh
DZEich22429vXalnJubzEkRZpi4HEMKAdAz3UuXxmYua/6bfd+pE9Lg2jUVK4BINyHER3OnYpTVe
X+7Cvk/Yzo2fxmB4hFvwWHasfR/fwfdlSwaTKIM4g9iedyy/1ASQRUcU5c6ranflQD/YxW7lLwot
etHdIFtGgFUW7OD/vInKwL/8GL+qTMePzlZFaxDwV+7KKiruW8yPC8sDRYKNQJ55v+ZD+7sbSruK
VYHzFG/120c3tXE7ohEuEfTBTMtgGazZyvr3H9/JE+8Whp3/HWXWxP32brlUbti8p4wCsf3CUMNj
l/X5IVf/7Nb9NtLRrO+TLCy6nJHCtB1X9hC/TAUYsf/D66W/vygEQa7LzOBgi7T7aNYXBDG4WUFy
bMl3eVXqnUYgRdkMt5OZjcRe6sVKeEpsIDFZO10NxSpOpbeWlZkfugplFLhwTJIu4rClKnK8rWGU
LZ3Yl/uZBLhpneR1xLazDybRXXFw8xeqnMhB4EBVLYqSf2UM/WytJ+yNW74YO2eosrtRecZT4hjF
nmxogN4Zwe19Nlg734EoVoxgYvqY+Zw4A3Cxmh1MtkjygWNQFZj7pkHX1yYguKmc5ffQNMwDlv/+
e+WzyguCtA7wBBglNouL3q0JdQ4dSL3r0Uz1bzEsE9RK/B6NDe5L5nPRSdeUm8ILypvAmIpVg1Ce
2rj02YqKNvWwUsrG29rQTjYVqRVQtFu2lqrUlpnO1U0ZC1eGF5eMlBx4tsPiEgYRGAq852BOBrGh
4l40S9Jf5MHMumiLGqa4EARurtwM1IfrZdrSSWmWBeF8mg9EDMa7SB/tnpNVVcvyS2VnxpPPtZcL
Bx7KlzIz24nf1PmIaJ3Sa5ZSjrzrg21ySNRMlT7WPbAnV6uzO87ZzVefWwPkoipv7DZ+1QXPtMXs
/cSh+3Woe/++sadi389LI5nVxcWYUirkbIIBknfbS0N4XvbwCVONuWdFb5ag6KNtB+B7wTaALSk0
nvxAgIIrF2YbRNeBLL2b2A7yVxuQ4LUAuLe125R+qwF51yUvkGmf1uDV4Hm5l6R85+sk4ibQ2KcC
YZJqk1Vl8EAKFJcUOFHy1YPEssgqML5wyyCnpzBXJjA8yk63UW7oJWkwXemtbKoiz6Ffat7aEF3t
YtVIiP+2yW64xLs6Pbm4nB+GPMleDULGDlzjuAbu4C/waBK9GAvvscC5+EAMH/MHwzUHSEXeaoIk
LOzgZAyZd6nQZNJ2NngEjT/Awx84zRcL8CEagifbe6wrsrPJUZu0ZWfyiZtAzODkL2cYAbb48BFx
YNChxMjjF4/uyMbLeY8w44hgERHFtq07f/jUs8F/ntSUbHFvNagnNGVEmxi75sTRxU2qhaoDjmH2
kIhvaHHrH8bEu2VqPqksaW/Vnzvibr4EsWldOGPKGjrM8H7VavJg6yTDgr+JtKVIeBLAqZOvVWDk
h8EHpKKG2lgmKn4lOMe79IUtD/wQsQHvNUIirslfDzM7pFKEQbUN0pk6whNqJZ8+jGZkpruKkHUC
uO/jjlhXgI9D+DMvPWuO8+tIxwnt6dIU7XNZj90WWQV1HI8wNEo4bo7PP3qtAasB2QZ1UpOCDkXo
Z9Mqh1h1AgIrY9cU3bc2HKNDltvE3fokHfIpdO7ClpdS5PwsXaTdVdcojzgR3nP0cD6FLyd5ckU5
XWB032STA2p7GspmSbp8DXs4IkabVPT5nKWQtoTE5azyNvZuJJvKTaXx1idtOhKCWPoLWUOXnBSr
W9Y33VbM393S5LqNLH6Jas29cRHDvaQDjCrZNYK+Vy8eYtOXh6FlRmF48om3JUlRT8di1aHGIVlq
4jXK3MpDQDpbSTWVku5Rs+aEIC3vhE1siakThmGxUCrF+gGNy7mbImBlhlIjmYdVTsA4aVV3wIbU
pegxEWPSZhq2nqq2qU7gTDwS9J4ZbbGye4ZWRaGIxnSbJcbP/nuI3IGzW05JkBypDn8GB8v0BptO
sQl7SH1hnZU3IMbZVxdGcZEKkqJWfRUS3pEJEw0GdyfyvX6V2a1Y/1p1+zD60iTuf7N3Xrt1I1nb
viI2yGKs052DtBUsy5JPCDkxh2Is8uq/h/LMj7Y0Y6Pxnw663WgDlrk3yapa611vsL6bI7vVsLwj
rjlblyzskkvq6mg3YITNHkclAT7YuThgujtcwGcAnIYIK3tmR+wq8JPZqz4mmjs0+2G5oelv1g7e
ibDiCe5a5WbTwC/3yoehjkKAoLI8hXMP9NGz9xgRu8coWfQZuYebQVb9zk6hhkTlkFxIyzK/SKvv
yGxyqUer/ibI2vyA6/qwT2MGpAVe0tckad/YiT08GWna3kw67q6BOz5h4zR+ImqONNIJ+Y0zW+5h
lsm8LWNV3CBnD2/z7NlX2AIldvyjwgmeSLTkI+v5sRnM6CBQTGDmWKh1Z9oQjqZWwDGfoj2b+xfD
JaVZ+Bx6yzTtaCRx/oghT3lqSnYcswisB7Ja6oXPSvTOz00WZzYGjzyDHb3XCL6EvynnNgFsU677
A5NWp9mXsVwJK66JkW9lSkZpnrOZpTR5ilcklcXaiszsWI7KlHgu+QuDC0n6BiRqblZ5TWAOinGF
7b0bjmrxwRMf20IUp1HZxYk8L4KXq6BXJztv+01vMenNN6HSsJfP0yh0MXP45A37XwGKdK/EiFWH
maVYXDnJUMSnMZU2NlsYMw7ByRl6kiJD4FLfXlOLM1ZbkYDn/2inNMbYcMiK77UL+dNKIv+oA7+2
gEcwcaO6cc2tajX7+hQsQ5t113TdbQnYsmpSMrKQkAYR8F0dN84GQ1gShth72s9BZmbdutL5hzG1
NZ5BlhdRIUzA52RyT8OpzInEI3TjixP0hzpNSeSdSBV1XAZdwmN9sXEMdwRlG9eWXRLH1PkFsnBH
THvWqbBXVYoHY58H3UEogGStwpcsdjOMgUWGBSSjc3wDrSdGhvoCXooXnY6w+S0d0RtrmdvzheUa
fY1yH657ZrXGKvdJRkpzwzgm2jWDnR8V7G+Ox/ZNgliP0azvjKsR+xB3U/OFDxkzrWId4CO//32B
/X5eJjk7A0p4iZ6KpOg3FTYBUpHTt2Z+UBygG+DS4Rq5Lk7xQUOdgGtqcpkgtpDqM1NXZBKbYRa8
e2Z0GCUYLv2pUXs7UiEOmlGhv6hf0V69U/D4EWalcN7zQ1NYWOJO5yZjTx395KXM+/sQtG/3+zvw
rjOExQIlmitZ1OPMKX9tMVpncItorPPDoCjCSnw9OaA4jssyrs6Gg2/X76/3nkS0XNB3FwYC5O93
lOgS7DNzvGwR52Gnuth2VZukLQfMnpvipUMHTro6jEbPDcbb12MHBBDGXCxGa0daj7HGi9oFUVTD
XuMH+ofG7v1knM8HCReivo8o811TXiP9xDOkzw5xUTgnoiaKH5WNM9JqZJhiFquIKOltnucspDi1
usvgUWtaGZ+YhAaxTvgSlDLlKRBAvZOg82yTmqSpnADTs4ND21UJX+sq81q57QaV1KuO6KJDtIgi
bRyDK6YMRfjBxs3hxfYYr6+AvId9YFj+3RRaHMDhpCGyJkn6+fVULEuMNNYjqUd/oki8d45Y7gUV
JXIYz5XMZ359OaIedyJOr+zQwdLFtqmtVp2GmDPazpNKcD8yKBuZosVi5zbSXSOY/adSI9JNoAah
+OKR8Jq++QQQXUcP5k1ykPTbe9eIqnNNWO8ftoF3iAVXAahAnYroHB7om5a0T/qBrNoqOXgOxTN5
CgbSMq9bK0GSNflJDAinlOaBSeXw9Pv1IBak4BckQVKi2Av+g0rgvXp/IuoBfQKpaU47RuEhdyp5
ZYSh/Fz0lMakabvTjTRc+Vg602MmJ/XDqN0lc3TAaLuryjhZ9tumWymGNaTTdTXlpJM1B+pvSQhh
2X5ToRV2RyNEdvAT/PsfXv0nvNpCE/u3B/1uvH+dtO3yL0TlX9Dqnz/3L7Q6CP5CdcOhw/NfMGGP
v/Jf831p/fUTpBbAJ/+CqZet6t+TfPMveEvYbUuBmstjCP9PJvle8PYUAEpBl8rm4dk27+Nbjjfe
2srNkGsdixTHVj/CMtkQLdFzc1HTKnWxCfvbpQEUVreUF6/hgQN5ILDcq+njHC6NTRW1gjiZDInL
SloTTqhZKPRtkzjZxke49IzpckN4cpsm/XwOEwYy27KtGWhhlXEtGSsdlpY+xN2HqflliEsMotPA
7klzTOZdE9sYNacINu7VYgfUpCHqhXEEOPIXi2c7nvb+4EA2cDWtuUea7RUZh0yWsSdgBi+xmuZM
YjhHj3mcerKLV17sGOCF+VRHffPBohQ3ToGOGZ5NTIX9b0NkR4wkSTcUj0Q7R8m26CMNSQHAxn2O
TUktvZKj7OIzua4Zm/MIOjDeKuEvc+oIq9DLjMVlsKuQ+kX3WOB4OzPPCkWGSlRQ+4h26ExCRVFI
Hy1n+ZMR7rT+kyZws9x7yvRWkZElcBdxf8/W5Ar50cYag9km4SrzLFThq8ILGQNwlBKrPE/RzeCT
+VyZc47Nnz8pkl0iFTzNve4YGFqj3o6l8ve9N286fkeW5dB8dVM1XPwgJXItMyP7kHu2ReMGQjdi
7/uEakkGMt8XTWFeW22QAw/t6mYIUvianjo3xbhTjqpv8bcTvDC1b3KuYcFqTJJAVXyCP2a1mz2Z
GA0j7S7jtQ0fe90lmft9CTq8D1rSjJTUCgNLQ+7i0kpwAZT2c+pSG45o4TaJ35THRJbdyQkpHywr
v48pbu8G3ZXlyjcwE6AP2BvW6JFZWB61nB4wlkcBZUjZfnEJoL4vkHhutG0nZNBhoWGOXXH2sWXc
trVDiO+c5B+rgWhRZVjxPtKV/OpFmcpXDdYZt4PhqZdooHyA4zyZFzkFhBLhEG2cIK/zU5NZmndN
W0945TL/sEX+kBq1eCaOoI7Wwsm+Jpy2j17AonI4RHcQLp1jlJHP4yldHBt7/B7CWX2ZQU22ssZt
bzXEUffSzO02nROcgOIRfkA9ngcndm9y+r+dTT4EFA0KiEMTOdmxggVP2raPI6vog4sFoQJsYeyO
Ms1yEvImue6dqn1o+yq6sUe3OmR2YZ/HGDdmEpBhjkS1iwIjti7AVumTKuP0mSea77Xu7XNfzfmh
L8v6kkEW/lrTzS7+sZF/Shp7vlVuN1wVHbVPkdTWsArrwL+f0q4gYtyw2VZsnVzje2Xfydn0qKpY
EodcN6GxqoMkOZVeZN/0QY/pR2Mnn3RrakICECBc19mQXHdxph6I6xiXrO76ZGfgQYZO5DPU8pRG
1evOWOpBQtS9n+J86M9iZxUxjAJThkfoxuMesmK0MVMZ7KAnuT/cAdwBU53pk04FqnCJo29WF8eO
zHIsN8sNwB/MHEnkvVVGRyHr8+RiZx9KewVdpP/WlwTe2hlyaBM91Qo7YABsqx32DebROxFj4Tpr
T32pQ7c/m2pMdkRPQSkqnfEurVxFVRFMh6rp7btwGqenHijwqxtawx03JLzRVd1/mv3JWtC6YsM6
6TZVodPDmDvEhTmpB87bV9lHJDP5nsfOajEWrYif1d9sw+v2c1DoFs8U097CcXRWqmg64iEGqlVc
aDFsFEzHg9YVP2YRS2NleoTTTSatIULih5qA22vw8tt66ORFVCJ6QoyQk+Qr1U7DRRhW5pSY116S
mdeyy+TFqApxRyZMz0GBJP+qqhaMLNc3ueprclRZqCdiaWljHUlbF46dPiaZFZ3qKsV2OSCgkZtR
XvcEK9MqsdUA95whQKQnoRzrgzcVrlibDB7XrfKmr3E6YltKNANRb7Ck0kMLBvgl86CXmin24DqT
21BV4nPaD8kxJ+hzryDEPJCr3d5HuFVeCHSk5e3VjHnzlKmPbdnLi3b9+XoA3HohE9zkRLPG+zyp
VLRi9fhX5ThO35bcu2mdRQrosHTHkxEVwz4k/vcCtmefBHaSuyBR6nEEEruF1xFuJmeY93ai4ztO
tvrZk331JehK/8eULNGAXtdGwLfRt5H4lK2TzIiZAQhHQIrzhF3qhql3tyaIBPqcNFrjGODiOWIe
mQ8vmPxb+XqAF5OvvdlIT4vnwCNiP1hsfl0dIcEnRDfCPvqBdbHaQaNXn4KIyIqtU0XFFzuKgn2p
dHjdW2FwHoKSXl3DlYhlQAGeAfhMgvNtlRNUeekcEyQ9KNrrzCJtoUfmesJqHbipM0imcDL3Mub+
sDKGsv8EGZ0BTA2hb906hiZt2x77uzpqg6uZhIPv0MfyfgFZOa4Z00SkXnTGQxy73jMtEVsPSaew
+FqMapZNG+X2PIdossygulkIghf0Jjjo4Mm2yYJ8suB8ucHeJ25meSdG2IlCGkBGFppqwJ3gJTNn
hDmJ/UL7X10bUQnXLYoIQjC1fTV2kiTmaBK3MOXNdRSW18sDPCl8Lfdz1wNRlcmGDDVxDa5HCI2g
Q2jisrqtcC786AfdgK+2ke+Uqty9QXAvqm2PGCGPwzHPiPcwKrs+TrPZ3vlu5HyFe4LZvNVh69yP
g/xguWm9K1UrdmbcWA9MpGJnXZARcJuFCr9qMWhJOk3p74Euq/Vo2ldB2Iw8dnIRrpVpXXeOp0+y
E8HWInH3O+gnMT/GNMpD2Cn/4JOxgW9MO63LcGpvSaevMSOo1YFeThw0mrL17IK/j+Ms531oNf4n
agHxoOFKgQZBvviB/WT/XFSBuyM/9slVub81UnkH/430J6Myl0Q5Jl2gRiPRh2QNA5bVjXH04NjA
93S8JuTQVvPXpG4KhuxJOJ5ET05kxfGGljPi1XTaXZFm7m1IbbqzkP+eey9zCPENGj/d2HjSpGvN
Jnyxo15tmGw8QmEuboYR2RVBqqaz57wrdwP9PGMZuI9GYvkHUeXBjW/5yENNP3mmQPNItE6hj6kp
PBBFHeLxn0ns4a3Gyo5uHllr3uz8lvDPIWbkolOXHBHCgMqhnTDAyMZ7ryFicpzt8eiZU3nTZWpk
ndgePFBUH98ofOMtbZnYZybbCrxeimkCDnS56oQ5fhjMPPpoZlX+0RHUgJgBE6Trhkrd1Fknz3O2
GH5Fbng0/boHhDBT21xlFScYqGJ4pIFt5o2O7PSUdlKqFd5OSU+JKatDoUTUfreZBbYSXL+brABG
vgqu4OhmEPqCBmPgWN15RmtfO04zXaRqrI3MEvrLSOlTXI4zWY9d9DR7wTl1vIfIAwXtRXIpE9hm
ue2cCoIpPyd016sGiHZNMALWxH7hPVnzII4TVjSrYYS3q3qib2p7fmni6QsIwl1QowOT8eBt8tmK
V61KTHyZy3FvohRYZwDdmhbhnORWsc2RCvNY7F0PRgYlU/YbO6e4wQX9Boqjfd26zrPVOvg2Dzgg
RzDMNlkWNOu6yLkxxSihqAI/B7ZNtrnPPDmKlb0re2ibUTmdgmS4iSdHPNpNmWfrQFdEVnhls1ui
ZNezoWewp97ezMSLk1xQ7P0A/GlOUvt5MoTep8TKrInN2MvQ9W+0F2fr2iuz65LX78VAvyV8N3wo
utY71MzBTq5oTZzp8wQqLQmec9BwzLVxckxqP9hNbTev6zZ015PTjzCLu+hSGjkne5ZON67Jl0MZ
Su5MV9An1E33k6X8t671P/CI3iIjsDcEElAYI0go32sM49CZ8qQPkmOKZJoSTvvhCXoyu7TbEzND
CIv6ikInKDmyzewPRJK3TIHl4h6aeNQ5Lpx2+QaWmRPyMae5To6Wrpqvc4r4t07ymLGHzO5//z3f
8jm4FAYG/Fq638B/y1lJVJJ6Oi64VC1UuWWNkFRRQmb//vvrvAOclws5WLDQ9JuI394qRGEQTg5u
gtGxr8NpxyTSOXq9Ftu8TLpb1WRknAwyNhMeevFSL3gwu0oU32CyszTXYcyn+/1Hev+IfcSSDMeR
JNHTvpUz9maH2oou46g0pEazaKa9nY500A6MZWtjRnHzlZEgz5nwlJ/w3v/woz/hR7CwGDX8d77j
Ig95RinxC3j084f+LQ6x/sJdFPO5hakGRvp3cYj8y2fdOIvTSYDbtyf/H4bkuH8B6QZ4kXk40iDo
B3L6F6bkmH85GF64r37kP9Um/z9Ux9f3nK3DRW0SvJP8WQPOtaYZQbcPgC/WWRm5N3Yz1pdXqeHf
bs1/2KTeolcwOeBoWry8i5TtnXkGIhEDMYVVHn17tC7zMFmXFFL348QduKIRl/9wxSwEUiJQhW9y
oCHCeUP+gvsv/DowuV4BP2E1mnURrlJYx5dOwzsqu5Baz9YMPbEMFQ+//7LvJkQuFs7w3RmgQLBD
vfcrJq8Ms0V9AhIyMyD8hiSv9VY5nqFXkzXre/IV5COD4j995f9wi/EnxaAXpud/METpsBtoxsAH
oigsfUv2SvdtKAvYKzJp9G1kEuL6+6/57oII9uGvsllCwoS1+2bvT01D16Jt5CE2wursL4gJ7m9y
WwS28dkOB+/599d779IE9xevF0YNWI1BIl5OiL9x7Ui4NOco1MOB9CcE6liVtAJtgjKpsEaHAc7U
J9YlgFl79KfMugc7KB/LuvbHdexlpFpEfuvfd5MgrqkZ3H5YAaG0pApK/TSJ4A9vAdG7b+cGPtpV
wdrHMhGV2FtZIdkPzIOLrj+4PjLSB4N5eXhuo9xUu6ha4BcVWeMJBcKURys8xq0H1uB0b0iGe8IE
rjoxPbJJBqvdl8huSaKG5cq71IaQJgpiwC46IZnmNJgiL7bAaNalECb3QWXubFH9tQDBRpMILFTE
HOxqV1sXcryNZttTG59rY9L3sLv0bZhAI1nNDcLyLwGKBviFhEgPW0hCIj1DUdG3HruER2zikMlD
CiPwU5pDz7lXDQqDYxPC36SabCfGPwxiY8v6zluq6SospmCaXkcOzh2BrOMVgS452AqeHKsBWZ1A
jMJG0EwF61QPrb41QBtuZaaaYK1DVT/3qQCYbkz7iP1bp9Ya9swz9mDDrcksu1hLNbN9ASTIbWo1
7kvQmPq+anJLrIohrJ/tuNP3BnDhg9tBwEvmxH1hlCbKYzlJ/exVHSi651gV9oShq+97p+GbAhxB
GUOBqtayTMJHkWZZs+mDEUZOz30M5oH71jjWQy95aDOUm0dCU90Xz4DtlkTMDhXQnb0Df+6CtdQG
FLxXXtbPdzVOI2Dz2E7G/jrJdPstT2HfMvTnywrSwdp9Ow75vDZwx4lPmCgnxTFThiq6FTLuoN92
tCGf4mGUj0HNfrrpsh7OZUHt4q2G0nNeqjaon8n2ZPErWGcS+uRjnReMCZ0y4c1A9masHRDUc0Nk
SL4iE0XfIumqRyQpglvK6q6ftUZeRlAkYrjd0Dc8JBmTdAjVjrnoWC/fdaEBrAJUhYfX++9oTInt
PkCyTfTZRgYESq1VKc3L65/pwrBcF2S+sm/M8cHgu97FfjdsxkjKXa9aXmCiNFGGdBl0aJwFw/AM
WAcNZGjHfpMpHUiSjun8EAWiH+5XHeK69NKRa1MTcFdkQn+gqjebCLK2Jk8nJ9xyFdoGP1DmiWUe
R6vzoYREhVHGp7btEmM/mX06bhRC+PC+rkvsTWNyWDCojMmcuhKznACCxPhtmAgaJg+tnZPbkZ5i
/NRy++N9W5bDvkXhQ7tBl7gihtRYV2YGqdIdXO5z+1DbYbzVyRSvQiKgdhIMSMVKH0eIs7s6SO2L
G1QgF8N4CPHEJ/+40g8eyOE6rsnE84QxXRw389YtZuhPrSkULtCTtwIas24ML+7ux1iBTXW0jZ87
J5MO71eLBCuSiT4PvoGpaQCKtMLRrUI6VM2XoOmjb6pl20Rb5p/KJPYuGKTIcNXPznRllWPBA9fL
WBkzwmRf1nP3TSYxBL7WgKy54eWWgP2dLjcwoVvUYL4fPtpl25XIL52PXYyVW9Kol9Ly0wsuTq5z
UKPNlg25n5euMQdeqSlz22+xxW9W7Mv6nmOOd1mEjE4PnhFySs9Nsqfdqp9dpG+P5HoAXTK8KdyV
Owz6Hold+LhMhS61A8sV/QFEG2KUXnQVRI+p67FhViID6zdTrANmFhZaP/sYmm2yT7ABOAb1Eqok
JZQwjtHqwXNh6CagnS1fI9pZdhG4dOGzKT/hsmJ9LhrDwA0idvrgaBcNsMLaqlu9sxurIVYU+feX
ORpcD5csNFCyDq9Go45uQV7iYxTIB5+8qce8a16mQi+7f2I9tgXtcgoqftEyZZ93ays5yaoWn3sj
7Md1Hi8Yuxz9D8ILMn+TDOMRApAxbOxRWWvWpU/aXtUE8EFFeaMX68XdTLNcxAR1V7qlj4cQRZAR
pAcCe3KIqavCDstL6RvOl9yy+fM1J1bzEeqlCL/IYEyaFayTsNrNAcmvKxFlPT1/mxlXNMU9t64I
IYshyHuaMOw9JE4JbhPb5iblK+19q2YiNomwfa50QC1Sd25wZS+00cwaeKxKymab5K3DZuHkUXNB
wjodJzsNLsQscSwUFYQ7I/fab2aeyiuyydjeSBLlpUH5pu/byCRsTRvLq4QaEaFlXFkXXIXZS5Un
2NNTyd8zCD6N10FGhcJtIx/LJfsgseZ8Jj/AwCMBpl8c/0peQW0zlvfyOimQbWbs9wyoDlM8sA8y
0W+xgcC34Uqiol2niIPyhezGpmWDNdySPcZackmc2L9yZquGC9vh7LzMqAz79esW6MdLNi/jsOXV
h7wW33ZjSTBAX4/O1dj3KKpzF1pJ0xntt5IYTXA6u+GNELNyX/yc85GYSvbpAgkgTDpV5THgGaqc
UzLRoux/fiyrdJk3KAIKvVNoGBxffsNur3IYjgOBhrcd4c0PRQC105pz0BWkqPivALAXjr6GpSaI
VWtk9TwKJLQ3wh341EmxUGXGYeaSJXpBH3v+OgcuhI3hVMUqjzH7zFdjYA6+v4604536rE0VGQTu
9CE0KvfZiy021qkx0ivgRo02Oe/TliPDih5GH+iGfTP3rhwGqC37om99yCvDPNV9bPzoGkWWVj/C
SeUzU+Ukhi8fyYzktQjyhpNc4d71YDcLbSdamEy7xndIOIt0stxRxehmlbsTx3pPkhYHZsNW9SFc
nmia2jymvlgI4pDkLoal6Bo6MZuQ5VzGDMk2D9zQXFQ52C9xnygtP3h2YvQfBoKpyC1PxjiKg/s8
w2mYo6qWMzhWEKkp2U2kakbWxzSgWoaSOXYAlBblBhMsd5uYTsjoOC+STTcyXx+9SewL9Kzjymc+
RYpiE1/sAu/mxIinLb/URjsu5hvpXF/z+NU9yZ7xMRti40kbMjmRTxyuBnRSawcblUPEVHM1gXjv
cJ9w+R7K25QYQCGglWeYouFaFfZdFLCl203U7ywzsjZQtotVo7U6VgMRP1GXW/elwxbDgApfPajZ
EOwyKpLOK7IfRuK4u2CowoOcqyJZdQq+HitwRE1U/igbaDE5RBntjEfeawqDXpk3sqvNG4TBw2Yg
l9lrp+KAX6zaUhuHHzQyqF3KIbpJVTxutePcOGbnXDM1Le942pzLpc5PnHzF3ikyA7Da7gh39baR
zK97fNtWMAOnGxPywMfa8PrnphL2pUL9Vq1JSqGA1DCaZU5c2XBrF9Y9lR+hvgax4K4XuifbftVl
FwLhNvJ3f3RCYvLS+burPB6I07OEd+gcx3hT4EW3mL0bQ702OIFbIkPJn2Y/MtkhOK/YDbu0OvdK
ALDbzPyv2yznJS1idpvEa3gjZ1QZ2C9i3dXeTtmYIj6n7N78vo1auqRf2EyQKWk4IM8JCwjirdMP
YG8qOfGQYLmvRf+gTSDhpfD9/XXedT+Yt0CXWqh6GBnRuP3arZFZ2/Vp1UHdKD024x5w60G1jZFj
uGBVZ89ZWpfX7fD3130LlnHZhS2KyojO9L0pNS15bqcV6kCd5h5sRbRtRatzvRv9mP2rKsrpHoXN
wlkZlir391cHt3l7d/GRWXzlpMeHeMtTm9oU9MTy8LFlPkzeedCIh2DZdcH22e27qOa/Zt3QliyV
t3Cwhly9foT/IXZ/Quxw8eUl+++I3XXyFefgl/IXxO7nD/2b7iX+AvWFZYtdC15Ov9C9wN6Ag8k2
43SnSv07YgdJDFYw5lm4hIGELA/934gdJDEJavE3CPAfIHZvERC0jMTnLTg/1kHO+zWltKE7lbfW
uaydgQ1jiHCEODQu0rAwNksMDQETCI5NM8sYETmAhECDwQRj1UpABD+BUWBt6L0WQrybejPBHgRW
OOk5EoqVSfW7FFZli9fV3+70nwFAwBo+MIl1PmbgCLzf7gZB23OsNXNzZtsFdIhLY+1CzL+aBt+8
jDRd+c9V8F89UaFi/7oUuSQZIwtLGyW3x9N8AxcZSW7XBgyas+fBcOiYp+IaAJt4j/NtpJjN0U0f
6DnqZ0kdqjScm8F3DhzcQ7hzIwKHj6GfsHXNA8koqxLOxbwXC1wSlGyg26qkhMKw3XrI4dzNeycs
WebtktiCio9iw8rwulipRhXz2iWNLNtFY8m9Njw6lnwxl8EWwX3pynopU9Xi0iIRoEXbxg8Xmcnr
DjIy9As4GJuW2XjX9v0OD8Xpelpgy8ayeQngErgvjQ35fcLNmriYrraoo1Gurf0omaItnn1jtH0F
ekyqbNKY4kg8WJZBKZS8bkttk6pnTkqgAm+ZK2iRBHqLux1YxDBSPXmVUPEN4xf2tNfGCZp7rD82
aslHhooFC0WksdViE4YG/YK5LpWG509e/SQwvIhPXdPy/kXtgmgwYxvu56YUD1i0CP2pDiwNYii6
pbxsCVFaTQh1MOuog6XkJqKLqR6JzgK1yNIt1n3GpxMp8OZav8J/dHVpfBsOFjVyheVRvHC3+P5k
X7kvKaTdx35C5fIv/GK0kNCoxLuLkRXOa7NV3KRkgjOy8hzMDZ7iEbL7wZnNothyHzkq3MTmtiTM
9kYiDjo1f5iocdAWLfFlZ+wM8/g0L4/EX7pKLEgynh+9wFlChKRIZbLtc7wP43UckQlvBGaswaNZ
vCCDVrBRKsF/qG0mFmEuF8i6wSbc31SDyLdOCKEwd5WF89KopwevE90FvjFqnCINKXJmiHovUdq5
19MUeY/G4FsXnDHyWxv21YtADndgNu4E60SU/ksZZcOn2jZTvbNmXlm6Sn3LPB6UCp4OdxwzlYxm
QHuUx4SfykdIdW13J5IZXMwdfF6bocG7B4eiwmtuzE4Dc7VuZJT4OfbKtohL51ybbXRijiG+otHl
2SU2tPAfUzpBqeF/i/QHhrmgR4WJqM3DU24NO9V9aUVJER9DkXuYxPLk88xQWD6FI882G2eQztmv
6mfuDIvLT0sWZVZXY7hjxlC3T68QHvoNFoIx+9zgRNTC22eU2WcXZLKmvmpReA0pKtV0Yb8iV1eH
njxzfWWXPbfer3qugiwynUl+wDlq+xME86VNP9C7KExKOJTNQzbPhvFo9P6srjrRGM3tpCWfJEeQ
Mn6cC4RDHxPHLLL7cEibgy6MRiF/BW2Yh0U2ME8LPs+QgHupzZFiEFoRN6JmxIdVUkDRQrXN6qmV
Ty/2+iJn2uDBVQtITNG6LIqugYO00uMCp5QODJCkNyx7jd9A7D3pPOjFTRpKNoogsrLq6+sEJvYC
2t2AfqPG0CZK9cEPoyb9DHgxRjWT46j7ZodBl31q2CGsGCR2dpsbiqfSC2CzG6Hc+nkEkixw5KKi
4XU6tcrnmXd5w3Cnm239KehDlX13/VIIVIcTJf22MAchbgBvWbgr0RN6fwxLERSCMBQKqmMsbFRh
uICh6DbwIP+c6Bkz8iQKLiVWgU/u0IcId60PPmb2QC5F1X+cqsnYZl0bb3gxlj4yio92LsMNUuwk
WxXgJPTP1uRuYr9wD2j9vMX7O1VGgnAadtHOQfJVpijPp7Bkk6mONcOjx9atxdouzM8G4r5VB+Fg
lU1lt0riUQcHwuajL3kb+t8hdYSr0mrglNC29mOjYJzkjb4jrjT67NpDuS04pDYQ/e17bBbKzxbF
706UJgJDfwbDMju/uQVGzgiZyNCjiBlrpqSO8o8ibf2VNNtuNxvQb41BY6reRJg3FWN9A0BcXLlo
2rb96Od3bOv151T28YfBgQrjmzrdN4roczWRUG2iNNgPSZV8iFov/0hiRRvtGoi5V2TyoPjN1HzK
DZntmDHhRaVGoIDcR6+XDHb1wKFTP5VuUcebdG4XzpxZfWJGsdxaEqpXgef25drze2zEPI0dHNq7
TUQS/I+k8ZtN3jvOQSyBJmMuxAUYxXc2semW00pPlAObthEDEtyi2ge5mhZfA7s6+rEWu8i17tKw
qvcmXpQbErfrpzRr0BtqMXhg+PAwt1Ph9xfVOeEHWcfe3mhn+jIDq1ry85h8TJPnXYy4U2c27OmA
A/R0HA1L4uaajdupbZp1Jxw6AijnB0yavIchGeZvJpjTGVL1fG7KBmut35dEbxok6hO8//jnVdVF
BMvbMWFV2EGa1+FJdzUCunIR8o42h5BjIAJmxlKdw2UU9Purvmn/Xq+62FwS2EMENGO0X9syfKVi
Px5BDlTOLpoQ2KDWdSeoMX5/Hfdd9eXjBLfEAlHtCeaEv15niCuvb2UUnhzQQvZUk5anKjUArg7Z
MP75xej5LG4nI1D5duJqsYYNWKnyFOSAWVUVO8dXRxgj6f/h1JP7hwIBZ2lqcROD2LdTTxVJvzb0
kjnvMcQu6fH3Li7Qa9TP1bn10Vr+/qstbfLf2vXleovsxOI1IcrafTvJtoKKZZsX7ukV4v55BJWk
Sydrt2wXGD4hSfcPt/NNC71ck1xphvXCdnh4/8femTXHbaRZ9A8NHJnY8YraWMXiViRFUS8IajH2
HUgk8OvnQHJPW5JbDs9zR0dHK9qmilUFIDPvd++5P27W5zK2h6Ab7FPHFEWhqgg2PzxQWYErTY6W
ICg/tTFKxZ8FKWb9jy9SBvj4vX2B2cVkyvz9xVNXdit0kSMdjjjqp4k0iJbT3xWW/Xwr8CpobAEN
WQ5WgR9uwCIypypKe/cUY+68mtMKiWbVgn/9Bf7Vq3CgxOWxknZ+Sui5g2W2jsF7+cracVOYAZRy
/T8uE4cip9WHxZfn/XiZ5OAM0yYFPG5GTEpAAHNRqHliigLEB9dDo/E0//qN/fz84pnOM4y3RaKH
l/3+SwLbhxm+cO2TUUe4CEc/Bsih2IqMVAbsKn9GV3L7hUvk16/785MFhQVIEtoSTUg/3REM4VKc
wY55ykfu7qjmOTmsMtmSoeH++qX+4i1ycQCzYg+O3fXHh6VHezQvVZon3SXYC0p0q2UdQhX2Gnle
T3B6vWp+/aJ/9f7c9bbH50ao0zK//1yVSCsrCVx5IrVDyrfEr1IIPzngc/jbO/2rHvX94wXvhgfa
3CastpqOvn+xegVtCJ4n8Dn6wIeHWDrUvpC3uTRq6W5rpvyksyiTv0di51TBXqu/Va3S0Z7Yqc3h
omZAEpv9Z/D3DFb8pWKc4ecuYZRffyw/Pwipa7AwwvFEgvP2Y7UBPtYpnQ1EWbMktLxJo7R5zcBe
9iFVc1xqWcC2/tcvKX++d8HKcVet4VPIZj+CkOICvSRijTsZvsFeFwIl5wc62YfPfkfE6utclus9
Y37ajkX7qtRqvLDSQF9whjMDauORuTm7pPSAq5eRya9/wb/6TFar0yq08t19Ta7+yREj2j6BaMpd
/9UNkgkn+yBj8CzUjVZpOLXi72Scn67N1VzE3YCUwyWKr+X7y6VN+3XTPy8nUnz2Wy8yfARzW3GZ
6nUs9Ot391cvtirHRJvxp/10bcLvCWjICuaTJrVzn1UYL0Xvc8pxRMMp6dcv9tNXzTtDObalsNYV
78d8JdMDiZNXzCd0fw6WcTpwZXEjckr89Qv9WJMJ/JDH5bp5gGDHkv7jzqiwklRDK57YQXQI/YIz
3LgxSA1RpEMfSX/dZOugzY5t4EZTAuqhaDyLOWyxLoN1qy9JmqMTGBOHJQgTC+4Yj5GeMFykLFQv
i/ziqn5Mbc7heIJXcD9UdcBw7tfv5OfvZy1jxOHIuobf4setUFrN4DzKvj+ZC9CSCUzAdUnY4fDP
vWZ8Zg4MaxdbLqFB7yc/3xALc1A66U4dAMmjT09hEdJhFuwwddfXdqX/Vj9cV68/PRiJk/E8NFf6
PPsv8dO3VC2lJdvOsU/E/uwv9PKpU2dHwbuvgojr9ag6hJGc51pr82+edOaPl4i9YvnA81lrFplJ
jWN9f5vZBVQb4ErZSUqUpIUsHLmU/jC7y2iZG2pU/I+uzHN7q2oII7fB6r2pmNulV+SkwPeYZjZf
xNdJ5pKvek1LKTwHi7HjzwtTMkyCbp8dRv7+e2+YjYq/aUqdq4CBFpkwYrL1g4PH5V23Xl6FwWJw
mIdONifVzU0fmi5GLWfSSGN9BDHkOkc4AtrTqnhtC4A7cuOIdeIsmA8+TKgNt507GAdtp+59PUtj
IQdXQRRRQ7Uwg2xNcUaWFhXeFmcMwsTumvOQ2x5Y24JGtG1NzIcD9JKeJj+VG1sVzkgUTCYtKYax
TZ0B7VuoqX6zlmzlaBa0S4MQbmQhP0/AahHFjYz7JdDNKobOcZ7cq1nz5zXhUh+xga0FDx1zq6tv
PrOqXfinS+v9sflUeYTyEhTrvqZtuNeSikHy76jl6YSdIV5hhnOngxx/h6EvjV7KhKFiXdRn4mdq
eOghPq3kbm8dQ8myyS9Ad1kvunEg6iUFXqpcAJeMXbfOL14j+8+EK3kXE4ih5QuM4tG+6VqJROdN
BV+zFik/yFvH0EZgeHlsMM8D5zAz+6z4NBWKBkEgiq6HXO9dmOTlFh0E5WrAoucefLKF1g5iHX8j
pO4IDNhkVcdWZ6PxqPF7LFgJ10F/IGDFtGFSWDguq0k5w4XMUtJvcy6X5J7zKlFyOXtAr2HG2Uel
ut7Lt+OAB2ppKpwKrskj3FliriCMUquVwZtS72yrSE7HRBvMPQctYSh9M+75VJ4vB11whg0BcqAy
gnzR3dM3S4OfOlxgdIG45q2R4m79tg9As+fqW2IXqSFx4S6cpOtZ83WEEOK3qG21/j0Yluj+q3fv
mwTnFCO/jJVo+WRnpvOWQimPgAf3WM++3VaAy1fMNPfM5OFLeVuxyx3iPH3UUksMSqi9aPMmfjxo
h67DVdT6LiezpHD4XM1+1cytrB8/gqOc1F6nTBC+jWakb79FjrVuJIgFo8eReHkrZbYqsR3yfNjQ
TXmlpUCB/7r8ee6IyJigXXlnBx4/LGiR6mxfwxjqr4FLcZuWjcGkoZhtPlg7Ura1zwIzTh/6quUX
keQtu31TmP2lWmSrP4zaswiIFp6T5xe/poT2xtGFfHKzrLI3Yxel8xf84Vyymd+a9sMsGaRvk5m9
scX9N3kl6zFjgKQOE+QKrhWbaQ4sQHuwvBc25jnOAacbarAdRaoaIwujCFLPhkc4cdGi61Hr5wJb
+B4FbfGRJECcnUohNFIbCvmwmryWUWXTtxX/v3PSv5mTSp6aLCj/eU56/PyW1H8ekv7xE38MSSkT
/Y2dOP+RbI3p1yIm8QcTg7UZGDPLFqb7b3mHf/Gbg98EBCe2qN/iDqvY9e8RKfsHpuWsdNhuPWH9
E1AGItr3C7dY/4aVhsOGHW7HT1uFXEbtyL3h3jqQI44EQ3V7XXnzbO4MHw0YWhcSBkU2Jy0Ct3hc
UnwQH5HKviT14jzaXm45G1lbT4gGGtqokV4TpdQDmEqfh1SD/l2GwdIH9Zaw/DxcjMKMeTTG09Q+
k7UiJY9aXFjlNZ0Z/UEpMES3eHhI/GEK8/dpn1THMpqBqWcjIz2YE9uqLGwC6eQ0k1Sa5g4J9wHv
0GqxEVN0Zo7ZnPvRHNgAqPZkBt30GX76B7sc/M82jL3XAt7qQTRp86Erc7GxndLFY9K/WR1VUqH2
E9ooPLNLrpc50Veiqe09X5RxS9lEpLeep/YJs+8u2kBYjVWHCg1nTe2dviCkZ6ZTdgdgy3xhvTzb
o0Udc6rJpqaJuMx9VV+GsWUDMYiXwkkD2Ph6vtOVtg6NGbxo7bs7tabxLVU+2BkzV7Yh5i3dCN0R
HE4E8jJNzyX7j6PjJulNYBRvTCuckc+62TmNm1+3ZU6xQm2oj33uRceZZ+aeku7iCx5E5p0ZWEAK
WODN+X1XXwVm+mUczW4XTKl+T2fmhPM/RXNsGz/G5lT4H0gA5DvHyxI+m/qlTMuX1uClq7ZhM5JM
6pWAtLOzoHju7Dz1Ng77XOztjAWRxEtFopIzXvnoLdjbwkgkzXG9Ip9bFra9LyP4j9FY5Feeyc4E
zKo38Nsrb1sZSlkHoZAOt02xViC47Bsudi7z+3nul7toSgSIC7s9J5ZpMPcQ2uFVrHoXwFM+2FlB
IUdpWOnj5PbFGTV+PuMAtm44NWd7VvDpnulDt6/6Xn8a1iJAHvhYosbcaH6nICMjcjnRNFR62XTu
lii90qiI5yHylxoE7BR/TszC2BRN41wlcqiYxI6Ndy2bgMd7Oqyj+moWodsF5PAZ4LJfa10VhDHz
/XeWnglBttZs7nMrb2dGWl66NUHT7lViOpvcKHn4Qx4IrrFS6oxGFxpoN6qtu7Ve4Jy2/FJeCzOi
X+b+Oe68qsTDa4I6HJd6B9EguALm6p47x/jsLo5g2U5WWB5FWaHVGTAe9AJD02qsZu9lGHVTBcqE
UeV1E1Xpfen7yZ5OXfERzm+xN1PpfsrbaEFZLckMu4rBwdQZEE7lML2nCdG6Z93ztsLzo/04APrd
VPk0X9eTYeMy86P6xK58arZlZCS7eTSXe4SWmh1jwCDExRE9aMs89mbeYfJz6NoqpvGdkzj1Q5pW
Cc0q0WpZC+KUzhFrDh3yIiD0At6SW6NCh2YR9BughmxdOjXj0VTZQQ/RvEuByzwrzUxHYfylSAUP
bBIQh0SzjW4Sv+ruXbfdQgjonjgqupfAGq+6ylruplFMoAi9k0M2mPoLxu/HNCqnK39y6/uspMVF
TrLXgBr9+RF2SXNT9sp8YoAHy0zIdmu4OTPQiU5Jf06T6AjazHvU5Ow3Qc3sTTfipqSER1T19BDb
bXeeswbjhemLW8wL9AU7kGXIJbHvFG2wja1JHJdWfpaTg/WcQuejKckjlz1gxlT2TPirhuobvuRD
R4XMFtnnyfAY1AE6sIbHJUjmL8DzaaUwvJlquNJ+AKhTpnyLCcZoy0w2MnXyA4OpZptGPMiFuQzX
lB3p56oQzMaaKt64vnJv2HEYjCF5EAUxLukoD/xXqxaUZDbk9g1dBLvO5rCEtxnoAYvgckVcz/gi
mSQyf02szeza4+8Zp3h8+ml9gX0hN4y6w6FuxVu8lPGulUWBKVKpg696g9xz1CavFEoP564sLn1d
jye0v2pjdV1zbRbxcL9UTr1n4LjcC5kGdz2MoTYESLegELjdAT59ujGJsm373Ffb0UvsL1QBqx3a
76exSNQm55lZhFE+kYt3HeOcGHbLwcCZXhpN1Y0NzvbiYgLeDlbtvo5+wr1huc12cfziyPlTs9Me
DR5YMcRHJ7U/5Mhioe+16a2MquqwiFq+kROwSaovz5RERRuTwNGVo9ymZDwQOZBgpN42YvGPZVBc
FiGP7B4AdnSYlXe5YNAfVjiythiUHiYcci+GdspNNpa4KN0KgjQYhCo02nh6J2K3PQVW651irHM+
T9AIYMIEnbsfxLlnn35ZlvGebMLKWxPF9bhCmRyuvacMNMYJiF/ILUGUIZDVmWqV5EhC5ZLPgEqR
OGs/tKwVrFrF/hU6zbiP/aHY9dZI0NyPcFY1+aF2+5HoQOaH1SJSjB6lfeSGSvZjCSIwxvcYmrpo
0Quj8hzjF2Apiqa3JBXNwVDCvV5U732SXlF8BEVk3Dp9x+GwdB4X334Ws93f5kHUnqfJ8o54wBda
+rxx1zqegoyajCfHLd+yJRuOSebF+zZP64NaC/jGhRLHUBtxf0rNaIRNEts45IFeLMDDYIYrDP9Z
9iDjxnw1pmo6B6zKSWjJSL0Q1DKuikU557JBeTBTZ19b+LZRHe9y135Hs5cdCr8kz14x7/Zo83oi
4NYcxsGHgeAPIJf6Bu2pjb74QH82bpwkBxqpiAklKwS3LpZzYtvTNZSp+L0K+pTAGBZhyBbt1nad
5XcIFU8JFoONmWfeYx7xKwwSdiq/3xy6mXWjeKruwB59iECUhGVtJ3dZU58LDGQ32tVnZsH2c9HS
XtTi5d4xSFXrLCTYgzeOPnTjrA+2TrsP2qiQ+ALGB9hI1NGbqAAnY/BhgsrKtL2UOLVUmNsxRIMx
eTNGZ952MzwH8FvLKQjmEEdYca2Ha692ibBhfFe3dlHHgKsFcR3hFc8ZVuJHNlV0FrU+S70jIy9M
p9zP7up6kAdoas1tQb1k6VrNwaeK7QbeVLWttGMckswuAYuY8RmHC48dMxvhT2ZAxtSUuSCcGn3E
yiX32qeEfs4yZzPZ04de8qytvc5pDtMkl7tm8qi0djp5gnVe7R1/0m+jH/lF2LdwsaK8dx3c93Fb
he7c2oA9Fv2pIm/wwaX0Cjp+/1bGGCn4RX4vx7LdZ2VF59lcGd1x7oWP/yg3rujqIZTktTmlItLO
q5tGm/RWwRDdTapsqS2y48/R0Jlbu1omljQXFiI8SeSOPLtj37sZ0rXd3XSXvaAHCYh3JE+g6GLa
5dltJr4vrohvid99RhjEnQoVjgMw99odkHJS2N9sPbpdX+QPEIFyeJ6C+BSYLkHuzMyOgq/6Qy17
EMkaJI1XjUhYMSGhU8dJH5KI0W/bCYtC2HqR975NSD3s5eg5YbqIB4QYtUYo4+xWToP8pBuvuFu0
5oGAO2tjRbm5jyoCFPLR19GYRVtAw0n9KR1L5dr0NBVB+eTpBL3uBPImza8HEmz10zQrPrV6+KwN
Yw6Dip1ymHWuXKwY9cqje3XKnK0TpER9ZugXW2zl2RCqeNZfkJ+Sz0DvHMayvQPCw6o/GDHWo9lU
zTGaI3BLJI71FsE8PY3Kb2/ahn+7pkrv1eLOs/K52/OKxk0OjGQ7QtIhzAMYKyQwWH3uIgA1dar9
I6PphTuYw9ytN7pPS8IEBF3U/WxTixshJi7NdeQE09po1l3AxFhh5pbdySib8kFAhdu6FgxqjKnT
eGUXg78+DSCgQ3va1jZbGHPqoaXEaX4FldDGVeSY16LqGT4LdPgUc+3OLxKgM0ClLGbRvJ7A8PWs
U2W/9DJ39IpvLT1qcQ2EOdB9G8EndwE07mww3s2vGCnvYiiF2JRoZXjUUxBvFWm2aDOMi7ghHGBu
soGWqs4qNJgbx3fHMIobAOyswlnITms8Yuxkj9wz5TjpMsueYr8YXge2npyZenU7V0v8WDpLTwKC
Dzsqk+xgkERB+zDL5BaA89SF+B/Uzh0bcZyzvn2MolIMlNfxr45L4BxzMuOXIQ4AtreyfdehAb2X
jd++r+r4XVR64mybzYQftRLGlWU2zRiSqmzCUYlrLyibR5XoHhpa1FTezagT+wFy+Ju3dBiX4KrF
SQjEcNn4k2DZT8EqA6UqIvcuL+biJaPm7NnPpuiAi1fGZKmlSVmsGp7zbiT2uFrKGtOOr3vgc1t+
o2qfdRk3oUa1CRF3nZl0Tcdep01bcxslzvRxYdfHjt+gn7ar9Xzfen5Oaigo0ksXB+zE2gV0sspG
c9dDzwW+sgTHKbfTY7Is2dlJgIGVVuDdFg4nB1o9uJiE8bHw6+UZxSwCuShd3pw189AQTj6/5Dwq
ELnUJDZL5i13xlwveI+a6DCYqrhU6z4Jg5kbdosNzakV8Sn6GnVl57tJU1g8VRZJfKOSHDMfIxtZ
6XRnx2JznVbCWZ9g8Q7EK2ECLrusbN/Xw+SXdyC+emtX4DOyblrJKhAizSf+Zkzcnuoo/OTLZ2Ou
xHQvAyO7chOmMWmljPllYHSmn5bJyFhfjYED73A/ip5J6G4cPdPDFGh1errmI+l8KJVxm7gbq5c1
hRv/U9pEfOzB0LdLrA+R4bVPVLbpd3+Sf/7CvC1/GIbgBWH6BpPCY1eGuvPjpKdp9YQfS1LtacA3
MwI4xtLEGAIQ0fD9bRR/YCh7UJkJ7s/ZG3a3dxK5873ophmXXV8PYJiMQ7BkpHf/4bj82+/mmkLa
DOpX2ur3s5JSqpYgkzndNk136zXsFaOr9O+a0H8YdX19EbkOyfHdMxL+8QNwskFz6FXTbWqKcP2v
Czqs8upvs8H/SpJ/I0lSdG3+UpK8/1JVPev6W5W+/VmZ/OMH/1AmPZu0helLmCoew1z+9H/KpC9+
Y4JI2MMEWMS4cqX+/EubNH/j/3J9xEngQmuN7/9pkxaYlhWvDXdHMvheW7n+QXzjW7bqz0NFTCT0
BMP/M9FgJRP076/VorTwwzRihghR5TNlBnUqt1S6WLcmhUJ0mZkZj9myTLtyPw1uS7NC33VHUttS
7Je2m+gkKgRl0PixIe8nRFWMEHsdtsjgU6OG6G5yKZNEVBRbOx21DBdiyxLJqIdOKmeAjm5hYvnl
+WHsvIVSp9Bk7kNBR5YscFnN+l3Xz91pJnB3y3hCMB1bONSZaE7Qhrxk17HiZDseX+1jnJOvvOIU
jw9GIva8LRkzKkZha6dmzYCT9aWB5luOOtqOSXWVekv6hU7e+NO0VnNqfua9M9fZuAUoa5/hbK3V
SV5PpN+DJMx8by36rNfKT04axbUCbXfHejncqIlqULmWhEYioi+0HqgO9dcSUU5EmeK8x+ZRrwqb
0VE3WpQlgVFC2DyW1zpS3BvWRhoeQVWObWJFmkKKI0JyhdAR78yAT95ObXmCrVfeDwalp7QcsZ9Z
i1Cz0e/ukq/tqGotSnU8KlOztTyVIzY40cAE/9j55U3l0Xyxmz2XxtUub5ZsUznihYD8cB5r+z2O
+eFR9n3lH/yO0Qn1Rhne63Kk0LUCr/kOB5y5h47hM9PBok1zSRTd2GsdLEeRfFMyDr1xHNVfPJfw
5879mlhcs4v9mmK0iTN66p4DN+bayYagSuDRxlBXb/o1BSmNfnyVazKyKy19p3rOEAHRSeImw8b5
mqZMyFXS+F6csKFGBJ6z6sERg32T2+YL1Ad3m6/ZzNklpVmteU34+e3ONZzyaiLMiSwwID5k2QX2
tLgDK+dtozX9Gbs17dKWvyvtCTTLSJ1Y9DUxGqzh0Qw0235cA6XBNH2SUWDsa1zwjJfW+CkXOWn5
NZLar+HUpQisHcL5tM0t0966lfNQc7Vt4DFd06GerFU47pZJ5XtGToyR1gBsYhKFddZQ7LTGY+OR
oKwcidoXa3gWw1t8bNZArYMMejOvIVvP79ttRj5m10mtNsXXMK5quW6+JnT1GtYlZoUuBrAA5+6a
5W3c0dn5a8B3XqO+Kk4BeB5cu5wJAWNi0em+D+REPNiRi01YOPsWHZ6+BYlnA8bHo0n8fHp06I8h
buy0eSLfSZtrgc1Oll67nfAeBj+JkhdtL8RwR2bewPKCFSRSuOnM6zNRDfzZfAmge4iwANChNl1k
JfhLJBuz9zqwquw41Sbb+qJegLLoTCx2dehqDs+PKsWH8Eg+YSSxHccGjIrcEip7zfOhW6rtovLK
W8LEoe9pbtxg2are1DzZxjSOX0tKVHByJxIWIXRQTKzWVFOcq0kPsRtlirCmo6d5jbdkle/vyCAP
eXw1I12/0tMyDZ+8nDSMC/VhCUamlMiwp3SoLDb9VZQPFv/jRvkxI0NtVGEiYHU8VfnozhvRYiNj
KotoyI0l9e7rlui/K/XfrdRYcVgf//Pw8PbLx+6tz79fpb/90B+rdOD8xmTOJiH/7yTlv+aHwv5t
HeAJ12cZxpf470XaYoCIMYv47lej4p8zluIfLco/5gQJJwNAY5RJNnG1sf6IaSogaIg5StTZKpdA
JTdL3pmmy6nCbrO5OpN3smdo09hdEyCtBk6CPM2nJ8fvXB5CQ/RYlH60hBW//k1HPf2dCarhrJm6
25BpjAYLADJsaDKi2GNgGd/bfVkS0PPabKvMYNwHg5/empgLV6kmHkLMNuauwU+5cUiT3Q5x6dAO
CDVKKL+8z3NRwYuYxktAdVkWkvDLwSdN02nNDYyhxrT9Hog1mTeRrCdihvqXIvHLS2cOgM3z5dgT
uIPN4cX3bussFyGL7rKGWPasr+7dAs1lZ0zWcFr5BYiiVk4OnTvITmyPmRSw9acRqNOb55UttV91
BFFowdQAKKS/Z5OevDCwG7kF66zZWrEy90ECxMFz2uTiaDdD+bdVHBqi0ucOr9DZb/tnRnk82SWD
2A5XEC4nYTXLUzWMHOel/phr3ZHmV3mPz02l5zatMkTjxuk/kLVkgW35Dp+LPCtv/Ukle2NIllNX
rv6RZLZ4vijfWz0UdHihz6f3ZtBnV0YR300sUEyLdL5dEifb9BwxrsRUT2edVOO5MiSdIrIk9DQQ
53qch3bc53h8NgOgYPQB3V8BU6luvFZMZ7uv5iuQktYbHQj1KQvk8AjPrNAbltN8V5nNkAMhNpHB
GX3d4L8Q+1Z6xpbsR/VAV531OMz28Irtufh9NnvxZKox3bq5ru7K3jFurdQjDiOG93xWzbwBBxnc
t71fvre6VO2hxiIfAqulPSDH+CforDc4O35up76/A12MB0oPekMdFt14GRcObB/A+58sKxu7DUjZ
FolgsYjxgSDIdzbS+0PVs8kJ3aAdcJKXS1iKWu19fKchOYw31FP/+msIghRdc2t3KAdjxeJvmAsp
vj7Wey2pRt0pI8jOzYIzp0BYuRJ08nzJqji7Z4dYcU3Fy10OUbmBpRIZn/zaYsoexb0MwnZyC+ZR
2MKuq9T1eH4lySnNQZ2SxstYlgvnfSpL8dLpTJ/dIBegZHqgWh68M+YcrXrojHh5bYvGdIDeNBoB
Oo2fAvDXdz4tD53fxAelvOo+JWd1AbVu7nLHGoAoqyUvuSYrL3TqFrdNQtRx6/aDl4f9RBV9mPpu
dLSyLII6L7ujg64DCquVkHYi5nMMeLuofMdjpLmfK8D9VdyKnRpLiB8GkzI4TnB0Yfg3yKepv+vg
etyVcRnfdYltbt3WtT4UaQEUmHtbv/RRstoX/HF+dN3cijfUdhnMv2VyBa6iPI2LomahNOhB2yij
ddS+amZB+g8z/cZwqK28NaA2v/Mkk+6QXWPUbOy2jXiSpHCtl7L+XNA05IPWK/WNtXjlzFfjpPA3
ZmW8i1UP1SwjUBFtCiPWGJ0lIA38dq2JltgulLf5jX4wCyFfuj6qxg2Dhq5p0dZrR4CUIR2hoQhZ
MUcCc9/RsFcGm3iaXT+GBD/24jHqZ3N2n2OvbIbLYCWjuqrXbEOFHmz2xrIZ/KxkkmfDbpgeu0zH
/ic7zqOkoq21EJPzXOIUar2d3xC62BvjOGSfZ69pZE4fhuw6Fi4Wt//uA/5mHyA5DGP+/s/7gOsv
PJs/5fOfT+t//NAf+wBf/vZn0gJr/R+7AD/4zfHYIQTmt6V+VVv+OKtzIJd4i7gIWauRnsWfzuou
cFTqRjAk24BNJD/1D87qP1r/MbgL6VJEjyBA1sL80emOgzvpONPFJ0UzE10olvQeJhkve2uqhkPa
egHcxY+ZMelj0zLVCrMaLJ0ClHPVeVQMWEi4B8FgQ3yzrf1HsIFj8h6/syb7Jm+OmT5mKuiSOEK/
VxGoGJidnC3X0VMI9ncBj7w7n5pGfgeGrTmHmfoxlbZh71IA7kNsBSEGXuYuOhijz35VyYeeW7Ht
ds3sld7L0hjx7QzTbdjYSS9fyyQZ3G5XqGbZL8o1fMLnVGevS5DfG4zqBsO/mvJo2dqcf4dkK4vJ
zjVyvpd3z8ms4qtaGyWGvcAp2osf9VSesnWgA8XIK0J6Ha2etTlnO90FT63PhHZkQupb94t0x2eI
Z/CjoCbQq1YwAsdtkLUfy7kUF7pPa/R4zMHZJk3W7hUf/V/uVWQmxYn5dZHvMX0UILlGC/m7xaE6
xdOeOu53FNMaB/zP3YmqOHkYR6v/lMLuvwtKR2/drL9G86Xgwu2ppEk1Oq2eD15PmWfE5vCkDWXQ
b4MIw8glc29b25rPVcxOI2UmHCZoORfDDl4FVk+Sy0zyt4R4k/cmcrwXitGZqDCojYdlpPN24yVz
D5dB6XPsLY+CCty7DnopBpaAxYaAsoz3fg6UDXtkhnCR0A5ChBhDsyVS9yL8vLko5rCbMmJL6KjF
Y9APei6/YfXurecshnXPypuufNSdPUfmvg2K6WnGVgnSEJMvEQTngFZc7RuPypaN7Fy83Pj9dgu6
Bf0CUYNARNeItQgm2XjGjvYykLhuY/eBT729xvzSIbcU4hQjnp3otPFPiYSSv40qUbxvBtk/1V6d
/d5O0sP+MxrNI6jB5daqTKL2SnifYy9x99ADV94T754I8EALnyJVntYDzqpE2cheE0OZJm+St5zL
PrTMTm9Ygbtwob74IjxUWbba6tqZ+nFX2GlwsNuk2DE3rxguYTRZqsG6oGV0+1FQbhV3acIl3ZVe
tJ/YUM6bpbXd9w5/yWryMMLID8YdIy35ZsZZwoxznr8gC0U3bZnYW5+d6JXd2GraDFnmvvbmvHTs
zxN5NJWbddt6suZkswxeNR9UjRU/9Jy+90OzLT2KaAOCt+Tlg3lbxEVMuXQfGU8ORm+PRb6gA0h3
8jpoHKhgms/xqBjg9PTiFsk5zt3qGsohn56NAQQXfLbLena7xWw6WVj5kf2pZA7M2IzkGjOFZs12
r2UDzdLiyHcytvg1q7fpp+vdlazbn7jAJXxYOxJRoIZgevAqkToHL6/dI4f85yCZlo+eWvQOBIN9
DNwMK5iLXWLbSIwuPAmnV5XMfsfi72IOK+Olkts87fJ1aa+mmaFj532oIg+6odOySwtrZr4KnFkD
nkYuUx3ifPJQ/tSQlOeZytcVMqLUsUYpcra0wbSYQZha3zlAArpQpbF51xf29OB2ID+YhyXgbOaq
L+5sbozDZPoIkBPBQGPfMRJX26Zb3FuXx8F1mTB9CkdIa++ioWov6WgN9U4XpnUTtVN7NugI7ree
hWCV+ln95NWmUWzlmNpbUfPPXa5R5vFyBrsLEeFmMpPkPjUnyn1KWT35DjaIeB7LbdlMWAybmocv
YmT+KYsHFAry1qQe2JS7EPzmwnjfWPEybXTbBhfTItqw8wROGoawndvtQUcEX0BLtieih9Mrhhe6
Y2apLnJQ7RW1Q1uIHAbjwrFOrgRAFBq92sS+TgLFmWZS3aNjoemEkXSTB3Ru8wX0WXrxZl3Kq77r
43tOw+y51TzkpFK9pP+APIPrzpacrA7dnBW7yKUZgZRFi2aG+HWDHVsxJMaulYSz5aOg5vMA/F4P
Rg4cpOflcC2p33m+B5fASCgd83BWUOXOS8SBoLabZ/M+g/F47HJT79oJ0ZBng/5f9s5kS27j6tav
4nXn0EIXaAZ3cBPIvnqSxSInWBQb9F0ACCDw9PdDSbJJ+rdl/WMPLNsqFjMTCUScOGfvb58Lv0xe
VKks/sFNxzrPQ17CMNlpUp5o1a6ofFBn2E1E5LJ/Y6UixFmu7awkXcdCFrTMeXIGjDRdR4Dnr1/b
yQiya21KI9tNAFdtZfl7vOGfSeeY4zkghASgrPMMfqU7F53vP4ROZvGq9We7HwgYCUXp3C9Gd1Mk
LP2rqG6If00+L0N7Dn1yPlBULVFq1UaMj7Lbd3Ak7zQmoaPbGnCX1nXBMcGD7u7mPJjvkAmZEfJT
O64zbe8myT/ywDQ+FnPZP0qEXFdX9C5+8i5rPtB8VJ8VwcdXVMl+DA1zOW51ya+V8Ury6IUD3s/P
WToKXwV7epDZzYC6jKCTwAG2FPTkSgknI+zYGlbf3U8admE81zKETCyNnPntOpnPXjGOzb73+vJX
dyRccK9DZqUkqaa0zwrYDyutjBErWpD586eGdLn12JU59g6Gz/IDoubymRKOrwu1jFuoe8N0yydt
em/KJRHHouBQs3dc6a9RM2TEgOSzx/yVwus+KaFUUWK1H3WbjIdxMuq4HU2+LxRWGpCuUzQfHUEE
tmHm6ottNeWe/Ct320RlfUvvwLoZWM54igYN5xHAndpRdzHmIBGZ3gQW8/ITEIYPg2HBrwE578Lv
DbtLETAw3fHUGS4j5CXJoqkiiHBvcOIApWuO2F8L/eh6Vv5mqZTpcPSzUBHIyjYO0zA8peHMZs3c
9BZRZxYTFmPbN1t+nIjDZRgGNDk5WGxRu8yM6QHFSaH9z3Ox9L8GYd+BoyRZ6eK7A9I85lJIlgET
hnsw8SPH0lmu56Dw/Ja4pcm7GWv6sjvSNSZ0rqBteuA3hbrpQUhtIGYnLSLZIKOKKE/ke7vwtfGo
HLd2jxOb/iNP7co8hnsg2Ydt5V1UgdcpImWr6U/IYN0lXuYkQxPhu9RfbeUEb5bFglrS+yiR3UJ7
10CWLLQZveRj0HpVcct5tYRHkvj1Hf3b5VkyOXmynNn/2CdBgU4uRelDt8z47FoJuY3EUDfHfpBo
Z8jhMp1dZq1sGT1A1GNed9aDnadZfQk6hI7p5KNZbkw3jyozNc8AkiszalrFxMuZPDNepj5zxqtH
e7v1/usN4TyWj/pPjnW4iG0mo//6WPf8lUWmGb8/1f3+O3/MYK1fXHjJ4eZw/W3S+vdzne/8gmmE
SAbv9wPadzPY19ALwoNtDn6B+9r5/cMfYv+C6Rv3JyC3wGLQ4f+Vc93PNl8IDESyAl7Bv8Iw9mfz
LQORac1JxDoFwTDC3iTzvUjRLH13Tf4HwcRPegl4cywinHbxoEDtcH4mSyST6m2nJSt4Kjht7RSk
ix3asPZjw5zyocaVdob/hj2yXcfuw79/7e37+vF4yIuDKARTwmUDz/DTkJmMgGoh6DQ8pW6Ie9mX
A0D3xeJ1hVk+Fcx4P6WohcLd0OROjNY+/7oYYID2nvQc6uIN34Wl/TiqAHUbkDwAvm12PwQF0D7U
FSIatez2Q5qut9Pgk9jpVXP8v/gQW3QHzSSa85hRfjzjmtLtwN2u4alnA4X82q6H2kBmm/uzftc7
piJntQTCZ4COjSwTrswcAvcXbap5fxjwHwgxWx7agYavqdb8GIbZelDUK4SOKhhHarbe1vk0HlBu
jZgI6r/KcXi9CUAGgP7AVu6jUPnxIwyuM03an8NT7mCABCRRkW9AdM92JPr3V4t+yD994wibHBgc
bDb/RBISFMEsnrySgq7I9AyNzegF/UWOTv9oCjwR//71fnqIXj8ZKpjA3fA+oDi2O/A77IBtAbuv
DewYTDXlIysKNfiUhn8C3/hJc7O9CgBH+sY+6AVIND9dv5ApDI4JWg2SUxwbDsA4J8xP5fBnSR2v
DZMfZBnsyPSSWJi2deGfFoUixeKO+jQAUGVV59Uf7H0Wcs/oLQsB1SG9ZgsdF96AkaJGieCmq7wy
dgviarOpWa+1EBRveuPcegq1W2flmG+V5ayndCM8tdC1jzn35jv80Y2OOFOjX06LGdaZm/IiS+fa
zLHt/DRgrX4/e2t++vff2W/Gtx8+JQqXjROBZowZXig249x331qCjxXKnVxOc+EgCUnxOfhpMpyN
XpaEHw/QWpz221JJIxbgy8Bb+8WJvIjpoKxuPJSdlHfUfAgQGcDGPWig9xbauTsRavejP9f1e6jI
HI1m+40V1lsi71xZkfSS6q1tlgQGkxYWE2O1oN1r7LiBTXksIesXKv3Icob+cxSCbd8WJyhlsHG9
MDvVXUL6dOrlJ4PMBNwjeb3P6IodB6cN3oItLs74uuu4YXaB4D9NPmc0z6Ia/cfZ7VZ131UWBhoa
JO4NWoDqSIy82HeKs77nduR+TF5bReg0ydiVbfk8Dk1U9Rw2mlob9yLs9BeNNWuHBHXcp0ycjyJx
6fAUXkbeXNkhLvBX91GAvH+LZ7l+75NL+I3hHRb0kvBpHYWkTgL0bql2sCQvL37QELZd2/I1Svtc
aKYWWIa8e5SMQcwosAmZbOTz/cT59NemAO5p9sPeWELEP0n51SiN4BbUIo24NE/3hi8vdY3spvKs
Hut3eF6U0dzR2gcDsDBCp98hjR3xfhgEC7T9CbrbimhJcBhUUu1MoGbtfBAZah13ycwt67i+cZNO
vzOqkpM4o5X1ziKBAIr1Nhox2V8ikvqco92GwZmcCOeTTLzhgTbJ0JxHc0KeRLPvbekemqzjjlBI
NKfecT61vWwPZWYbsdMtDHhIJ5fvGj1MUVsS+6sSegNEJ6WnWU+HLHMe7aSe9qxt6jxWrSbxGzfw
NkD7grGxjqVndY9aQspLBCJzejmk9FVTPCWcG7OaEFBpgo23Nz5h6rq7IlzSN02R3qLa/Zgt2jxl
42g+JdSg+0J67zkFf7KxH8QzKQ2Q47zwmYjhgEgHad34yzRfGlGGu5ZeSETxSmNyM/6MysQNwUmX
JYqQBqtuisgFQH01gjQ8lsPSRNoIkg8GWR28GcA5mV2SzFE6bbuTJp7BHZsR5kBYdIccilmDFCTP
kWR79lEOg3EVa9vejOR1RpJ8Wnimg/k45YOP/USLwMbQVHT3K3IXlqnB6q9aW+45Q7dzspzcPPkt
j4uHEpY5XtiDFpz2gP4zfIkZzrKRkp/snOazVG76gvh1+rLRLV4cJecLljkFUx6prko790ZC2Dz2
Y0lCbWKq84QjDYUt3c+pAjzq7Ewg19a5yUPapLHVk4dZm8SNcFpZ3rnKbA6OaWdns0y7PWYJN4IF
it3CAY1ueX1zk5OaxRgdIQvTtuYGtGeJZctbONh36Iw8EnVJag2GXT+Y5SEplP6mRjm3d6ZOqzjp
KApWxXECyHsZd3ZN1k/KzmGtCc03c+r28CFs8LhgRHxvtPcz0Tox8i99XUdzeL+Gs3sPz8i8Iyy5
h96fjB58/K5VOLzkHIeVuWIwK+TnzF/Sg9fm/nOGGOWmYZrx1jCpL0DqZfdlOVOdKEo+rGQoRdOw
4N2hLO8R6JgUM6ZXPtEQ6F8IHChjYm5nUgyoCw1BLHlVkq4zu3156HAtPLfjUJ3BWwxfVsTbp6oA
91rI7czUUX55VZtc1hAjmtZOd+dka3Lxhy0qBeuQFXkOrh/wcd0+lIpPXubZPf2TORZgRPb9iMwA
lUZ6v/pdMmB3WfkdO6yG9ylcKrz/gErncgpNpqMkDyQGXend6PgrqaNlgT82JODcYmGIVhgYx46k
hJMJyjWiMQL3DyIa9jYv3FFHyosiKg1UZKa/UQOr51xJ1vXW7i8Fsk9GgsK1j5ZZ98ekMcR1RH70
pHmB7DX8Y7cmPkQFoTPxcYbPQ7DPFndj+h3/C/njkzQJw5H0YF/MQFwHmKRHH4vBcShsTr3Ui85V
LOZx7FkULLR1d+o1cycjfYe4IC/CpZ1hdyKfB6rzW86qUFbGMd+JkrAEPzcfZNKEOIKylNDw17wf
Lr9ffpZu0Gc3NOnJBCq0IAlhaSaNVoDECEmnGtVcUnM+dxc9gJAObDe7W2Z7qdfz6/b+3znknxxY
IfQ4FI7/+sB691V9+vKjGum3X/n9vGpZSI4o+jioURVRcVJc/6FG2kr2f4iEqQ8djlO2K6yNxvgP
kTBnV0htVFcUxEwMkSb9lcHjJnz+vpo3PQ5tvAx1NadoWNhbtf9dnZaN7qIa2Tm3fjL4z3p2BYE4
Fm1esVYmTqC6J/ujay/EsdKUba1e7cnFY5zkkfk+2UNPSo452S+gucu71q+w/fcLnaDIRscv4km6
+tlRrnoZy1rGY0pvL+sgvEWhCpDldGMxxlgtiLOaZm09MSdrPzQqUfcrDaMlCowGWW250svb9SRa
H/LaxerOhsyKUSqku50ejx6cHRwUGcKaKE0BlsSGdmAta+Swh2wJ5vREUOQ6xVCWGaNOGDx3lS7L
L3Sb+vs8FarezYCj75Ok5cmhsOOzYynC0A02u/TPrZYu40kLW+8RzQA/dTZe7wUMoX7oM9HrM0Bq
UcR1rRdaT7xBQFHJalB29DVZJ3bQtY8hqT9Pa1Gq+74iwJdp1hiD3IITkNBGPRaz9E+bgraPCo6g
KY7QcXlAZVXixnIl4NZbp7TfjV034oOK58Rsx/6UWIJopDqxU8c/EsRLketLmIW0rIpaNiZRm8Fy
xzpaNxZnaWWc3d/sHN2rt6Ng9N7Q5MyDyqgQfXSVOzhPCC3RDjmUPLtA5Ila7speuSFEZRgIIdnD
KZpx5BcBZQm9Dy+NhJEVyX1iaYP5KO63GVU0MEou5qSQIIPLVsQl9cSQtidzmK3kasusSuLeHdR2
4/jraSVGez0YC83pXVl7c6Uu4zhhYLqzdF2MjtxRoKgZ4Uc52/NgvaRk4NrrB0QeupFfxrkf65pF
dF2r5PG/C95/1KGjkUAz5F8veO+/DuPfnnNgXz95JZzffvOPPp1PW42MlA2kCaHXdfhL/9Bf2L94
qA4CGtuvC6L9nQzT/MWjscfZn0DbH8NpHf+XDdG2naIBNW5hGH9lGQQL8+MyCMV0s124wscp4fIu
f1oGU+3CuCqwZw+1P13boBGk99ndcHWIp4ord+PzlZNjPQ2WsQNZC6QpX/IY7dF8KjPCpfZJMvkH
Ccn2TRjwZ8jbC59z3NzHDMwZBI8pbK/tIvpNbT6WpNRn4jwksPQOU7GNV4WxjVLDQFRih1jMi1VI
wSi6ejnRL780QYkkWeqUARwrxjurGcjNUwKMCkPSF9Trz9aAv27nImp6t46Kge1caQQKhhmPTMEe
07m1LmNL6t5uaYZ5PyZGRQ1rJIjPdZ/f8CtWR+fIV8cO6UCedMUQZzyNJ+n07e06Y4pfmNm/X6VU
VyZa+i3ntm2wM2SbwtHrIdVsn7xqymFv114eo9iqCGYQOPizWddv0kwI7P7gXIqBH6MyZfhs5e/a
shVgPUZ1G7j6EKhqjIweoX6KwgUBfu6Ob0qWywcWFucxgROE1M6TrnVoNeAGtwqMlYCnBC64r9y9
3SlrcxhXMe+5ZKUe3chtw3pnG76PUs55P5Vld7Ly7MYnnO5oTdl9CqVrjG1tulXsc/CEaoNBrmFk
7nIYkiqhf8kMKfDWcZfU4ylEl/POHSjQGZKs1t4gIICDmHaIsBoawfchpps1sE9jYX7IYX3FE59l
T5X/nAA1uYSzfKdLTWo9I9CPWG30xcqQbtQ6yGiI6H1qjQKdepo+DW7jALzx2+oWNVp/VzVsylzl
OvN3Xd16NDEG76F0jATrgQ9NRib2IyltxV6km0t97b6OtpNqzm+rt0/6PH1YSZS8LCFNk8JzIgeB
7g0tpgQjsId3pjGSR8sZX9KhbSKB+OGcISxMr/NoVupxAVTWf5JpOnw05376lhfKevTqTly31vYb
zPvsvgI1qxggUkSjqrlkQAvkLcPIj/PiTndGB/nDns2vxOjSy5lBedSi6c+gVSewXY55ryvfGuJa
6uBDkGbT25VolQhQZbX3ehpL0VpPU30y3UkUhwT4WhVVzTx/zFIOprGFtoWOsdFDFikLiS2JbxkA
z1gDE0Bg+shwqopKMzNvuj5kWLlgxH9Unf0wC+sDsKUPpiSzF9UE2ShmDZrNy7swcjnByqNi+z+a
qe2957D+Nk26r6Y9AQxgM+/2FOjmSVRKBfdZ5RLnGQagxzLPPqWsOU/8DQwInSG7G/ocRUs4o0ho
wE5g689IhEmH2b4dwmFNjwGeasStsvtQo93kyDFqn7c0HApjSh7U1HCa70scI8pR8aC8BbVJSCSL
Qypbuar+0V7JOThNiYXmEQlnwUwXGNs+x1NMZxgHw+0gHNzpTpudszqx9n03zjvPN4zY6rzgvStr
jft9vTbQ6E4peQfHMkAelRAMehCJRtBharRObpHvUrxDL4twdFwX/XwN0A27DYhEEu2taRcMLvu5
LMQjPq5y33ml2mFSAj6j6EwU6C0vRenAW2SrPyqXcD9l1ekt3L+ZK1Cs61vIGuIsxkDeLuZoPM9p
nE2gNjjax2TmMj/M0zbYL4ZTH4ru6ukFHdTixa0c7POywi4R/KlrJcz21qocIEnCNbCsg/S0idqD
WeifS08FrFSyf3TghKCsCGD0eICzM2FlM26TVWN4TVo/Cquy/LAW4cQxy5+vwiUohQXiI/20Ypep
iagVQR7IATOhhcJK3VVrqr/RC1X81Pfh56RYyPy8m45LMnx2E9g5np+hus08pCwtvYNzUpNJ0LaJ
vGEA+5GNxcOgV6lTgzyJpzRpDSbk3TzTeqzz8bPdsNvsfURvN26dhAeVWm9SbIsnx6jNa87BlWEt
E9LKpx6lKXsaOizD2BcDbGgEIFqgok42teLZ1BzKk7DMzt7sLntO0ebVG+krcHAJDkNn2jcTp5Xr
0vj5frGrp4RUp8gfUv84dyGyo0Tm36ZcT+1O09Hfoatl/G2pKqav35/70ELUXaRlH5uL8yCtNjLa
xdaR4BG9zbo0vwNCFURlRViwXsswFoCTLswYEE9N/XWp657jB/nFokWXlSJ72RdVBbzToUG2Tm52
lmvIuHusz5BQvvQhTrupnH+ta3fCXK0tXM5sN5bMzgGKlBM5UQ5EpeAO3eUT3VgHnZANbmZS4pFx
en2QxnCX6uIJj7TxOGfFw8J1vSSLIMXOrO5QDq+HxStRlS8cI+i/bFAujPkyJhE3ZRqvJux5HMjf
uaXWu3niuj6hPku9C0gVPd0Ctkjbvc3OKWGfbRYlhPkav5L7al7ymmBFYp6E3fqmzs3QeJlfLU+5
7wdrTKcG68JvrqilBPYD0WC0LH3qrfRNWbZ+gWdqpZQh/M+9U6Ulua2EReRHUSCsMi1Zf9WttZAJ
Mq39vY38KIs7EmvfO920vK9bc7mQI2iRI9gAmtSEZUeqxhofWbpUF1pLqKLqquEaqGw8IZpc91bN
ioma0Puki6CImbsWF0aSkwObwK+fgnXK4S3WA7Qkmh1+OB+0HRALbE/GcRhn8TDooD/MyNpphY4F
CvOG5ZWcEi5QiQAAeFyaPiMy7GKf9Nid7MqBoqN23FOOz17FJgFFdMAnC4Wq59CQaZnuXWU31dl+
RCCOhsvWEw0zdi7zgN0N2WqgswA7ho8scNNRXkh/b9J4DQY1nc1MT1ccCgazi96j8OO8iwTIccN7
SxjeGLXj2ucHRIoAXojvkHGGYgBYaW9+GAR+NA5iZvEYZLJ/KkL6qbvQ0+QPkf52HGBEHWCie6eV
hCu168sFWZWppT/sfKnH9+jpwjjBu3dTFxuaEoSWflmd3D14gzg6I2ZHsCEjXaCgAZEJnSfBcOmo
U5rTot6koeneQR5752qPzjQVUE9sElLkM45T8z1i0wLZPN5FnInoqw6ddhvF7TKa5CiP4wuL90o0
1+BdyUj6Fckt8ihfmJCWqLf6XQVOCaurLLP9DIgIKMMk7GjEvorW38vqe1RwAa3BMiNCXGS3cKA6
8Gv1SPCsL84eUcE6apxAPA6VhJI3iKY6ug164JAv7RJMQ6/iqnH1FyjE2UeSpfN3KPb9a+JmjRfl
BLpxtKQ0gwpgpeFtbaJRsrX/MmJ+fg8ZNKUjKtxDZdBGtBdhnuWrgHLYtJTkQqHjIbdcMjT1WQcq
O7ytXvWXAMAiBpvWJ9bT/JKT3rKHWOO9qFcFZ/mq5jT6Tdk5voo8acEx2kX4iTDX2QsPCGCr/XIP
XSI8hgtzBbEodV03+Si9ufkJYC28xWZeEJchM203wSmcB7Sndgsv0XpVpHZWJ/f9JlNFigVFZZOu
krztHexNzmpvwtZuk7gG/dq96V51r6znxTeAP8NbxCzVS/qqkMUoEl7AoiQX8iDMiwkG7OBvolpz
k9c6m9B2pvN8tjfxrbEKY2chy9nrTZorN5GuEAlTk1flbrmJeOdNzltUBsLeTeLbbWJfULrOwTDl
fux6fNObJBghlrorUERdWSSghdUZD4uvbAoWVj6nlHmUGX23B+Xj7UHI1m1UKt1D7Rt41iXhdV1O
jVLVZk8BNVafsxJw08knmnqf95NHQ76dv+AeAX3RAVu5Vba9OIdZuv9FJfztP1LoEEbBSfhfH/8j
eNLy05cf+K2//c4fDU/T3vCtwQZtRynyPSQBOwX2Sw+RGCIcojV8egJ/9D9hvlo2pszvegK/C3Qc
75cwZEKONZOoW3/zZPyF/ufrWP+7MTWpM+S3sobCQKfpH/4cK2LWGYufsRpXxHt9AYeJaAY9vUgV
uo28FGbtY14DzYfGF3n+6OXixuHoNe/xEtFN2IZHGo/0hd5YUDq3jUEL2dOQVbLULGieVRIs61RC
9Eion3MBfFSks8L6hjS/SKZT0q+81jtTAFdcST2eMCtlN5aqBfUPukrf2GWBMUeG8gJoQMiMoKCX
zlzlmoZooswPjDUTnitvlJ1+U/QrU/l94Kazz5azTFl4n+cjq3PoMrGrA9uoI7KzEApWE4JA2GLE
XNA1ZQgW/Dcb9j97aixzu8/+9VPz/6qfPcu//cYfz4wd4lXaXMyB72zhvn9vllk+kbHIVBBb0TJ7
7Xr98cj41i/OFqTk+oy6HIHs4O8jA8GPhMm97UADceGO/CWuiGP90Crb3o6FJQjBmQWexqRx9uPE
gBaLrsmfdr+Cd+qKb1W9Jo4Zz7ONmj0ex8LWz0UFEPEwaKeqo2HQQnwmMqFrbqyW28w+dAbbKiVd
YLS4asNkQycEVYlWQ5pQWzUFc+et+AqSJUX0yxG3dzGcVJMm8S8vJrDwTDU6vLup2ZF9SPYzxPCq
IEcwiF0d5tDj0RmL4OgMKUnw1OaFCGVUzQuz8UOjiqHLIz1kTP/+RKxkbTqhfywoLt1ITjKYT/iP
cLGQ/3R1QJ5ZTFFX8bUbZkWHpcZ1giJBuijLb0M05LzkYuVN/a33CLR/6yJH5K3Z2ST5PI01p8u7
7+6th99e+2/NVD+0eTMO//f/vEq/fnhLVNGW8F3UWnRRccb8+IX5BRPAdpDpF4tzdHnbAWosL6s7
YY85ZsApabezzGWcY2Hx4ekui6UrfWjQXVt+atE5M0v2J6BYl8pUg5ntMaoxS1kryP3DfoTuvz5n
KG8MDoxr2Xt361pa/DFWyEH0qCGGyQ//RPP4oygMWScXmfWazC4Ulh7Pwo+fKcnKJTfKqvlqQmP0
3ogmN9oniC7t+vDvr96P9rfthTiH4A5kl0IYxuv9+EK6qvsQu3nyhaa2zcraEVfqQss1oRIsjl+4
99Dq0LyDDhWVMUadlfrqqcxF82e6ux9b1K/vBH0F/XARkMkMH+jHd4IWXJvhUnhf1AAM4I7xPTL6
nQTQ7DuXdIBR7P3JRf65Lf6KDaKaJ78dcSl7t/nTp2er6mQ9yfbXLMhpaOyKQI/rw+AtuBWJODBT
rY7h0A3kHTpJ3up4aFyXO7zxtOYOCEs31Z+nYCV/FTIZ1QDPtFtyJlOWS6H6212F/IdLRmZx6r0M
aRiym3HILPlwNIKBfO4aCZ1ojBsHz06C1ibZ7jtjIAVA07IldPQxybpx+bDqbV3c9fR8BuKOETxw
55pr7vXFwXZ7Qdpan8247TqalPVXb4bDAlx7TIb1AfdlKF4aDDPEkKxtwXsEbxk2085qJuulHFqA
NPsJXsr6vCJLUG+V7D31NBT8m3mXNYXikmQkQSwtMo9l5qVrwndKHRUkQ3ODJAF/B7KsLT04PWjO
L43AfFfY/ElE/2BScDr5Q+0dBeEz4+M4E3eDuIKADO6rgXI4RTmUhry0kc8YR3YrgBNezUiBodw5
YZn3H3pqDHVKXNXnt5VLLNpxBrDcXDOSgafLtExL2EWQYiWXLle5pa+QgTNWAJMQGP6rDxKbOFg4
gCOthdZturI8/f4B4JJlfNTGN5k4xCZ1ExdUmI2tr8OSTvBNK7CBRr3vBwKUabb6HXM7vCU0Yf/4
O/quJ9rKQUOVZxG3XDsvgLVXwTWYnFzz0kuXsdJop+Uzpb9dVReRC1dOkNPBH5hnHISXhvOiUUVW
Fm6v6ABpLr5pBCBcFnymPR+PbKrtdmnDkUfRKZFaQKVKvKJ+akYsM/6hcKDPebsOu6lsdqoJaWDF
qQ3AEM0kHkR+K/DhqB7GdCwD52JAc9Wf+3pRXMN2UcAAIsH8zEreBJXpcU1Wf0JEek68RpGIhDVt
25AKa3H4mUaauH0IvCDects7iWpSaFMbHgdavsp5d5ivFB+mxcXJO2Hq4vL/0sDpHXUB++jyt7Qa
jOUYTwXjMvrs6egrNhe7HXlLmk/Pv5ynYnsvbkhauBdBOOERpKVScqc4KwELJyrJ17jqOg+2zYga
El3lQI0O2mDCZJvDbNA+b6tww+0a9wqV2bcJvhWXcw387Z6r2NfcE2UtcdGH1PS2W3SrF9TbLmj4
Z29BrBwxjYysDeyHK0snGUM851rqdVs8spLdpejp8fBIox3nL5WmSyoHDjY2w4YGp+WotzDYKVlB
gPndoE9qMYeivlVEtfAX9nKQvD/kCNN2Vzs5LYu4K+mlidMSVGKR4JHeohvKQxUz/fO3lSmrsmI9
QHY8IK9LQQiPpU5dZmTZlj2TKrNbH4TWC7d/MARokvdhzSCtiXs9t/j6hFCb4M8cq96MvKRw8vuW
YBYkTRQg2zdMVKE2LSIP4A0b55xMHUr1RW5WP0gXSOzma4nWgveYGAPfTe8GRClic6INW2FvKXTa
vkHSmrgIKwcyUghkN3OGeXsWYpab/Yj7Rve0baY2DFF5eQGdo8T2xgxubQHFjGyXkmXW+7zOTBWz
bbHVfOYQecTK9E9mS5alN8jsJ8u/G5cQanKk82JbUvxx1n13KHWy3ZfmtAzcQ4mT92V6bdd25Wc0
JCbC+WgrslQOfcNViuuS74MeKPFiU3+HoxiC+wFSw8S31OCxZy9oNWZRLwqZ63GRJi4+d66Zd8mo
DibNbP4kdVnPz0aJjOBKyIyql8cQ2ys3UuZOKctT5y4e12/MDFYHxVXkWbDsceCGUr10dHvm2++1
uAZEk7unoCKaN72S+DPx0q6FLK47sFyyHSnd+e3W+xUIaTkvVZKLgNyg53ZcPHjqRuQHUrM+MJEz
3PuFphz6L5Yo4Z66fmz4SOQQtZjuapsdbmcac6k/o/qlxPq9uGLV3y7O3Pb4YI+lZFUN92lWzI5x
3gYbkgMioNi4xweW7F2TjtqbpGcadQU7V7Hab5mavGPyEwyuUsvEjwe7ACPLzRMwUeYK/n5bI+Hd
fkasPKFJ0UqONe/ca9HxEp1hYKB7tgzuSmfv+JJEDzqgVWryfBr0CTHiBwmqQli5lt/d4Ypq6NuG
JTDwnb9a2iOSeq7kG7NegHAjJSLJQkrAqxev6XA3eK2aus9dzR5zlWltuBuQlrEaUsC8/5iz5q6H
0m/a6guREqt8YmZZy08z6vf5Hs93Ze5mrMjttXPoDtJ8h0EtugjLuztMh3kWuHdlnyVLu/NoHFs3
TsW2uk+CUVlRz3dE/7Zd6IExfmkUvfYoXUoadciw5QxJ1fU1jb1dJw09fghta3LfeIB63ZTZEyCB
bWBta4hvXcjnT7hPk3Q8jxk7WRX5azWvzJYJpzLlIUHe114XHg5QK2N5O5um1R0UbG0nFrWxrG/T
ws5aNj5v9C+D1hN8d3e0rQiNbIik2GOOFsZGawPKNumLSc7dVUpyhzPGfWvOKxnMjWkerdnKwDx3
TAcR+fnVSqMscYTx0JVt7b6jK4q+6Gh2vu56/HXmsrxFKuSMt8YwNsYTMAbC1MaGu5owJM+T72g8
AmbfVSMjrg3/LdKViG7loygPl7Uqj0k+Eje2tm5Q4wAs2y3JwJfr0Ae/WnSeG6I6kKYucemNuv8a
FgK7SYRnrvV3NlKoEbVj0vQiiKfSFJV3TGpCaO9wDBlleVRet1GpvpIV4YyhFREgNdltbIlxm0h7
zuiAhKAxS+PwoW1rj+fS1GgZrKc5rVuUF3ObbxtqV+PiFu9mLTC+xl0yy4TQMdNMqVHoBAuqsYSZ
dHeQyK25/wGHF1RQ0sEJw7YSspDwcPfBVj5KNnAeh8z1thUOs9JWYeaESVkJduFqRuHBB+vm4Lr2
BNADKcx6xdYjsrpglxkbYJGk1Pk+f+dhEu1W/XlDub13v7AQv0baVXUVHifiIbwXgk821SpxVjDm
jqkxcoDqpl6wTDInt9XbbWLS2UfXZmj/MpvUbriP9dyxlhVBvm0aiQHWnz28HgRUH6vxVgdVm11R
EpGN4rCmAE03+aDUJQGHaCGYn7Mg0tZmj8ah61KazJq0m+4AbHjbOQM6zrxTmWY+rz35q9+ubxSW
YH7WJrABGlTWbcKzNDBw4/0PuD1ZUYjKQy0WwQ8NeUdN0g2W/BTKcKtXw4Sc+Gd7nKT3KylFTXuA
G+Y3N2nLuMU6jP+fvfNYjhtJ1/a9nD06gEzYxb8pX2QVnUhK7A2CTvA24a/+f0CqzxFLM2TMfiIm
Zlo9FOEyv/zMa8pyzqVydCD4RSGTOt4RqBS7MX4i2jgy84PI0WG3x3lIMQTAz8eOgmlzbfH6ieHj
nCK91bC2yuZT6tcJhsQg7zEp9LkMY7Y+370hfY0XWQZm7BXbMcooOtJW48USZuL5DlqloZW+++dN
TBVbaNGWciIjdfKQ31hkjQ0GKDFwoIQWDmiGVxbp5AE3Vgbf+AckNgrq98/IgWkY6J6hDXjrVv7A
E8MoNvhGreoco77Ig6TrwxmBofveQ5c4VpzsIC4EGQZqpKPd7QSSiqdCCH2uqOsa0+9wX+qgRgwO
yjgiBe/FGHEoYvzGYsloQhjDMur12mkYO8JPvYBIPWfzXQGNxtrpZaA69wosuiiig426G/czToCC
1FpKWAFQVhiwdbepMuctwkh+ruLzuOIHMHWbEzUj1UgPK2NeYNJvUd3eVsKBJ7EK3k/XsOsCDs0W
1zk2lJQMV25tWc/5ZoMjI5ZMeFORWeu8gfgnwCc0aZf8+/mnyUrq6apPXYfj0gi5L7EMQ2dODRO7
DeZkXpbz3b5vj6Sx+C5p22Mzuq0VgS87yEHC7OmAemJiZxlO4rCrK9ZCypSInCDemLU5r900F15+
zFDXAfATpIyn2jN+QSZJahm58m1brcu4Vj7VPIJeYjJ9jx77nFojGUrJFzheVD92dRuB9lFJWzYE
F5Cz8mD2RpPgYGwJ1lmmi7kIjEuLig1VufmDKJNB7hWFJ9+5Ga1pPJe9oH6yHW8cuu0gZJU8dqGB
09PSf898VKB35BqqcGueNkINjsTgV0WM/7FHYjAEATyYNXJfkj8F1Cz1etQ0bXiWXVtNV2AvEQbC
TTikHOnCOlDazrVL2d7a0yxICJvF4P1rgBDmnB0yH1lYPRhzkQ+UYU7kA7Qlultf+QFfDXG6gHQd
Pf/JY0zYWTk5ioedwz1vfY64k1FR8+4rp8xxYKB+YDnZFpenX+FPc6gsicn2DpOAoQkBIQws/Z3h
GiGlSuKSR71vvbxL59Qq1TIPnQgwTSnSqE3XqXlh5H3JbWq+HOclieF6n1/q5jDkFS9kmituy9Ma
XiSDsXmLUy0H5REpM5PkdezjYIuO19Be24Mzqb2LfnG6c5WgpuBg00zyAzk0HaETqlTBr/HMpiZW
xVU+Z6JM34jiy/69ahywpmSXVmChCFIk/K29VG1PdF5jkzhXge+FRepP800X09CPuINVDIIZ+LsT
Fa/ZoQCCchF+46z+PsxzPmkENo1bb/OBk3A9hK3fNJCzcjM5OiXNEX4QWeXpCk+bOWA1fEYtBFuo
INqjGh6piXYnAjzJoyyGuUJH72yOHAgGzIluZsCwS77oGp32qQwKDrBRnqRL7TDbOekZuUOBNDIT
wafBb+Y6E53bNETH3QSRBw24rXneLy552g2cL0l5as6OysIlcfrYGhvLPHf1xm6eLLufW9LvSwNY
oMbR9Xk/8M9LgROd4fJzF5x+O7353/HyIgzg+dGdeIpMf45PQLcknvADwZrY9fm13jqzv3VuwaIi
SwqJUjDVgZR42kxWOpDOPk3k0yCzlkKmDTPBSrQaM2QbIkhhcBZOdkHQaHPTUjRRurSCSA07hrqb
LsTcrvUoeefY8x6ZfzV08zqYS4QctSDOBMdGGOWr9uEfr0pKZM1MzwALgZTmKft9QIywYQxlPTYR
gt0gBPR6Lgs5XCmhPn9Tp5dirE/z0ngbCM7dypM1p9HrAR/pyOe0hfU3UquX86cn0vgc9Z9fa26X
//5RdIYorDMPcQHhouN6sthElKdJiSfsy2AEQFNfKaWcMNz7ZcsuBhs5N4OxZph32+cX/vMh6XYj
vmwjwmYxHjpZehCDVe3FiXoeAF+wh4Acut0Naunzjv78UsbpJmYDM62FpGIJet+efvJC46IwIJaJ
7AXlIytzdpHn53epaJimoNkR4FdyOXiTr2eHIqpzW19bXUg7IFbOHN9gCfiDT+7oZ941UAsHPkiI
u316SLqgdkdwV6ZJDvL5Tf/xYVBssDyTiS46dcbb5Pr3rWl4iSsGXAKfc8yjuYsaFSAKfSgJ1o9f
ZYWPMAmb9vPrnqj30ZmfZQNQ+ncZWpuCYPQxJvjaLAmAT+AT0AlDTDDSoGQo+gdlWOtLQ+J/mwIi
NRPncaSu5+is6nrORagZSWSibOo5wkJ3mJqnIDcYQ0vEdsdzKxvNL4PK6ZclUUHOnlEQkyAB7f1k
FVFxRCKn1nj0Qle2484f3Rjs+OTMp4ntB7j9ffF+TkcoBjFsphhZXBNNmlMFwbpS0g3YFY+lGc7r
thk4l67aiCToJhDAiceV71Eak3eP/Pk1FY5eX5IYZNY7b+3fqhme7iCmpihyMM9gTAqv6jR4g9ke
Ovx45N+07+iyjGFIQ9fNnbnz9fmaOH3LwmLOzyBWR4CECdLpkkiooVxpxMbfIHWd5NiU6dzFilDq
JR8OxVxgfX7Bj0a0hCLAEkxoGPJas/bdabBtsATg3B3rv+ucOVG4rqU/ZwTkDyPf1a+rFH+GMArG
0FuC/QmD8avo9MfLtYn3ng7lH74Gjy4+7gIaKmFqlE7+N45WY5CvmWVNILqqPPTi7XuG3+EyRHqI
Zfac6vyaH2lWM3eHM7uBmrDv319OFltzN5QNNXLgFVA2KKyn1M3Z1yrpC1etXIkyJKK4eLYRap3e
mvNKgEUosa1CX+eMXEgOctL2xsFx6tnoMbaJqHToZq9d6l7R7CNGy+Aoi0SbyxCFLQHnqlYLh4Jf
RdWc+dplRBkAxXzOhsuyLrkt532WpaiCOWWSRMz1Rew2b8WRMOa60o+zmcekA/bi/btBXNPEF93Q
zf1ITM+Ss8+//x8LzjEFdEJQNJ6AZHO6tFuK8FDTp/GhCCtJaA3KZu4WeFMzJ8u/pjufX3KOFL8f
hHNW4r1FPhcswB/UQY4fgLnK7R+8wJ7b8W3k2ej+uShgaRe60rkDuBleS79hMPy5ftLSbL6bz2/j
9MmltE2dJAM+Jf/lniqf5JC5e75l+JAAX83OMGhrsjv0ekV9EKq5+Pxip4tcUsc4kqaqLV2yAOtk
kduGHkRhqdTfXVXG070VO/OyiONyLkI+v5Q42dL8dgRdYAzYDueZlKdncNAPeprmnbjLMZvE94hO
fxNsAiYONIWiuCeRWjDwzvgfh94m63KwpHdPX8Oq3QWaB9Sz53QH5vl92eM2RsttMueaNgo4EmHk
syvCIg7nDvCgzR0zt4FoHu47154nKknGIPF2NuPi4bTEIm3DlWEeqoJPmuM1tXOCOYaGnfGIQ1GB
8MHx85dw8r55B3joSJ19is7Tn3mIhWsJNiHtcNdm8ZzE+gVTPTQNe/wd7z+/1MxB+309z9+U4GUD
uLA5FlE1+hjA+qJk/GCY/q1r4h/HtVqLKUPSVXNV3BLqCUHvs/cUkA5vIcd3msX96091187NNK3X
ebkWaQpHN22TkkgnMuXTfNOSuNWmg2KrwvWPyizpt6Ns6S2sk9ynkxRNBLVu82tGzmB1nrdqaSzY
O5Orw+radAX4aok0YMxVYIaQczrvXbzOYFjQwL0J5y8ZGyT4/cLpCPzFqqmxkaKJ8D5tZkeydmPG
g5x7PqhSfuFooDhffHHeuh8/H8xik/xYn5WTAevpln6SRlY8QeeCN31OO+n8iOvcElgho7liJ25p
Mg4Lm01gDt756EaQQUvTz3eZSNJ7tH7QtMndNgdfgNiDp41IMUDDr+58Wj3qKh2QIl2GbifITePr
jKn0c1eaqlzYqC/CSXAC+7Kz/OI81CN15EQKYRBnIbIdmorl94nsrDuDURxbC7CjurmiwZ7cAwVs
qKNTdE+XyquvTE6lZGOmGgTpse5WTTlWazLN9B6XUfMsTQUDtbhs6HwXSc+0u8EqnVrEOh+HAIEe
YPW6gQBJ7dwKzufHMiwMC5aEHdLtC5TaCjS7bntHtveRxGF6gTojtpwaLe4HxBDUC5YO9TfbVIq0
CLhgPLTxhonaWC4BA9kDhglepC1aM+vOUgzEmx7fMHQT4/h7iyglAya/TVYNVrO3U9zSPTYNtA5z
TTOXuq1fm82oP4mxUX8bCMvcha2Fjv5gYyfvqAhH1zE6/3yTfQzWLAiKNIKZRapgChKFkwVR0Cl1
KivIX/hew5UnfKjH6EqgiWXXun33+cU+buj3izkA5eZjnhzuNCPxcZahfeXlL7buZGCEBv0WqVGB
vm2WHDtTtrRKgiK7ZpruJF/kY3+s/LfHBKvDdJMgflq6t5ZCDg0S1UuVI3e/kGkJdSGTBsC3zx/y
7Tf93zH89pQoAVD1govlQD6tfQeBpkRHBfpioCbSkfNwXCwKegPRaghT5yYXmX8ToftbYsBoeZhk
dOg6brsIjumQNsC+AOvZl7Vde2e5Vjl3nLd4dtKCb+6zjORFNHlWLkRjmNeY8eQ/M5gCh5xJxnUn
ZrMf7BxQ18Q0rFwGSXApM4Q0kADKbBqdCWNrtMLoQdfe+BIXQcPUra03qKnqj/rQyOXE9/siFzoB
4fFK5jSANIj3IjmjT1MCvLbUYLrj9ILlOy8/jGS4Rcs73Q3T8JgbXvogsYlYtSJgPljVmr0zEbfJ
V59/GWtezB++jDODNWfoFFQqjvGTA8VI/IxJW4jyNF7JCZ3nOsFPAXbYSjFQbFadCbnXyRqcGyD5
ZQxGi2yHD6p37Eq7axapE2iXmBeZOzlBvoXr6/0N3yu3lnWiHSPw+YdRjttcZvKWcUF6WWh8tIXN
DBmZ6WZgQhkXyl86pefckDZ2WHub0c/RjiMEAcpomzBU2UGeKy8zC8XVVeGr9mlMwxY8skiutdzl
gLAHo99I0aDDgPFHcNunHqSRsMJNFHktPDO6JmBa5sQV8tUOZ+I309LcQxSO5nfUsJCjYj6HOcbn
L3d+d6fvFtl8clCbatY5NWJsmZ7w3R3/pYpM60KrZHwPWWAc8XzMEQzoZ5rz51c0PgJfWVUw6GbU
7QxNB4J3ihVHTQcZb47O17iMzTM6zLDpfCRu0c+e4g0zu4ZIbwX1Syn19D4KhuaAyad+rXXI335+
L/afS4tUk/D5pmFpG6dgwLrPLOUGef4aDMziqNsL/++inlB9rWbeZqULfNsxCAfz3cBgHFewUK0d
FinRipai5y3BBmThqi5sB3sXNHGYkjBtyjUVHhM7UjsUtIYLuw0DiHQOesKF44l+oUYDLScIQxkE
WcMtlm6GIOxW47Vs4qTRjiD6kQOm66cdbBWOV+PQc5zFVlRics3pDe0pSg4ZiAgySpnB7k6rFBsR
jKaBO4APuLewHF6Ti6hvDYpicFPTWfgB5wDIdQOT1aVNg/wKbb4cdAJ9KqjgAyPYBqGwAOqTUx57
mIhwaqPSBlfrisLYg+Pq661uB+I7Wj/Rjxalsp9mJCK6ol3sf9Uj/jP+sFI8WlE0hNBU+aMFLgWg
ATTGkldYDLqz8HovfgIQNTJg55NRUzkvk2r9vZ1rTyMOIjno0Q77+s8Xyb9asO4MQebowx6H3sDH
hBZQocrQYU5f/cwe29XbB7GnNkyhldrNRod5cFvVebsZ7dBfl+itPIQuPimsk8m4/eJm/sWGnaVW
UQrF4lL/A7ELY7vvCvRXXgNHt79VtqFuRArb2GEGcs652F60adWclXDC90iKGscmh3CxQCNluIqc
0AWQnPfdIdJa+RPkfGXhfBMl3764yz9SBgd1RmmxxcFMU1SevLIu88fMq8z2lQFRFdyRWViQ04WJ
PY/SuwthdwnjVzXZ7sqtreJnOOlOgmCUKPutdAp1b3lpcNAdJNpFbbYMEzkFNnVcp7zuIHaWZgUy
4v1D/1eO6XYsX//f/zy+ZGg1Rooi5bn5XQsYPLL87fuuHpvHXwSNi8eMvwjP4ukx+yDH9P5XfhEt
XPMvEN1sDNoTGGX9rsbkuggLE+fnYQ8SSaiq/i85Sc4KTA6nNFMu02YyS93+DzlJ/0uIuSlioXVi
zT30/4ic9OGIA3JNv5QhA5MTQStezrfwez87NkphKmlqO490Heu1eJx2LZj6L3bmx5T8/TJkx0is
zOOsP9qzk6HqsZs6bacm0wA/kY0r2eruZdYDRv0iJH0MAm/XokuD7KlgcGKbFp/v90fiW8TK66S/
G43Cu9TtujsCvJdn5kQ1UNrZl4c2iN0/3iLtbjY1iRi2uo4+n+q/CVwxC7VwPauxaQYohn5BVTSH
ogZUsOAELKylS3S+ZxAixQZnlA4kVwoHdGsXvUA93ArapdV1Zr9oBzR7yxh0AVhVKrvRq/WnfIjq
QwWAclv56C/2E2p4xFoBjHPIz8bayK7ThKFxqtXNndHY+ZnX1UAQ/Sy68McmujADGp3Y1uUhQG8d
379AjWuw19m10MwJoBXgg5A64h7xuaPejtG6d9J82ZapvpsElBKT8sNdhrFsr4Vqs5+TnIpLRt3x
ndAjXDrQadxghZcvDVTrQWfk/U4vfCYQEwgOt9NnHYmxX8M+RsG+kercMZriAqhiTxWcyEccVrRd
avfVaqq1flcx7MKAb/B8G20uUTzjB5cdcKsFqVlMYbvQqx5RqNo1N4yx0epPNK9PKERgNAOoGfHH
UQ8ebfpRHcK8xDiCEi1f9j7rfKljskORIrP8CTZM+QChx/0ee4m48QLdCyGpKu8ldlWJe4dXO1DD
xQiDSIsjSNT0GVDeJGF9SsLUtZZRbqaXCJa45dI2g+LgtH17PnLy31MYIP/hR/VKiJS1FwMgxoA3
ti4jadyEQ6Qv0QYdb0J0UtcKxMtD5mBDVwx6gzYNjrOLAQTjS51l4TbMw+exxnkwgMR8HmCjWoLc
ASS2VrwctFjTYwVD6jvkEe1a5tF00BGIVAiPGgnHf6drmJfEOAVrhfbNhF6491EM3nV9DjRnJFXS
46B9gd3RPCXG7JAxBRN2u1oT4YHDO6XTbT9XTQrIoQdcBEFnMTjpiy4HxDwSE9BYgwhKEtx5SotY
pGW61UoX6oCWDUs19PmyoK289PzIBmnVnMcaTKXFgE4boGM3frRc9EYnzfkbzI9chYU9rlFAqG78
PhUHO1RX1tD3BjBWx2Rps3sGoDlQexEYjo3udciwwLVqrTkmIp+emgG1Cb6s9VQOSXIZeSjzJlPT
3FRWAzS7cW+wJonWrTX90NpaXogJCVgI2+oC3dtp3Xt2/y3PPZzeDK/boMx0nfeI4Eq/oAuUuCCP
MKDCHuY5t4GNL/yupeWBpcgQIyfros26mFTcQc3PEmtti3ZMlmNa2dPBBeE97GkDgQ1ehjD39YWv
4eN3n6h+do8cRKt6FCYwa1i1I2OCW7OO3aBBAzUeEFS9dbAlWXuGwlwW3cg6WUKqxALYqnQ0nRoU
1rZ9N5FrD5oZuBtnTIS1z9xe6asopbW1UcBmKpxYwJptgqSfgpsusfhJWUZdcGFXdRtCi67z/iqw
NSgBi9KuVHju+VpXRAvl99aDKIHNxws99zVm7fXgifu47TVrUw30tF8cWlpMgJqw0c4SjJjb+hv9
3RwNTMNTyQNyoMk3D8OWba3PtVOROSgjg3K/d/xRw3JICmQYAC7JM6jsuPv2U0dFiOybt7UaKc96
4VcHYxisncg0kt4hGSMEYSbPuAUTG6C1W83/2vFtrJvHtn+2RY5Uak5HZmPiu7IvcCnGNoVKfJW0
qbkvlZ6fRfS31k3WTjloLp9MnZFPcY4FmqqWDoC6jWErgFt1lGN/4zX4fejusNDQLeQLUC4PNf9U
YYbzbVI6ft9Mldpy1XV9dj1Is3w16d0cuJEo2CTCBIOM1dC0au0gZYQG4H/v6ql3mVqR/QgTjPuT
aWdsAJ5n1+C96RolVED5knkq/5+lNdlP4dbpvdTJWvEHtacV5KfiW5CF9CEUaQSaMAWYNvZt+t5u
+G8W+FUWiI8ueca/p9vuHvvHKPqQOL7/lX/4thZ5IINaeHLvzFnxP/+I02Ht9xeIGlJERj4WP0L2
8IujLsRfdJhoCMCPM01mr4y9f6WBhvsXNFBCI2w90jcG7f9JGmh9rElmWwf3LXOibALaAL33YwbD
4CudYuDG35QqyxZ3rQz5SgDARb2c0sw7lGZQX4dRWj+XTiJuQ6RKbrBGoTFkavSJ04jTMFWDDZiX
KcQKYd1l42nlLElRPjDJ5PcQU5BqnGPJVVzD/sTCz2JHhkOyaWmy4Q8cewehkaSFXo6AMGPSLZ5L
CWqWqM57AXIloaG1r/mkITIfmmgba+zmyyFPo3QRouvyCNdmfIRVNEarIOS1EWY70qg6qacNqhTV
mTVq5VMrwvgR1NB4pSWjsRIARB/GGsszr6RzvJTj1Lx2dWAsBEKV+wD80XUQ2tdGo0URNjJK3LVy
mJL3rfVvcQNvneL/6za9fQLbRihABwmDfJ97kkRmjM1wO1T2t6mW3t6SuK2XYqiJ7eSCmDeLqnEW
kci8KxoQ4pBDho4I0S75ZQSPZTuFtDdojmPjNLXdcUJC/EK0ZvFCN0T7DnBe3YRz/8WK4vjYWo3B
IAAH+vs09d1tEJIytkjQX7pufdek0tpZZX9wgl4QWsUW8aiXuLKrp982ydX70/3OG57rmN9abDy0
OSMl5tpH100TdN3HdVcyJAt8vaSfV2T+gzF//QBc0A9gJchHg9GAxCLrPXPuZo0cSyYWGbj2jZLx
dIRoqD+VCZ6AeFr1w2UAZPGsL6T1zR/5p4rC+hVGgXEeaKK/DFsbWkdQDVeW698zEBJbL4rSezCe
HeIx5LpR3ueQlWttm3TSXo1F3awnHSV66Jt6d65P8iW320NfC2MHG9zaYRFH9wALx1U0jMl6sBDj
1ksv3FjRQ1p64C3Non/G1lHOaW//XELE28MUqXd1Y0CnCrE4LLt2AytyuGFTJhdOh7t2qhJMIeSL
nkVxTae1tjF9jCcIRybGF5HvDu0qikh10V7ytvpU0z6PsApx8ny4AZqKSCIwh/iYhbI6gCcX6MDn
5auL6Rzs7x4v74WFaR+Nas62PFRqh7RtdA4QQT/64ThcubnRHa2k4uGEbFPIluEU78Y6jL3lhIHW
DWiw4VKhAnWQMHk2jBSnHTQw9qaWTBgz9eo7vpvVk0ev/mACiV7qwTB8MSY/iVkM+lymqPPU2pBv
45eTQk8Ene8HnaPdhAjkXDceczwNMOM9/UCYjQ6q/UA6WDt1MT33wp2WqlFIAZn9GL7EZTFclLbw
z6pGr747lVmu0jDVtyhU/Bg8M1mh/ZLdZRW/JelqC//NTubblG9/KFA0WuhNMK2VFQzrMSvEzaDX
iUntwaOOrTYezdCHTwMfagPVQcwBtUjOaqtsjDVpqFhHeoufRDygelsnxXT9tmzLuALrjBXhsa4s
42CUhf+zSF39h6tlihmIob7n2lRdRCoiCcvKkO6qJOF/yvVkWxU1shtwb8niIM7YWxNxD2eduKF7
6eqQVdefb90Tyv/8+iXnDs022wbxBCL249btK0ORvdb+DXpXtrZq6HAsxrrSvsWTxxMYGKwuSSC1
23iM6NdaQ+mVRwgT4bB1GZeO0JZIeRcirfwzN+nKx6Sz6xFB/77EB9qo/Qd0nXkYWuIGgvGt9kV/
+189AD0Cbsum8wG46WT95FOiaiMMnJvUnpo1fd/hAg36YFPBoq3R4iTO+Iy9r+g1EmLyEPNx9FHK
R8S5rHOjt/2f7D1JYB6LRzk4xsGG6XIGian1N1Xq+repUzGKCzHLc7/ocZxqyc4vHxUOwLtMJ7Dx
PL137O5mIbLeuilay8rpFir/J6vZx1tGkRsaUzQd40ENl6nT5dsmc3kCkef2Hiey7qzI0IzsPVHv
U6uv95iYabcQUJCR6s0Grk7V5pcIk4HZFTx/j160WDSqVz8B9pd8osh8ohxAtmya3A67wWm4as0+
ybeky/WyRGKZaqYmDLWt/12g+oBnoeaeUX4IOHUoDeLoGmzKNBweajuftnXf+fuImma2as3dZYPG
0iuja+KVyEytW6pSGOtJlqAWiwS2GPKCIM6rhUzKcp+anf+QO2x1cgIUueet5yOI+1JTpXRrSlRu
L0/wFRhqcQNQkj51Fstu6YkqfNFLNW1iPfQfWHndq5lmcwSZX03s+GdtlE9HU594fWZG5CujWl+M
jEMhbQi0dMzKjn44Wfwsi6zYV0E47EEFqWWNq+ZSMylgoemrleWkwwWDBc6Sz3chSeKHE5RtCEiY
nMHAfOAtHTxJG4jVEEkAkNyAjGucJVKvqEO+xWakSKrt6FdMzEKfBwgnNAFIxcpHWzTT9WQQk9AY
UnsEspxVmMbpWRWlqkd7WI+SZUfPI1sEQb5pqmTeroajP42MoO5mMPCToGh9bSPH1FYIW2TOSoVu
EW2ZzaXHDvb7mmkKQuwDyrLpIpUpPaLU8CnqPNr0OzfQhhWysc5+MLO7AdlgyV0qJCk1Ab+rsulk
sLH6lWr19gW+KyEyyedhUlXssFhVW5Ndi0xXNKec83ct+6j5roZkh0t6N64GEU1rT47fjbKk+VVQ
znI/IWSamA3hBSaLNRYK0xz6Cs9M4nBfgdB5VhgxXS8PBhjmQVO1pYUVFkdMTkxvWbZJeM85EN0r
DUnIxQTiyWUIlMXflWt6kEiSyg52IXkLfiqSaLBQEGJeNM8xbrSunxOceijOKB85qlBhWNUTWD3E
Cdpm3QxhpvO4CSEvhZOto9swV+R+gyDBYgzF5C9diIQoRU/4sgZBo/Y+npTmYjJi+RSijTHSs7DL
5Fxrmjn98cbroIFkTD+n0p8yrDxmwTlMREYiu77U8sk4BFafnI0sBJeBGhZFMCjCYkm7VP4wiily
WU/tdA1bFjqq4cTDTU1uuaPWxadUQbn/KUDZQGyZtHXaZgnoLtvHU0Ovp35tdh26sIgwI3Na+86i
rzVWYQRUt1gMAUL9OJFqC6v0aVDIKf3pOP1NU1RphHiUWeAwBKEXPZ0ku3CcDPnnzOmXHAYeb8Yb
p+u3jfTfyvaryhZ3+d9Czp/zjTpBFuBRfSht3/7OPwMO7y+a7DYVovdWof5mN+GZfzE29sgPgELP
Pm7m/1a2SKxBd4W8Q+wCP/G7PaKUCLMRzjx3Hhi4CHT8Z5UtlfVvJYYFYJP/AAzjsAQ9aJ2OseGQ
C7OkENpbqesu0RiC6o1jy3byw+EsDSprR8sN7mDR9yOar8o5WIlZoW9gGP1NUbQ6Y7lSe0wpII8J
RTSkRV/e2nEcIfxYYm4UKNO5CNNO3YxxF93CnU23CKlH+wzM6t9F6bvoRjnxGVOgdTOSFtPbi3fI
RNXshhgOKYSlcnrWy0Qjuw9soNRDIr6BYk7OvDzNz31H4oMh1QKyWH7EkxX1jNTPVtiEhWdGp/p9
HmVZBtQfu0OhBc4ZeSuSxVj0XBYlHhpl6noHNCE7nLvtQVzDpvQuUL3QjwbOQMdRjhrmboWsNkya
061RiOCH4UXehaElV8Zgt0dfGLeTPoLutIkEeWXio66D6fsJHAJr3mykVW/AvljWQGOvPLjodC0d
pABMC7/eOsU+wkr18qXvuYiscUCuojrd5m2R3FVmTMkypGa8RYk+3nmqwbPC7LOV7oz0EQzRfi/c
yL9s2rC/bopoeoZcO/7I61ZeBwlUDznG9YUt4+EaCkVEkBDRpvKt9lwfKFkz2Q4rlFCcTdml3dYx
Eh6DegQJ/DzddRTSaJqaLWFaLqLaQpjFK89Fjt3aTI5tI8QDEuyaV8ryj1lSZnuSmX1KYw6viYK2
OyI926rqrJ+Bh+CtipvovLHNfmvrnr8XWZhdwXyYxMbTYtLDEZTUWgKUOy9RzLgPxsh7cCqcpeLI
Ls/8kvZziU7freeb0XECQHekg4v4Br3q6LvfmOoQt3pKvWyW2wz0irfoofXvrCHFcDxJpbye8E8+
BgFmIlDHOaZoxoPQikpKzryp8JBSsiNXxQPIq1kr4KVsfxlPZvrcDkN54dt2uhuHVqLKTCs/K+3o
oXWd6EdVhgbc4tK6zhB72A2Uihe61slz0VvFrm6L4LIxC3UbT9JbDhk2T5nW7svcR0/ayy33QlSl
eMihFhyrwEz2EcDVXRynZrbIEpWCG8J9KS37cxGii9/hrbbT9GYNPqR5hNShY5eGAPFalL7zWMn+
1aoGJJjHskPRHhpHgZrJBsQl55uTi3tpJs+YRnHmaYEpHjCpuy06iZoINeB20nP9ughtkoeB3OjM
0iCxLSDk6RdhB7pw2Wt29aj8Or7CO5pKzcTa5pnSO9zmHX8pmKL0zo30DOE4tIZ0AP9I0/MReymj
vd2m9gphhOybI1XzBHCiqxdNYtzCQaef1NtnRV9t4RPCSradDBP1NE6uQdynN5af7uyxb85sf8r3
ZpIVK0XasWgJlg9N4UV7x8r8zRjJagV0YVj4+RDf0MY2X6ehKpYyASA1YWI8c4KTHwhMDHcOOLrr
UqB8ygcF4lKHiVgBjiivyEY2fWpX5xWjrXjpeRuribOtr3r9CBky3VbpNUV290Obcf6JLY3rWA/k
LkeGR3E0g1bI9a5+lg0KvQyVVr0+ONvC6Id1lxqttg4d6f5oHOReFiV2odGid8YC1vOIRZcqki32
dxNjztFylnU32KQLoK4XgT+uMaEEYDMh2O6uPK+7C6aR+XSagC1M66AizIFvQ18ym84LbaiOY+7r
a8PQfsQiAZmOlatcR6nHjMBGQ8eDP7ZMteg7Axx9n+pKX6ORhRBunBRPqR0iilGE3rWVufZeKWvI
FhPM2+totoB3yEJgH6tHO3aGbaxb7pWu8NeYpSL0i87Fxc71M7xQMfe013C8vXvsrfWLyQzD7wwp
o0M2dX9DkrB3nIjTcoxVd6ECk1wZRNJBxVgdNqPmHbLWrK8aXNmPMQoT95ofpRcqyco1Vje4SnoF
atEipKeqKvkdILDAX5KnrH23wIAoFq+TE7TH3vLKR1NW8+GCleEPwE3RHfogWJIxsKKAir1gi/F8
ggpJgOan4YdXBj4Vi94zLVzxquGb3vLqqXen1Tg2uBwMwqX35GE9NKT45qJI17PQjH7paf+fvfNa
rhvJtu0XoQPevG5gW3ov6gVBiSI8kAmTMF9/B1TV9xQptRh9ns9DK6qjShs+zVpzjokHiSc7QKlI
rGFfZ1N/hI4jHsoh3mfAzbaATJZr6mn2Vii4R5uZWk2O/b22NxRPdq5s1KWhEvMUINv9OkqC7ka6
zdSemW4zPvGzDuHLgQoibJZCtsFz4RLrUdWj/qUkhuLAyIQxsjej2XSd62XIte8CO91J9L62gyDV
XUFCLI/g+OMdTdruppxH/wELWrwzdKnfpSrTOZwXQ4OfNXdHtHx72c4EVRIk/F1fBoZ/xKcL7KXJ
TvaTNRrRgnZvY65BhrUOOhl4XAZVeWhGCC0ry03PGNEy/QYxxMqMzPPkfnBYiGxyqj4rjDrob2Qi
y0OT8klvJmrqCHy6FpGWF/vyLQA4flRlatIFHzUC2KvtDJn1Wqm6OPTO8Oy0DnvPpoPx6tNz/lb0
7jO0M0oTwxsol2e/mW5rY6FBtYyouC1ZHdvam7cQde5NmYiTSD3vXonCfCyQhn1H3TA9YZt/9lXt
arzqGfbG4kQ9nELVSchOqn5fupNc3AuWWnXibhYTCss2Awtmb1dDx/kEfjcaxmnwr2UvZzh7VEjg
9Fv+oVQjD46OmYkuAR1IyD5wP8ysevbAcZuLDGJb8ywYQFl7rRytKS52EmYWyekaodKrpyBikVec
Gclcn4Y2856d2ZFfEWcm+XWMBvnMSx2jvScDIY33JYB1OmZTNy6QXZLeyV/h1HbagwMuw0GIoGLg
2VpWsGX3iIyuNX3egz6od4qsWhqs46adSGDUZ55kn9hPExXkAwkd7K9J4bzkv5x2QemxnATknrX2
+RAAmIfPRMZMkTDLaFRyD6xFHuolLbekc3gnZhDtLtWy5JzuuRFiwpwvFX3gy5aneQKQvenTbHyB
6T+f2sAlytTWhr1RT6SqDOtyy1ool8FAbs+y7IjiCxDCHKkm7mFQYX6FdQo8BckQkDb7plrSLsql
lhyp2PbHIY7jU1uZ2anXk3MXjH9IVV6c09rvoznx5NfBIucQag+xvlJlu7zvgq2W6PG2zcpmO8a2
QAWZgiXrQbGEkBT9w0ANBAWHWe0damJv9gBXLBQYlwGJ03EyXimXEfPR6QMyu++D7cnCeYilvSq0
Mb5lVflXNeT/NnGfbOIo/dAZ/M/dyfClzN6a9kN81l9/698NSlIDDfxm7MpWFy3br/9pUJr2v+zV
WIN6DWDwzxLU3w1KG/K2QfgyXlCo1cAK6N/8W6dm/gsHBsA7n46ihWXwv2pQftCZOtifXWAImKZo
FyHtsj80KJnoGiGHYbokgiDYUktJxaax8rU77o3qBsXMfKKcjtVD14uepZKtHgq7Y1juglo+/ePu
/aZtZbxvW/08G/yAmEtgHbPGdj8U3dAPgABMB8SasjYuk4It4WbwGhezB7x45OqjPTx7SlDvaCsf
SbLMWwo98dJ5Nmowr34N6LZc8RvpEJllaTzgQvWNPYDX+AdmcmP6rNjNVvufu+D1/tm4A3BuIsSg
c/LBFGOv8lY3mPtLC7tAErkQuR5I2/NhE7IkY+KfJyOPMqafzbLKZTdzoVv7SrV0SFsM7a+Mn50R
4iFwoo6qkiISNEUJ5LVOkWwBL6XXeIlOVRcw7nhULR+7VJ4V5ehMBAJp7kXWpqra//k5/PoYsIfq
FMCxfmPG/yjQByuejJoou8u6j4PHJvENZsyCNdJG1AOF66kN7kRslF/+fNgPcj8GRiLcfCR/9N7X
P9bT+ofcz9GnxBZdUl8SnGJcGgRPXNYQXTI/Th//fKT3bXm6/hyJAgndf+yvAOQ/vGeCVIpFtmlz
6QvdfpEjAQj7uPdnc0OYw1aXQ7mEhKQhks8B21WfvTTvHQDr4VePC3iGVYTK6PDh8J5nZWlSoyNc
R+4XgtOdlwJYf7l30Ads3Za851nn0e/HUv7cRTfej74MuuNIgvr5BJoJJBD+kCKEzlU9WK0wEXj5
8/xDaEpEurZUXugEjQ1OyUI1/llx/NcHRTOBYQN5OiUoak3vH5TuDk5NroR2YQxx9QK5k+BNSho9
i0/qFnVyGqH8fUv8QJxPi0yhDNpTFrJW9t6Iv1yacKY9FEIRVj+y1vJeFXwh7xMjEY7bD58mZAoU
9B4FNMbW1fr7/izdlo1km/bWRW5LEQfkfQTpsl9he8GuR14WtpMkUAzPxQD8N2WrZNT7jq7bnvwv
kyAjWd2KEk4YQvYxeRpzOhEzNRSos1I8AIzD14tFBmEmNatN1lv5uInzrr4chdZdSY09RILYjYip
Ba1WaKq0OjhuX96SM37Nesua2Gd58pL0gvse4ZUVuQolh5HNJmODPSyAKUc/P4fA4z8TXGOfUtc3
zpcEiC16ytSuiHiYM8om7UwG6owZ3qBbHC359B07bH836Jq3FpF6D9WTHKi7mOa9TI0RZqCnGeTl
pEX8DRhQqzZZLbWvQ+VVkRBEb4HcFUdDBuVrpgRWRGFVxR0gkcnbKGknpzZuh5CVothj5Aqu5FhN
W3ts5c4wJkNtS6qGSajGxJehMjEoVHjwo0EEV1QFEmLeAK0fmGrMMawJgsa77JVfpkpPSRYNxJ1j
9c5+CHLN3LEjXF58t2m3VGsAoarCT8gZnfQXwBzjW5cI4eBD63WqZ4mpkt3U52zXx3Hczoka/F3b
xGmETKA61PynG4bzFl2hqhSmBOqFoELjEWlb40zLxu7LOARNUFf71qWHYw+zfjNahk1th8govOIA
fHcWRs2ODYs3nbt/BZYO48/40vmvMNP0r2jTbtQm6usk7DCUN99NyKU9dpiB5h2xqH3RV8V0CjK5
7FUAnZd+eobOLDfL5o7YNutIICFxEQPPIAafBT6cx1X5Psi+mPkQge8o6cGNCWHvuJfiqxS9IgGt
xeyNaQRZO+ix8fRrjOtI9iKhrgNz4c79mfXKvnENfqUpz+rasIqu2qH2aYNNKX9GxU4qcxHhYbNw
NnOs13aIF41KaBoMI3Fe1GwRyUJBLnbsWaol9BeHEbMmrn4IKyI1y43q5qS77jKtgviXZP6bRpZs
pkd6Y/b7zPYH/9IhqSc+1ZbXA9ILa7BWy3zodEa3dCuw3lXbuFOL3AWkMma7uXSr+aB3XSVCB25P
Fnosqst9m8kM3KJrm0/48BZsXJZbVBH/07WrMte1jlte1095VQXV0WrJotkWae/eLkNvWbscoqdx
lo5phybZS82038fYaOo7JmPrlCdsx3aD4Ay2TU+i5NY3JsBpSJvEeFERPRVvNT6VNooNWHSt5Thl
lMRWMqAaUTzOzOtYn9Sr1OoHkuyA+hUnUEVEk6byaMAGJu3JK9zQLKD4RVmTxdEyxIWDTb4VwXUe
j7kdWpnMF4QJOWEn6MDIGBJx4nC6gSe2Bk7z5phmxA9si8BO13Tihe0ydWbE5jKxZAg7Y02dA7sP
YmRu6MHB5PTNS2NB1ZxtfGVr1v1cjuZw6YqAanQdyP6CqBGmpKTzCv4CIV3crZiogfoZ+mudnuRc
ldOuG50lOzPAbN/bRGW+OFNMb943eHl3oM8oVUO3zzj5AbpaRIJf0YUwxqCjZfK5HEdWFnmSq7vO
ccdvok2tg/LGJN76haObmMhjfscpGwCndauAv03Csm86fHH3Rq/xX4xsq2lsG7NHbcys8uzQTqZJ
5d5LiJrINC94rHW5vpx5Lru9V3YIn6fZ7v0QuTvPJh1rTqwhGtI4YwYLHilW8nZXjJJt5BvB1BzZ
ssUm4jqiR29Nvw5smqsgHC76qV8Xn6u0h46bO20bikfjsWkWAgPx9vbLXi+89eLXUx8ZnzgvURmX
tlNzFSBEVxkDLG2wQ4Xi0xElhYGbuvX45NuBVUHCv2NMxcWbXkmc4ystT6Q6jxuR8HBRafAsNqvm
ZdpNq0pyOyvC2HjqfEwhV8QAMgXGuk7GB/wY4+w4+SrLfBRq6JDCCdLyy4gHFbRqi2re6ie9O0tY
5uZnjaiL/M5ntth3tW5ckscnn0kooaWQ2mlmnho/CYazGH2wiuYWkAEL3NnaC5PbyiZYzt+LsnCu
p6HTm4PUZ1U8jW6VdIcq1qq3mV4wYwjb1TRiH+BTVQQ40O0wkgRPmh5Xuwq9CrYDm2Fubsf0llit
7iyoityJHLM1E4Y9SA0biDzBY5trKtmWZs1nsoAVDI52Td75jwr493zyDV6p7biO2NvcQelD5N2i
tkwyozwz2sEE2BiUvWKmtYhw81qZf20DDHYawHPjtAR9a7ySMDjjPifxXR2z0eSnpspI16TexE2O
gsdC0a8IXHyCSvUX0+yVd7lCTeZ73QGzsKIfNqJbJ7zU6BZaR0XTXNTuZJ9rvW4321TWlTpLwMYC
13e6Kr1nJdK96sHqgmbo7BQRH2hFcCQqXzILzPKOLpuRrQ1ly1e0q5FdPgiAvAE/Ro2dKrFWJCct
FuM3Io2Qe5Re59IfwCV7Q9UmRiAyECSyzcj1W5BA9rl1PVHhcS4rV9DgkELpLtjWFC7zzOqG5PhU
8NRGv6ZH1y5exdjRdbjEJwteuyrRT+8Xn1SkDdqQxIvmeKaeTV3DlU+jMxv3Odw70IVtFjzyrlfd
dR3UBgOsiapv51epO26m4dmk9uYbWB+U9+CYtRyjEZaIfUEKEtA0SaQejMyEN3qLbZinycZhns4z
qy+wirQita7NSS/dI9hpxAPZNGnJRdFqYoxgeTBmsBob+gv0mZx/C5Nzh8SiSCOYLfpxhivdAvx3
PZQpcer9xUT5v0rKJ5WUtVVMA/k/l1J27G+y15d37fC//s6/++H6v/gJHTSDz1wOK4lN079jyL1/
sUl1V4jCiiv52fT+u5BikUamGwGCRH5Mh7TA/v3vQgrVF+LMsZv+tPebbuD8N/3wD5sNQHugCyFw
wErhH/Ggvt9sJLw8iy+a4WCaRBmFNFRYLtlmGpzbgxWQCOm09TnmAdySAVyVT0TOHzZkTIVUS/yf
1D9YTr/4AKVMlkAtU78fB1Ntvblyt0ZmlnTssurwj8fymxrNbw8Fgw4fJdJZ/SODrrXgpBogB/a2
gWGuNInqJBVZbNnlyv/FVXErA6h3Bg/9I4djMaaCTEubCvk0ZSy4FxmRa1mE/eQNxz9f1bpj/R+R
uPPzBmId1m34JqblfPRrUl0aCkInerTLRJGr2WQWJqQQ0G2UEOsQeo2lrZltRUjBoAn/fPAPNaS/
D47wcH2LWVK7798dFEokNoi+32uwaldXElhdw5bnfz7Krw/OQVJvrohFFwjCR6JFh/OoUzIeKMjb
uOvtn6wRZ5Ke2uaiYoP658N9qCFxUc5at9RRgpq8JvZ60f8s5khlWqnRD/tkJnydAvcPzzLffJgt
G6Oszkjf+Duy7j8q/X+9jSuhMDBRu1NLpYP//ojkSuWQ0pth7SU6uDgDWKp60Gz/fF3rw3j/pnAU
9rSAK8hlw3Ty/igU4426kMWwt8gK2Viadp6w258RlIaTXjmflFp+dxf/ebQPrwaV40SSMzBg9xwN
CFoEdiuCc0VeUKYNApjMRfHtzxdortWnj1cIBdB1yKGB4PVxKJtJ6vRHBKt7I3XtKwQR5WNCvsXR
bRZ6E01SRIO89dTsh7K0u1cXwNkJy8lhSNpmr0i22A6TSadn9MT3abK04+zawcaEVYUFY4aMkiah
gbj1k4HpA8pz/YbhVNGCJL0NqMgvb5zfIfFpej6jbByILbdXk9cGU5vaapqlb7LOkKEgtSiyuHtb
k7bjV33x0LAavrj0qIQTy5IQDEysxyffgvObVxN/NhZmvnDn14JqHpRUCpyyp/qUbs0YpDJl24n9
t9tvO5l0D1NmESsxYheKoKPVp6nOW2BjFcirCpL1Ruk1a6ou38i51pGMijiK4SZvIFnPZ8lgtuAN
Fu24gFeM6Cmi8/HWHI6+DR4HNn+PvfJjooEyGba25u3QgGYbZbX+dmimU1+05DRo5RD2sROgGHLO
Urt4YBHWXRb2DGAMGuSutYYsGrX+qgm85SAzb9nMdonhNC7jc4KW9SetlWqf18itYmd+K2brtvf7
YkPGBt1V+F9X/HL9SS311w8EgS4LA7565uBf8NFTlziDM64PvUsvNUSelIv1o5FN98MSi+0wVMZ/
/UlyRHYWdPwcbx1v3g8AQTspkqKLft/G8dHo7G1pJN+D2j5vLeok7AC+/Pl7/HXcXrFCvgfSIljL
GB+GNVLVFDjNod8TbQHKCT/7MWlGckLNdo7+fKhfX1PfoetiopcABgor6v2lJYMD0ISmxD7wlYP+
QxrHhrDnT27gb49CFiXLFGoG3MP3R6kIH6v6kRuowQ1rN9ILtAN1Cv/6zxfzsbXFeMDVoCb0WS1i
9vvIeyyoeSDbXUt1k9FElMDynTtV9Gg64lTsuPNYUvDiY6Sinuk/saXcNzYWoU9OYy0zvx9OafoR
47ASjtEafWR8SdnYS6Y8lNVIybYj9bwdRZ1+Z489OmDLXuwjzehg2+rNj7IZvduiz8c9jC11US0L
lt0Cze6fz8n87TnRZgChAegCuO/7R5DYJAzEqdXt62Soj3rrbAN9YAOPju0yRhgVpt4gnkuqGmEp
tflqEIiggfeYUeDXDbWt8kdpTOqy8KdoWcavqEPMUGa9uJtrcthFn+FzS9LxVM/lJWKzzxYXv7+A
nzgKlvR8/x86KLFBYMmMB3tvp/Ntgi19N4x28pAyioVCejm560ixK8/tmbHa6kSN7MXPvPuudYPj
IOI4nKDlbCmlBDcN0SlwI5cfixPXJ8tPgx2lhzkai1xjrujLHTVG8cmU8IEztM5WvBb/uIIPX8HY
l5xwM3f7WcuTU7wE9al3JnhLGnlmqxvCGggjznP9aDXz6tRAzvfnt8D67VsACgWmJJgzmB7v3wJ/
Ziyh+dHtcy3txWYAvfCNZdW1Z3dEDAf6a1Oq6ckzjfQ7bbh+UMQuNWYaFVYK9SnpdqaOgbt1qcKM
lB8rsvAGcmE44H5y8jwk9dD4MdeGwVDpodkrtg6RNJGrBU/CJ1fQUI5+rjlkNyxN8+Ip/c6dOVBi
G5TCqLE7n9zzX5duvstu0LZZIbgEZn245Q6uqyLOGRBkXj7VMa6avIy0BYViszjWJ+vE3wzboJLQ
LbOu/2nnen9zu7Jw65ZBZy+S+i2gh8msjU7Ypnz8yZH8XwcYjrR2oPEyw6T68DFDLxmEFzu8SW1y
X5A1+kRU1xoYPbObcOaCSo7uYhMilOkzrtpvZl9Xh1LirVgY/RebaU9CrxnnOjHZ3vxMA/V68uSt
bsdvpdd/Y8vrRn9+ZX+uPT8MplD0iRA3QMs67scxPVBaN2UA2vdsw+vbwWLdM+MTnWssn5ZaflA4
vG+ycoqSWbC4IZ4vVB2eCJ3Vyp9P5bcvE6p3ZhZcLPSS3z/fbOiVkyq+39Fv+kgXnrvBIQU8MWsS
Aqc+S5D9zaSJF8BaDensvdnkvz+cS3hAQrw4D3lup30ijDhcBj/9ZI/42/trUMngTeL22j+hsP/Y
teWdkTQGTfg9e+Q29AkzReGNPdWN0WaPNPHChEJ1pM2yRLuEbZZqQLmdlHa2LO5nY+Svm3K68+wK
2ZQjd3E+fq/jDEwk7QpORvX6lpYxlbp2uZgV+SsJ+Rmh6CqcxV5vbppi0D/5rD7Sh9YRmnERvqjD
uh0Fz4fhAhoJBfNab/eo7tNvgtQtB69N0l91meHQcHUbF7z5wA8ArQiQpChXlk5Edjz8kkoSXBMS
cDxeqNRKYhic/WCETuJ0r39+EX8z0Ph4QbC4Eztn4Lp8/2akmg9TunblnqTjFss/lW0IG5A3yGn9
5Jb85lDUhuHjoWBAffSx9pPhlBWSUv++X+LqzSZp9GapU2xUmqv/Ly5rBdLbcNH5ln8Z1UQtll74
ttxjy2hvcM64u2b24jMS3Kgi/v9C4/Vfo8c/zfK/GcQ4EmURloiIGT5WKjCAJXkzcKTM0pMoxtN9
VyU4Kpnd6MBPlY0iNJ0/GT5+eyvZX8Mvcw0bFdH7p0bqU40cwcFIiCwirEDx4FmpzKjVYdz++fqQ
KvJjH0ZNVhp6AEnXQx/4ccXtF3YzJAQ77Wl+63JHwHOPrAbUw0L2YVzDoGw7M4L4CoxIWmrUduwc
h2m70L+rcCU4fFyZRY3xGGMlfDTxe2AZrAufILyydNFy4oZ8QaarXRQAMbodcQIrNaZe9c81l4QJ
0W3oXQfKGY3diPyHhIwVPwPYy1u2CFVSULZFaty7g0kPt7RhEe1yo5rcLa6R1PwSjECwfrg5xZJk
I9jBpGeAqaw4arOiTR+6sjHmYwkf1tnTCq3sraYL41QtFP/3mP9Ud+lU9eBf2P0wxzduRwtzx//X
RvpMbVdMwGuCoo5q+nDJhe/Vq+bWgTu7GxxZ3iktcNF51lpzMFp435s5ac12E6TZY9W5lk3XAjXL
EYFrIkJ/aJpiRxrZnGwrMdftea7YTmahG4ix3HfdGEDVUs48RY2iu35WabQlqDtUwoxE5ayLqwz/
1otHE2dGudxP4QLXvL0TDg3NPX2wfL4eY0/d1ZkNTGHWJJBYHfdxsoVwlAxAM9NpJ/0pyHY2omKx
sUWyYNTvABvULVPUtoxX1LCumQGWoc7xH/JUAqEvq8YKOxuzBkYH4Rwqf7ihzrsbkOg8xcIsv5Sa
r9/2NZ2auMqng7aCrSwZXA0gMmvZ7abUq29jQuOVndKQpsO8N+1ijIqgqHbJoE4Wyaihie4/L1zE
6oMZE4k8WQCWrVfb0satotHGObTe3sUwsQ3sDNN9sBCBOdrw+rFInnWoZr95PZ0hJBqQ0jz1skgg
qQqAyEah7HUgUCC83Lr4Ta6doGq3Bmik68IalxAZuXHmV2V6gUwEL4aHeqfL4sdpsZw9KTA3GTEB
G7q68TGGWBBOeTGwqOi8sGSWiLrOW26KcjrK3iYWhOBy/iiuCqpLAFPbUzFNZrTohdxOhI5t8jTG
yu1hZBmtNCK327+OffuW1u20NUY/3ZEli3lB64coBsm8J9lJv42TUnwlnVc/r1MP400v4T3rffvm
ahJiUY/Iy6dgvfeaxjmSbEbWG9S6o6Vn5rGbPX9LkeJkonbMHGHsCmf+UtEkJiI9PniOfZcN8xca
9TWxTgGFuiH+UkGRafkCK/+oBg+9tiYRIjjafRH48akjRThyk8bf6rmt8RwkWpk8WKKUfcNt1mrq
Wiatf9sNODxGqzvvZ3yp5bR6ULT6Rwd64AAdPzsANUWHU/nqze76YTNnkKiKqFBZv8zoqGSNHHXD
SrNFAdBkQQ/S0If9bvLyPFXQBqbIk+wjmEwZJKCrjc+Ce38pQQZTHkF87hfGERTgjCqjJ73SWPwz
/qHZTnwQW7L9Vnad/xfJDlu810lM5zEW+2hB+PVMWsIOaBuaGI0utth7KyWPiLlCHKyiNLG3+62n
NnODdvdc01zQ5wVJw4BwZ+VoJ8qzekeRViJCaLlTeJPqEvh/pe7x6k/XJmkA93FVF9lxzN1266D+
AXds+jsyUkc83ZJiXJp1+jdXj1lPUt8VW2/RyzOQFO33Hmqwuy2JmA7z0cms82mCamOrIn4LKO4D
O6yhMG4EoeDRMvvTA32m6q0VoACwnnfGV+QYcPMG4VwFtSme0YfgA8ccvu9Zsdz7GIGeVcfvzFqJ
lqE35Wlp2E9nZNYd0TJ2T1ThaIPkXbqsAjrehNQK5JcUldd3KexiRyKv/OJJMzvkbdyXR3yVxS6j
B/zkNMhFUFmNY+TGTkUKOrYMfEam5tAQBwuSuK4T5iy4jsgiMAdRQt6yKw3aXcG+qTpUAn3kps8S
9Ujk8irEcTLD3wTJCJWg0W0IHxWtQWxxabm+g9p4wjaYEnyclgBdaPLvOm6n9oh8g0v0Vp3xGTGw
nKpbqEdlTsN4kQA+ucp8vHzADJeLpvf9czu1+VVYbntbz9w71ZtQGFiJkKAs0vSKrrj4SunO3FI4
c66Slk91WzfVsluIlNiNDT78PXrn5KoshfJC4WDG4yOSfFQ8XYrw8lRUgX0FBV58a4nYurGX1rjv
Mu73T1YT+PB576fcVPh+85nGq3kjnFZ8c9YdZkiWrACLRzTUnjubHTBZ8bMaMl2jteXpJ/1pUZ34
1s+i/QL129wunie/g/OHJAFRmNuK9CA+JVQjEN313Wswds6VvUhtxC0YJFdTBgOa9W5Vza8omWwo
bSj3yKTdWKMRz+cG07KIxiDHE5j6Um5AYuY1I9RAsjomSuNeGDOERqeJH4SbwsRzhuarm7ikG6zG
ko2JQtLYQIHsXp3BMrdJ70sInHocJcjGzlZ/xYG0iunB13LGxSTODpbgbwtdS64GqAYLCVwOK/Ba
9+lYWLI8tgDc400PwBL1dTHGp7SCMwVWMFhNbCPA9HwRzbBZ+M4pY9XdE265+c33VPfqJbYTxvFc
Ho22X9/yIV3ZXcib7jJSKB7tph+8cGw4ydLRi1u/b8WLBaX7TiOttEQkPaZXs1vVBl6Tuv1SriAP
3+2GRx124m22Pm4Te9m5kxvxrbQVBypA2gSet2qeNLxgdsdd8/N0vtYTbQaIAgJCm9ANwXH3QcNU
uX2Uelqfu9bILzZLccuSfXogDKN7XUYEXaelpSS+1ap0fvNABtZhPKREZVNv6cAVEcVegw5rUL0B
0axwSGtufEvIF2+3GDo5HyulSDpJB96kRZMtQ69r86YxZqVX4PEaI6wgXVxrVk4RV5H5TCm181N1
dKFC1CFu47eGFEck8DrZGrIa5Rt+cOPRThBigDIyfrgqR4XLpydvGC2Wt8bMBTwzs4bt2ObO8AMh
yELiBuqXgyYEt8VlJu/2+lgYAJxY8t4vcKhvg15nNPNcmJXClzekWVP4l6a47NUsniecfzdG7ydX
sSuzPTyj1arrI7Ds0lVI4vN911rSP0mCN/WbVvM7xvimWK2vaOXeWFF7F+yJ4x0AmpZBDNMRddPe
GmgIW/7XpfP7y7gSyV6VpTrYbsWjYdo8t1q7gLLoJdk1qQxrcLPdPbRCoe1a0rcedP9OQIUTUayE
9c0JEmdnC5RqwkaBZ1oT9kh4WXuD+7Who0mMcd/yHSJlnW9BtUzXLELGTW3n8aNZJjY+zOauD+wL
PHcZvUg9Yy/TttGIkPZSUv/Rh1Sd8kq0HLZwr/QRJRoqS8YNa6G9rmfaxeRq4oo4hfjOjU2AZ1M2
JAy61YL7jmajBNV7dLL+pOa5JHF7UBd6MrbneMDrU5LW84alPkvAgPYfJdSXwEHkCG1iui3wCL8q
Uldkpht7Zif+sDq5rV1DhFNvn01Tbj+x3oYCo0/Nt2Bc+0xNv0upLB9l3Hh0y1IWpIr0sSefSNVb
gCzjzpvEwW1KGQUjDjAgGM3BH5cX6n/Vc1ERis2cw00CyJsw0LPDCb15ttMwL4ruWGi6tVGxhmGk
ssWuQ3F3VsWY2uHLVDf8g0dRPtbuB6m5DHVBcjt0HGRwYu96QJi1oTCNedqL7RfElu4jctvykGXe
45Tr1Z5yaco6kKXcpspmkMXZmF5kPoWbxjCPsbUY31I9HnfK10hgNw1wkxmc1lHxMXYi7eF0UCpM
5tk9Y3FhP+W2s6+dqdnxOTEANzm708SVwIXKIHhTxLI/TYJ83KAKFlQLlX0vcK+GE2vYncPYxaUB
8TIcz7uZFU/JUbh4dh7rwk3bt3hNMKn/WGg1mWRugzeWOa8BFs8k25BaC/ZACJAEdpV34STyFnkw
2ualN8PBc1nQQ0N+yTGSn5KxPvR4uwF22tp5M0MPWHTg/UiBd3yKOyRbOQs1BwNL7A2Xle3ED4jh
WGbYCu+dp+cb4ffZrQ/sJCoqyz/r5ozRiwyk1CmJbLNa54os+aYJ0zEwaFqUy3GemxVHrTHtwGQq
+ODgNYtkypEAW2mzQT+7aioJ2MPsDIBHbOihqYuAoOYvIOLdvWNQgKe0hq9RLoKSxpBphNzEK+qN
Yja7Ok8ROQClFXgEHv9bB2pum3vTIVZ9qPyuWKODm7OuRk3e2Q3QWho8YOG6/py677xxu/xgTFrw
JaBnyj7npW3qVSztLKEkMWR1cqT4ZVVvfEGeCjzK9L4Zi/sjBs3zlRVr+bXsMCDkHXZLr0TJbakh
2fbeUN3MLiuWEmI1Te+gX8JkQlrPcmg6oIhV2UmzmtGOlKd33sErYF8xaLjNlTaCkdvUs9dcUb4B
jAOxEbT2UJYMQkQd5V+rKq9vTOlXNxhXi3KTzQygZHn1r9AaIWh3efoqY30RoanxgxIVwMlp8+Zu
tk1//NKy4uG5ZWxykPbB/lKaax1L4TOjgMZ7ZrakdraUgCgo+vOvmjgz71kfszMtqtQ+JcXUvVYF
Lqlu6CgiQJiq3gp7Zdx2Sx9/1bvcABm9agobGxVuJ6f4Kz51NuF2nGmQhZa4e9UcAQzdXFTgbZfC
qe9KCaIPhBB4pJ2X9ESr2MFIRWOYUl6P1BxY4DQ1OvwU/jCWgYSADsdw+DuBmMo2Ag9YOJFd67xG
tTX3RaQ6zhJtKXKpqEbF5rGJmThontl1d5YtTs++Ua+VAQgboFICydDglxcN9zV0LcqPUWoHs7bX
5nUJ0NMhxfg2VcF5nuqEcLgtsI2wjF2ekrYw1YXlNMRfVauI60kI7wMTkDgAbIeBow7Swl022lbw
9a+b6SgtIQGG9mQWwtJFmeYZC75v9hPN3goc4rIlfpaQWhC3Hr9DfeegH4PLl5HqsSoLMjaYBRAo
YVAFujKlMxm73lmIymr75s4ZUVTwCOm3ggOXK5DXc6iHtEIv8rMOFYPaVzPCj4tA9epNudRGN4OJ
6+fC1Yz0vpiVCbMElX6FW+um8AIZh0L4+j2C024+TJTh4yt74KIPpvp/7J1Jc9tYmrX/yhe9hwMX
uJgWvSE4k6IkypYsbRCyZGOeZ/z6fi6dWZVVHV9X1L42WRWRKZkmCeC+5z3nOTqvkVM5rzouAj48
e54Kjf1faWWkSWJFdQKTPa/RZXgXB63jv18Ko/2MmV7iFS9WQVuG9mdMACTbeX2DMbz3oEJi146N
yc90rp8V7WL6si/Q/44jSTtgJWXHic6KZJUcwN8jojTsVkCT1LFFi1IhGbh5CPP88nM6blLc673K
/SxkAu+jwdRJK3KEzKBo0A+EN/AbTCxjU2elfmQn3exH2pke89CdzniZ4udlicZvoyGH32uw/3hQ
/5UH1cDf9xfp9H8xmXY/yyaMUY9/Fl3czYfP//4v8ftn/u5BBayKnZSLkEoCqWoI//SgWl/gziBN
UGB18yvyr/70oKL9/uE5NfUvGB4kXlMsSjgCjH/Lcqr/04KEkYd+Z36ZjoSMem0rkfkv2xrPKAlI
lG62N93wdUwB1HUt9yGWhN+pCX5qyMoXSvdxc/F9Jmux7Z152yINdUoj4lRvHEwYQ4dWKUgF4bGD
p1SlZtartaOUpm7wml9zgAuyVDoU1a0sbJU2xUpZv2o3vUopV2aGrla5cbwNtAK2D/BHkE3uw7jE
69Tt8hM1nyO/rVcjY11vWs0ALKHUMkQtvx7ye5puKfNTilqCtNYojc1qA2tdOqPji3nsvxqxl/qh
UuUipc9JhLpRKXZtF77YMofDqNQ8R+l6nVL4EqX16Ur1E3aL2KKUQI7yG4k02CMRKtgwwSpUwxz5
ELp3giNqGEneoS3GSmVMld5oKuWxgjS/s5Qa2ShdclQK5ShRSeACfXZKvZRKx4yVosmh5t0Y0DiR
6Y48KUgyxAiViVJCl64IN3yqq1GppDlyaXdrFtLuA6Wj9lo97SsTTW5ySnH1lN7aKeUVX84290bY
gl1+TXG90ALkNv0qYaOdMthld01lhuPGoBXCr4s6/d4zMT6yqJcHs6UjFJwpx+AqHJqn2tSCJ0MK
6yTTmWealltUznZ2zV2nii9NmY3fKehCBrBs73nKzRSmQ9kj3JSoXtHgEdsYU2Yc/AKPzkjZZpGZ
HCQyg4hDZ7rVqxMnPKESZ8iei7SwTlaG0q+DG73I4vbEFxkCeahXzRmxyF3j4he8eZ7RA7nv0Q9a
oyqOTRsAfV9KSPJkKTml1rQ91zB90pF0U0l6VkfZo33SFFtjdJI3x+B8sZ4C+ovZGQXPtyidawb5
Zsrj8gk8lbiY9lSepHoCcNxN3qpKARw94SjabrqIbZ6ApuoQGh9ma4gvPQGfYtWHciKq0vL5AQjd
k/9ju25h/1w3tUt8WDdBWyJz/Wh6xzxoxPYSP2w73lXVZ08+e3rgDdR8hGlyFmCqxVe0Ikx+Hb8S
zwTcTJ3m5wcj5Ktp9cEMbLEd+MvXczhf4aPxGvNSZ4qye06YpWWn0LT5HGCQ8QsFBuJ6c+PozwMN
MFOXV68R198uppVVWSCZeIMphk/sKDB1JYr4Qs6BByJRjZ3ozeqnNTFPBj1tcrdXluDOdbdDL/j1
GajUx3CJkAgAati+GUTuo5yUNKaY+Zk6qBVW0X9tEzn6pU12wo/VX/w2qLLD7b45U85/mAWJcbCG
3/3PcHN1r8UuOMrk7fZNS6yOP23B7gYScWZeufUHwMcp70fgz0gRYYLGicDyzHHNeBkLtcfocuk8
Qm2RhzINpqvgTLduGqYSI+wdua8GPtSeYoKjlitPhBGMlL4Sif3snCiGslTa966w51MdCOMa6Il7
HWst30R8I0HHeFbw5hnoZKNFC8Dq1gyjDS5/ojMTfszCSHsqF1yPi82pF/SMtyuzztvcPq18pD0g
DmfyaW0aFJ0vcGH6ZcI7NzvSOou6lcHKdjOa3+yQX9+PLLYhmvKtX/gHO6BXF8nPN+oy9ttkubRF
dBnq+aHX2q9DzVl9sMq3gjhXSHGN77l3Rtcz14cP0aCnq6yL9nnS/LJG70QHN+opJ+LCcK5TazI9
RLvOXp5DsNVrS5/cs43Aj3hsbdJWA9E+UxBnFOW14zkGTVj5qkUs7Cunn28t7egXwso0gAg3XNtO
ZfrCwf0Y5/OFDkSiNMm6DcqjWTjBA0G96V5MBgmfMmRbM7p2tLPLNFkB8JIbkA+IKuyV98OQVX7n
pnW01khcFeHkE2f7WRcDtRGUMJySpW83dGLSCmdYH43o9oVrPfKYpBNm6E3OpWHwCg7/e6u5H7SJ
g5sqiLZSkdfhhikwAucmdXotjY4rImRQwm27fOpNKf0hSpbPfLA4rrF/U76DbdVNT0XSV0fPSXf4
wCLfshY+4NgW26nug1UyzimZDvHNnjm0c2g9pNOcH4jPmfuRm/Bap1JmM4HIXekeuJ9wAdNTlq+1
3rMxpHL5DAzCAV/dqe2Fra8tgLu6yGufUr5VL+Zf5lyBxnWdn7GBBkYUTn9zEO3WIk2/dhga30Er
mRuudVKAZk2ksS9YQCB0HyWcu3o1LAv3A3PI9iH0OA6vAEf8BXXJC57qvP2M5i7Y6IU7X1imjoQ4
QlYxlLkYQOGKpek3y2AU51LYF/i16SNfK6BskEgfKLWUG/KiRclZV0v2aZFWa9mCO2yFUf1sqaDc
LLlxAOINYr+q3vusBI7mth69ysN3PQBWpJc87T1mCYyg/QfRjNc6Mnf6XAffRlHhrTfTYWWhb9Ih
z2a5kUBucD/7Npchk1URfieG21IbYq477Arn0WUg5pDgfkrHGq4OM9a3dK7VGYIOLTaK9nwcaVZH
kTSAveNkSb4lDhA42cr8Zxs4yU/0soxuntwhTN4GrGc1JAlbjtu05WfDnIDl0ukXJ0jKRyLU2Iyi
mpOVqZwhVeNeqqEa3wp9zt5GwpcXG26fb3HCWjV2vKwzriLu5F2MehwVVu0H7Ns8VY0YngdWJeLY
GoGY6FxY7AstEP3WDetc55IInzt70u5t0bh+aiKY8iHCRwuaUNsMNFOf8VpJvjEFLVllbVXgOpaR
x+DUl5eS+ONRsuffBAROyVTXwbOHV/OKvhQnm6Wl5RahvNAuXehaB04K6U7oZb2JJ9LwgEZKuYma
6VeRG8a9oDv829jE4x5iQ/1i1x1rWe6Fa8ZCZlsHJrMmK1CRznJIc05hqMjaUS+5gVXCqPclPjW/
arqEXc8csPcSLi8rwwYhsx9OC9C7bYLxPrU1/a4JimabmWWzgxVM/9WYBj5nhruJrTwG1h21F8zB
7vKaNE1ZrZOCJsxprGnWEKlYxZQ8b3Opd37ZpHK3lBQb0Gu6a1hprYw+ULHidnhYUs546VC2PLkG
934e2fbXSTuyr0y1V7OD1Qmj7ufoQBmr7bnbepUdbvssqOjAhGbakNpf983CJY6pXu0wrjxBy/vC
oRm28vp51eqj9WxW024ap3DdmsvTbJvOZYoNsWLBlOxwSO7ARgL+E82mHMrwJx2wO7PjkTfUZbYZ
4qTfTPo0HeNBtH6ftMFhrINzHNZXGVjWGrhMcpgXezoFCe5VVhtaBNARWffqpdxdxcnpNTtWOR9g
1tUuzcckfDTtpIYJ16tyJP7CqiqJsrqQR0JY06GU/i5Ucm7tShPn3+VscVQBOXJrYJpbypgmV/Uy
Wb9Lmnhu09iUA8MzViBRaXKKoAIOcmXfOp54Gr4wSz9qOvVP+a0ISvbjU6DKoYSqiaJNrdwmgyXv
EBa+14sZb5bKvsZeqUHRpGiK+hJjnYHLu68daqhaVUiVqGoq0YrublR1VTG9VU04s4yzqLJyB0qt
HFVvBe5tVKN7+4DQY5wRXOpryFFlQy837kE6soi6BXSM98n7qAq04luXFqiFY65RrxUmug4IrC38
YYgnEq3UcFWqkAvpOt7prvfVU2VdAG5Pi8lBG1ng0zHGYSXrHIKqoEC4lB8RjHQ0eeq/5lsTWHJr
BQuRUH7oiIWfTmol51HVhxluS3GwqhRrEu9JJ1SjqzTuQuPY0KWH5dZDtixyPku274+EcpeXDELF
XRvlHwygIdAFA1btauyURlNQGhfTdlbn1J51Wp1/OrcutDHoOlL68bBtBFVpHF/sjcHm4Qr2Z/E5
A11NVa1m3lrWhEHhmi49AJmqhG1SdWw2kLwTuNrivNza2uq5y+7TonZgcqg6NwwhNLsFquSNsDSP
At1T3W+MhiXngMxzP91Q58YxhJa4smtwXzq83K+LqpFbIpawyPMm7XL2rWmu18fia6HW+ZZa7Adq
xd9yYwTKsIC5Z/1fKSMAINv0EitzgFA2AfvmGLCKCAB/koDBNPjD7+uQQ0lycxcUymiAaKdMB3Cy
bx4ETs/KkjD9NiiYyqyASjT8ipSBwVFWhkaZGibcDamyObTK8ICqfk6bPmfOwgxh5/rwECqDBGhI
lGxlmliUfcJSRgoqS+J1oswVvLBvDH7B2vGicgt72D1kNzfGTcr4j+rzr1Qfrly0mL8ZAv+X6nPI
srjAvvMPss/vH/pT9nG+cIY0SLBajIJ0bf5d9vEEvG3V9UmSwvsjlfx3hhvCjMfGWdhwpkim/V0G
sr+orBIOSs/G0Qsa7t/RgQj9/aO/j7wjyWZkIAQoZVa9tQH9RQeK7Zj2ZdFGx4m6TGCwFeAxixPl
qaod+CcgyCRGKe4kVVqzn1bOUB6lg2txgGn5yu8puyQS4ZaZfVwWRwabbCgXwIm6Pj1yPM7lDur0
rD2mXtK81GwPLJ+dZZiARMxwlw1GCzxhzN16lYGHNmiv1heUEMyxZy+BSqOY+8uBZoROroqk9DZL
Rq/EZlBZV2A9JRajNgA4LF2Ndptkdj5uU1HneuylFp3CacADXevPLhYeINOjNM6e0UXr1svtu5Ey
pFU+9NcWP8nWabHAr+Zs0OkDpUf5qUqS+XGK9O7ShAZN7Yz4xcaZSo01oDuF1qqw9NBd2Ul1zayK
gTgEOcFqe96HBPKORtUAOIncHU/sBjNAGZdQbxiEjTZiJ9KNRiqoTmSzJTvHeMk8nn+x2WRPwsC9
6EXyLWQNfW+Vs7fm3mI+9EbSHIZylutIGA+RvdBjUdjORpt50kyVlj2YjpZdzGK8WvoIEzLL8GhU
kxN9sJWtdpIwMk2MBdTOPGcNCz70OjQ0saz6KA7vWJXIyxipeoiuX/qzPm5qoywvQdXkv5LB9mAo
SWRAi/RR2Djt1bC9DyvgESEClpMAgmqWVfyD1dSLh8y2amApwyaxjsNYsjrAN/SUNK15NSdvOpmV
Mz7gWcKUkkY/EkK/71Zpj2swVadMt+a1pZoN6VCRHIIr7ZEi6fwpa9LcL1IIc/SgAjPiHQHBkT42
WdJdtCntfUg47TdurQGnc2O6zDjH1hWm0I2weKUaC+C1PgTh18V12HhkrsKeJEXp8WuThCGlqsTJ
BIl0nOm5yPjv78NeZo+0trDoQUT0rg7euEcXeX1F2U4ScNNelgsgnM5PqoGuKtbQu0Xri6tu8I12
7L47wzeSp5nSlqoxgfDwtb8riaW/Dg3DxoZ6iIhG0kis8UJlNfPLINd1mo67PgmAVtX9yQYFcNQj
+26ADMLqyy4w35Qgot1k0vZmkQ1UW/AdxOyHXaqnAdS3l+5Z07ItQ8EVp7e+DZyTHFj4cG5n9OiT
h8hs7jV0HUFL0trL5FXUerYp3OqjrRyHjq/yeVaJHU4fb7lDmzVLjm7289g4WXJkZ6I+qflTCznT
loIg0NLrL7L3mL5nL9hX46Ddja7nbYK+CteJLl+5Gbb3BlD5rdY2JbCD0AKc0cpnia0Ev6TTrvOA
CJPGidhOtKND4nXFbu8Va0K96Z282dHhY7DMhM8an7u8i1Z1hxqLMFUELeQN21txAssJvybwRsYq
3qZjMvkyTdorTKDssXKt8EB+BwPfkpoHkpPTYz5ly67ooHDjqoBEkk72nWwG1rrmeGhmGcBABoT1
OMrumela22v1bF1GACeAjlZlK0edgZ92GW9di8ZIHuZgNPMzi6VL3rg/qEihedRevK8Jc/mWAH2K
7SgOHkDxxvccLt8LWVGHUDO8L7F4t6vBIvne6N1b2/BXxopWrZsqM05hVuRbwkN8pfUw84dcZvj6
ouxh5ra7iibud+AyWHA7xfy29KCMoYUHPgfs7hzP0/zmzRNGhDzW6yecOU+FDpUnhGR8X6LGYb31
sr56CK0AoaQCbbWrwPjREWxBt2mXpDxU6YAVKC464sZV4V27xPlVlfrohwaLvTFyM4wrLogmnP2d
u6KNIS8DX8YkUEIiD1bCbBPb2lYsWAFdo8u3c8TulZs7Duepf46yuRVyP1NYc8wLPep5tmj1R6rh
3gAflOAnp9LUsO/TxsWElZSTu097N1nOk2zsx4kH9pPZBFwi6chX79Cggn9vRdwcoyUHw0NY2/rR
8e2PfUF0NPKFFjgSi1rlXGscygY8Lr05lgbR9HoOtG3nJUW4D+ruAOI9vI+yPnvCTGY6K5Ykzg4O
Hl9cbxmjVzIH7WYwZL4XcRi9uyAOvBW+T/Js4dzJc2g2kPMcWWHQXEZi8UPlcn2YwzCs2ChwGOfW
/qtIpQ4YQxrjXTe07QPNR7WOg2qmlWJhomTkwulGVcK09C86LoP3utHjV57J6M3sAe+YE/P7YLC8
X/oU9Thts8Ck6yYdXjQIPZdcdw5EQbKfeW7an1bhWRAII7PucacM2SbENH2wyuGQc7f1W84P85p+
PDdfeQHvIrHCyH3uh9k6Z3abfWqJnjDp9AbZA9pQx0dgwvYzzxFvU00L4+48G5qPjFIFJPfp9joA
5p4+0jj2JDejEEEhLQYV/uK0n8+R9hAndktY2cybV3y56cXMaADjW9xJxzeoaWXRVKefkgYkCobY
yLfAx/wY3OshFdDbYH9ysVZlV98vtckyGPCRO68MbNoguw1Pv6Pkany1xnn8SXlA/Ub35rAttMQj
ixJ6ISH2etaOlKUND1j5WQmbbaN9SH0G1YAJhDAeNq8967Cq2TvaWL154URB1rwENCuIzmRfEyc1
lVx0UL0AgJZy5ZZmd00kyxb8MGaNuFNlB6451sa9oVOAN8upXvHKvY3pNPpr4HWB3BSxnk5rMWgA
DTMZXwOv0nfs5x2/6PsCid+lnoPbc+KuLDHk8N8N50xRQX0UQOrWdgX9fx76FvGIL5yTVYtKrspN
raMf4bvsNuQFPFpB2upR9G1Hm4blnTNtYAxxmJDWk5NUB/C4oMPyrGhe0ybp6LsMe6iz5MnK7+nM
tmXTYT8AOZ/Uy0/CEeZdoI/V2jTsHzKMvG9OVOTvZdiWYNxRU9fc4oN8BdKL2Zw0A3dEa5r1Q0xE
6c5bpPM2WE2GRFQhaBuhtWBANmfzhzM20akLhPnsoW4Aj8rNSa7qBvmyKI1yz+qb/5suferuse3M
VzcN6sGfqDp7H7wBY1JhVW+hDLpHy0Oy8pPJ0F/7hQPkJtTHnu+S3vYr9kTi06uNOtkEuR1qRwa+
4DtTXvEN+c5utyZdXqe+7efdkGgaLq0GXFqOsfyQhOmDDg7re104l3Ae2HtSvY5Fa4O6GPnF3HmP
svP0C8uFcB16uROvLfZ099hbNLB3obOrGdurldUM8gegBINYIAVRzxBnHeK8+cgAKDRTzL5oYx3v
Vhhe2s6gIJsc0sFIKFJZpNWtl8rMtr2u92dBJbTdN/nPKDF6Yju97ZCDgR8BY5HmrtTumm+h5QQ/
bMqdttQ744/n01yUzib7u8iYUsoxYDyugsBioo6bEGt6mMrks0KLKUBg8Y9KizJuLeZ4V5LlecmC
KfsaW3q002NLYz4I+nNTTcBMBXSQU9rknh/qnBHzMTy6+Edb+Hw1/WOxBzsfKkX6vWUDTp9sMFJS
GMUWQnNV0dRTB8tySjVRHUdcHWf+htnZkHH8ESxxx6q06/B618M29MziUGchzTvp8lLN09j7whDN
O0BD58Gsa+0n+MTmNwfoP1Pyv56SMSP8X1Ny8Rm/F//ojZCEkJia39vuv/9Lc+UXx7NYoJOFRfp2
8CL8aY1wv6CAcQIzFa6cYZd/9eeMLL44lge22nEsIX/nTf+0Sjhf8PqRWeNM/Hu0/ndmZKmm7b9m
4JiRTcGrwC3BXUuxJ/7RK9EzrcVLNGnKeTmtsYhn71aC3x+jn24Q92HTQbKjnUlJ9XTK+WlIJamN
t+xusQMAeALszwYz2/Dp9CK/X4KpePP0BGNnCEIOBQjn1XqiNQBxcyneciswcQkJ4x6x3MbVwIR2
BziTutQ0ydHnWi+zWdC6Tw4uomsz9cO9PrznZcM1w2D53LFreS3TeND8Zcgoc0z1anpvsw4eMXak
eeF0HeI5mDwFEjY7ICubyq7THxFXMd13TY6XbcZmjhIIJDidYELSXOX1d8pDAZyTHYxcW43hQjAp
XYeR0qQKFUtBYu5qSMmRqvCJziZ7fHfDAyvGKlBktumnGjhb5Vx+LSkdufTtrPu9mQGO9Nrxg7RL
8UrbJWYsDjPzKR7T+nGukvCdvmMm48QoCcf2LJcBuZL20xHZ3PGy4Gx9sMwZyPvoTjUernx0AH/F
6cU18+kR0syyrWZKFdry4DgjvmQgTP5Q9DjB5bwbjdh5YKPqwRM184+pzQTHsdx9sC1R0WOSdE/m
zHYibtsWUvFs7oOlEhlu+7Q4Wh2wwmRe+hPO4jg4LKCCjsOS4VLTQ4zZq9iqnbOr50bhN9pMR3xe
9U9AhjhJ9YLkDgFD8R2Oa/C906rpUI0W1ubC087jgkBOa7ANYmCW/jgFCwBn0b9k6VzVMLrz5jwG
TX2KXEJRXuMt5CBnVY/TZjK6H2SRbaraK5J1MXp1sRLCGe4YZxsBybhP32tlGwkx8lq7MM5ZeBoE
Ut4of6KIAice/UBgZcOHwoWzuCcyGl+jKjVfjDCPH73F4k8zdad5Euj4276O5EkYCUNC1JfRnlE4
RDxitWJ0Q70fZzFcQ2pvfBsD8qtWhM3R1HPv59iMTrO19TzkGGKObrzB4uNdEX6W0cedU1IeFJr2
QyRjJiZARFqx8tol/ZBVaXqIFuwKQ33J157VCb/OaWHkc0xZArbRgzMl7V0L4/bosLD1NoKKJ9o1
CkkXOj0ma76uwDvMWlfRm5LtU82/F2Uo7yAZ92A1y7y6JIWDnMC5mqv8+1SIRFUehRTv8fZM0MtY
8dJWw/+UhQi7bjV5w5zY17b04EieC1SwgspmfDTLPh/hpAQDvu7rPA7mfIzI+u/r0X4QbsKRVTqQ
402GMzy83tNEQd2waac+ew0Cb4Z8FnB6csiatn5aGaVf0Gr3hO8cqX6ORed3cq7ZDcb6RTJenzuL
VbnEib1qy5YlN9UtGy8Y0g1xL76KXC/XoIX8Cs93yL5Nt3EVoUJPHgCGLsyxsmKYf5JLi3ElQ8Qo
rIsham0/9s2z5Aj9qKWuSqOqCdlkVB7Cwr4r1fScqzk6UxN11efzIyqFcejVvF2qydud2+xxbMzm
mv0xl2P9Mr1s41Bxv4a6uMJtHq9EHV1ymKy9mvB1Rv0hOeJ/5TeZWg00AjXAQxawlT5gIRQkCSIW
iaEVNe4tv0apCUpXiEAvkj1GaxBKdXCU/hAjRHhKkcAF5oHeRaVIFhHsQ3W3npEwCqVlgJjmQ54/
m3Y4dQvvYdDpp+QmgAgv1bd6G32bbuoIMonrzOglCCcsTqEaxMZVV5oK4ZRnxr57e0yShw7Zha3b
tDLmk6P0mFwvn4bYpGxtcjq47Ag3BFSGtXFTc3oiKXsnYgM0K7Gn/637oADVsWgBRrcnmqnC7Qxx
aWcowUi0c1pjH3YYF700OlIlJ2P+etXyGlEVcedNo9zabLMMvkYnW8lSetgYRHmVVEWEcKdZhbaj
4IBv01wul/mmbrUlNXWukrzqefau5tJAPA3jLntMlThme82nU0b6MY1DcVpyr95o7ejm5NUmaCwD
dPiccOUcfnXYk6xxQ8MZU3LcooS50A7nC3FPctGDaL4tadj7miVR97z40Wq0mksCmY8i2BYlBemv
ySlxG7IgeLSUMCiVRGiV+rwGUXjymD3WqRISsyl4j5S0aCiR0VByY6yER1tJkBh+c78z7WOr5Mmp
56sDO+fFUtIl2XLOpskE88zmlRqp8zEyWlxdKmPhZkzz1gRAjGfYyX7ZbVBcqFVtlVg6dhLdtFES
KvcY7Zx0MbpqHeX1FRdbtq6V7GoqAdZSUqw3tdGHvOmzXtm2vpP2V76EGU1GevZAgMJa2UrajZXI
K8QNrSPXSu485EoKzsAzrbVeycOjeLOGhvMxGN+nXInIlpKTu1LW2/amMXM7VHozTF4fRkNBWZ3S
oyl42AklUWtIu0erHWdMMfF0sDsekVO62ActA0HwG8Tyn3PyvzgnG+YNG/T/3yZdfo7/7+7nFH+U
f90n/fFjfxyVQdFCpWVJYtKtYLPOAf7wx1kZSMMXnY9Ml8LgYExO6W9nZdPhhzhCe4rV5DiYkv6+
TxJfTIN+R6yOHKaVNfnfOSv/M62QMzd/PFVF0oKq4YHg+Mejcp3IbBnDIjk3Bj1j7xL7DQO6dGgk
0yOPjuKVyTM/mfexWba5RlSFZFbjU8FR7EuyMTtba7njQsGnKE2vLBTheVhOE1fCz7rJHFYWjt0s
9b7oyIBiS6TOZpZPGrliLDyrAR2qaj/xyfPI0ufQdfCkLUsSefdk1DqHFUI/CJPTbtdU85NZkDX2
7RFGzGtmjqRwVovUWAfQ76IX+TEG8oBm4mBqG3ILtZiWSSudorPNXa1ynyLDWcoR+iKtcqwXctkt
HOvgtLdfSQnaYuMm3BP0l7iGEUkXXzW4Bpqajq55gmKfYpLS648IJXzr1NX8YBlZwU1mHhN+1J61
5a0qdJpD/7POvbnu/9UFKJgh/69B9a4sun8aVLle1M/87eqTXxhRbYZK5kuAINBS/rz6hP0FBwOX
GXgw+MYG4+2fkyrXJdOorjM8krW87YD/mFSl/AIqkasVjwAoPVSLf+fqk6Zi1/2F1qKs8zbVOnSB
ExBw/xeDqaI13CB9HN07VeUJEiW5hlkiMizfqu103jtlahbbPg0jwBWxWd2FhGD9DLX6sw1c3OpO
mBsE1nQk+UO01BShlq1jfyyNgTMVuygPXLgk57JOm+wlXiANl+2ifyZmOHkr0ac4l3RLOPM613DQ
7EgGl9+cjqfRoa29YThOZtyMOM7tYhN16YS4Z2Qzhyw7vasITyDJBx3gMe2s82QDsU7JiC+SYsEA
ODdvXN7NxjCi7CAH1lz0drpEgS29p2rEDOUWT0RkbIKxsCJf2lF8xy56PPRZ7xCA79XmNAcd3MTF
9DjU2s5IemNdGh5+4MncRRoDsp+HpXpV85K8TFZb+WZvVuseRnzkoX7veUI3goBUKgJABGWWMBmz
jmZZI1CuVkaZNa1PjQCG8BWfPO8ykqB4iI3YYr+3tA9tBb/hNArH+uAdmU9p6yVB8xUC1nLoGmyQ
8uQ04ZRuEua0So72VO0aF/PVxoCMe1dyg41ltneymTNBsbUVIoJuXAlOw9xjlonKesIzXIHiOHFa
KRgLkQsJ7k0Q+NM+iQZCac1kDAeRp8IbThnh+xiVYeJ+7iL3uRpa/boCT/c6mIa4ti3puKz2tOnT
K5wq+cWk3xLs0InxXwBBW7l4cvJAbG3OO0Qg4ck531nl4FOtc284kxRMj3bR0zaBXBFE/pz1ySGW
aA+bJksf6fNh56qiVySXxnsgQcNKj2PadbKJVmgsvqABDCGOzEglrUg6eIQ4TncpmW4RVxiO7F6S
VyZ8Sg6gieinrzuERXqBpC+pumLbnrjBnnrhoSN0MVuHfNKb7YLM+V4aVfZhdDXwDo+niYVTB/Gi
cwM3o6MyacxV0Xp4K/HtE7wMMzLQcSL2sujfokSS3lx4wD1ovIMWMcIqfAsbqZ8QSUluTJa2oyyn
WDv8cXeoHxQeLWJ6LMpO7KIxdZN7omm4D2p37FepoacnQ4R0YYxYItYuhIbDMOrWJe4wv6+mLpNn
mzXXsQgWHTcQJ16Qte+8RszReo5VPYOOEAEsWvfSPiObtd+jKQ3eogYqJVSJYVcBYNgAoKauUzjV
N8zMF6twrEf1zb4PRMvYgF9iY9fibsGzgfRadb5rVtbWjSuj4R2o9F+lmPX7koa57yEAlVNTy/Fc
Dmm2b5WdAx9CuEuSgZqouA1WQc3T2BjhsFU2My3wUE61pmuc3dR5Xgz9vjCT2ne0wD6ny2Cdq5gB
M8FS+GLV5RitknQazwCOjVcevxOkpXkpKSXKdA7yhuw3AgfvL81xI47zvBvbdEko1uyyD6Bsnt/E
QeuqM3Lt4dO05VNljphGDGcoP6TLQGIlMtTJ6zdsBHMwCYXXtvyOii5xlyyzaVaQ23sYC6Nul9B5
6pxte8JqYKBUxixCdz9ZdoBpphjcVY8Zd9tZoeCL3lM4Lmgj/NpFjTLwDelXhBboQEl5dY357I1k
Iqw08PbUbFV0qiBMH13oSt7Kk5n7OdlF9OBlbrxn2Vp80n7krTN9NtJVleuwieZSqrS7OAR2cu3Y
MB9mc5iga87Wk9DKClD6OBt7rzcDHx/fN1dPBNYFKyTU7tTxhV0Bd/ZeN9/KjGbVPOq19TQKmeAe
+B/2zmS5cSTLol+ENMcMN2vrBcGZomaFpNjAJEUIk2Oe8fV9oMysjlBVRVbua9NtWRYiSBB09/fe
vec69rPtDXJt6uV8W8CB8i23Hh5JEEHcbibF2VAlE4HeHd9Qw/QMPM32PcRZ46d2BZBLMTQeLcN8
Ql9Js1OP5VU/evP1lCPS1FXYXht1XZ6Ymoo72vxz6jdVnVbbomjCTVNU4sUru3ptIUBmZgaMx5+G
yPSjpNNWFmlB74wVxT7vc/fZBOZDaBmPFnpP5AhRO/UkgkGPXecFK783UOW4Xu+cjWoOfX6RuK1C
3XgIK/LkvcGOjgXBvtcV8bPrthI9d1ZG03fQYu2dTfAy8AmQ2/hvJ7oXkd5kfjBWcPbRbxwAkk8d
LHyiYrLY3OgkhuCTNYrzmJSJj8K3vpjzYrhRrgZaK5V0lQxGre4UR8GB/kR6jgS5B0ibE/zZvXGf
NKo8u6U33Qn6VyPz80jeWnJs973XjodiDGJrVYAcwnEQi6uarODHTBbVI+P7+jpHWPylTIP41NGv
JZvImx/AuEwLqJYxYd1PmwAY1Eo4eROtGZ+KAnqCIdoDJvgeU7vbPViWQL0fw3Bda7EN5MMmXQZW
iLiuGjc0Ny6WwWM+aFbrZ+kAhy2ZshTHDggbr7BM7mM7PFmjS0emj5zdNGY9QinGNsfF//Fm8PrM
ggN8dWFL5o2TCPk4zXazF9bMRu/hOFQIgJt4ixTYuXDjsryHVQYlSQMIyuk7YJy69obxgk5PvQVs
Syvrv4fj/+RwrBMsytzj31en4Lo/jXA+/uCPk7EUvy34B8rHn+Y30vkN7LijwzWhvDR+rEktE/kj
6UwuVljY5EzZ/1GTWlhdnWUihOedtNrlr/73f37Kcmg+/fePjEa86Z9OxZLjsGU6zJakQO34ATP+
QeM4ZW3LahGDMamy8aQlDcSh1EhvR9NOv2V5Px9QM6MugI2A0oB4dEQHH/KDZFEiBG6jXTOdRZ/A
ULq/tsw2+JLONJ9O1SJliNo4CQ/Fh9YgyOlO+jACED7oAbInuN1fJrsdbjpcls2KtEUFTyjx1Ld+
kVD0Ved9iXAlIO340Fi0H3qLfJFeoCQ4RIsYo19kGUm0KDScD7VGvgg3sJ6p71SHhxDmwmUixx5O
RmXdIkdB89H1ZfDeLkKQUOvPqeoQcSGRSp7nRTBiBWH/OIZsZ8bURO/YDlGVAJHBP1mP7nXp4NRc
j5PZ0IcKx/Ps1kS1SBaTdzfTtJsiT9Cnu30WXvaaQbrDh6IlRCuCgLQwrQsjSlKqYg7LqCkGTikz
JOO9coJmg08peibiDYOW6WXerllUqSukmOpu0oFi0c9GfUJUxD4eVLjDG+IdSUPtd6Igv209Z5lz
l0Uh1BnwocrlpM6UGu2Z0aF+SunBr3OrkN8miEYlms/aFT6yA+Rzsm59I0irIxF5ySZpdMhPaBux
gVSjPNXA5D50rzk689K7hKMDABF8UHfbu1m1D6eIfERNNMzIAq/1JUnZhW9xbL+r1NAeKSNZ2QA3
3BRSYRnTylxd6RyFBdvRnFzFzlRAqrDd/kl1rLGcWVsPaWhBymY0L0ebIHQlQxGHuiLEZLFR2Pqv
8mgZ248xchLTKau1xfml4HjctMc2ycxo5URjeO215TsNkKnbi3au4rVGlMk7525Fpuowq4EVfW7f
8ppNZx9wtP0CnyY59GZebWY5JQv5zOlfqL8YeQ01wgW0ElupmTU5l2ZlbvVCMhYc4XRfzeS1Jl8q
gWGyv4FBEWMy0WfkiztX7+PbYXKj68yQk66+8e0ag+WDnyMxcDVaOX2OC8GuWWC/dSgZLkMqoHWm
F8ZKt9r+ebAHh+nAsj17XAO30Roa9Z3VjCSw5aZu+y0bb74Pcn0xw6EiQa/p+D3F+hF5VbqFpJHx
84Y0PBU1JJp0WLk5QgJLso01osz8qtWDbRKl00oD/YtNSSLOD03SBVP9ZLRSPxdCx/ZaWLcU+3vF
+ftiLq3An0SN7kzk0x7JLPe9g3iTwamcgnXu1TyBVl6JSw2lrrNums70kaDJbYz55GhkdbaJESbD
tJPDRQcxaT1UWbqrbER5K07m1clpqu5IOZrdTnpu5au4cOydk+TtrSabmznih5kWyTvGiAddYxlQ
XvrNqwtrnTiAtgpoFPdaZ6hLNYyu3+ToKOLR1u+gSLFqeRnTA4kii70fIWRAGjP+w9ADn4WLru/S
a6qUL9KqlR/C/1ppBZVkG946HEKxo+qJT1YtgplY9PaK6ai3r2cn88fUWe52MdzTeozWAsXnwSWw
gHgUp9+RA2jcOuDA1ixP6YaRln2AH5mBrZNMQEKr6c42U5RNNSbjxZQhGDaVZT25mZ2sI7oLyJkj
Jndd696jAOhO5eCokUWqYU2hiY4eLSZG+E0AI2EEn4bzlaBkQpgYJtdzz9qYhoxPitmy9h0F2sWg
a3Jk3hmO28CYySvJReZDq4MHHafVZdZhenZJBkegYrwIcrnxbuNuIZNyXtlkWpJDuzhjTW7KDcQX
BvozolvfCRV32zATfqiMCORbDLuVe272KCDjsR19YmvzixiN51XSeMO3XtgY7/J0ZkxmiI3wSsD9
lttt68bLnpiVeddRG6IJC/n6nxLP3hp2p13Sdsyv9J4clUmF4p5sEfXeTFb77OqhdedWY35TVVBT
JxS8W8XB6NzPrXdActtg52XuvqFjpFh0o7i7iy2zOHpRY76YRBPuTbOiyjKq/OzpZYMzxdavmsYG
X9oybW+yYboL9czxVhnJv5DRiIcVjBIvGltRV0cksPZJk64LkOnbQIVXugRYFGOPvyZVxfWovTwX
BaQZLpEIDPKDNpqPQpXRlkjG7DI2VPAQ5SgoySm1m68MJ8AlzVofXxh92uxxNlYN0sfxNSNqy5/N
cr436U34ZZC4NYapuA1XbtU8VOFgXMzIhi6QdeFJU45IeN6q6NZ2Ov3OCHuDiMWkBB9RoWLGkhc9
llSoWFKd8TpqCiQdLEzVnh19fIkAUd1DQXBJgXV02ieDSTilYc3gCboWWFF703Z42Zgem3rbPonK
WUYvEwO2VDyRg65oaY9uHT9aTKrwcLeF07ETpYLKfy6iHpaS2WWbTneq9VK+YcoX4/zNaylDgnRi
SFvHLMER0XH9qq6HYBVGU7cbRHY/jCPM6ZRoSh7S4MBXqdYwcNSNuegcKOqPXaiV6wrUzH/Px78j
W/6ieczc2fjl+fhxghuRhz+Obv74mx+bxyiIXHq0pKnpLh3ifzSPdUY3jGdMBEu/H6D/7B3bv9FO
xj/kWLBfoJCiPfqzdyx+Qxnl6mKZLghCDf+WE4jT9k+dY0/Y4NlxAulUYSRPfOLBBB2QbIwow2WX
fQt5miL1+kO1cP2XqHTx+QKfqOX1aKqsHLmAR2h3xPLdyZe4v4wlJ4Rvv77UB17/xza4p3sw/3XD
5MTPKEp8mkJNNDyVrSz9nNhqAqrPwmVwtEKT6xlpZX9tkjH03qKCk5zYiRJ5BtQyZcOKOxIFWYXZ
NwT7HuDVsLMiIV1ynUOxm7y8+x5jGYuzi+73Vq1Y2rbq9xauR0vu5NCwCO4nor6TpeXbtIl+nVQF
feAJgB2LgLG0ib2PjrGBkZJQVqQg+G5tlVVReldJVilAllbeu4zJC4/ENs6OiKvzzkCUXMYP5HN3
JxVUOMFn2JlQyPtYmdnJbdk57dGZLz0AYcNXrRCMxzTkOmSkGzW+aoqkKyK8yvmUAJDX7gboIFa+
MVFhSw18Qpq0I9Em4ECa3X+r6v+oqkalx4zm31fVp5e8efnZP/j7n/xZV5M06gFvtQUzVUsaOrXt
n4uGMFg0LIMiGYWiRZ7g/0+ceOD/1ELiF8RIqC9pig414d+bMCGs/LROyGXwDLdUZwRNwsXnpMSK
pBaVhKNzYk7k6T75Ljp4H7qNQ+V3jVbSYXKRI6N0gr9YBJdFPnFwr22hoYaZW/ayO0WPT8uw7Tlm
PW60eaytYO8F7INoAXvmxS6h25B1I0Zp7pYA7MwaLlv4akCqJsOlpmBM4rThtm1U5lz0VtW8peFw
g5/axWRgaK5vRY67VZaUmNWqkGnGPN1p3jzrF3NLV9uvpE6094pTVDLvUAYvtPSRNcNPGrG0DGuQ
PXtVeV11nTDMuaurQD43ajZRonBU19ma+6Q8AVEmxR133pPGsKfgEpMzb0apjHiHf4rgPXMiahh0
g3eVVrnzXCE/XGuyGL7GvcU5FZ3Gtugmmx5aBAcuAWhLRWASzLFqCw27/ZypQ9Kp6KvT2NWT0ZhI
IHXw5m+F9N7UOF16omZx6VNQXPyf4Nx3jgkuORb7Ze/YkMss/RGtHf8G4PZNl4A+9cU0kRQ1QOxY
UbrLjFZwwUHKClgiB93u97k2Z9cdpoAvY5ShLa+nYYe7c7qRjTEdOU4vKkt4dxrCcC3eRyqJv/E8
2DdJythv0xeGdhVlOcZH26n3TTHqSBXb/D6aXQp3ryuuOZi7fj+GEVU0y9PZsnvjUStUg+m/Msyr
wgq7tSwpsjMUDYc+1ueTam1k9XG3NP6NvAPyzRlq0AJ68YM575WVjAW20mr+qk1ZydBCabsKUNHB
ioz5DQmme4gavbybxRRc4psuLgrghtnOmskpG7vZ6XXwLL3VGvQa//z/aNmsPjprtlESbhYLZPvg
HHoJnfmYlE045Ef0aoMi2owoi0RuUdYgFtK9Qaz6AfbJjPIBS9Hbf1fU/2hFlUT//WpFvSg6cFqf
xvj673/1x6Lqeb+xEpLDSuvxo734/ycxyYDfcjmrEGKKXGc5VP05xjdR3hieITBx086UxmKV/mOR
NXhBiU+bFicGIkEu3t9pWJqfzmK6ruPuYiW0F2W7S3eLNfiHfiXTh6EDb1If7DwAnZckmn7LRH6G
ShGX26JKPGbkpSteG80N7l1Q1MBy8uCoMfA6NjVwIle5+gX7f76DUdL7BklLaPC8VLv3EKesmTlh
Oi1EK30dqduVnmvd96RGtQ7GVH1hptFuyowALDS7AS0RKxrX0J96oGU0V/RQ1MOuzbR5X1S047q8
Gy9/+Mr+xWHx0y7DHSBFyrDY3czFPb9ImX68AwmNu77oy/KAWnm8pm8oyQLupG+07fK5eN+/vt5y
uv3hwPhxPfY1hFHsphypPyn8DY12IXPq8jBozHzHUL0unRA/Zt7wF1fiIfl8JcQetAPJ4pKcUD99
splScm4g2tJyrpq1gb98JScmxcDm4rveUNZuipLg9m9/PBcMgWDTJu1biE+He1ChiHjzRh06J5rS
lbZoJhta5TbcWpucmL9/NRtyAfQC8qJBFfz85YXSG+I8SyDTi8FOz3lNosHo0EIm6EXe//pan7MQ
l29OuvxacRmAMGD+8PPFxjRUUZaK+FBFo6LtFkGqXldVVqy9WqclPEXjVVd37D9N2u9hB5CcAM7u
r4KS/vkBosrwiIASIBRcFpWf3wYEBXcCwZqANgQ/vB6bqQHMFgT30sEc+xc3+J+fIWo13caIAq4R
euen8qYmB9RsayfBbjjPN4VXN+tW4xeMaS6NDlMTUwi4OTSrv7juv/qQrqPryAUdBIYLEfXHX2Ua
JvCHHRC2+VAxMez5NgezGwDJx13y965F3cbrE3KJcIpVUCzToR+vZcXaoPeRjA+xzgEOqpHL7FvU
JBbDzHr49UO0vNYPv/6Pa1H3cisJQrPszzFoSdY6Wq3xDM3TPOjrInCzo4rN/g/l60+TqR8nUZ/m
UL9fZ1GPLYlrPK7Gz5+pcxQZosUYHwIBlZOBe8KHsqacjlhv2ndRHFPtjXgRYrgCZQJeLQuj38V/
//Y9fHp2lvdAH5+FDrKI4YjPz04/6Wlc2S3vgXDDdalDyUPUqIXnwJyyYwHGa825fPqL9fzjFn66
xQZLkIO4g7IBsMnPH70PHezpgRsfIiz4j3XiZEcYy9NlyXl0V5sl7LlWW5RXwzSGrh8MhFEdBicf
vzHmquq3konUERIiGv2ldggw8xJ8mmg3v34S/tX7tPlilrgzybTwc3mT2mYwzK6m7YXpOq8M+K0a
kKDCGgStZHA4GCclQ6cEkRQ5QUN6Fr0xQaYF93To0sI64S0NDtiSzEupOY27dfqoSLCCSrff/fq9
/vNT6xE9Z1LbAZEhxO/TKiAkOCO8z/EhkwK2VooDNoVo17SbX1/n06+eJ8YTrDEsbthZ+IF8WmFj
zeCmaE3MgLiYb2S8EL3ztLBPnNXtu19f6/Ny/nEx6DYGu6ONd8/79KEmr7Eba0xYzkGvrUMv6Nc0
iuGX81Ohb1+GfjkiPNC70X3WsjzcjYXd/sWN1cXnBtLyNkzKXIHCky8aKeXPj6uqS83gl0HkVTfU
08FVBotpK0ezPJCYOt9Q7olXOyIsg0TRD2p4RIINsrQaGEwm7BMUs+Aou266pl1udKumSsgnqVQL
dsBIs/mMSoZBMBmot7Myg/ce18gXb1LzmTkwFDBZ1c7S1U8ZH3n2qa8FCy6deOMWZJpz50Sl2Lc4
XS4i3MEwYMtYu9fcYb6ZwsDsVopQ06sMfMSLCoDLzjDhzxTnOP/kmAfv5BzY5THPKmYbOZPiPa41
q9kmLnE1K9OtlzNCAYZglVeG9RJh/H/Lu8x8GBgUV6S290vOBMyGd9W31rDOWmwwm4bMmTNmrQxi
IEuLXvfxaxexeKPrsd+xcnkGniWOjX4eCNQeQyzDbgvRxNoNluAwBPeu+ea5nbHJk8p99qoBFBbj
J543fv0hGVGF5PI4jDTgKw1rJ45t93nGUrMeUxme3eVvG7vgbUw2UrcqHhpGgJSB97IwpzP7jPpS
VdNw9XF7A2doN0YeiZvSpPd2JMxZRYdADx3zaEDcOKeYtLsNisCELK2P1Qr0x6luZ1Yoj0CGr3mR
8kQWYiQwWil93ndxyb2bbA8kXy1EdG+NsfXYgVfTMLOL/Hrx6C/zHl5ngEV9hgQA2K9y49eaPLV8
FdT1FO7kLBUxaTabAvY388HLe2w6msG9zUwjflWodLc687+XxK5gEvKjISIhiDPI14M2MmpIYfKK
vhqv4onqde1aevxVOS1LExaTL0j4wIaYy3OYLQQlr2Me6E8R2RnredQ5wOhZMW+hIvIsuVk7n8OB
lJ5VQOk1rdqmn28yW4NrtxA11l3UMK5K+ADNKkuGGeQCD9gGe1T5Eg1otUB08PRCuBuv6wC1w76L
qBhw12j3DrPYxSlpTedQU8kx9dRGzngYaQqNV/AWqy2AER2c0owSCao3CWNFfYN8KD4Ir85PQ0g/
iGE8IXNGI866mc/HrhLOHptxcB+27qawFrOjk6fniasRzmS7V9ns7tKY8IkKICg+9cR89vBvIrjN
EBpMzO9T4H5CG2fUgobh63R6tnLENQQMQSF5IqXii4z7qzjMp2Oiy20UMShH6lAcUaMwkNSw5QFL
lIhg+VgqJRI3SlMFkAEenLHQe1sUtrXbmGc6tFf1CCuF1sm47kkV8tlwgExW8YMTOFArmtI40dCG
0Zraftnmwy6VwD0RGS/qAeHQKAFFGcvotommV5gCL2WnNZsEZu16ope8JFgYB014T9ViWaIVVCp/
Gj12ta40vmamdZxBmAHjii8jJ8ZCZTn3fR+citwNn1raZ5vImgiYUxkLsLWckTJjunRi0zzjjKtu
9Fg1R60nfY0s34vUrSYPzHoGzUfC+K6MsPmOZqDcT3oB/4XohQD4TmgmR72wCn0VaKF70dmKN1Qo
y6RxMhnzgz1b5nYcVNBt2t6QJ6b/1RUHJStaDw7rReoK9YCNI3zACjzcTYXN+aFokIyv4B1O59Sd
zYXi4G6ttPW+Id2tD6NyELZXMuOinKLP9PVvPXsYbt1hmjbm3HWbZf9hzl2UaNfissqumxZjpssv
Ddm5Ro+WTEGINvXEWST1RvbC3Gl8B58GS1E+MNoO2BHcULr7MqH0oV2VrjOOeVsyS6xdB9ey9OvS
yK4a0X5x1YwGcGASYlUzNKcQQ3Wybh0YC0v0DhN2Epe2eZLa1wLmxtZxu/CxTcLhZJI21MbBcEyG
TuAxRbP51USPHqxsEisIr2adPOQooo+Md3GVGgPYkrnPeDATzg6UCEq7IfrF3WRT/ZTjzSQeCBkG
xGvvvbVGRBJOrhv3Rma7j+OAXnonCBHFHzmgVik6zmP5WO3LeZaXhPc5ELiayTeLovS1tnL3VNBy
L0edxIpS7+rvpeF5G9Tv07FqzbMLX5UMnRrVpiX1CzwSOUeY3MXZqeQN4w0iggIzMCn+kwhfQFTr
9xpoTV9vlTzypeKQtRE6sQkjt8m13nobZ9HcuLioD2OVN2uvqIy15/AIIKRAmUzKyW6AjrZ1mLDC
5IgtEL9NgRSxMbGc6skhSCrjzB2M1ybkjqoP9F1v2zzYMj87tA/8IJPGdUhS8x5Tt3khQ0zOdTnb
d4Fd6aQHDcVOEWmzVXPjvXQLZYSFpvL7ZohN32uLOl6lge3toj438I8PSIVhBUP4EKN52QmvuBJz
wLEf5LazKhsiiTZTqhUW1vde7VSK5JXkPpo4RRWeGNN7xToILHWYNDl9bynHLxCNdTTCtdFbmaXs
Gx+POns61HPi/orevqRiXyiutFSDXi+OSp9afl1teR6STKH8stsrrxnHvVkRcebH0ttn41wfBi/X
Vr0ekIkJrOmcdPR2rbDPXhdip7NJS1k9WgjIto6TpO/SzqAElm5ZHLCW0ktKVP3FJe0w46U3dVVY
CssXAWx+A835RZRWgjNaa7RDWCKVZXOFvVtFOUk5cLtPBAWCBS6SDd94vEkz423QZEkjuAS0bksT
sHcYTmdXdsWrq+f9EQS6tvYkeyBY6Hk32ch0LC9tr3XRN69JnbJmV4pdg0WgTkNCmCy3Su2HFgi2
27whacToQnjOGL1H5JX7bdwownKsNqdMarX3yony82iXxmU82N0D+LP+1apj7znsJLCcxb4P6EbM
ns22h+TPzcibyfK95ljT0TAS0ISZ0z9OLXIKkWYViq0e6EBSkQgD9ED3OUWFl5MxuetWVXQ1jCpA
FadGk3fVjvgPEnG2hlihWxrYM8A0TJmvug5+PotTBAU/IQ5CDxZlWg1wYN1aRsFyNs3hnWcmBnhS
iLwHW45sIzrdIZ5LJZfogVm7j5UU2CEKvjc2hZ0pyvZYznH3VlIbUWHgZc0xFr1XtRd/DRhoQjXi
iHOO3NLImf7U494RZvBlsg3zRTNK7d0A9noRfCju8znxdbjSSMRH+UCcQL8yOrv+GpRWzHFSSL9q
4gcOxgBVAwecQFrdOiZg4QUENLO8Birgocq+CDsXK+Fpt24/pisisEjscL0tvXxnVefIO9A+ZYQr
R7Q7CcjEn4OM2KPGRnUBWpt8uldyWbGLaNTJkARavCZOuGemYWw7Z/gOJ0zuqOUtv8L8tIVW7/pp
5hyNJrN9HZzyKrMXyrYMfZQ1GiRlHmeRjPppsklwm3VEj7xwVHTezpiqdEUEptpBtxjvKsfAhdB5
4Rnw9LtWEiVXzVitnL43jjGN3U1DN+sY15PaS0F7wBh7BIBl3e0IdxOvaYsGihqfXYeD0BFWgQUT
JK7Io26R2LVjcpHq4y4lGWBF5MLoU1Q7zHvGqwHzGhC10dnbdRX5IsO30FTlWnVQiQ2Ogtej3ohV
qxLGJ23zva21YlNqxbzTnXiBb8iv9UQYWz2Vzqkt6R2gxT/AjQD1qb3EjrUtgmjinCIvwRMAQK6e
h2y+6tLgiPrloayDM0suDSM0Oyd8nO9JFX7RJURFEqNKTtMgGNWLFDHjJmhTK7eVr7otsFTVyzhI
0+2HQsX4hQrjdZQ6ByuQ/WsSTuHe1u1aGmKbdOWJIOkB+ZbzlvUSlFhGVxtfNxVBOHTd42zOb2Mf
HxzsX9vKVcTLTHIKHwXTnBmhjZcerbqE6DKhhS9iE9vOpq/ip7Ef4X610YVdPQiv7+4rr5KbqInv
XDOM9u5AyExd9d2TZtTeZsRVuu+pYS66rgaDNILMZj4ojrYZu08O6Z67OKtI72qioT7ElUN7dEiW
cgKY77gr0Kthi4I/jvIJgDYUO63eRtl4axuO/IaAEkiZVioaOvC2G0/sjB5H1qn1MqK6sZ33uLaM
enk9o0qh/dN0Hmhc4Fs7hCjP5NYd0rJe0dW0EtK8gcBu9YZx3CrlPLR3zc6F6o76Ll43ZG9C85M0
TZ1moORM8YTUhNY8eyEBwk3g8APkqowYbNSlNUcRCqk1rGTKopDHvlsTsAH6MlxmGuhgg2dwzdom
0CpqjIK4jiSeR0IDCX3xqmA6a5ZNlRzjm2gJ2RGXiWZDIG/lRNnRuSxLQ5OYfq4v1Ykej/33ZDaG
q8SZYELp6bwlnjY9YiYLnsNMo8kdWq5+qzd2ixgM1wT9rl684g9x7HMb9UvJK1uA4JFdNhBqe44O
SnPErtTN+sDZnpfWnFyDB0KBvrYBcG9d3aW+As7z1VEZvrOa4x/BYuW1TSB3ikj1AKcv8We2/IOB
xc+PGzM4mpFNU4Ax8tnrXHoEy6Tm43p9aWl4epwaP4/JzCYF5YXHNHv6+CfSy6BJOJT9hZvInUuU
xB4oV/nSZFB2/bE26BJ45nA1EFlB/IVYZj1z7tzJlJvJZNleiajFYLM0iks1MkYZC2/dpfynyuJS
rEgtlztN8hYzjGlHh6yhnZPZzWMRt3wAktwy3HnjfNPQeLkmIF1/IqaMbz1PBe95GOtDbefjdTou
4cVaJPZz2gHNL6epJU6Uz0WcWnBf2pR9VR+VJBtMSQVOvKS27zpFtjRR1MQBxTNdEZqXLAYdWYOB
QDRQWL1NPEZA9hzPv5i1C1mE5QvNP/DpaUJH0ZtPsq4bZMRKtrRkECkAEgvnYtvCgLQuMASKS1sf
7FORzEzIZpvmVTCnx4/nTovzedvjNOL4D60DYO58E7UNWtJ+1Jb3FyGl13K6a6i6rflGdcs9UR1T
Np3/5LsaLwu357bRpPQtXFNnI9fzHVCHFjJEPp9dYKBX6LBJwQIwvnXwyJ9brDDxSvbLC6rEuQsN
qUH87Yk0UrBoWrf01mNOGlcm+JM0t+qDi8tsARtyt3SyiMDAme507nmhzTTX0l5XgyaeIt3GxpW2
qdzFDc99pHG81l36rLAsKPh1FPvvs27RVEp4msyZF4UgW7zQSswhpuVG/9AaDOylTvRxT+7vSxCJ
EaBpxE9Hi/gJWyZeWps8jGNQ6sVL6jbtQVajZgLB6pVArKgC/ZbigE+YGw7tryAMU07AOHN3Mo+N
C+qW+rElM4BMC6HSY1dwm/qmMEiWIBn94wdrNGn0LZuz8gWIIpceu6Y/KuLhDy0tV/Rjnta8zFAC
QwK3b9qKv5N1jIkS3mpnN70f6TGlR1u+Ee0sUewHuA36OjiKlm+nbQN+7PhgicCaJB2LXO7aGofo
wvY/m7TAz2VGpko92MgzZmfWTwqsF4ZFJzjaakkDbKl87HXOcrgTpk3zg7Got7aXp2BAG3NhlzYt
BWQ9vZ8SZFavBiLSjo47i9cQURoiY0+D0xqV/KaL2iYzhOoUuBbro7S4U6BRtHt4/cG7S14A/M12
eQZrMfHk2WVwjEODkEIPHAkuQnKaXM+l7CMhp//uOdTJPgXG+NQU8fh17D2mUA0H8ppWahliCssh
lxlAGy/0ps8vCebs7mMxeN/K3greY3x/x96GxboCZD1cWfFQbSfbnbCJoKg/9LIKnhPHJlS6qZG6
r92CBvdalTHhTB8t4f/iQv5CcGrojKR+6J7/E3z+DG+s6Or4R8XpH3/0p84B8IC0AbsvxiuDvv4f
yjFpw8djyMEUiv/xT6Wp+I3Rns5ICHWXIVBP/kPeYII2WEYAy+wPsSkS1b8jb0An9vO8jYmeC2hE
2EwvTde0P08UakLfqwW9e5xtqEMIuJkOkcuZBMa0Kh2rfxZh5mKmsItb+qkLYUfiw/UyofuEfyQb
QPXiLmnTedrUICqv6Fsm6crRYKJKt95hWTWPbU4iHMpITDO2N3omxklp0VJIBxfgsB2dejUU4I+g
9q8KQ12UGHWvF1/BLiNVYhdg3dmB4sbpyBkiWGOrdnZzHNWHFKfZGXBdQKurwcVrdlNbr7LBMxa8
t/MYdwZOHzczyE92A+JRo46oMs3gMJgXwW1RWRaGHG0YDx0n+XQuXtxUeWdI1IG5qkev3fAPMLz0
zrjFZeNcDcHohRvc+QorU1CIgz4F1h6XgvY2FHVFQjsOWzPJPTJws/p7OCKXR1NbQh2Iym7XmmZ9
awGoPiY0zFiiU0ybPjXg90QUwk9sGFulogO+0qbQuaRJHZ6actbecgcs2kovC+NSm6sc+nH1BDy8
uk0Gw9mlkdc/RGXb3knZjmDUtbl+tQLahbWWptLvbIv+kUPuGkFaEoyXlx+USIkYMBb0ZoT3A5zv
AuWsPvichjU8OuwV3OlcvVIetHu5UD31he85L6TPWMAqn0P7mNZteawXFmgZqN4H0tts3dFrjDVR
SeRMiwlMBF8qIFGytXFncJc6Xm0hjaKgU6cJY5ZfF5nDB124pM2CKEX+jPXcBls6VoG6L3Irekzb
mI7xkJcmuv6R8JDMsTFSax8w1OgDjIoILj1UNX4LyGyAU7sPiCq8u2AbLZMyFU6UL8OCW0U+qFOH
QOF6B2WIX6SE1s0OqRpAaUmUX8cOzhirmtyLsC5obeHoImvMy85lqyUXxgf6lZ4yGFgii/Hn2wsd
lhQcykxJ0OBrBd+LrnNpO4uIl39Vimw/l4wr1r0Lc7bwcv1yzmz5f+yd13LkypW1X2VeACfgEuYW
QFnaousmbxDdbDa8S5gE8PT/hzpyZyJm/tG9dKHQkcQmu1iVyL3XWt+6JDBCQsUdvE3ZdKW46hwJ
aaD0p896Y9nqEqqtyjfA7bSxbglvzTfrugFw842F629UXO0KyI2vsFzQEMavTiHIBOlG052uYN1p
KYz3wS/jOkzqbrwYY90xQOpm6LfK+FHw6ICQuwzLUw9OyzvaVoEhWnp+c8xIJhIL3CC/3Oa2hruN
/WtNenpDINn+OTod9krD5k0bunKFGJzU3ke+UYSLK1B49gv/hVQfmOHlihy2yQGWUbuRiL2NSSw2
OrHM7J/axit2WiCbxugsX6KV4IxBZjT1LvbiGgLhBjwur/DjeuMgQ5Zgy7NsdGQC0UME6wRk8iCg
JxNGHKJ2kBejZ3VAvS+fZ6nDW8bRZO+8jcGMDRH898Zlnqm7iuzUBwOkoDZTMumeGXbxdV+hznLj
OzdX1LPcqM/svPTDVEKCNjcmdHPFQ2tXVDQJff3d3PjR60aSnq5Qaf8KmMbwUp4I33T3xRVAjRI2
PLG5sbe6UQjVxRVWTXIbcDWXjfEUJxvOGvJR+zFdIdf2xrvudB/0tdgo2PbGw26uaGza/KbHZeNl
58Wa+kFzxWj7G1Fb29jazkbZ7oAFvi92bdxZVwj3oDYgtyWgy4VbS/pDSldAEXlmW0VOqihpNTWF
5qK3z0lBVtcrfHUjtyhLVRZd5JBusbeYy7QFXvwt+jJtIZh8i8M0ht0dZhIySS3GQ7+FZjKcdnTL
XbM02har8beATbdFbdZr6mbaAjjNFsXRr6mccgvozLqxxUZt2qtw7dtStdk3bBJkeihgZOz57i2F
Q9wn/TP8g9JLEiieY1BR0CsfjFzFe6Q2+eRUpf7kGG7yyLE4H1yvWE9Tot6EXddPne95T6PRx0D4
sjx+U9Kpv1ua9BBJ3Fqd0yUp3rzaMTmkFB8rOBz1pgNUj7i9gLsl7KKGrLDv/aSihmxaTZrEZcKx
zSMvnKuFHlLTH/ed53Y5hLyqIimsD99Hp4DAz1KTF6bE+k+rqQmBU/bObWfw46+QAe643cXsQ2hL
f7Y96ZxyAkcvyah5oBBI8X5Zm222vjpoKYZqbpfNVutDgHymvo9cMn/xT4AepKsXKai7Iks2b+Zc
pA18uivNrMfEoMM2txf4JsaA1Dqg9RRXl++4GX7NYcWym+ERJhH72JUAW8VmDo6vPmGsLPETcuOp
AWZ+J+cmAYq52YqXzWCcbFbj7fV8kZv92M9XeeS4cA94l7WH4upTNk0lLhQYp7/If2fHbNaUBgJm
Zi8i9GE5L5vlmVJ4dfAX3z9NBoZoGTfV47SZpPk84ZeuN+u0dXVRU4eGo3q9mquvPutxs1yrq/ua
jYUf4vQ3dulmzmb9bLMWQ5ZfXX8+9TwYs6A11X2Nr1vfDN7G1estNtt3thnAdRUXp34zhddXf3h2
9YoDd+EhDeFWhFtIaJ9NefEYbwZz/OfoeIPhvJub/dxcMKIPtJpgsbn601elxLqT0jSb5xoHO53t
lFhNqZe2N93V4065I3vKCRHzPdtM8IJcX/foXL3xsOY6LVgdB0Gyyskc3prwf3iO/WmsJ1mHy54H
P698s5nvJT6AmXQT9MTNmt/ScQSrtHZiOuG2bmKzyW8GBKSKBZuWfhetJbIfJpi1OoR6ooudVKwA
ybMQv12dO8OY52k4NEmR6eOZt6zJxoeCFuhxP8BNvHP3nb8VhVZ/5tOMUjuM7gs+svbcddkLfPZl
V1lddSI02IbuCDvfbeYnp1yJx4+/7QyszuC84/0Yf4Kp4wZBejUJejG+uz6NlXgeS1gX5U7ZlXbL
L8cMPNkWp7oYut/WKmCrsBstikB11HsE2ZiVR4mqfLGEKpaQTtkUG4NEPnrxnFHuqtVk5YDAxkzZ
UBer/eml+88I9f8boWzT/1+94g9F+SNtqr9wLcw/v+if+Rsoa9C4wDD6YCR8XFj/yN9gCIfBiPvU
/LPT/R+z1JW3iH9tQ1dsc9ffbOI4yB1DMPZgbSYYg2v135qjBEmif/UtAnzkY4ZXDaM4laBk3v7q
UpJT4dWzA2/aHjS45Ha5Z5057K1q8C5UO6QNAk8CMXkADgAHUTqj9pqSEoOP6JigumYN8RKNsmI3
ctBGAv8vsJLKG0SNDFotnoePSWZojqtTn1MjKW8GlZus4QsZdTC6qrM5x8XeKXzoOVNe3+ZtpzXv
NQu+u2nBJ3WoFuOAdWMiWJ6aLUk1Jf33KaP15ghjjgrMoVuc75OiZvpxMYXLHiFLb3OzgRdpXT/9
fkI3/I9pOxTG6/lAuU2R7NttIINxzGKTeqSyopt2/DMhVCnMd+q+TK/pIe8aJWIVx18XBq4E8lEv
NHEcWfBt6aPqzyxSTYoQ5BeOL5+SMELL0Am8P2NMMdk6Qk0Z9l4iTrHwIcyO0+QaaNJbrIPm+C3j
UdBTQOKjAIi2yq2oLC6ot5U8IgNnrGnl4TDVCM0Pvk2XdOqtnW1EImehGBYO6GQsAUlrppiavHxs
1vzXGi/LlsEeKsxM3HAa4D8uUZTkYBZzLO+x5WgnXUH+oXk6pm+a9RvWAviTfVqfUk2bDgkK5XNB
Q25Gh4m+ot/W6mKUSuwdv11+AHMrdoDasIIUSxplnHT7yauKWzhUFutLuzo1zTAe6GfphqCr0aS5
QY8nb5o5NNNiX1V1E1lOmjwIE617Sss5cuykgC4krCCnFPrYr358kRUFnnGtwVRGB/C2aHf7wNLz
tWgqykSTrn9U6eRe4EpN72nlUS3nG/FZtul84f3Q7Ok2yt5KHGdIGs0Cigp7XoiUw/LOhWNPdNW9
99l2v6WMVMc5dbQHbY6JUnFTpbPMldZt7MTlQWNnvEYGHLrlre08Qc1J6bx2jlE/Q7krWBjEKWAS
kXfWjKlIunPYLOt6qqXpMGMNPWlt9OyTQhI/KLqr3iw45Df+yhKPSVmoF7wMOKQ8hK58W7CXvw1l
O/hDXSD1QdLU9a4w6WkCciEeZcbthv3iC263qM9H24KwNru3xrIV3rCbLjc/GHD/MUnMG554zZGI
4BgMOc3NwYiZ+JKWTv0m+7k+TLHb/lRm+s3omKmG0vPO/KbxDrWWHWIgYsOwlPMlpp7tXNuzfEkM
a/0+Qoip9r6azc+8kfqNttYu4lFnuWfKmPy9nbdf267viAjX7cDJUXgbuznKgjd+hyZRfltoAv5m
qSHbEJNe8a2D8Qpdh0+Yow0UV7mwoXxXDfsMxVA18DrIlZQHsHXcHf1anNXc+wiCrCXYLiOcc3XO
SP/Dl08DPOLZYx3n83nW2lmGPO8t3sW0E6QsdcogG7Q+sqniAnI9couNQQjwugxAzso0TDQ9hCeg
zg1e2Qg0mvlmu5r1MGjyNVvlc95q7q9ZgMwMKDOB7SAUprHQbNf8xZW5fVNxoUVOZaZ2KM6N3Cw5
+Xbv3i1Kdnw0xv55hRMXCak3n86oU3aFS+3RogD1Z7etZmhr2ZAVlWpBAib2a5LaInS6kqu2qrqF
cQvTom0a4/sgNIhlZbLVOuOqKwwDysAsz/gJkx89zIYvSo7GsJ+6W/qH1U44ao6QroCsYUI9WmjY
HqQdtdyaQMMju3CYo4fB1PjEkWC+N9jO72VDH0zgYzO50IXGgN+iI+/KcTbupz6rYwoYQXxsvSz5
fDTTYX5qlE0DPdlK63kaYu9noSrchiMrLpb5gCN3MWrvkw0RBwRgLX4g5Dc3vhNLJ8DbwDkHYW5+
TOiWblkApX0AEEbHp2EYL4uh9feYpGg5TkZGT8MSKId9lp6aiphT0C64WTTuhfdEMQveoqIJB33+
7HjmPRnKWU6JFvchfygCQB73J4EH5TB09nyrDWYW+l7rfdqs1X83mv2LNaCJCDL1wOS6agnwOuw6
CWMyq+CwAdXx7nyrKG5hpTl5kK+fqW6S8tPLJrDn+bXR5TP3Th1jiqTJJ2btTpdOSmewIXAPrv6l
w42509D1rdDuVX9MtPS+LKZkb49ZHMlaGkCAhX3IE4FE3bmf+Vp7Tx3OizDtyuYlcQ1OkFRSbZMX
FdfyWJR3ojEwF/T1BLhWT47sDJcscCpnONhsJy68c6uoxjb6mMG7+UVJh6az0jeo0S1t7y2he+TM
T7hEJoDCsEGOoMetENVjFWtiX5pLczLoaw/1Xp/pxtCzWw1iPKavujkM4zxG9jgP76aUrK68BjnM
LT6G3viZdy0UDh6Pt5OqEmg0vUofba+Dx9M3ODer1AwXa+5/GxZ1A6OxjM85VMHdZCtKqhOv2Nse
+qMltfgZH0V/j3g6HJRvgcHoIVFOSW4Zu3z1MWzY2J9DTabaibZgljVpKGqFV9YuP9h2jftEQcKp
iHQhgYFV4tj7oIHuSxZZf2KOdvGEFEXUCf4Tvk8fa65wjhT06icUbzsiVmruzSEjF9xq+acPboWz
M9UOAyD8wO7j8pIPdBebfZ7t2yHvTiMXkt1IIuCIi2TbO3Lz0qj5OxQUjd/Qo4FNtpzZOg+GpkX6
htKf22baWW5ffw5CYWSyqUcaEyq0ltQ5kv7vwkzcrTadwLVdYYZtfXPfGOKz09vLyN6UeE2dhzih
DhzRGqRb7buRsV1NsWruM7bg8IBgQhZ6c++28uLq/YFB7bDSBRfocPoiPa1JpA7onQ1gsloCnOwg
pQVOhrcEciyKaJnsMZLdWeC9nvx+VofSGf2jveRJtFrVBRfZ4yKzdD8gRwZro8EGLJcLvd1GVGRF
eeiHtomGFZaNTUUxddmjcagna+UQdi0qJmdgJ77mvuBDyo5rHmPAEcZXFzvaDikYlk/FBs3MWsGD
rEh5HljjRZGG/8yqpdu5Gm+/pteAL031xdFwrfgDoNZJEMWG1zWe5kr6R3r6NEwGq3euhuVSZuKD
hfTrf+So/0vulqTilkP9n0kG940c0v+KfuAL++s89ecX/n2ecv4QDEU6IStLQMn+C89gy97iqNJN
4UHd3tD2f9emrgRtCpFBoJi6wMf1j5nKFn/4lkFIgy/7U7f6d2Yq2/1rRstmAwN/xYHSgpRGgNH6
bxktKIlt78wuHCHYC8mKhk6nDtKsqdNO2N9pw1ZsWLl4TiePe2IAzmV910BewULIjGM/tdptzDy4
Wzp8UsnSofA2K2WvAPDYFY5nYg1uRE+oc9OMtfaMU7UNG964N0OGAxsDuvM8ee38mnss2oOxybWD
0XZ4r3pIuU7P7ZI/z9ibbDLowqHjnIWWzyKVr+FWlBzBJNw5ViXP5tZRk3bxRa3dA219kcvruOG7
jSNrDyvwHK8gKOycDTuO4rHwozTpfo34JKKRYHtYTTIPpVUvd9BPEKQGPZonHVq9kwVd2ePfyXNj
v+jrehD4UTFcmAetFvU3f5nyXd8WZAlKCqJm+cB9295pSTH8kOZg7fFDetzM6E+0KofvX20+2KWj
3YKyoePSj9mTixMJNByRirYw0dObZcPsttMRKvODXHwdm2Cx7iqqUAI2nDTl6a2Fqi0smkmADHP2
zcHEmpBWEvcuNfw4MKzqydcrha/QPRDsOGJkL7AT4llcfHRx+M56ZMb6QctyIxTp8iaGaQknwMs7
JpMhGqDpRuUyJuAsNGdXeuPPqoeTO8/Vua2N7IYqDQzQkLZJkuy1rGz3AuGMOcDRgJW5btDx8PFj
/0y5CneJAgU+W2ONil28dRYUc/C3nM0Yu+e9adNEqU1gHTBuch/NAc30hjdhZkSK72cDLhhVXhEV
PnYEFdKhdJU01OggOsCi2GGO+2jnFkal5p0WriwhMa4uGlmJBxZgxRSDFykjHlRlqe2KvHtpeufN
m1emb+UGyYSXT6NMaGfoa3pw2+rHKvKPvBu4wzSxZGOsaozKFO90pv+F6xLT+oQdgvfEC5Na4Cje
Ep5MLkhFzX5M2HuZSUwP0ea29bje2n1JV88gTp2ZGx+LvRohhiRczcXPdbFnSl69dkeT5nIUdVKF
K/elAMY3VirSQZGbtPYxXSFB2Okyh3rJf1cY8rvWDxXBgDlGJsAC0jdLdzA8foON5dN9k1eSrqH8
lXkuuaNcttpb3s/E7/UzqUM6tVrM1XCD2KVzvbNxyGfZU8WaBdero0OjTpcDaqt80evZY470i6fV
9WyIf+tdz/pyD6Nc7SAGO3sMUFUk0NR3gEWSgKu4jr4ngUGs3O9Qh1IkUmqSwLbnAb4u52RQuBZm
iTcdTTM5DWIyb7jQjZFGRcbrKCxeRbKTkWnnLr5PX0WCISLQRZOFvcj1V1RhnJsaFJVqwlg3pK0b
+vhQ2eAXNWsAa3mM21E/G0OvBBVg8PFDpRU0RLaeiuahAr9SUlRnLdy3+VHHW1erLf6P2m3dMLI1
hXOv2cXPbHKA+tZeeZo6lw48b8L8uvJ6tmsv6CsqcyQX/fccpziYuBmdCWPQr+MMz5CTTmM9ObQ+
ogOzU33C3N/tlG5RtoWyHKyqdCLbZnA3O/8TjvcTlcWPsTE+lozdmBQz47Bk2ldlr8u+lNDHB/c2
U9ug79YHhgLW8cgqezchKFBJtKOFmGuQupaHVJj96Bpg14m3PuM0mo94tmDEFa4WUNA5hFgflp2Z
NcjINQx9PXHkHbiZ/ViZP/yOTI9HTIh1eI/d30wTuCT+blw0Zkcjx83cfU2kMQN3RQQRkiI8vQRa
jx+y2OelOe0obaMRbShgz/qVd0wtKOql+eE4/S2zYX7qxfzmqd4lr+YMYblYDgaBrH7x/YlKTako
pqa8M1XQn+OMsqikfGFyvHHtQd63Hr7hRuK/bJryju1eUOvysaTrLIqt1IPf2P2WctQB5BM8EuvY
HGwGkyjm7rXr1FDewpGSB9YCXN2YX49ljrHHSimL9vyXxV7of6vpdsIxuyfvSibLKyka9/iO9bq+
dJOdPfbs43KDh9AMkCUoFPUTBSvDvRwF/sNKPLdbMN4ZuuyGvu9TIjsS5JPFhW2gI73E1xxRleS8
l8X8XcXjeHQX91cz0qwIkiLdj+agDnPNGJvUpMBcnL0PQzk96olLAbhtbz+4umuJiIUDqJawwmqR
kxlT3JFngoABBxpEglT7NvotKw7qDCyg9pyF47bRWiVnDcbiJY6dI+dvdk4ZVw6JximHTi7CER0+
AApPpwUF0vvEVdYeEDoim92y43Tzb2rKxGnVvJdl6G/6AkJOqyW/La11z2VdxnuNqE9gt46xF43r
7Qy70s9eyzW8odwOoD8NrIicTaS8BbLkT9qV6+HVzvCpAb72NJr8jrMC2NVuWEavUW8DOUx342s7
fc7ukndf5T3EQvqqDVya8bYPWZNj47SOHRoQNRFu65jxK5F9XGzEFBfZ4ywRfcPpXWBBbxWbl9qM
xZNlV64j35tpppDyLK2pd/0wh00J2huHdkbjK33dcpXyP900X/+X67Vl2FsW+n++Xj83OMv/K/wh
8bf/tUv1b1/6twu26/0BewOrFoFwguGb+vA3vcKz/gCkAnP7n7rE367XlviDWzX3XdPiasCa/Z/X
awvGGMQQgakY6QIozb9n/boiDv7CAYBkJiDs8Gc69GHp/y3fPWZmUQOsao4zG3SF4ZXa4LCuM/+Q
0qi0d2rTHkMQrh5Bc6ypjIR1dk8JShNNJUbfiBu08ZLHmfWNReby2Dhm/Tz1TvwBG2R+bFeLKZoY
tDhi52BL4/Ma3WTaxOW3AKodqhloLbCMOeepwExh3WL1Tu8Lo9GgpBK4PY9rV3a7zs+2KMCyKE4x
rgJztKJv/O4rFnKB6y/2vtB6+yE1ckzPaWyHsAsm/PqdZuFMQmoNkIZo3tSs1ExP5AY460AD35ma
jAHtmRS8kqe2zgqi74koil7v5rLD+FbxQ0VdFQ9ffJcN+2nXHKTxSM8FW+UuS/mDy2UHMsY6zXHt
SNSDoSl2GMrEMcPn6uJi1qvfGb/wIx1ywHNqgS/CWLP41+pshO/CUP03DF4oGDE/2TebHem3WunF
EzhenrZzlj5QTl+/tD2BtKGX03JDo0BCGIucJRa61PX6oKxKIw51Y2tcXNPWu8wFP1fntLyQhAyA
M+tWxoMArd+9rERtP4wEtG1cQhEIWJ/rRhQzi9WRjw9v75Ja4LnknqAqtw+F0fmPlPFtUpDti2PP
60c7dUc5uZOx2EhTdZuObEnmdKqIVom6eSYb6l00m3cLt7Qq5MEljpXBxbGKSQ7GpNlPGWvzs0Z9
zmke3eahIKuhPa92tewcNzfO7O0UCf1itKNMmJQSkJof+DvTDYNNq/up1qp7l2Njfmv1xbZCf+U6
H4pE9L8MrfJ2jMcD5RNq8S9zS/JmWWz/2ZRZcpmpDaZ8c0aMCMVkfZgxbYw8TGCKRUOqqR/eyhWz
gGx827aWCzt+0ZOzPed1dozdblhP2EvM5ZDFo3ZrxhoVw8p04crps1enPKh9Wk9SAfQRt247PsHi
F+wywU0/tpDILIwdjvNaG4t9l3KlJOoNapldoZezEGIjTQmHdUjmBahvoOW5asFj80LI4yKyxnvv
QDEF2uAjf6WtY8X8fjQw0UBEx07tGOW9fQJrxxyPcSM1yORgn/VTSdA++2a2vQ8rl38hivH2+Y4l
Untmgd4TVItJgVYszaah/5Z21X0MZvy2HCvcD7nQgOEFplU1tnZOKp3UvGuW+ivABpZe62bzW4d1
F8Mq2OsO/zhYenmi5UO9Zex/geylzV2fpx2T6PCUjwYCV7kFstwc+ERQ8B56c5w44WnvpNpLnVgx
6zWeaAFX7aoNwW6QMMxN/EbFjMQ4mH3yC7CuWR4XPaPmahrNMVqGeb7RaFc5UaYiosWvn5qVFCZy
wSlntclY3sxnleXjzp2zcmdjZQu6Zj7QoaH9YjrcddztQiwLh9njGglTzwiWdnDv0aOeiVYnTDrq
gL9VvBmgAYJ8HDFULmPzoDz9ybAwJk6S8kyt9+nktJm5qMbkqto6LPTqPuxzUd/oddt/5Yt7r9Na
8E7ZiuIm0ZXPUN+9h3xqegRA8uM2LSSPFHBZ+47gfaAyph0bnGjWecuhtIlkppit9thuDC55fJVB
dh9yoaTmt/DWd7g5xPNL92Ft5d2gChKg7ETDwmrkoYsJ0OeOpt+x2qYzFIo4VdTNT5/T9lBnhrfL
4iXes2PK2a8LvEyG2R1X8hJhOU3Yy6qMYF25TMHoJh9NZvZRYjDAFO5SRzicmqAka/NN5Z06Qs0Z
XvNRDrwxlHZI5Px7lE65gbWW3SCV8TIZZvxhFYJiUsYUmyQYWfUAQIUOIQuqC3sJ8hF1B23N91FD
gxb5lUhKYZ+pIC5DciHuZWwJzRBcaqK86jM2xjb71slZ3fulh5cOk3HN8p3XZQMb1S5+8zvBR1ZU
MVP+mN5TbND9BCDRIHZRVf29dctqb4zTxnEwvX3VD/6hoZjlvVWx/o1dOGmoibqTRtXrPWJywzVa
yWNlVd7F4n+4Y22lPXChe3MpdiDV6eO3SvrVuZdmbMwBu/zCOIs5T279ovL8AIdcF5ZDBkeWxlSY
Q52DOGor5BExkJCcTMO6t1B4grVKZ0n4pc4IKpCicFu3ADaXlBH5spG79Ki9Da3eo/HCnieXi+Cl
4zpmumsu80r4xsqLOvIGXumx5G1gq70+m304G6nNtCvjYOpt7SSRFr8sdOcvmCqbF9CqVvYvMeOq
tJ3lXONqt8J86UTkiMx4Jeg6PaVokb9myh93rd95t11sfmj++DuD1fwdQzE1Okuth6BqXmtbaBuu
oAhx7k7oiJxz69LFr4m0D7OVf8TO+OmZnTjQ6jUEK9Hk0MqW7wtke3K4DIaui10ZE2IwWfqpQA7d
ScNsvxI6aoIi12iLJVx7nMyxbkKTLcaO/nfjsewduSt6VVxqw7mvk6G+rVY57qrBRLKA97uNc6lU
7a43qvV+2zeyYux/Udb2sjQElzE3oFtbRqCsieo3I8cbTP9aB9Sfw5XWpe0y03nhYEtMHTzldmkd
Y58qiheYIUj0qtM/6KrMjjjB3C9pyKdxMn7HrA88mXUhi/n3ujR0dJIhO8yF7p79hbbxVqfEzbW6
9yYh1L7641nVRczZ2bYQ7Dssm8lEVcC8VCdrak9iYZjJHeM1U0txW/KeR7lg3MFW6B/MfEjDVs8P
ciopyx5mmqXTfm+sFJOUE/NVmq+/Bu6f4WCNzXPszeD30CXY0FXWwtqNpinhNEOw1H21pxuqCqTm
fcaJ+R1jV/yud8J6ACZYoi8L5LiB95X4rMzKOGXr2GN0ztoberqam7Ezv9xKhdwLfvVe0aXYOco2
NOpeHT2Q8kFvt/Yu69KcFS8d2txY3CcDnzFMbJXvdW6PD2btxrBMmjP52IjOv0OGyJouvR0Kl5kw
N7wkgjzHKsHIjXurzV/nonWe4jklwqsyAVXFrJsnOCgNyFmAszhSBX4J1pgzsmfX0yLhrG9DnuE8
tPedUT807pCEtvJvzLb5LbKEmY78eqrpD7HqSZdhNSe1Fko2CHlbfcjSZ6js5xfVj4+tMaB613fc
1lgWOevC5z6m6XoBpx9PLDSBU6O2e/hBI+KpIg5m1xa3de55t07V1WHqkOpcXNi8GhmyR1NSZfwf
XeX/NPhZyB3/2+D38lXXX33/9fWvOR/gVNtX/T3nY/zhsD4Gfoh28c+Bj04mSlFQM8CYsuHi3/8h
qJDoAQZNwIxUD9Mig+I/BBXL/gM+nLMR0MAL/rthH9vFcPevJjXbw6AGcs7WDQt+PX7mv5rU3EVa
WqpEfdLocjDaw8QNMJ8I/yplBsiJiB4bqk7dkupbwqrHF2H01HG6nKrHrrKzIBYxxhvGVuO+7wDT
cEAVO4eZKUoSsMihktauSpz5e0UrwlalIKwfflIbJ7PVy3D0Bdf6NLF3RHp+jXU7nCarTw6CB0SE
BNKFBooj+2WcTsuk64x3KLv4qYCtCG6lYVl7dGfnS/PdxjP0o5Z9dRpnQsB6Rlqvd91IHyadCows
eTBk7B3rJWM3l9IAsj3W6KawOITJZY4dGW1tPZOR3C5rWIp+xp7bpsFctdTLVagsd41chlc47N7t
nK/606ikGdWle0Fo9e902ngir0qSD+hhODl4ih1X7KtIsJy1ca7Lg3Tj+qgym126tVyatsFhVJv0
hOJ8D1ZO/Yfa9c9JXUSimYtHjesMJih6BY1FebuScEQwFp14llsRpOpsPdRX28Y9PfensV/pD9JW
RqUi1c4UFLW4mbo1TDWeSD1xojvAGG666zxtq51V4wsFnfbONASJlrgSB1ZlFcoVZmV97ddLO5n9
nYu3OChG88WZq/lzYdre9QrvT+wW/WUtOI/V4gBtGRuE9nbGbpLl7s+R46utlw+9glVvtDx1xwn9
yTL9+G2ilWif5zEdWRmlt3fMTvldIpDWS0SyNJznodp5FRvMjJXCkaez3INkoFlF34rshCCp7g1U
uS/S/wljSv1OGOr267b056pe1Ts+N/bFXlTP4jRvXxG781ePRO4PzUGqZCcq9DsAatONp237vUrn
lwydqd21CaMzOzgvShn5zjGE3gfLmJq7UhmvKSYnyFOW3R0xsBeXuem0s1db04OJun1jdxm3mRbK
NZVQTJwuvTZ0bNMbQ3UmASC7wJUxzurMNW6fE+P1uVhKa5/arReaPCS3ycOsjssIZqgmugoSyB51
+lJNpAqKoiYzAseAFc2osmA2IYBrmjj6AnZFSnDnTjrmj6bs3Pi2s8o5vcFp8s3JpPtUYX+INc/Q
Tj1w7tg8lIgahQu1TdX+52ovXbYjcbQ+rOwbHvvR9KpP6l+5YVCkijFyGF9FO1uPxB5S7kWs5F/s
uM93vhyNHZEL/6wa1yQAC9t1idrUaZ/aWQM1BtBkStDx3EK+mqWyizkSelEPaURfeOOeMWN6vRZR
KUTVKAclr3s1tet+IwJxJ2uSWH9fUxbgoc6u9p7kVeV+09mTdRKO3GJcagqi4l80N/ShwOYTcMJR
AwkFaqdzSeGdK/BroiUC7JO2QWHOVLIggk+c/6TUdNGOkNt0bLhNSbCg8UZIUNMIcSbYbgL2nUoq
/61aWvGjMDDKBY2+GAlL6kGfoGap+bEmavSLZcNQHFgaTOy2lo5JeNIyuFo4rKiYq0XBt8TAIZ2A
YlvjxSL4XrFNKLHJ6cRWDpx9fMehiDFkmX7PFr5KkDKCKfPr5sH1FpMWtGUElTPcUKcudGLqE3t5
d3aTHd4R52HewohiiyXqejnlAWF/bnMOXJ4XUu0m4RwqzGmokt2GhPPVIbcJSda+TW4/8/ncz6Sb
xTVNaY4WjCfDTA+1O3mHZotdQpC5XbF8uoE0RAODmnhmjNyxb9RAZhMzk8uH6prlhDVtYIB0zLNH
0lNskU8+q2yvofZlO5k0lraHxEWzaNnS/WP2yIqWEtqWDq3v4RvSvzq5zv3gsG0T18Spafk3GJKt
AM4obpbZTg6DZEwI1nVEoqz6dfnslu4nzyh5z3LV2Ss3xjk2sW4jzNjpz8lKq9iMDfcVy0B/sTHE
8XCoy1OZuP1DM3javtQgf0y1Hn+S1hOPS2xEvesk+HTz+EhMVf9euAaojcr33ifcek0wQLskj9jN
N+7qrne2ML0g6eYiatWSc5u3GOa6BmwYhVbc7exgHnTYOoOV4iT7f+ydSXPcRtau/8tdXziQiQSQ
WNxNTSyyKIqTKNEbBC3amOcZv/4+WbS/tmi39LnXHR3RlgcSBVQi85zzTumI2UlKDX/rBeTVGol6
l5f1p9Wv+svFG4cL0Zbg9mPhNozrGHytnTVucbEnOpyRW7prZ6lPicMWjxWdu2OcinCE6z/MgXI3
UjCJjAA6b7FfA5FaycNSaRBdeNwA5OxszDcwX2O2xlV9cZwG56vRDeqXUcv+g/BX8Svzk+rg4rKz
z0Qojl7XOJ/Jk633EnuHXY0XySEl/3OPl09+k9lT8zTwHn6grW9vXaQo15C+yi3tA2Y38ZxckMo2
3mBLum5d2BhHMk1/brRKrhcITp+xK7NvwlAE/JLOoxIoVsiJaOK3VeHYNx0pBz3e/q6+dVN/vgik
175ov4Rk4GUA/Gt/14LPFbAntIffahfcZV68ngSR1L9MXYSaYy5sID7UubEdfQ7b0qOhoAvP6Vk3
lrU4eybfoGu2sL7gwGnvp7hqPswlCeAO3qq5Of2bHRYK9U7RFKdGD/XJkkOPTweBqN1G+fM+gGi2
6cbZwyQJksyWEQKEQHgXmGURtgfsRwSaiPhtCPkx9OOlxtEAP+PEfZEztfys6LI2vp2yE7QtHoK8
VczO/AenTXXEkYcVYRQ/dh7Z63f/re//V/W9Ysjwvfr+U/8Sf1Pav/3A76U9Gg9CXmytwUt+x1/+
wHOEUD9hUCwhytnQkgBV/qe8V6A2iFbEWd//h/jER61CNgFAj1GeQDD/J0Sps2Hzn4AcXIGQw9gO
fvlkFQTeex978pEg5i96+RCUq0WGs2ZqvBwKb+JAK5Rzmc2QxbdjFNWnzlWMyJeF0QIVDHLRsj22
EKRNJzvfMtEM9kz35vt4Wdxb6EkdJRReZ/h1ELc32cO4Hkn9VOF0b/nLXJIzE4w6UJ/icA6K+gg+
n268aBrRadl5aH0MCjViZd2mzB0ofHAb+w193pIMRxx/7Hm8jPxBIBgNIW+mV4Gvm/GhHnnID1ZJ
nbGviQvBKiqdIBjwLAlN0gjxjanVyKZXk6oUFZJ3PoKFgJS2UMV2mPLkJiyK+KIh/cZBMu6Fj2Uh
40csgJwjN1Uh/x6sX6a4SB51qlrY10WcUuO5N/0MnXylpT+QSDW8BAKKJU0GlS9+wsmWEDvAhoqo
J/gc88rg4CplZuTCvVgzmPv7acLp9SR9LMSEIWbMN3GUjdYl5IuJkPjMipYHaxHDau/sKEsN07N2
pX8hEzOOGEO76pujsKMQF89NkY1NZrRwqPQ/1NDG6H5wOpOyGC//uyP8r3YEF5D1ezvCU9JGwJrf
sCjpWc0P/QHyAtgqj38kXaVNYw9L8V8or2cCCEwqgkvEhDHf+APmDX5SrgGH2QU8T7K1/Kvph5bp
eI4GN8btWtJ6/pPNwRd/afq5vOP7/Eo+hbEQ+7bp16NXVdUSiaPWSwkrZqz0tsWrBEno0sDYcfYc
gj8vpXbNMRzFn+wBpzIFEeiUxNFwg/8l5kjtiAmuH4pw3/oczYiha0rN0pgzwGiD0aMvsXp6xE2W
xowC9sV2at6YHVLv6BPSn/JJ9mw4dTFx3o1gr69uWFanKo6Ca+xs3RcyoPJ1yyTafXFqBEIb6ang
qfcq69ds9udPQBfF/CuTksBPrxI8NG4I7N230MN0NKcnO81qfeGNYKWTo2AmbiJrUDdDz6azkzH2
xpZyaekoUsZ9rVOTUtlmm65I4DoSezLfiHZmiI6Xxs85JiAQvvpR81gqKY9iniIEdWLYwh80Wxsz
evwIUO0eRGMj3u+yX1Sxlqdoov539ap2LnmvX9q0o0EVodpZYNDbPHSmJywnF9Ol0Vwo2JUXFSgr
KuHV9i/O+AebovVMmlZCsYHcIca6mZkCBHlIIZC8nuoOjG7rAzBgMNAC927mNER/HgZRnmz9VfXy
YwNe3xwsaASPLYXXy8A2usJMn+pnFSnmiEb1MU+OecqZ4FnEVSAeg8ylQ14koEyU4Ge/yWuXX987
ZxupqmfkA8aFn0rfQZ9ySFWmdXfBb7ByDMoCaUBTZocJEfZJtLBz2Hn5Yy4IDt6GtUdP1JCLWeBt
XfAzrrNk/nVdzjUKYZRPW7cvwqdU6SzZuoMHcDcq49kRU9HvotkNnnSVORAS+jB4EoPFLKfVBg01
3R70K5fbOAfHTn41AOH1gXPpoLB8qUHzO8weGa/j6dLhT0YMGvdJ2PFJRnjUbVO1ckNnKQzdpkL9
nK15fIVDIB9gogOI9n4E0wYyX1g/Q+2BzYDNKIoPfBOcdKdnH/2C9mFA3IR42YSHrg9teIP1mKwo
zdL+FXSXNgUUCmgPVCDhiTctNrJp2jdbKPxjN9IWGRsypUt+/eyZm9drT424yown2E4z/2TF6/ZS
eQW4+RzTma6Q/Z89jAC2yqq5iRBc9xaLLvhf5oqeP2TzYbQ853LKGQBtmlHyfHEYN/4GWa+3jnIZ
M6hJjutF2wr1Qh4ZOiM6merk2W393EjBSKNx5/ZIp+qqO2xkgn3mNEhaEydpOzx9B8fZNjLh90cO
nm0XS0GBixmw91kZgdzT+VNqDt3omC8wrLbMSvmwUDxZZcRBipughe4IAbCjtek8kkzw94Q5+QB0
WWWHKjdfqbTN89EpJi43PTRh1E0dyFtb8ffBktBiayKJPezySSTHa4QFEUBKvvCnnB3Kx2vgCM9L
LIekqfPf1tVlRQKDmjUlJOqiyLV0gcnHSDnki2IegNizeTv7WT/t+kCuKCi96Z56fr4d06V+dlhp
Dma4AyB2Hpf4WJNjUV/3ethWtYuvhiutBlcH2cFOJCDB2cLy8o3EJjyluBg88WV68c5xfHGfxku/
bnJ4ks+9GrrwADY+P4ys4ot00sUByAl10Bi5d0PSd19TDGjokjl0nvIgnx+0ZyGcl0BguNRMLTfD
A7j2bGVxd0VWOQhFXDDofmpzZ4fBM5IzHhnl3By4/nESgf+1qVPf2Qvcp509FR6wM7Zv6jKKUnUJ
64Lnu8xx+NT6PjvIQL/LBYvp44TJ3R4trIz2Vu9M0EXp7eihVE3IthGv5jomqo8TA8ytLu/zsTJ+
flmOwa6fxRIDG0PRntrlV+UXzlXY9skxhZf8mrv++qQj8iUO6InT6wZPoV8dtEaP8BiXy7rARmFJ
83BbJdYnFGTtE8Ui2QVN1oNBBzq5QNmW4thq5ddixq82J3HhYGtYJmVkr78mOHrwBiAaPuGz6YMx
pf6iNsUaOs9oIDsk1lA+toH0xeWwttkHai8Xqu+EGApFq/S2Sbj6127U3MAWLH7FdCYGZ9TAakB/
DSBpP2tywK17QejpvKcdILIr02MnrnMGhc0drupQkmzEcmaqs47OuOuaDANoUEvyQofwlrQBdpPF
B76z6uFelHiSRBNatD7o1uiCEGrnus5KW34Ka6d6muK8fWD6dhu7Y3OPXUPEpKAT9yEtykPp48WI
xrDXHxuQzGPCYGZvR7H9JZLTfFKhflwZhX/GUUteVKgxmepMZRXwfuBKdRzb2bz4EBbqgDK7lrdd
B0zmFXXs7nM7tq+nakXAHGLxeNfFWDTNEv/cPG3FBsuNFk3ECBN6T5J7CcE0jCechuci3wo1uIB5
xTAwEW3yfNhagkwE1FjVVs92/yjLTD8nxL1hNA+f+eOQqgGzQqu+HPHoxNIJwHjmeD+hoB5ugHJ/
nlrdfKgZF2G/Ms21h9Q87K+B29LdiG38wxJY6rTMqbjLhNf/NkK3/XkJoqp5YXSTj3dwrsMIF4w1
u4zw+t7WTftFLmt4F8ci3OE2E+KsKubrsRfONu8oaXwPiWjnWB/btmdsLp1owZao+DXH6/e6MfQD
GL7yLk368ZlZeLiLiti7DerAJe5winzk6nBu4ZD79Q3zStJscHMqd/FgW3eKWcrOV8O053Exy1Xe
fFVjk/hzMvTAnFX9iewA+woD0KeeI3Efp6xTQIBnAXs9ndLu2lpc9WWaIgc2XLbg3B52AtwnjklH
UdFHR1eYZvktw+6p32Q+PvGxDf0EfUs9q+sp7hV3aDJGY+XkO9TxAzG5i3WDibZEdRlfF5OujjIX
n8NUIVnIPTBhWSl8D/ts5815vhP0deyFgBAxUxNOiiBcDU0GgrTHEX4ICBuYN1LWzp2OlHeLZ3j/
UOHmxUEPVsz9xP02W2fIuz0qzDZzN/UQffLsRpxKiCHIVucab6vFPQR9UTwkKTpYBmppfsADNNnN
Mk/Bnm2CMoce9h0GmXF8W5ixfObYy6PdtuNp6Rz7s9XygyMQ8Ad2oBErGmSvu74I7hyGwRc1Ju78
rVT1CU5Ecx+7wBdboPBpj3Ums7h4qsTVoNLhLkk8e9eG3iVjUWS5WbR8srs8RB9SDE/xEH9Jka9u
maBhGhDNY/RphDex8bu558TtnCuvLubjbEcoA4NYg7t4fA99m06Ml7HGW7cktHjtYclilzeh6DNs
zPB9V8nA6ZjHQbRp/CIH5UaCWgfc+FjP7QNMEB/VShOme45DgPYUl31UlIzPw3Bjzy1GpSGSjU2L
2/8OV8/uhMcZing7XobT3KrqMEk5Q01iP4U2hjoE50x3fE2bwfsN4HraJ5mHMW4c9PlXvG+aY9AG
4T43pRVkCtJNR1y9VrQd1TYvUg/GZIO+hKnyVg96+DDVQu7CJUcgPDYgalgYnginH2/WTtfOJ863
7ENf5gwZtwWu6bdpj6V/l2FROBRz5N3ngYXa0bWCdjP2KWVBOalfMiHt6BCgqOUFso37vyeyjxGH
bDTm83WZdd0eDD6YIQHo8K6jDPgAqZyEqXJxoi+Q3DFYWB3IqqEKMJcX1f0aYhK9IRfs0GTDco0/
kHvTlDFs86BprN1QucOVU+X9aRbNcqHLZL4Vbt89xlNx1UzNqdbrvCNluvlY4InxlaRLPMX6pr0S
oxtetJF+olCbDn6HJa/fqruUuUO+cccsQ8cwF1F+hZnIJA5JsCI8nTDKTonOLqt0U0hvvR9wi/9l
zooc6W4g83FTl7AUHGAegCwAnwwv7OLrYnAgMgvWj1a8toBDNZSIX3RfP9bDUoIctW84Eo59jnUZ
zt4F4IRPFlD+uT5DT+UZhnJK+6Wfghorfgq5RLMWLrMpIVtkTZdsr7M09u8xtnLtz0nBn5A+tVkZ
3lY1The4GMMgydH8TJ/XGL6Tclod+beRrJtbTr/LvuAEnY5/6uRv3wZkf46AMzmAfxqbESnmGFAd
txZPCTIu36HhyHZAIyPqWr9t1eXk0Im6SSwf18XvXoNWJD/IsnKB/99dEP8a7UqYAUTbSfednhFG
x8LQq6uOJRjiNRTV+hnZGICT1QMEYVX5Nc5J37uJRj04l20Lv3PZdhgFFISnpzk7Hy/23mswICZQ
ahQ3heWt2C+i7Hwa4z7Y47BHAajWMqRsK7zu1Y5sJ6ChV/36ID0rbPegFu0xGQbKzDp1Xyp3nPoH
2K5ud1h7AR15WxIcp35e6ScgpOiZhi0KYTgnTkQvgiWCeCx8p36e8qV7ZcmUv+l1LB8ctNjYHDQd
/72H5R30adT61xG9kWX2TpsGS1jh3Wp1Q3cIUhqHCx1V8Fr5D9uPqqqFd9HGwpthXunq+dwLF14j
fpB+Z6Yd337pvuspJjVkeNsMZ9596RkVMr4bdnXEO5yOzk1SeoNB5LRr319d5hf95UIBFH7N7MOR
71cXJm2YYeRcKI9zvuJaF3h+lQ3fD++eeukSzL3oDWeaEJCg+vmfXl3bjobtoRXOREgO+XRfX+7h
UXT/7/+I/1szY/RtbDKPbVoD50+YISdNslA/5u2xwmzI23i9TxNgTbiOv3lc/dtcQwGZ5d29MwKX
tg4IV3UAaN495AnGcIgwEcsZUfPbxykCYPWzRj6WaUfbrITHzY9qqU59VFOj2m050PiVkZ8fIzWL
x/PT+K/p1g9Mt9jfyJj/jpLl8wvMfViOVfkN7PH2Y3/AHsL7iU3S9TxXBw5DS7CN3wecQqqfzGDR
TD3Z7P6sEJfY37C/8qq5Dh/hd+ADhTjuTYLceiF9xa77j8KZv91PFc0txKlAgHtAn5K8Zt8u8rVa
G6K1Bu+uGHPYqZyvgwk+gvkPpbr7+U8P5vavp8W37/P5Yrh7YeVItK3H7b7bvCN3VrlPHXxHCk39
XKpKIi4bg6cMW35eJrPlRbavXoIxbY//waXR5wA9eejh37/MiZWJua+EuoMIxaVhQbPVLxMoJOUf
JAM9s6t0dsvIjQwfZiTfv/y356S5c18qRtREQAZ8ce8vLx2C1YI0d+5yDFoo0SxqlK3dDxw9CXI1
+Clm3PP9a8pvt5DfL8pSUUBnOHK+1/6XdRkOEe4bd64s2TbgBFzKwmOq6cNxe6p7V1+rxDi/D+RZ
dRcx8RivHrPRC+IieA6NZ0jiTO3mYwc7OtyvK5uupyVbXuiOtjgRtbiIXbIaen0HF4qg4LxkjvX9
++Dd+NNO+HYb58E78AB0I/VOY6UnjYIcAeAdE0vWypAzuMvNTI5gJ8TZmMWc5gzVyvevCnjw16vi
Ng6AwIvBX799MRgk+unstuIuFaN4LC3mYVBV4t+IxGnuFrESXKJqceOSboL/VcwU+vvX/+uL6VPo
ONqHg8O6ef+ujEFQZiBXAnsQb75PzAuzBKRVROMPz/N3Z835CTsi4M0yBx7Qw7tNIFz8vrTtQdyp
JJjvrTpmBo2VDKPt0HG61zlT6mW0PfN2klqxrf2Jl8WCWXCLOMn6wdf9dzfuwOJ0DLCLn/q7TUIq
qwoaO7Tvhr7hJVF4mlXXsi/scZOUWfAfvCSGacp7yf98Cstvv2dRp3ZiOaOEEQE5oVxi5sTnye3g
29WpwDcLMjgzUvwpWOXkWFIyYhtuOMbIhgimWquT5Y3zfcR8N8K1RjJ2z8ZgL3qwmjgem4nfmvKW
ubgbTldBjPn34ftrRfzN9oJpow8plaMChPfdK5LmUTjoJRB3IazJ5rBSjeNXxrqBGlg/ty0hpTmI
9jO2ZMF1QbLeHlsZSrduCUi8WwrKB1x3mxyTnTUnjiO0u1fd2vP99z/n331MKO/UU9SNtCnvPqY1
y2HExUncIY3jgZwfs6gZkAs7FI9N3v6oUjUn6DdvMc4srGrOXDjBUG/fX7HoI5naxOLdTUz2TsAj
7ksYgJQhzWK0PRg7r9bxGHiTwExlb4/4lsP0XIKHZDA8NOxC+lenGlnpNjuAbfESYMDMxmnWxPkR
dZwa3gYCUXDdjT7DdOFAeUfYfCl9bsiIm9645f+2NnyrsP9VGCvNYU3TASQplMSV8z0euWIh7VOK
Rnfo4xfMx8lL2aW+lX6Eybj0x3KM0dSl/pj2O+laOUPWESvAQxADP2xyfrdNXGYNmyBFyU9Kon8Y
18jqj7HX4UBUCvy1N5ABGS7ZzsoIxI4n61NtIUTa2X6FQfAUETpA0qHPGAeLG96MtJuGPUeAh0Vb
anzGdF3e4XIQn3RX4PZe6OpmTJkF7zS2T8Omljm+T8SgfxTVkn+1IVPvsMlvye3CorDm843x6+Ki
MsVeJC53Sc/5fQXmWpAu5qT1Lbbp8ALnGH+2DdZV9s71Y6ycR9+36idM99Np54S+j59/E9ubJo0y
gtRIQR6B/6OW5GAvYIjn9VL/QuZsiycGGqXsuMKOkqBsAwk1Eskf/TrdybWMBsrtmhRkG645ir8R
JNNnZN/eWROS5k3q9qULwQrX8m0RR3V96+MY3W7hl8XhTqcQSSJEnk91xhrxmZJEG69agn1DRFG0
pzQI9r7ogYnANd2XLlCUCaVmt6EENHBvzdvcJQs/RmtNHFXolNZW4+gFU475nH+tMz8bOJlFLLTx
Kh5sv77CAyZd8M+pmmtrDrTAwacqYqLnk1lfqiiJb8Ys6L/qMvPAO2RsM4hM213gkNfXStUe2gDR
fUNvNdn2+gWfj+RKjjha4rYjf1n6iuijBGjQD2R4gClS/QybzP0CbdFFf1XHryyU+ddoCMnkWuOo
3NkDXw+5DyQyYRDq4onjj1sWVmE7AALlTNDjAr9so6v+VTW2R7BfEtWPZEMShTOWGjTlCp/0oHj0
R8IjAhZAvlT+rvDJ6IVDuihf4wWg3CCU/FXISbr1NlOJJeAsL9aCXlpnIqi/WDGDbz5ulpbtDqSh
0AfLNsXP6uIUyHwICyCU1ic70hRD7ODqpdET6A7GBCitCtxfPs1Wxze2hOC6xbKAgo1+YCAzg54l
C6sSZ1TBYarIjIX0Ivz6OYDfDAlGrHypjFetrW23Gg+NieVF58lXn41s2YmK7gYf8HK7knj7EoKY
YAVmU6/ihcluVEzuyxyuwRNjxO61Y+KDFg3E18J//5qoLThIbYyQquEN1duicPj1CM34cHQc1Ymy
Lnwa0EvusqWoTlmZycfGNlD1UuXMVXoouVDzfIaZuQoK4q9Fzz+JkAd2EG0pfN6QxNU32KJ2eTit
5KQmag+H6Q1DiPQGjjVbDH21vkbBF1wHPqbU0vU41JGwz7Cx2SOp4fR16HKInsHFsNLdaxOYR3nG
pLtu4I/nTwu0AXzm4Ih4W1F2SoStyXLbnGuRLPcYgADSAbBGDHUG5jA35974DMWPYg32Z9LAkNBu
OHkqEd1Ljud+rqfdYqrHRfLsRWFwZV5JrpTFY/eaVCyG1PxpbI3hCRC2urSz0X05+0XCKete65zT
tgmi5hmrQ6rfmVDp+3OhsGYNccpzmntvfMW0y/lqGz4MbNT0FRgAaCzxHecSarx9AzcZuLkKIXC2
eVaRC8awdsvIneK9ajh4OmY9XcgnslObIrxCQg41IqufwyHnNF8yOCH7EKOsF69bQcBBCTFFbLqW
Tz7yM+OGlLgFKMVqGTGdC5zBlCrZCrz+1vw4BrRe0iAtdrm7kGuqrKwhuLD2DL/bXcCkC5cMdd8x
GPWK4waqWLQdG22VU4rOT4S/YEHAxcvzKyRCNwU9hxJGGcTJ0+/a6U6rqXvNg47vqMZrEysUhoWR
4ABG08jeRmwNjDuoZRdigWXBNuBcenzTN9gG+JfcTnVyAORx0xmwyMG8g08LitcegRXFTW+Wp4sA
8MaOUk6mTA385nSkXFUg38OHesLO8ljEIT2g8EpW7RBjXLBn4MWHCV0WcK8yM4oTOniax8R/TDOc
l/c9LtEXaDJYI+eJFNaiPFM0/tz/eRPIcme+X5KSp5LDFL/2jK8B6cy8cJ65PIGWentmFeS9qJ9T
UYHAmwke5X5zbEKHbxUtsN6Rkmqew0QJGpRJ+GThCnU7E2jz0pK7e8rIxENClBAOuotc3vi27fgk
55WIzl50pylhC3AFNfr+jUiioibqboM5lNOlrswXlDYEPxxkFTbHomX8mfTrHODYzngRoWdPUSS1
8YeQ0PofFptJp2PcsCQIP4YEKW2IQuQNVYixM5ogY+/APh/kmyUJDKGi5kVvQA5vz3fISUSN3Hns
QC3BwRfnhnedrPp5Zbr8iGW0fEzYuu3NREv7ODT8wwpNl7PvTZW2akN6eqNUmGNzWW1WVJ1bMFT0
mcXh1sF1KbWFplwWu3YY6GTMUyP6cg526STyddeajxN73EWWhOqlHkgT2paGPwVAyWu1Llii+c7q
IITKYSS4cJVfGwwhk61UZtgYdy1W0DFLHqEHLMr7OCHikHQjAJolcWHzuMGQu/dzi5M1wJ2CGkOC
ofvyO2MlgXhTGlUDCK26zBCmV3tEZlN+VYxEL+JeG8vmQdhyomLHPBejMHO4ILg3e98scc+rIsEm
TykSmZZc9fQrsL2r02oewNteZBr3MZXsC2ZjbSOfE+e8dslC4Vibe6zqZj9ZfsHmILw7r0+FD+8F
tgIQKMtGZR/8QbNEtD1A+HCz8SqOFujebwsC+2v9W43dFNhRO7ZHcp3x3TWyj8hjlnJeFd6cmVE3
Um3wTYTWoiGrJ3XNtCHrrKTaAiIJrNzdM5tpzayt30iGEK2LUTT2mdzQ21g1aQmKb9XEv1sohNod
vae4EYpbYMmJRzdG4b4TecSb5YcNJwxMNOdQ1SyaIa3Y7Z1EfMRxfiVbZWVR27jwDobE0R7POyBh
6oxTEfvzsPvwzHhBgIHKzZ/MMIgDCEO9yFmmbU2udLepopYwJGzoArarwXzadOh5zZxm4bpRvcz3
xaJoCWpatadghqMSuRH3PSyjZnVL1Vs7GLMzTmbUQuvDKHQyH/thLOOPwsjOCNssxE1rGz8vVxND
wclfsdptEa7tY+8OFCGRlQVPZzlMidSI+/XxzVWD9B8GPRcf0TjgbBha2yxIu6ObN+gASRQ5TVmU
/hY5yOJ8OCYbB8vUbDtWDi/wDKcOhQIn0pKQi9wz8gyoUBbviYQtnnNS84VW7rTOeOunzoE4DewL
ogYNczzOxSXihvSDozohtpyahFE4eJIZtgrq3Lomabpyqt+COade8OTMZkiRGW7aTvaEy85db181
ZvO/SsOIQWQASeCmGBRxRBK7qUurkkxhmLINeJpArHmIUsnXQxg0/98EgofkuOt8ywRw2mgHJwE0
AOxLzUiNU5iSron1fI9dHxXe3FhbvD54Z0yjnIEwnCYn4FUN4gYow275eLBSGDbJivoAIg+fdD4f
JiFylOcVH5Hs14oak9MF+sEe0o9zCU8mfCJhiR3u3BhGNjb4V6Rh1mx5PXtahRFniHW2gctgC14n
QQRmVgfi5szNE1bfvcp10TvPMZwhlpNzMFk58wGLIVZrEbFbrV4iH0euvD3vm0GasTlCm3Vw6ISI
Dn2ATb0OA31dkIpU7EIoA48Trl7PWU58Y9Wz77UQ0m560g2xYLGwPqhw0I/MzryumOZv6e3io3Rx
6VajZ3cntx5443qj/XMzXGustwqjQXtuWHFFVmp16ZMD6V/SsM39saO/2aAOay+qvhsOuZKSBKYO
IqGdreJRa2iDM4lpmAeHhsjlpxbHRhhKOokzXuWB8j3GTKx3Z7IewZO8D2vEYfRWMrtYAnngzhum
ZIV9iAiA13tv6eWBK8ePqO7mT9jmr9exWpJPUByyXccbwu5Mt7MeYFbiFul7Bcldi6qt29bycFOi
nC713mmd+Sghsn0dasd9TfEc/DWnqvwNDn9HuT2BBVNX4WBfdzYxa111kTNc+QJR2Wt3A6o0hIkN
po57jFGaKxcC103i42IepV7yuaj76MGjxp+3Q4H6L+tc+wJzn+UmcOrwU2z52deKEIl2Rx540lEp
l0F0u5YWHSsAG/5Nfm+TJN0Go/eGd/0X4fkRwuOdByj/3qvsc9J9rUos478BeN5+6neAR3s/ncfE
aFr+x+z3d4AnkD+xoD1G6srR5wiVf6E8aFjANZVmJKQk/HKGj3+gPPInNkCfeQbwp4EN/pFR2fvB
WwABESchUHN+G1bF5t//CcoEmIizgZPyrdhsC7zFXMFuQbYTu17f0vr8s0mfuaAvGV0rM3fzxLup
asZd1+SfuScHnd9OjFNysZrptZfr5hgtVP7fv977Od/5esrjeQGvICF4N1kkomzt4Biqk1/F3ktq
Wotzsdq5448G8+9BLC7FVw0k4OL7DAnh3a218QSjPxPqRHSh+5L4QFXI/tiaPJjQNz0hCE9+lrJf
mUbtH98lKwkIEfkUMNp5DPynr3FqsnGxrVadOslYutRwfDaWW3LAUT4XP5jD/wUV4EZZgYKEGE8w
znk/ZJxxGy5weVLEXADm0QJSkWym1KYYHnuf06JkDBdf4VJAu7O0NMnsgRVty4yh4taW5Y9m9X/9
kj3wO4wAtUDXASvg21WcElAzMOlWJz0pbvdMTLaB0y7+w2uZnCRwEWVw1ncLCst+O0fApU5ONzFP
UFb36vek1Q+mrP7+t2oWzJ+HuTAMmNtrtCy+zdJ6j/QkVOMcP4M6EUL32xvRWTKw//5F/u7ZsQmJ
88XYpd6tWgbbyu9lrk5rxuA61aSW45hdW1tB7f0jtFOYp/P+lvAcFxKaC4/wPaCEr68YV5zaTqlM
KK7PAIoILarvMztbNxkdEfn2N44BnJa4dy4jrL8vv3/Pf7OCYWez7dnmVTVFxrcLJpQQVUIvU6dZ
9/LKyUpB7q4pjWqrY4XS+BT7LJPU6ss6gGSeX15Y9ckFO8iPEOi/+waUwpYZQTGb43soIsMifS4y
HKw79D335zr1LO6gkwn237/xv7sUDCMNgsbR8hecncgUWmy/cU6Jy+MNzqoWolvY6rWh+3//Yt+e
LWzfCnqM7QeKkwXk6f3yreMeE4Wmtq5CZgQr4uAWnMlh0LWeSf6lkUJ8/4ri2y3YXJJMZ9+ovnh1
1F/A/DpblQTwDq7skEkCag8K/a7tkPlNFlhph3IRZzK6gVgzO0sitAMF6MEJA2jKeZjDWLGZYvm8
g7yNepaVaQpekNiB7BIzlvn+R0Z99s0rAePDw2jF2I5C6UDo5r3bUJAxpmouHHXV5XZxwIR8PVSJ
h/2v6LIBp4RiAVOkWWgruPhpvXh7ote8u5bhypmhT+cJ0ZW9N3Sj/pUQi/51RoJNjNO5q5VgGPGO
ypApjCto83AQYA54bnpyD9mGnfJjrZmk+VDaW6jAEkGLTJvn3qBW0IWx+kx5gOdE5VtU18wSoa0E
TyRTWOk2DsJGHAURXiQH+th77Yog9jJyZBOCniM49N5FXjZcwwyozm6mTaPxn1GjksQYmaEchHZW
SK1ooZjZ9+uFRcntXZ2xua6PCubwrSjjqwzrp1dQpObZr0tZXxXC0K40VYslewvFDnyn5GexBHxl
/or3L9GEzIeeSJ5h7fWZ95IhTwfHhcP9shDz+PpGovJGBrcFY9Kv9RrK49j4zX3r9QUUfdpe8pAU
Dq1dMOK3H7icMOfpowWF/sRMA8wvZEzhzGq+J1kofFrI/rg4A+Rn6PjcofYIjZj/o3m4h9i/PsmR
0XIdmHHAWUss5rZ7zYpIklbiwDZcO2KAt3ppUfLXC/8VLhs4qIYlv6Uwbffa89ywNaEtO59yJSc1
hgReTvJ1EbepoXohdF983zSqsUeOSlEuq38Vm8LkjNGfh+82Upj7DDRtRmZgMTY8D0ibhDDbHdRt
98X3Mp7mkqY1hvYVMsftaIe+d3VuJS3mW91Fp0YgYjkbAojj+ibXp+dc9KqY96+yoyUi+lGLm9gC
+NotLrl9Wwb6TC6QhHDevFl2iNJhLY+0fE8d/HwojP2As7rFvKYWmrOo733IHQu+9RgqlS79fY0H
CMGi+RptRQKEi3eq++IZy1T4bm1AZNUi2ofIWeVxXdEB7GTkqZ/LcSwf9ZosH7CizXdNN1diw0xA
6IMgfPsqySu007mBErp8xky3XKthZ3ehx3RuxWIbvyl4uL6bLjfa1vapUHEFVzkLMO13Owb9wB6Q
1tflMQuI9ByquK4REBgPA9YkPoN2V94xMiLyJg2HgoFB2/+m1YqBivSHm8Bz8T9EQIEYe8jYmbar
mepOdg2zuofw8cXDtLQ74NzifUUo/f+5O7PmtJUtCv8VV95FaR6qblJ1MXgeEmc4SV4oGWTUIDRP
8OvvJ4bEwo7vPUc8UJe8GbLVarV29x7WWlBs5GF4Q6kznZ41jRywtBQoLiuzCL20qIjunFmpQD+8
yvyf06YCBztGfLs0ffqNw+XoWlnmVnJuZ5X5IybDdrYM49VPkObRFfzYQC3qSl/9pBV5PoQzaEXX
bMljtGn1OZ3Pq/DnDGxTPqC2DIJETq3z5jBKR2pNzXPQtBgME86AfXgwFmewN+SNY6IKEMmjh4KU
3yXtLPHlLIUkb2kUS280jaqhLwnpEzC0xXcxL3VY4mHFh5YRyt0kE6AsUtfKoaa1SXQPRuoCjYEy
Vc4WcYQhWyL/TMGSztFRBNInhSlkYFrUn4A4JI6lwbJIc880ap58XN1w0rUvwMmhPhiKsurroxEX
QrlkNAAf4ZMUjzN45ICKrqKlNFQXUfE1Bqoan5ZhdlYYKD6EvjwOrCz67gRChQFJqc8yCQ0DJFPl
c2eULz6xK60gwMS935h6UkG0KfNELboQbsg/oHWcFzEEijmLWjI5kbnrsoGkznglsqa0M4ziXJ1d
m3WTRlI1qNFP8bb5ZJrKOKRoBcYUiRKWrJxTyUotmLuGdlEbsHUIvyahigAkNWRKcSsUMlCvHCkU
zNYZL2tJ32qeOezHdmGMqGGoOujhNGisKXWcnW/68OiUaDj+4DKQauKoLKOsNTBLEjdlrPPqF76R
XOg1TMgX6+JTHLNsTyML4tX+nFwdAr3JlPOcD42QokVqBHeKn8HhZ8x8O35axqXelBZhhQyAwQ7D
mV559KQkaIPNJeMv6vnOZeo72UUA5Nrvh/VUFH0gsP5jVubujLTq0NDFFHE5YFLZ92AlFdJnGJkh
JrBV375D54UCayDmQ7+qkosZDd5nS7thi0FV2urD0lx9LY108UCJ4kkNVt9rVVfu57lK4soMYFxU
HVibdMBZk2nuTycrIarP08LiyfHGIzBAXtahFAEvd7/0BURkyMdYV1B4IkpTV0G8gJMQP346h+qk
usidWr7Wk2h5m2S59mDCjooo82JeKH2Tp4ASFuJB34Cv1pBmK3lwW6epfg/KNbhPQHU9LISdnKJ1
l431UgqGERQzj5FjltfwEiNEYYxUYfYzW4M8FvXkflWsKqCDSYC7cEYImCxs/Yp2hcdRLFWfq3w6
p4+ukG8hcjZ+zitzjvwLMBf2SgA+fXLY0zuHpBn607CHS06FFo1fTjNXFVV8Tdc6DE2AG64VU5bo
u0BCMj1XcHmAD0OY2+iiVBGTQ6eqPvPpBfxizmNQb6G2+hwLH/XBZbH6lCNLh9TPtPpRBHlSDOUs
08VVLeraOIXDRoJ1eoQO2p1Zk+A+d/wiuyDKlW5m1ir6Co8DoikSciRhX5UseU5e1K7uKnb4J6VM
stsijstzsL/LaxqlF8EgdvwRWXuF8MLHuZ3PdYghKCnHFFunpVV+mqplBR/TbISeHFx26Y95nWuw
pQXGTS1U3CjIJgdKmrgMqwHUZcUIGpxIvc2t5cpAayeB7dcOLB2HqFRepJrF6MyRkCyZxuR3dT1R
h1pggnwtLPGQLZTka6Ess282MN5hWcM1sprVVEUspG50mbQ3dOIza6DFlSXAmCHmTYMO+1AuL9EH
lUoRDHSm6mO5Ik4JA1LYoNdG4p7+sPqrnFbSrSFymimElmhntqSloG/i0DhLMgvmwEgVTnZesHaf
SFTWf8W2lo8rAyrByszRlpAp9EKzHChUXWZRYEHfa5O3h5s6gYjAp5vpwsrjJ8Ovpx+zGW0F/ZXI
8isNzcGI6jJ0uZAXJUv4fVJgmuzO9xIso0NVNkf5wJk2ZH2rZV3TURQhdGGAqrCv5wW8sZJuld99
6tW01UxXs3vywpbcH4GQvw+dAH2qEAwqjcMaTw3YhKLDQoKmZ/Gt9pN6pG/6df9vcqHbGxm4uTtc
k3R8Krx0+eBlvDHZh39tWsmabz9GIsy/RP/sR28bOvGe0YOMUffKmxFQimrlSWlifxYq/RrSerxv
WQjcXOTFxHv/TnN6Bk0pVgP5WX+0dycBEmLbryUHSiE6Zc0mtF5/Nhd8NkV/moS3728zm2//pnUH
7mQhaETL8lSM8+e5Yk4WTQKplWFej+nlLOzZ+D0LtP3DxWaSTjE2d0mb9PNZMJ0emV0a+aFKOc5Z
gJrVZtCdZkGzew6HY+agffeW2bNkBXn03RpgjXChI1oDqiY7Xe9eR3DdJhsLhOTVN8FSemSWKDWQ
kFl/6J0+rlmw6NjouAT05iYNiIB3kwDs4fmLYKngadYkQqTFjuvubbvB8XR7AXB2MqAACvib13z/
RTB6oDDNBiS5+f7oJgEcVFdf2HgB+OHIbeLqW8+eglpTaiP3eaROkNSf3PUN4PYp4xncP0XF5rO3
Fdhyz1RATjgybeLN5/icIWKjm0HtnVT+zoao9hRaeSzdamBdfPb9ACziUA1qJEKOzQ+QZVA67wVy
Dwwg9WFt+5Dx9a1XQe+R3TBUCoWbz9GdipgFs6s71FXkcoG8Q5q1WQR7Z0PL6PHCyeyZ21MRafnj
2hOABXb2h7rco85uaOAtXp0Fmy0RCDNEz7vFcHSzgLRbZ4cg92xkPqEO3X72HYLVA0+HZNi6S4CX
YuOHj+mMaHHA73hA4HiEQAIsqtsdsLnLll/g+ERBViaS2PiFo9scONepm4Nrh80BLlnAfPzbdwhq
j94N6oawVqw/f+N89D+slF+x96kvgsk66hZe9lpw/qcf7OLNl99vY83Lyft3TVDd+mHT4rS59u+g
/EMrllzHQs++3MVG6+ts//v2Bl9eunWt3V3t/nghvNRNxz6MX4Tsy+0w79wFsfu/A/fRXbitYHh9
Hvk9kvfvWuN8tvz/i+Fsvme3ibE7202BK7cFKekAYZF0Nzx3w8zNdpaaxwglCD6qq+VTNxBPUbrH
sApRGqFBZ9vQAqbuJNpZakYNfJ5dtLtldGDGuUD2eGdsbXwdIHY1PvACt3JT77nlTfDV2fI2vXMS
PZ1ABFQsHtvEtpvoputVzph1MWkvb6DveMWuls+9CDbetmUOSOw6XS1fMONC7Oysl7dmNkQHXQ1f
Tly/tQAVfc3Q29kumCiUvttvJBB4NszOpsOJcPe8CDDkAzy/y6hqPzyo0gklug74+qVvoqfvAM7p
mpEV4/lyN8T1ujCZ5d0fXm3O/ZUieWsLuIkKkb2YZke12fK7zsetK8KW99imcLvbpW7khpPdCJvp
2OZFu5vOMndMMczL89aapv2tCbY72xdjX0zddnJfURpijO6mG02wKG+tbMhoGh7w7rYzqAUz0Cct
3wSZsXwg61GR7ps+yMCjMN/zIU2DndN9Su68xxQYcXu2Vds8iOnSbe9bRLfaAY5Pd151cuEu4swX
7W19m1fvukwa+1demnnL3fyuX81NouYQxm+9Woxb2xj5j0Ps6M3If0DVuTfuJrXSedzo074u0q5q
pnKwCwzc+f67T5r0AEeSe1+0Z3yTa+k6LffzgBNJO6ohjeMcwMnep950v35K8qr7o/yI7GK2DEp3
L0ygub9JvHSdkgc/mngnl9mLvW2T0ehq/nNU/GEhQq3RdJ8f5gIvF2Jj/gDnwTdFL59V0f9JJPzF
q9tRpcagD+Bx/yTk03G437x0wc62e2SNl90mfLo+w7d0RjoO+m2Ov67GvSw/eXXwm1pR13l5E77W
dezQxUB+2HqaJkCr3R/+dLp/LdP0q1z/Mv+0a8V47b+1k2vNL8aB56Yf/gMAAP//</cx:binary>
              </cx:geoCache>
            </cx:geography>
          </cx:layoutPr>
        </cx:series>
      </cx:plotAreaRegion>
    </cx:plotArea>
    <cx:legend pos="r" align="min" overlay="0"/>
  </cx:chart>
  <cx:spPr>
    <a:solidFill>
      <a:schemeClr val="tx2">
        <a:lumMod val="75000"/>
        <a:lumOff val="25000"/>
      </a:schemeClr>
    </a:solidFill>
    <a:effectLst>
      <a:glow>
        <a:schemeClr val="accent1">
          <a:alpha val="40000"/>
        </a:schemeClr>
      </a:glow>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emf"/><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1.emf"/><Relationship Id="rId5" Type="http://schemas.microsoft.com/office/2014/relationships/chartEx" Target="../charts/chartEx2.xml"/><Relationship Id="rId15" Type="http://schemas.openxmlformats.org/officeDocument/2006/relationships/image" Target="../media/image5.emf"/><Relationship Id="rId10" Type="http://schemas.openxmlformats.org/officeDocument/2006/relationships/chart" Target="../charts/chart8.xml"/><Relationship Id="rId4" Type="http://schemas.microsoft.com/office/2014/relationships/chartEx" Target="../charts/chartEx1.xml"/><Relationship Id="rId9" Type="http://schemas.openxmlformats.org/officeDocument/2006/relationships/chart" Target="../charts/chart7.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8</xdr:col>
      <xdr:colOff>200526</xdr:colOff>
      <xdr:row>35</xdr:row>
      <xdr:rowOff>48126</xdr:rowOff>
    </xdr:from>
    <xdr:to>
      <xdr:col>9</xdr:col>
      <xdr:colOff>393032</xdr:colOff>
      <xdr:row>37</xdr:row>
      <xdr:rowOff>144378</xdr:rowOff>
    </xdr:to>
    <xdr:sp macro="" textlink="">
      <xdr:nvSpPr>
        <xdr:cNvPr id="5" name="Rectangle 4">
          <a:extLst>
            <a:ext uri="{FF2B5EF4-FFF2-40B4-BE49-F238E27FC236}">
              <a16:creationId xmlns:a16="http://schemas.microsoft.com/office/drawing/2014/main" id="{7675A26C-0343-2F1F-13FE-CFCA1C93FE99}"/>
            </a:ext>
          </a:extLst>
        </xdr:cNvPr>
        <xdr:cNvSpPr/>
      </xdr:nvSpPr>
      <xdr:spPr>
        <a:xfrm>
          <a:off x="7291137" y="6505073"/>
          <a:ext cx="1066800" cy="4652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537410</xdr:colOff>
      <xdr:row>35</xdr:row>
      <xdr:rowOff>56148</xdr:rowOff>
    </xdr:from>
    <xdr:to>
      <xdr:col>10</xdr:col>
      <xdr:colOff>737936</xdr:colOff>
      <xdr:row>37</xdr:row>
      <xdr:rowOff>152400</xdr:rowOff>
    </xdr:to>
    <xdr:sp macro="" textlink="">
      <xdr:nvSpPr>
        <xdr:cNvPr id="6" name="Rectangle 5">
          <a:extLst>
            <a:ext uri="{FF2B5EF4-FFF2-40B4-BE49-F238E27FC236}">
              <a16:creationId xmlns:a16="http://schemas.microsoft.com/office/drawing/2014/main" id="{E14BA4D7-FF15-4B61-9776-28E7C5632C92}"/>
            </a:ext>
          </a:extLst>
        </xdr:cNvPr>
        <xdr:cNvSpPr/>
      </xdr:nvSpPr>
      <xdr:spPr>
        <a:xfrm>
          <a:off x="8502315" y="6513095"/>
          <a:ext cx="1066800" cy="4652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16042</xdr:colOff>
      <xdr:row>35</xdr:row>
      <xdr:rowOff>32084</xdr:rowOff>
    </xdr:from>
    <xdr:to>
      <xdr:col>11</xdr:col>
      <xdr:colOff>1082842</xdr:colOff>
      <xdr:row>37</xdr:row>
      <xdr:rowOff>128336</xdr:rowOff>
    </xdr:to>
    <xdr:sp macro="" textlink="">
      <xdr:nvSpPr>
        <xdr:cNvPr id="7" name="Rectangle 6">
          <a:extLst>
            <a:ext uri="{FF2B5EF4-FFF2-40B4-BE49-F238E27FC236}">
              <a16:creationId xmlns:a16="http://schemas.microsoft.com/office/drawing/2014/main" id="{8E313A1C-94D6-4557-A8E3-41243B1FDB0E}"/>
            </a:ext>
          </a:extLst>
        </xdr:cNvPr>
        <xdr:cNvSpPr/>
      </xdr:nvSpPr>
      <xdr:spPr>
        <a:xfrm>
          <a:off x="9681410" y="6489031"/>
          <a:ext cx="1066800" cy="4652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120315</xdr:colOff>
      <xdr:row>35</xdr:row>
      <xdr:rowOff>48127</xdr:rowOff>
    </xdr:from>
    <xdr:to>
      <xdr:col>13</xdr:col>
      <xdr:colOff>168442</xdr:colOff>
      <xdr:row>37</xdr:row>
      <xdr:rowOff>144379</xdr:rowOff>
    </xdr:to>
    <xdr:sp macro="" textlink="">
      <xdr:nvSpPr>
        <xdr:cNvPr id="8" name="Rectangle 7">
          <a:extLst>
            <a:ext uri="{FF2B5EF4-FFF2-40B4-BE49-F238E27FC236}">
              <a16:creationId xmlns:a16="http://schemas.microsoft.com/office/drawing/2014/main" id="{9F71305F-D16D-4B6D-AF26-4A6DFDC1B37B}"/>
            </a:ext>
          </a:extLst>
        </xdr:cNvPr>
        <xdr:cNvSpPr/>
      </xdr:nvSpPr>
      <xdr:spPr>
        <a:xfrm>
          <a:off x="10876547" y="6505074"/>
          <a:ext cx="1066800" cy="4652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71887</xdr:colOff>
      <xdr:row>0</xdr:row>
      <xdr:rowOff>14377</xdr:rowOff>
    </xdr:from>
    <xdr:to>
      <xdr:col>25</xdr:col>
      <xdr:colOff>359434</xdr:colOff>
      <xdr:row>48</xdr:row>
      <xdr:rowOff>129396</xdr:rowOff>
    </xdr:to>
    <xdr:sp macro="" textlink="">
      <xdr:nvSpPr>
        <xdr:cNvPr id="20" name="Rectangle: Rounded Corners 19">
          <a:extLst>
            <a:ext uri="{FF2B5EF4-FFF2-40B4-BE49-F238E27FC236}">
              <a16:creationId xmlns:a16="http://schemas.microsoft.com/office/drawing/2014/main" id="{DFFC2D9B-3251-C21E-2DEE-D8E160DFDA30}"/>
            </a:ext>
          </a:extLst>
        </xdr:cNvPr>
        <xdr:cNvSpPr/>
      </xdr:nvSpPr>
      <xdr:spPr>
        <a:xfrm>
          <a:off x="71887" y="14377"/>
          <a:ext cx="15383773" cy="9086491"/>
        </a:xfrm>
        <a:prstGeom prst="roundRect">
          <a:avLst>
            <a:gd name="adj" fmla="val 2743"/>
          </a:avLst>
        </a:prstGeom>
        <a:gradFill>
          <a:gsLst>
            <a:gs pos="0">
              <a:schemeClr val="accent1">
                <a:lumMod val="5000"/>
                <a:lumOff val="95000"/>
              </a:schemeClr>
            </a:gs>
            <a:gs pos="100000">
              <a:schemeClr val="tx2">
                <a:lumMod val="95000"/>
                <a:lumOff val="5000"/>
              </a:schemeClr>
            </a:gs>
          </a:gsLst>
          <a:lin ang="5400000" scaled="1"/>
        </a:gradFill>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19</xdr:row>
      <xdr:rowOff>53340</xdr:rowOff>
    </xdr:from>
    <xdr:to>
      <xdr:col>7</xdr:col>
      <xdr:colOff>463617</xdr:colOff>
      <xdr:row>34</xdr:row>
      <xdr:rowOff>77404</xdr:rowOff>
    </xdr:to>
    <xdr:graphicFrame macro="">
      <xdr:nvGraphicFramePr>
        <xdr:cNvPr id="2" name="Chart 1">
          <a:extLst>
            <a:ext uri="{FF2B5EF4-FFF2-40B4-BE49-F238E27FC236}">
              <a16:creationId xmlns:a16="http://schemas.microsoft.com/office/drawing/2014/main" id="{A1E0AEB9-CC3F-4A50-84D0-E3B459028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4</xdr:row>
      <xdr:rowOff>91441</xdr:rowOff>
    </xdr:from>
    <xdr:to>
      <xdr:col>15</xdr:col>
      <xdr:colOff>556260</xdr:colOff>
      <xdr:row>18</xdr:row>
      <xdr:rowOff>137161</xdr:rowOff>
    </xdr:to>
    <xdr:graphicFrame macro="">
      <xdr:nvGraphicFramePr>
        <xdr:cNvPr id="3" name="Chart 2">
          <a:extLst>
            <a:ext uri="{FF2B5EF4-FFF2-40B4-BE49-F238E27FC236}">
              <a16:creationId xmlns:a16="http://schemas.microsoft.com/office/drawing/2014/main" id="{E6E6F052-F002-48FD-A8E9-176695008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205740</xdr:colOff>
      <xdr:row>34</xdr:row>
      <xdr:rowOff>121920</xdr:rowOff>
    </xdr:from>
    <xdr:to>
      <xdr:col>16</xdr:col>
      <xdr:colOff>0</xdr:colOff>
      <xdr:row>47</xdr:row>
      <xdr:rowOff>40532</xdr:rowOff>
    </xdr:to>
    <xdr:graphicFrame macro="">
      <xdr:nvGraphicFramePr>
        <xdr:cNvPr id="4" name="Chart 3">
          <a:extLst>
            <a:ext uri="{FF2B5EF4-FFF2-40B4-BE49-F238E27FC236}">
              <a16:creationId xmlns:a16="http://schemas.microsoft.com/office/drawing/2014/main" id="{76C7B98F-7117-4A08-B132-B26B60A3B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518160</xdr:colOff>
      <xdr:row>19</xdr:row>
      <xdr:rowOff>53340</xdr:rowOff>
    </xdr:from>
    <xdr:to>
      <xdr:col>15</xdr:col>
      <xdr:colOff>586740</xdr:colOff>
      <xdr:row>34</xdr:row>
      <xdr:rowOff>53340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41B2DD7-8DAF-4524-BDAA-0323545CB5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85360" y="3528060"/>
              <a:ext cx="49453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68580</xdr:colOff>
      <xdr:row>0</xdr:row>
      <xdr:rowOff>81064</xdr:rowOff>
    </xdr:from>
    <xdr:to>
      <xdr:col>24</xdr:col>
      <xdr:colOff>441960</xdr:colOff>
      <xdr:row>23</xdr:row>
      <xdr:rowOff>152400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44A448D-37EF-46EA-B76B-A0DC427B1C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22180" y="81064"/>
              <a:ext cx="5250180" cy="42775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236219</xdr:colOff>
      <xdr:row>8</xdr:row>
      <xdr:rowOff>60960</xdr:rowOff>
    </xdr:from>
    <xdr:to>
      <xdr:col>3</xdr:col>
      <xdr:colOff>236219</xdr:colOff>
      <xdr:row>18</xdr:row>
      <xdr:rowOff>140159</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54AF4B2-6CE2-4C75-A321-85C53ADE5E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6219" y="792480"/>
              <a:ext cx="1828800" cy="19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4</xdr:row>
      <xdr:rowOff>83820</xdr:rowOff>
    </xdr:from>
    <xdr:to>
      <xdr:col>6</xdr:col>
      <xdr:colOff>255600</xdr:colOff>
      <xdr:row>8</xdr:row>
      <xdr:rowOff>7620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16A09B8C-F47E-40F5-BD9F-01233D1FE1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8600" y="83820"/>
              <a:ext cx="368460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266699</xdr:colOff>
      <xdr:row>8</xdr:row>
      <xdr:rowOff>53340</xdr:rowOff>
    </xdr:from>
    <xdr:to>
      <xdr:col>6</xdr:col>
      <xdr:colOff>266699</xdr:colOff>
      <xdr:row>18</xdr:row>
      <xdr:rowOff>132539</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BEBD6E01-4D7A-4E28-95C0-23ED3501AA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95499" y="784860"/>
              <a:ext cx="1828800" cy="19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114300</xdr:colOff>
      <xdr:row>24</xdr:row>
      <xdr:rowOff>106680</xdr:rowOff>
    </xdr:from>
    <xdr:to>
      <xdr:col>20</xdr:col>
      <xdr:colOff>2006</xdr:colOff>
      <xdr:row>29</xdr:row>
      <xdr:rowOff>78606</xdr:rowOff>
    </xdr:to>
    <xdr:graphicFrame macro="">
      <xdr:nvGraphicFramePr>
        <xdr:cNvPr id="10" name="Chart 9">
          <a:extLst>
            <a:ext uri="{FF2B5EF4-FFF2-40B4-BE49-F238E27FC236}">
              <a16:creationId xmlns:a16="http://schemas.microsoft.com/office/drawing/2014/main" id="{E1A93175-F603-4A6D-831A-4C9C68F16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137160</xdr:colOff>
      <xdr:row>24</xdr:row>
      <xdr:rowOff>103472</xdr:rowOff>
    </xdr:from>
    <xdr:to>
      <xdr:col>24</xdr:col>
      <xdr:colOff>470171</xdr:colOff>
      <xdr:row>29</xdr:row>
      <xdr:rowOff>71387</xdr:rowOff>
    </xdr:to>
    <xdr:graphicFrame macro="">
      <xdr:nvGraphicFramePr>
        <xdr:cNvPr id="11" name="Chart 10">
          <a:extLst>
            <a:ext uri="{FF2B5EF4-FFF2-40B4-BE49-F238E27FC236}">
              <a16:creationId xmlns:a16="http://schemas.microsoft.com/office/drawing/2014/main" id="{686155F1-BF82-4C91-A02B-F4D0B538C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116306</xdr:colOff>
      <xdr:row>32</xdr:row>
      <xdr:rowOff>8021</xdr:rowOff>
    </xdr:from>
    <xdr:to>
      <xdr:col>20</xdr:col>
      <xdr:colOff>0</xdr:colOff>
      <xdr:row>36</xdr:row>
      <xdr:rowOff>154807</xdr:rowOff>
    </xdr:to>
    <xdr:graphicFrame macro="">
      <xdr:nvGraphicFramePr>
        <xdr:cNvPr id="12" name="Chart 11">
          <a:extLst>
            <a:ext uri="{FF2B5EF4-FFF2-40B4-BE49-F238E27FC236}">
              <a16:creationId xmlns:a16="http://schemas.microsoft.com/office/drawing/2014/main" id="{C6181387-9B37-4DA7-84D1-279B0F50B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186490</xdr:colOff>
      <xdr:row>31</xdr:row>
      <xdr:rowOff>160421</xdr:rowOff>
    </xdr:from>
    <xdr:to>
      <xdr:col>24</xdr:col>
      <xdr:colOff>494491</xdr:colOff>
      <xdr:row>36</xdr:row>
      <xdr:rowOff>164432</xdr:rowOff>
    </xdr:to>
    <xdr:graphicFrame macro="">
      <xdr:nvGraphicFramePr>
        <xdr:cNvPr id="13" name="Chart 12">
          <a:extLst>
            <a:ext uri="{FF2B5EF4-FFF2-40B4-BE49-F238E27FC236}">
              <a16:creationId xmlns:a16="http://schemas.microsoft.com/office/drawing/2014/main" id="{AEE66FFD-927F-4390-8CE8-9E88B4E21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131544</xdr:colOff>
      <xdr:row>39</xdr:row>
      <xdr:rowOff>175261</xdr:rowOff>
    </xdr:from>
    <xdr:to>
      <xdr:col>24</xdr:col>
      <xdr:colOff>502596</xdr:colOff>
      <xdr:row>45</xdr:row>
      <xdr:rowOff>12433</xdr:rowOff>
    </xdr:to>
    <xdr:graphicFrame macro="">
      <xdr:nvGraphicFramePr>
        <xdr:cNvPr id="14" name="Chart 13">
          <a:extLst>
            <a:ext uri="{FF2B5EF4-FFF2-40B4-BE49-F238E27FC236}">
              <a16:creationId xmlns:a16="http://schemas.microsoft.com/office/drawing/2014/main" id="{C97031D9-BD49-48B2-9BCE-B89CD6939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113489</xdr:colOff>
      <xdr:row>29</xdr:row>
      <xdr:rowOff>137809</xdr:rowOff>
    </xdr:from>
    <xdr:to>
      <xdr:col>19</xdr:col>
      <xdr:colOff>599872</xdr:colOff>
      <xdr:row>31</xdr:row>
      <xdr:rowOff>48638</xdr:rowOff>
    </xdr:to>
    <xdr:sp macro="" textlink="Pivot!J24">
      <xdr:nvSpPr>
        <xdr:cNvPr id="15" name="Rectangle 14">
          <a:extLst>
            <a:ext uri="{FF2B5EF4-FFF2-40B4-BE49-F238E27FC236}">
              <a16:creationId xmlns:a16="http://schemas.microsoft.com/office/drawing/2014/main" id="{4453292E-1C59-7E9C-2065-9DC17C6848F4}"/>
            </a:ext>
          </a:extLst>
        </xdr:cNvPr>
        <xdr:cNvSpPr/>
      </xdr:nvSpPr>
      <xdr:spPr>
        <a:xfrm>
          <a:off x="9841149" y="4798979"/>
          <a:ext cx="2310319" cy="283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3E175F4-8743-4211-BFEB-2A77B0B4E3BA}" type="TxLink">
            <a:rPr lang="en-US" sz="1100" b="0" i="0" u="none" strike="noStrike">
              <a:solidFill>
                <a:srgbClr val="000000"/>
              </a:solidFill>
              <a:latin typeface="Calibri"/>
              <a:ea typeface="Calibri"/>
              <a:cs typeface="Calibri"/>
            </a:rPr>
            <a:pPr algn="l"/>
            <a:t>$ 127.46 k</a:t>
          </a:fld>
          <a:endParaRPr lang="en-IN" sz="1100"/>
        </a:p>
      </xdr:txBody>
    </xdr:sp>
    <xdr:clientData/>
  </xdr:twoCellAnchor>
  <xdr:twoCellAnchor>
    <xdr:from>
      <xdr:col>20</xdr:col>
      <xdr:colOff>201039</xdr:colOff>
      <xdr:row>37</xdr:row>
      <xdr:rowOff>71336</xdr:rowOff>
    </xdr:from>
    <xdr:to>
      <xdr:col>24</xdr:col>
      <xdr:colOff>478277</xdr:colOff>
      <xdr:row>38</xdr:row>
      <xdr:rowOff>168613</xdr:rowOff>
    </xdr:to>
    <xdr:sp macro="" textlink="Pivot!U24">
      <xdr:nvSpPr>
        <xdr:cNvPr id="16" name="Rectangle 15">
          <a:extLst>
            <a:ext uri="{FF2B5EF4-FFF2-40B4-BE49-F238E27FC236}">
              <a16:creationId xmlns:a16="http://schemas.microsoft.com/office/drawing/2014/main" id="{F54F94FF-12C7-4FF9-89B9-2C894EF56C49}"/>
            </a:ext>
          </a:extLst>
        </xdr:cNvPr>
        <xdr:cNvSpPr/>
      </xdr:nvSpPr>
      <xdr:spPr>
        <a:xfrm>
          <a:off x="12360613" y="6224081"/>
          <a:ext cx="2709153" cy="283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A6BE9BD-2BFA-4F96-9B94-512720B8BA86}" type="TxLink">
            <a:rPr lang="en-US" sz="1100" b="0" i="0" u="none" strike="noStrike">
              <a:solidFill>
                <a:srgbClr val="000000"/>
              </a:solidFill>
              <a:latin typeface="Calibri"/>
              <a:ea typeface="Calibri"/>
              <a:cs typeface="Calibri"/>
            </a:rPr>
            <a:pPr algn="l"/>
            <a:t>$ 1.91 k</a:t>
          </a:fld>
          <a:endParaRPr lang="en-IN" sz="1100"/>
        </a:p>
      </xdr:txBody>
    </xdr:sp>
    <xdr:clientData/>
  </xdr:twoCellAnchor>
  <xdr:twoCellAnchor>
    <xdr:from>
      <xdr:col>16</xdr:col>
      <xdr:colOff>126459</xdr:colOff>
      <xdr:row>37</xdr:row>
      <xdr:rowOff>77822</xdr:rowOff>
    </xdr:from>
    <xdr:to>
      <xdr:col>20</xdr:col>
      <xdr:colOff>4864</xdr:colOff>
      <xdr:row>38</xdr:row>
      <xdr:rowOff>175099</xdr:rowOff>
    </xdr:to>
    <xdr:sp macro="" textlink="Pivot!Q24">
      <xdr:nvSpPr>
        <xdr:cNvPr id="17" name="Rectangle 16">
          <a:extLst>
            <a:ext uri="{FF2B5EF4-FFF2-40B4-BE49-F238E27FC236}">
              <a16:creationId xmlns:a16="http://schemas.microsoft.com/office/drawing/2014/main" id="{D7329390-BC64-4089-8AD7-379944C7C726}"/>
            </a:ext>
          </a:extLst>
        </xdr:cNvPr>
        <xdr:cNvSpPr/>
      </xdr:nvSpPr>
      <xdr:spPr>
        <a:xfrm>
          <a:off x="9854119" y="6230567"/>
          <a:ext cx="2310319" cy="283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304BEB3-0FAC-4921-AA96-17C3528097E2}" type="TxLink">
            <a:rPr lang="en-US" sz="1100" b="0" i="0" u="none" strike="noStrike">
              <a:solidFill>
                <a:srgbClr val="000000"/>
              </a:solidFill>
              <a:latin typeface="Calibri"/>
              <a:ea typeface="Calibri"/>
              <a:cs typeface="Calibri"/>
            </a:rPr>
            <a:pPr algn="l"/>
            <a:t>$ 0.50 k</a:t>
          </a:fld>
          <a:endParaRPr lang="en-IN" sz="1100"/>
        </a:p>
      </xdr:txBody>
    </xdr:sp>
    <xdr:clientData/>
  </xdr:twoCellAnchor>
  <xdr:twoCellAnchor>
    <xdr:from>
      <xdr:col>20</xdr:col>
      <xdr:colOff>189690</xdr:colOff>
      <xdr:row>29</xdr:row>
      <xdr:rowOff>132945</xdr:rowOff>
    </xdr:from>
    <xdr:to>
      <xdr:col>24</xdr:col>
      <xdr:colOff>462064</xdr:colOff>
      <xdr:row>31</xdr:row>
      <xdr:rowOff>43774</xdr:rowOff>
    </xdr:to>
    <xdr:sp macro="" textlink="Pivot!M24">
      <xdr:nvSpPr>
        <xdr:cNvPr id="18" name="Rectangle 17">
          <a:extLst>
            <a:ext uri="{FF2B5EF4-FFF2-40B4-BE49-F238E27FC236}">
              <a16:creationId xmlns:a16="http://schemas.microsoft.com/office/drawing/2014/main" id="{285DCF05-109E-4305-B01A-F69CF8E8A786}"/>
            </a:ext>
          </a:extLst>
        </xdr:cNvPr>
        <xdr:cNvSpPr/>
      </xdr:nvSpPr>
      <xdr:spPr>
        <a:xfrm>
          <a:off x="12349264" y="4794115"/>
          <a:ext cx="2704289" cy="283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4943C50-57BE-4CB3-9B8F-258D120B9458}" type="TxLink">
            <a:rPr lang="en-US" sz="1100" b="0" i="0" u="none" strike="noStrike">
              <a:solidFill>
                <a:srgbClr val="000000"/>
              </a:solidFill>
              <a:latin typeface="Calibri"/>
              <a:ea typeface="Calibri"/>
              <a:cs typeface="Calibri"/>
            </a:rPr>
            <a:pPr algn="l"/>
            <a:t>$ 26.71 k</a:t>
          </a:fld>
          <a:endParaRPr lang="en-IN" sz="1100"/>
        </a:p>
      </xdr:txBody>
    </xdr:sp>
    <xdr:clientData/>
  </xdr:twoCellAnchor>
  <xdr:twoCellAnchor>
    <xdr:from>
      <xdr:col>16</xdr:col>
      <xdr:colOff>142672</xdr:colOff>
      <xdr:row>45</xdr:row>
      <xdr:rowOff>126460</xdr:rowOff>
    </xdr:from>
    <xdr:to>
      <xdr:col>24</xdr:col>
      <xdr:colOff>510702</xdr:colOff>
      <xdr:row>47</xdr:row>
      <xdr:rowOff>37289</xdr:rowOff>
    </xdr:to>
    <xdr:sp macro="" textlink="Pivot!Y24">
      <xdr:nvSpPr>
        <xdr:cNvPr id="19" name="Rectangle 18">
          <a:extLst>
            <a:ext uri="{FF2B5EF4-FFF2-40B4-BE49-F238E27FC236}">
              <a16:creationId xmlns:a16="http://schemas.microsoft.com/office/drawing/2014/main" id="{5E739191-3797-493C-8B89-56D2988A695F}"/>
            </a:ext>
          </a:extLst>
        </xdr:cNvPr>
        <xdr:cNvSpPr/>
      </xdr:nvSpPr>
      <xdr:spPr>
        <a:xfrm>
          <a:off x="9870332" y="7770779"/>
          <a:ext cx="5231859" cy="283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3F6FCF4-C8CD-408D-B9DA-A7A05897CD54}" type="TxLink">
            <a:rPr lang="en-US" sz="1100" b="0" i="0" u="none" strike="noStrike">
              <a:solidFill>
                <a:srgbClr val="000000"/>
              </a:solidFill>
              <a:latin typeface="Calibri"/>
              <a:ea typeface="Calibri"/>
              <a:cs typeface="Calibri"/>
            </a:rPr>
            <a:pPr algn="l"/>
            <a:t>20.95%</a:t>
          </a:fld>
          <a:endParaRPr lang="en-IN" sz="1100"/>
        </a:p>
      </xdr:txBody>
    </xdr:sp>
    <xdr:clientData/>
  </xdr:twoCellAnchor>
  <mc:AlternateContent xmlns:mc="http://schemas.openxmlformats.org/markup-compatibility/2006">
    <mc:Choice xmlns:a14="http://schemas.microsoft.com/office/drawing/2010/main" Requires="a14">
      <xdr:twoCellAnchor editAs="oneCell">
        <xdr:from>
          <xdr:col>18</xdr:col>
          <xdr:colOff>243192</xdr:colOff>
          <xdr:row>29</xdr:row>
          <xdr:rowOff>170234</xdr:rowOff>
        </xdr:from>
        <xdr:to>
          <xdr:col>19</xdr:col>
          <xdr:colOff>437318</xdr:colOff>
          <xdr:row>30</xdr:row>
          <xdr:rowOff>168271</xdr:rowOff>
        </xdr:to>
        <xdr:pic>
          <xdr:nvPicPr>
            <xdr:cNvPr id="26" name="Picture 25">
              <a:extLst>
                <a:ext uri="{FF2B5EF4-FFF2-40B4-BE49-F238E27FC236}">
                  <a16:creationId xmlns:a16="http://schemas.microsoft.com/office/drawing/2014/main" id="{66CE1582-62D1-7A0D-9007-17004816002F}"/>
                </a:ext>
              </a:extLst>
            </xdr:cNvPr>
            <xdr:cNvPicPr>
              <a:picLocks noChangeAspect="1" noChangeArrowheads="1"/>
              <a:extLst>
                <a:ext uri="{84589F7E-364E-4C9E-8A38-B11213B215E9}">
                  <a14:cameraTool cellRange="Pivot!$J$33" spid="_x0000_s2100"/>
                </a:ext>
              </a:extLst>
            </xdr:cNvPicPr>
          </xdr:nvPicPr>
          <xdr:blipFill>
            <a:blip xmlns:r="http://schemas.openxmlformats.org/officeDocument/2006/relationships" r:embed="rId11"/>
            <a:srcRect/>
            <a:stretch>
              <a:fillRect/>
            </a:stretch>
          </xdr:blipFill>
          <xdr:spPr bwMode="auto">
            <a:xfrm>
              <a:off x="11186809" y="4831404"/>
              <a:ext cx="802105" cy="1844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170233</xdr:colOff>
          <xdr:row>29</xdr:row>
          <xdr:rowOff>178340</xdr:rowOff>
        </xdr:from>
        <xdr:to>
          <xdr:col>24</xdr:col>
          <xdr:colOff>398834</xdr:colOff>
          <xdr:row>30</xdr:row>
          <xdr:rowOff>185960</xdr:rowOff>
        </xdr:to>
        <xdr:pic>
          <xdr:nvPicPr>
            <xdr:cNvPr id="28" name="Picture 27">
              <a:extLst>
                <a:ext uri="{FF2B5EF4-FFF2-40B4-BE49-F238E27FC236}">
                  <a16:creationId xmlns:a16="http://schemas.microsoft.com/office/drawing/2014/main" id="{D1DCCA9B-792D-A302-4306-3BD80094AB57}"/>
                </a:ext>
              </a:extLst>
            </xdr:cNvPr>
            <xdr:cNvPicPr>
              <a:picLocks noChangeAspect="1" noChangeArrowheads="1"/>
              <a:extLst>
                <a:ext uri="{84589F7E-364E-4C9E-8A38-B11213B215E9}">
                  <a14:cameraTool cellRange="Pivot!$K$33" spid="_x0000_s2101"/>
                </a:ext>
              </a:extLst>
            </xdr:cNvPicPr>
          </xdr:nvPicPr>
          <xdr:blipFill>
            <a:blip xmlns:r="http://schemas.openxmlformats.org/officeDocument/2006/relationships" r:embed="rId12"/>
            <a:srcRect/>
            <a:stretch>
              <a:fillRect/>
            </a:stretch>
          </xdr:blipFill>
          <xdr:spPr bwMode="auto">
            <a:xfrm>
              <a:off x="14153744" y="4839510"/>
              <a:ext cx="836579" cy="1940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89170</xdr:colOff>
          <xdr:row>37</xdr:row>
          <xdr:rowOff>137809</xdr:rowOff>
        </xdr:from>
        <xdr:to>
          <xdr:col>19</xdr:col>
          <xdr:colOff>331423</xdr:colOff>
          <xdr:row>38</xdr:row>
          <xdr:rowOff>135846</xdr:rowOff>
        </xdr:to>
        <xdr:pic>
          <xdr:nvPicPr>
            <xdr:cNvPr id="30" name="Picture 29">
              <a:extLst>
                <a:ext uri="{FF2B5EF4-FFF2-40B4-BE49-F238E27FC236}">
                  <a16:creationId xmlns:a16="http://schemas.microsoft.com/office/drawing/2014/main" id="{5B019E34-0254-9157-0597-A518D50544E3}"/>
                </a:ext>
              </a:extLst>
            </xdr:cNvPr>
            <xdr:cNvPicPr>
              <a:picLocks noChangeAspect="1" noChangeArrowheads="1"/>
              <a:extLst>
                <a:ext uri="{84589F7E-364E-4C9E-8A38-B11213B215E9}">
                  <a14:cameraTool cellRange="Pivot!$L$33" spid="_x0000_s2102"/>
                </a:ext>
              </a:extLst>
            </xdr:cNvPicPr>
          </xdr:nvPicPr>
          <xdr:blipFill>
            <a:blip xmlns:r="http://schemas.openxmlformats.org/officeDocument/2006/relationships" r:embed="rId13"/>
            <a:srcRect/>
            <a:stretch>
              <a:fillRect/>
            </a:stretch>
          </xdr:blipFill>
          <xdr:spPr bwMode="auto">
            <a:xfrm>
              <a:off x="11032787" y="7036341"/>
              <a:ext cx="850232" cy="1844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583659</xdr:colOff>
          <xdr:row>37</xdr:row>
          <xdr:rowOff>129702</xdr:rowOff>
        </xdr:from>
        <xdr:to>
          <xdr:col>24</xdr:col>
          <xdr:colOff>177828</xdr:colOff>
          <xdr:row>38</xdr:row>
          <xdr:rowOff>127739</xdr:rowOff>
        </xdr:to>
        <xdr:pic>
          <xdr:nvPicPr>
            <xdr:cNvPr id="32" name="Picture 31">
              <a:extLst>
                <a:ext uri="{FF2B5EF4-FFF2-40B4-BE49-F238E27FC236}">
                  <a16:creationId xmlns:a16="http://schemas.microsoft.com/office/drawing/2014/main" id="{1974B0D4-F84C-C9C5-2476-D54873244778}"/>
                </a:ext>
              </a:extLst>
            </xdr:cNvPr>
            <xdr:cNvPicPr>
              <a:picLocks noChangeAspect="1" noChangeArrowheads="1"/>
              <a:extLst>
                <a:ext uri="{84589F7E-364E-4C9E-8A38-B11213B215E9}">
                  <a14:cameraTool cellRange="Pivot!$M$33" spid="_x0000_s2103"/>
                </a:ext>
              </a:extLst>
            </xdr:cNvPicPr>
          </xdr:nvPicPr>
          <xdr:blipFill>
            <a:blip xmlns:r="http://schemas.openxmlformats.org/officeDocument/2006/relationships" r:embed="rId14"/>
            <a:srcRect/>
            <a:stretch>
              <a:fillRect/>
            </a:stretch>
          </xdr:blipFill>
          <xdr:spPr bwMode="auto">
            <a:xfrm>
              <a:off x="13959191" y="7028234"/>
              <a:ext cx="810126" cy="1844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340468</xdr:colOff>
          <xdr:row>45</xdr:row>
          <xdr:rowOff>170234</xdr:rowOff>
        </xdr:from>
        <xdr:to>
          <xdr:col>24</xdr:col>
          <xdr:colOff>409049</xdr:colOff>
          <xdr:row>46</xdr:row>
          <xdr:rowOff>177854</xdr:rowOff>
        </xdr:to>
        <xdr:pic>
          <xdr:nvPicPr>
            <xdr:cNvPr id="34" name="Picture 33">
              <a:extLst>
                <a:ext uri="{FF2B5EF4-FFF2-40B4-BE49-F238E27FC236}">
                  <a16:creationId xmlns:a16="http://schemas.microsoft.com/office/drawing/2014/main" id="{98AEE5A2-6061-0CE9-8CBD-355D89364917}"/>
                </a:ext>
              </a:extLst>
            </xdr:cNvPr>
            <xdr:cNvPicPr>
              <a:picLocks noChangeAspect="1" noChangeArrowheads="1"/>
              <a:extLst>
                <a:ext uri="{84589F7E-364E-4C9E-8A38-B11213B215E9}">
                  <a14:cameraTool cellRange="Pivot!$N$33" spid="_x0000_s2104"/>
                </a:ext>
              </a:extLst>
            </xdr:cNvPicPr>
          </xdr:nvPicPr>
          <xdr:blipFill>
            <a:blip xmlns:r="http://schemas.openxmlformats.org/officeDocument/2006/relationships" r:embed="rId15"/>
            <a:srcRect/>
            <a:stretch>
              <a:fillRect/>
            </a:stretch>
          </xdr:blipFill>
          <xdr:spPr bwMode="auto">
            <a:xfrm>
              <a:off x="13716000" y="7814553"/>
              <a:ext cx="1284538" cy="1940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251298</xdr:colOff>
      <xdr:row>0</xdr:row>
      <xdr:rowOff>81064</xdr:rowOff>
    </xdr:from>
    <xdr:to>
      <xdr:col>15</xdr:col>
      <xdr:colOff>575553</xdr:colOff>
      <xdr:row>4</xdr:row>
      <xdr:rowOff>0</xdr:rowOff>
    </xdr:to>
    <xdr:sp macro="" textlink="">
      <xdr:nvSpPr>
        <xdr:cNvPr id="35" name="Rectangle 34">
          <a:extLst>
            <a:ext uri="{FF2B5EF4-FFF2-40B4-BE49-F238E27FC236}">
              <a16:creationId xmlns:a16="http://schemas.microsoft.com/office/drawing/2014/main" id="{D0CEF344-8BB3-3CA7-F102-1895A9B19CA8}"/>
            </a:ext>
          </a:extLst>
        </xdr:cNvPr>
        <xdr:cNvSpPr/>
      </xdr:nvSpPr>
      <xdr:spPr>
        <a:xfrm>
          <a:off x="251298" y="81064"/>
          <a:ext cx="9443936" cy="664723"/>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cap="none" spc="0">
              <a:ln w="6600">
                <a:solidFill>
                  <a:schemeClr val="accent2"/>
                </a:solidFill>
                <a:prstDash val="solid"/>
              </a:ln>
              <a:solidFill>
                <a:srgbClr val="FFFFFF"/>
              </a:solidFill>
              <a:effectLst>
                <a:outerShdw dist="38100" dir="2700000" algn="tl" rotWithShape="0">
                  <a:schemeClr val="accent2"/>
                </a:outerShdw>
              </a:effectLst>
              <a:latin typeface="Algerian" panose="04020705040A02060702" pitchFamily="82" charset="0"/>
            </a:rPr>
            <a:t>UNITED</a:t>
          </a:r>
          <a:r>
            <a:rPr lang="en-IN" sz="2800" b="1" cap="none" spc="0" baseline="0">
              <a:ln w="6600">
                <a:solidFill>
                  <a:schemeClr val="accent2"/>
                </a:solidFill>
                <a:prstDash val="solid"/>
              </a:ln>
              <a:solidFill>
                <a:srgbClr val="FFFFFF"/>
              </a:solidFill>
              <a:effectLst>
                <a:outerShdw dist="38100" dir="2700000" algn="tl" rotWithShape="0">
                  <a:schemeClr val="accent2"/>
                </a:outerShdw>
              </a:effectLst>
              <a:latin typeface="Algerian" panose="04020705040A02060702" pitchFamily="82" charset="0"/>
            </a:rPr>
            <a:t> STATES PRODUCT SALE ANALYSIS DASHBOARD</a:t>
          </a:r>
          <a:endParaRPr lang="en-IN" sz="2800" b="1" cap="none" spc="0">
            <a:ln w="6600">
              <a:solidFill>
                <a:schemeClr val="accent2"/>
              </a:solidFill>
              <a:prstDash val="solid"/>
            </a:ln>
            <a:solidFill>
              <a:srgbClr val="FFFFFF"/>
            </a:solidFill>
            <a:effectLst>
              <a:outerShdw dist="38100" dir="2700000" algn="tl" rotWithShape="0">
                <a:schemeClr val="accent2"/>
              </a:outerShdw>
            </a:effectLst>
            <a:latin typeface="Algerian" panose="04020705040A02060702" pitchFamily="8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refreshedDate="45792.822842824076" createdVersion="8" refreshedVersion="8" minRefreshableVersion="3" recordCount="9994" xr:uid="{762DB9D1-2EF2-4001-B518-4E61596F57A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286471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B67531-967C-4C0B-9C98-724F70DBDC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9:M2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E1C9B-37AC-49A9-90CB-4923612CEA0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X9:Y22"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822F6A-7CCD-40F0-A6F0-0A1FD3D645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9:Q22"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D2F3F-8C01-4EEA-B6E1-D83E3075DE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CAFED7-AAB0-41F2-90E1-0210C192752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1:G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6"/>
    </i>
    <i>
      <x v="11"/>
    </i>
    <i>
      <x v="13"/>
    </i>
    <i>
      <x v="14"/>
    </i>
    <i t="grand">
      <x/>
    </i>
  </rowItems>
  <colItems count="1">
    <i/>
  </colItems>
  <dataFields count="1">
    <dataField name="Sum of Sales" fld="18" baseField="16" baseItem="3" numFmtId="166"/>
  </dataFields>
  <formats count="1">
    <format dxfId="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EBE768-A97F-48F4-A628-573DF1D8422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7:E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F33E09-4DA7-4D84-8DA9-93D1EEEF888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C3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5">
    <i>
      <x v="5"/>
    </i>
    <i>
      <x v="6"/>
    </i>
    <i>
      <x v="7"/>
    </i>
    <i>
      <x v="17"/>
    </i>
    <i>
      <x v="18"/>
    </i>
    <i>
      <x v="19"/>
    </i>
    <i>
      <x v="27"/>
    </i>
    <i>
      <x v="28"/>
    </i>
    <i>
      <x v="30"/>
    </i>
    <i>
      <x v="33"/>
    </i>
    <i>
      <x v="36"/>
    </i>
    <i>
      <x v="37"/>
    </i>
    <i>
      <x v="43"/>
    </i>
    <i>
      <x v="46"/>
    </i>
    <i t="grand">
      <x/>
    </i>
  </rowItems>
  <colItems count="1">
    <i/>
  </colItems>
  <dataFields count="1">
    <dataField name="Sum of Sales" fld="18" baseField="0" baseItem="0" numFmtId="165"/>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602A57-9EFB-488E-8E7F-14E6F0BAD6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C14"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22" baseItem="1" numFmtId="164"/>
    <dataField name="Sum of Sales" fld="18" baseField="22" baseItem="1" numFmtId="164"/>
  </dataFields>
  <formats count="3">
    <format dxfId="5">
      <pivotArea collapsedLevelsAreSubtotals="1" fieldPosition="0">
        <references count="1">
          <reference field="22" count="12">
            <x v="1"/>
            <x v="2"/>
            <x v="3"/>
            <x v="4"/>
            <x v="5"/>
            <x v="6"/>
            <x v="7"/>
            <x v="8"/>
            <x v="9"/>
            <x v="10"/>
            <x v="11"/>
            <x v="12"/>
          </reference>
        </references>
      </pivotArea>
    </format>
    <format dxfId="4">
      <pivotArea grandRow="1" outline="0" collapsedLevelsAreSubtotals="1" fieldPosition="0"/>
    </format>
    <format dxfId="3">
      <pivotArea outline="0" collapsedLevelsAreSubtotals="1" fieldPosition="0"/>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C85D0D-A91A-4F7A-BFEE-B8F8EC689E8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T9:U22"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5"/>
  </dataFields>
  <formats count="1">
    <format dxfId="6">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262871-5D68-4D3C-A39A-C54E46ECB0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9:J2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703F40-5A37-439E-8A8C-CF5C42A3878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27:N31"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A6FD510-AE1C-42E9-AE83-7310C2E6FE02}" sourceName="Year">
  <pivotTables>
    <pivotTable tabId="3" name="PivotTable1"/>
    <pivotTable tabId="3" name="PivotTable2"/>
    <pivotTable tabId="3" name="PivotTable3"/>
    <pivotTable tabId="3" name="PivotTable4"/>
    <pivotTable tabId="3" name="PivotTable7"/>
    <pivotTable tabId="3" name="PivotTable10"/>
    <pivotTable tabId="3" name="PivotTable11"/>
    <pivotTable tabId="3" name="PivotTable5"/>
    <pivotTable tabId="3" name="PivotTable6"/>
    <pivotTable tabId="3" name="PivotTable8"/>
    <pivotTable tabId="3" name="PivotTable9"/>
  </pivotTables>
  <data>
    <tabular pivotCacheId="6286471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C402F1-B6C3-4811-AD05-73889E906806}" sourceName="Segment">
  <pivotTables>
    <pivotTable tabId="3" name="PivotTable1"/>
    <pivotTable tabId="3" name="PivotTable2"/>
    <pivotTable tabId="3" name="PivotTable3"/>
    <pivotTable tabId="3" name="PivotTable4"/>
    <pivotTable tabId="3" name="PivotTable7"/>
    <pivotTable tabId="3" name="PivotTable10"/>
    <pivotTable tabId="3" name="PivotTable11"/>
    <pivotTable tabId="3" name="PivotTable5"/>
    <pivotTable tabId="3" name="PivotTable6"/>
    <pivotTable tabId="3" name="PivotTable8"/>
    <pivotTable tabId="3" name="PivotTable9"/>
  </pivotTables>
  <data>
    <tabular pivotCacheId="62864715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A303FD-F871-40F5-A013-741F3298BA14}" sourceName="Region">
  <pivotTables>
    <pivotTable tabId="3" name="PivotTable1"/>
    <pivotTable tabId="3" name="PivotTable2"/>
    <pivotTable tabId="3" name="PivotTable3"/>
    <pivotTable tabId="3" name="PivotTable4"/>
    <pivotTable tabId="3" name="PivotTable10"/>
    <pivotTable tabId="3" name="PivotTable11"/>
    <pivotTable tabId="3" name="PivotTable5"/>
    <pivotTable tabId="3" name="PivotTable6"/>
    <pivotTable tabId="3" name="PivotTable7"/>
    <pivotTable tabId="3" name="PivotTable8"/>
    <pivotTable tabId="3" name="PivotTable9"/>
  </pivotTables>
  <data>
    <tabular pivotCacheId="628647157">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E5625AB-3297-42CD-BE51-5D60E4452AD7}" cache="Slicer_Year" caption="Year" style="SlicerStyleDark1" rowHeight="360000"/>
  <slicer name="Segment" xr10:uid="{05B5D5D0-A14B-4FB0-BF6F-64BECB1DCE69}" cache="Slicer_Segment" caption="Segment" columnCount="3" style="SlicerStyleDark5" rowHeight="234950"/>
  <slicer name="Region" xr10:uid="{7578ED6D-D0C8-4F51-9D3A-6D549C8DA9C2}" cache="Slicer_Region" caption="Region" style="SlicerStyleDark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106809-6A9F-4CAF-81B2-FB9D25B17446}" name="Table2" displayName="Table2" ref="A3:V390" totalsRowShown="0">
  <autoFilter ref="A3:V390" xr:uid="{C7106809-6A9F-4CAF-81B2-FB9D25B17446}"/>
  <tableColumns count="22">
    <tableColumn id="1" xr3:uid="{4A946AE4-B294-415A-89FA-CEFF1601F393}" name="Row ID"/>
    <tableColumn id="2" xr3:uid="{91166E05-EA6E-4C2D-966E-C6934CA75C08}" name="Order ID"/>
    <tableColumn id="3" xr3:uid="{D923BBC0-3381-4538-8254-3061E904FEBB}" name="Year"/>
    <tableColumn id="4" xr3:uid="{B6C6C19E-7294-4B9D-B4F1-25A21D105D75}" name="Order Date" dataDxfId="8"/>
    <tableColumn id="5" xr3:uid="{6159089D-6094-42D2-946D-C02B6BD4F148}" name="Ship Date" dataDxfId="7"/>
    <tableColumn id="6" xr3:uid="{F0ADAA39-FA5C-4CA0-9391-FDFD98208139}" name="Ship Mode"/>
    <tableColumn id="7" xr3:uid="{76CFA763-3E15-459A-B00E-FE33D76D1237}" name="Customer ID"/>
    <tableColumn id="8" xr3:uid="{200A8F36-6AD2-4DC9-96E0-B5597C0B1DAF}" name="Customer Name"/>
    <tableColumn id="9" xr3:uid="{DF4A7126-0829-48A8-A542-C725563256A6}" name="Segment"/>
    <tableColumn id="10" xr3:uid="{740EF235-D780-4E0E-847C-EBD305FBBDBC}" name="Country"/>
    <tableColumn id="11" xr3:uid="{3775A6E6-0256-4F05-A8F9-E593F4CF56C9}" name="City"/>
    <tableColumn id="12" xr3:uid="{1C480AD6-5695-4C6B-8F00-CEB48245B317}" name="State"/>
    <tableColumn id="13" xr3:uid="{17E100B7-8E38-4E79-A2C3-6B7EFF4D6E8F}" name="Postal Code"/>
    <tableColumn id="14" xr3:uid="{DEAB90C8-8E6F-4F20-8F6B-C4D2CD451505}" name="Region"/>
    <tableColumn id="15" xr3:uid="{D6616EEB-B0A6-4C93-9B0C-33EC18E38C68}" name="Product ID"/>
    <tableColumn id="16" xr3:uid="{B0A978CC-362A-438E-B4A8-35D5FD248629}" name="Category"/>
    <tableColumn id="17" xr3:uid="{A42E57B1-372E-4910-83BF-3ECF8E469818}" name="Sub-Category"/>
    <tableColumn id="18" xr3:uid="{6E3D2942-E9CC-4B2A-80B7-E9426F623B70}" name="Product Name"/>
    <tableColumn id="19" xr3:uid="{C027B29D-F12B-42AF-B7DC-D8E474F8506E}" name="Sales"/>
    <tableColumn id="20" xr3:uid="{BC21A2C5-834F-435F-B663-47B5A0E9F2BD}" name="Quantity"/>
    <tableColumn id="21" xr3:uid="{CDFD2985-5D58-4C06-A13E-1E9CD1CF61B9}" name="Discount"/>
    <tableColumn id="22" xr3:uid="{1B57CF6F-9833-403A-B8FE-BFBAE98403A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B1" workbookViewId="0">
      <selection activeCell="L4" sqref="L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E048-A9F3-4FA0-9A5B-7C68103BF2FE}">
  <dimension ref="A1:V390"/>
  <sheetViews>
    <sheetView workbookViewId="0">
      <selection activeCell="D21" sqref="D21"/>
    </sheetView>
  </sheetViews>
  <sheetFormatPr defaultRowHeight="14.4" x14ac:dyDescent="0.3"/>
  <cols>
    <col min="1" max="1" width="9.109375" bestFit="1" customWidth="1"/>
    <col min="2" max="2" width="14.6640625" bestFit="1" customWidth="1"/>
    <col min="3" max="3" width="9" bestFit="1" customWidth="1"/>
    <col min="4" max="4" width="12.33203125" bestFit="1" customWidth="1"/>
    <col min="5" max="5" width="11.21875" bestFit="1" customWidth="1"/>
    <col min="6" max="6" width="12.77734375" bestFit="1" customWidth="1"/>
    <col min="7" max="7" width="13.5546875" bestFit="1" customWidth="1"/>
    <col min="8" max="8" width="19.777343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108.88671875" bestFit="1" customWidth="1"/>
    <col min="19" max="19" width="9" bestFit="1" customWidth="1"/>
    <col min="20" max="21" width="10.5546875" bestFit="1" customWidth="1"/>
    <col min="22" max="22" width="9" bestFit="1" customWidth="1"/>
  </cols>
  <sheetData>
    <row r="1" spans="1:22" x14ac:dyDescent="0.3">
      <c r="A1" s="35" t="s">
        <v>10955</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9990</v>
      </c>
      <c r="B4" t="s">
        <v>10929</v>
      </c>
      <c r="C4">
        <v>2011</v>
      </c>
      <c r="D4" s="34">
        <v>40565</v>
      </c>
      <c r="E4" s="34">
        <v>40567</v>
      </c>
      <c r="F4" t="s">
        <v>23</v>
      </c>
      <c r="G4" t="s">
        <v>4047</v>
      </c>
      <c r="H4" t="s">
        <v>4048</v>
      </c>
      <c r="I4" t="s">
        <v>26</v>
      </c>
      <c r="J4" t="s">
        <v>27</v>
      </c>
      <c r="K4" t="s">
        <v>1419</v>
      </c>
      <c r="L4" t="s">
        <v>54</v>
      </c>
      <c r="M4">
        <v>33180</v>
      </c>
      <c r="N4" t="s">
        <v>30</v>
      </c>
      <c r="O4" t="s">
        <v>4694</v>
      </c>
      <c r="P4" t="s">
        <v>32</v>
      </c>
      <c r="Q4" t="s">
        <v>65</v>
      </c>
      <c r="R4" t="s">
        <v>4695</v>
      </c>
      <c r="S4">
        <v>25.248000000000001</v>
      </c>
      <c r="T4">
        <v>3</v>
      </c>
      <c r="U4">
        <v>0.2</v>
      </c>
      <c r="V4">
        <v>4.1027999999999993</v>
      </c>
    </row>
    <row r="5" spans="1:22" x14ac:dyDescent="0.3">
      <c r="A5">
        <v>9918</v>
      </c>
      <c r="B5" t="s">
        <v>10892</v>
      </c>
      <c r="C5">
        <v>2014</v>
      </c>
      <c r="D5" s="34">
        <v>41669</v>
      </c>
      <c r="E5" s="34">
        <v>41671</v>
      </c>
      <c r="F5" t="s">
        <v>23</v>
      </c>
      <c r="G5" t="s">
        <v>5452</v>
      </c>
      <c r="H5" t="s">
        <v>5453</v>
      </c>
      <c r="I5" t="s">
        <v>26</v>
      </c>
      <c r="J5" t="s">
        <v>27</v>
      </c>
      <c r="K5" t="s">
        <v>5178</v>
      </c>
      <c r="L5" t="s">
        <v>489</v>
      </c>
      <c r="M5">
        <v>52302</v>
      </c>
      <c r="N5" t="s">
        <v>105</v>
      </c>
      <c r="O5" t="s">
        <v>2045</v>
      </c>
      <c r="P5" t="s">
        <v>32</v>
      </c>
      <c r="Q5" t="s">
        <v>65</v>
      </c>
      <c r="R5" t="s">
        <v>2046</v>
      </c>
      <c r="S5">
        <v>14.91</v>
      </c>
      <c r="T5">
        <v>3</v>
      </c>
      <c r="U5">
        <v>0</v>
      </c>
      <c r="V5">
        <v>4.6220999999999997</v>
      </c>
    </row>
    <row r="6" spans="1:22" x14ac:dyDescent="0.3">
      <c r="A6">
        <v>9917</v>
      </c>
      <c r="B6" t="s">
        <v>10892</v>
      </c>
      <c r="C6">
        <v>2014</v>
      </c>
      <c r="D6" s="34">
        <v>41669</v>
      </c>
      <c r="E6" s="34">
        <v>41671</v>
      </c>
      <c r="F6" t="s">
        <v>23</v>
      </c>
      <c r="G6" t="s">
        <v>5452</v>
      </c>
      <c r="H6" t="s">
        <v>5453</v>
      </c>
      <c r="I6" t="s">
        <v>26</v>
      </c>
      <c r="J6" t="s">
        <v>27</v>
      </c>
      <c r="K6" t="s">
        <v>5178</v>
      </c>
      <c r="L6" t="s">
        <v>489</v>
      </c>
      <c r="M6">
        <v>52302</v>
      </c>
      <c r="N6" t="s">
        <v>105</v>
      </c>
      <c r="O6" t="s">
        <v>635</v>
      </c>
      <c r="P6" t="s">
        <v>46</v>
      </c>
      <c r="Q6" t="s">
        <v>59</v>
      </c>
      <c r="R6" t="s">
        <v>636</v>
      </c>
      <c r="S6">
        <v>13.48</v>
      </c>
      <c r="T6">
        <v>1</v>
      </c>
      <c r="U6">
        <v>0</v>
      </c>
      <c r="V6">
        <v>3.5047999999999995</v>
      </c>
    </row>
    <row r="7" spans="1:22" x14ac:dyDescent="0.3">
      <c r="A7">
        <v>9916</v>
      </c>
      <c r="B7" t="s">
        <v>10892</v>
      </c>
      <c r="C7">
        <v>2014</v>
      </c>
      <c r="D7" s="34">
        <v>41669</v>
      </c>
      <c r="E7" s="34">
        <v>41671</v>
      </c>
      <c r="F7" t="s">
        <v>23</v>
      </c>
      <c r="G7" t="s">
        <v>5452</v>
      </c>
      <c r="H7" t="s">
        <v>5453</v>
      </c>
      <c r="I7" t="s">
        <v>26</v>
      </c>
      <c r="J7" t="s">
        <v>27</v>
      </c>
      <c r="K7" t="s">
        <v>5178</v>
      </c>
      <c r="L7" t="s">
        <v>489</v>
      </c>
      <c r="M7">
        <v>52302</v>
      </c>
      <c r="N7" t="s">
        <v>105</v>
      </c>
      <c r="O7" t="s">
        <v>2498</v>
      </c>
      <c r="P7" t="s">
        <v>46</v>
      </c>
      <c r="Q7" t="s">
        <v>90</v>
      </c>
      <c r="R7" t="s">
        <v>2499</v>
      </c>
      <c r="S7">
        <v>94.85</v>
      </c>
      <c r="T7">
        <v>5</v>
      </c>
      <c r="U7">
        <v>0</v>
      </c>
      <c r="V7">
        <v>45.527999999999992</v>
      </c>
    </row>
    <row r="8" spans="1:22" x14ac:dyDescent="0.3">
      <c r="A8">
        <v>9915</v>
      </c>
      <c r="B8" t="s">
        <v>10892</v>
      </c>
      <c r="C8">
        <v>2014</v>
      </c>
      <c r="D8" s="34">
        <v>41669</v>
      </c>
      <c r="E8" s="34">
        <v>41671</v>
      </c>
      <c r="F8" t="s">
        <v>23</v>
      </c>
      <c r="G8" t="s">
        <v>5452</v>
      </c>
      <c r="H8" t="s">
        <v>5453</v>
      </c>
      <c r="I8" t="s">
        <v>26</v>
      </c>
      <c r="J8" t="s">
        <v>27</v>
      </c>
      <c r="K8" t="s">
        <v>5178</v>
      </c>
      <c r="L8" t="s">
        <v>489</v>
      </c>
      <c r="M8">
        <v>52302</v>
      </c>
      <c r="N8" t="s">
        <v>105</v>
      </c>
      <c r="O8" t="s">
        <v>6175</v>
      </c>
      <c r="P8" t="s">
        <v>46</v>
      </c>
      <c r="Q8" t="s">
        <v>90</v>
      </c>
      <c r="R8" t="s">
        <v>6176</v>
      </c>
      <c r="S8">
        <v>12.96</v>
      </c>
      <c r="T8">
        <v>2</v>
      </c>
      <c r="U8">
        <v>0</v>
      </c>
      <c r="V8">
        <v>6.2208000000000006</v>
      </c>
    </row>
    <row r="9" spans="1:22" x14ac:dyDescent="0.3">
      <c r="A9">
        <v>9887</v>
      </c>
      <c r="B9" t="s">
        <v>10878</v>
      </c>
      <c r="C9">
        <v>2011</v>
      </c>
      <c r="D9" s="34">
        <v>40567</v>
      </c>
      <c r="E9" s="34">
        <v>40571</v>
      </c>
      <c r="F9" t="s">
        <v>50</v>
      </c>
      <c r="G9" t="s">
        <v>5433</v>
      </c>
      <c r="H9" t="s">
        <v>5434</v>
      </c>
      <c r="I9" t="s">
        <v>26</v>
      </c>
      <c r="J9" t="s">
        <v>27</v>
      </c>
      <c r="K9" t="s">
        <v>4268</v>
      </c>
      <c r="L9" t="s">
        <v>254</v>
      </c>
      <c r="M9">
        <v>47905</v>
      </c>
      <c r="N9" t="s">
        <v>105</v>
      </c>
      <c r="O9" t="s">
        <v>1915</v>
      </c>
      <c r="P9" t="s">
        <v>46</v>
      </c>
      <c r="Q9" t="s">
        <v>269</v>
      </c>
      <c r="R9" t="s">
        <v>1916</v>
      </c>
      <c r="S9">
        <v>5.9399999999999995</v>
      </c>
      <c r="T9">
        <v>3</v>
      </c>
      <c r="U9">
        <v>0</v>
      </c>
      <c r="V9">
        <v>0</v>
      </c>
    </row>
    <row r="10" spans="1:22" x14ac:dyDescent="0.3">
      <c r="A10">
        <v>9866</v>
      </c>
      <c r="B10" t="s">
        <v>10865</v>
      </c>
      <c r="C10">
        <v>2014</v>
      </c>
      <c r="D10" s="34">
        <v>41654</v>
      </c>
      <c r="E10" s="34">
        <v>41660</v>
      </c>
      <c r="F10" t="s">
        <v>50</v>
      </c>
      <c r="G10" t="s">
        <v>3044</v>
      </c>
      <c r="H10" t="s">
        <v>3045</v>
      </c>
      <c r="I10" t="s">
        <v>102</v>
      </c>
      <c r="J10" t="s">
        <v>27</v>
      </c>
      <c r="K10" t="s">
        <v>1464</v>
      </c>
      <c r="L10" t="s">
        <v>254</v>
      </c>
      <c r="M10">
        <v>47374</v>
      </c>
      <c r="N10" t="s">
        <v>105</v>
      </c>
      <c r="O10" t="s">
        <v>4745</v>
      </c>
      <c r="P10" t="s">
        <v>32</v>
      </c>
      <c r="Q10" t="s">
        <v>65</v>
      </c>
      <c r="R10" t="s">
        <v>4746</v>
      </c>
      <c r="S10">
        <v>18.96</v>
      </c>
      <c r="T10">
        <v>2</v>
      </c>
      <c r="U10">
        <v>0</v>
      </c>
      <c r="V10">
        <v>8.532</v>
      </c>
    </row>
    <row r="11" spans="1:22" x14ac:dyDescent="0.3">
      <c r="A11">
        <v>9865</v>
      </c>
      <c r="B11" t="s">
        <v>10865</v>
      </c>
      <c r="C11">
        <v>2014</v>
      </c>
      <c r="D11" s="34">
        <v>41654</v>
      </c>
      <c r="E11" s="34">
        <v>41660</v>
      </c>
      <c r="F11" t="s">
        <v>50</v>
      </c>
      <c r="G11" t="s">
        <v>3044</v>
      </c>
      <c r="H11" t="s">
        <v>3045</v>
      </c>
      <c r="I11" t="s">
        <v>102</v>
      </c>
      <c r="J11" t="s">
        <v>27</v>
      </c>
      <c r="K11" t="s">
        <v>1464</v>
      </c>
      <c r="L11" t="s">
        <v>254</v>
      </c>
      <c r="M11">
        <v>47374</v>
      </c>
      <c r="N11" t="s">
        <v>105</v>
      </c>
      <c r="O11" t="s">
        <v>992</v>
      </c>
      <c r="P11" t="s">
        <v>71</v>
      </c>
      <c r="Q11" t="s">
        <v>161</v>
      </c>
      <c r="R11" t="s">
        <v>993</v>
      </c>
      <c r="S11">
        <v>159.80000000000001</v>
      </c>
      <c r="T11">
        <v>4</v>
      </c>
      <c r="U11">
        <v>0</v>
      </c>
      <c r="V11">
        <v>70.312000000000012</v>
      </c>
    </row>
    <row r="12" spans="1:22" x14ac:dyDescent="0.3">
      <c r="A12">
        <v>9864</v>
      </c>
      <c r="B12" t="s">
        <v>10865</v>
      </c>
      <c r="C12">
        <v>2014</v>
      </c>
      <c r="D12" s="34">
        <v>41654</v>
      </c>
      <c r="E12" s="34">
        <v>41660</v>
      </c>
      <c r="F12" t="s">
        <v>50</v>
      </c>
      <c r="G12" t="s">
        <v>3044</v>
      </c>
      <c r="H12" t="s">
        <v>3045</v>
      </c>
      <c r="I12" t="s">
        <v>102</v>
      </c>
      <c r="J12" t="s">
        <v>27</v>
      </c>
      <c r="K12" t="s">
        <v>1464</v>
      </c>
      <c r="L12" t="s">
        <v>254</v>
      </c>
      <c r="M12">
        <v>47374</v>
      </c>
      <c r="N12" t="s">
        <v>105</v>
      </c>
      <c r="O12" t="s">
        <v>2943</v>
      </c>
      <c r="P12" t="s">
        <v>46</v>
      </c>
      <c r="Q12" t="s">
        <v>90</v>
      </c>
      <c r="R12" t="s">
        <v>2944</v>
      </c>
      <c r="S12">
        <v>11.34</v>
      </c>
      <c r="T12">
        <v>1</v>
      </c>
      <c r="U12">
        <v>0</v>
      </c>
      <c r="V12">
        <v>5.5565999999999995</v>
      </c>
    </row>
    <row r="13" spans="1:22" x14ac:dyDescent="0.3">
      <c r="A13">
        <v>9863</v>
      </c>
      <c r="B13" t="s">
        <v>10865</v>
      </c>
      <c r="C13">
        <v>2014</v>
      </c>
      <c r="D13" s="34">
        <v>41654</v>
      </c>
      <c r="E13" s="34">
        <v>41660</v>
      </c>
      <c r="F13" t="s">
        <v>50</v>
      </c>
      <c r="G13" t="s">
        <v>3044</v>
      </c>
      <c r="H13" t="s">
        <v>3045</v>
      </c>
      <c r="I13" t="s">
        <v>102</v>
      </c>
      <c r="J13" t="s">
        <v>27</v>
      </c>
      <c r="K13" t="s">
        <v>1464</v>
      </c>
      <c r="L13" t="s">
        <v>254</v>
      </c>
      <c r="M13">
        <v>47374</v>
      </c>
      <c r="N13" t="s">
        <v>105</v>
      </c>
      <c r="O13" t="s">
        <v>1657</v>
      </c>
      <c r="P13" t="s">
        <v>71</v>
      </c>
      <c r="Q13" t="s">
        <v>161</v>
      </c>
      <c r="R13" t="s">
        <v>1658</v>
      </c>
      <c r="S13">
        <v>12.12</v>
      </c>
      <c r="T13">
        <v>4</v>
      </c>
      <c r="U13">
        <v>0</v>
      </c>
      <c r="V13">
        <v>2.5451999999999995</v>
      </c>
    </row>
    <row r="14" spans="1:22" x14ac:dyDescent="0.3">
      <c r="A14">
        <v>9862</v>
      </c>
      <c r="B14" t="s">
        <v>10865</v>
      </c>
      <c r="C14">
        <v>2014</v>
      </c>
      <c r="D14" s="34">
        <v>41654</v>
      </c>
      <c r="E14" s="34">
        <v>41660</v>
      </c>
      <c r="F14" t="s">
        <v>50</v>
      </c>
      <c r="G14" t="s">
        <v>3044</v>
      </c>
      <c r="H14" t="s">
        <v>3045</v>
      </c>
      <c r="I14" t="s">
        <v>102</v>
      </c>
      <c r="J14" t="s">
        <v>27</v>
      </c>
      <c r="K14" t="s">
        <v>1464</v>
      </c>
      <c r="L14" t="s">
        <v>254</v>
      </c>
      <c r="M14">
        <v>47374</v>
      </c>
      <c r="N14" t="s">
        <v>105</v>
      </c>
      <c r="O14" t="s">
        <v>4772</v>
      </c>
      <c r="P14" t="s">
        <v>46</v>
      </c>
      <c r="Q14" t="s">
        <v>59</v>
      </c>
      <c r="R14" t="s">
        <v>186</v>
      </c>
      <c r="S14">
        <v>18.760000000000002</v>
      </c>
      <c r="T14">
        <v>2</v>
      </c>
      <c r="U14">
        <v>0</v>
      </c>
      <c r="V14">
        <v>5.2528000000000006</v>
      </c>
    </row>
    <row r="15" spans="1:22" x14ac:dyDescent="0.3">
      <c r="A15">
        <v>9861</v>
      </c>
      <c r="B15" t="s">
        <v>10865</v>
      </c>
      <c r="C15">
        <v>2014</v>
      </c>
      <c r="D15" s="34">
        <v>41654</v>
      </c>
      <c r="E15" s="34">
        <v>41660</v>
      </c>
      <c r="F15" t="s">
        <v>50</v>
      </c>
      <c r="G15" t="s">
        <v>3044</v>
      </c>
      <c r="H15" t="s">
        <v>3045</v>
      </c>
      <c r="I15" t="s">
        <v>102</v>
      </c>
      <c r="J15" t="s">
        <v>27</v>
      </c>
      <c r="K15" t="s">
        <v>1464</v>
      </c>
      <c r="L15" t="s">
        <v>254</v>
      </c>
      <c r="M15">
        <v>47374</v>
      </c>
      <c r="N15" t="s">
        <v>105</v>
      </c>
      <c r="O15" t="s">
        <v>4173</v>
      </c>
      <c r="P15" t="s">
        <v>71</v>
      </c>
      <c r="Q15" t="s">
        <v>72</v>
      </c>
      <c r="R15" t="s">
        <v>4174</v>
      </c>
      <c r="S15">
        <v>67.8</v>
      </c>
      <c r="T15">
        <v>4</v>
      </c>
      <c r="U15">
        <v>0</v>
      </c>
      <c r="V15">
        <v>1.3559999999999945</v>
      </c>
    </row>
    <row r="16" spans="1:22" x14ac:dyDescent="0.3">
      <c r="A16">
        <v>9860</v>
      </c>
      <c r="B16" t="s">
        <v>10865</v>
      </c>
      <c r="C16">
        <v>2014</v>
      </c>
      <c r="D16" s="34">
        <v>41654</v>
      </c>
      <c r="E16" s="34">
        <v>41660</v>
      </c>
      <c r="F16" t="s">
        <v>50</v>
      </c>
      <c r="G16" t="s">
        <v>3044</v>
      </c>
      <c r="H16" t="s">
        <v>3045</v>
      </c>
      <c r="I16" t="s">
        <v>102</v>
      </c>
      <c r="J16" t="s">
        <v>27</v>
      </c>
      <c r="K16" t="s">
        <v>1464</v>
      </c>
      <c r="L16" t="s">
        <v>254</v>
      </c>
      <c r="M16">
        <v>47374</v>
      </c>
      <c r="N16" t="s">
        <v>105</v>
      </c>
      <c r="O16" t="s">
        <v>1002</v>
      </c>
      <c r="P16" t="s">
        <v>46</v>
      </c>
      <c r="Q16" t="s">
        <v>269</v>
      </c>
      <c r="R16" t="s">
        <v>1003</v>
      </c>
      <c r="S16">
        <v>2.52</v>
      </c>
      <c r="T16">
        <v>2</v>
      </c>
      <c r="U16">
        <v>0</v>
      </c>
      <c r="V16">
        <v>0.1008</v>
      </c>
    </row>
    <row r="17" spans="1:22" x14ac:dyDescent="0.3">
      <c r="A17">
        <v>9859</v>
      </c>
      <c r="B17" t="s">
        <v>10865</v>
      </c>
      <c r="C17">
        <v>2014</v>
      </c>
      <c r="D17" s="34">
        <v>41654</v>
      </c>
      <c r="E17" s="34">
        <v>41660</v>
      </c>
      <c r="F17" t="s">
        <v>50</v>
      </c>
      <c r="G17" t="s">
        <v>3044</v>
      </c>
      <c r="H17" t="s">
        <v>3045</v>
      </c>
      <c r="I17" t="s">
        <v>102</v>
      </c>
      <c r="J17" t="s">
        <v>27</v>
      </c>
      <c r="K17" t="s">
        <v>1464</v>
      </c>
      <c r="L17" t="s">
        <v>254</v>
      </c>
      <c r="M17">
        <v>47374</v>
      </c>
      <c r="N17" t="s">
        <v>105</v>
      </c>
      <c r="O17" t="s">
        <v>635</v>
      </c>
      <c r="P17" t="s">
        <v>46</v>
      </c>
      <c r="Q17" t="s">
        <v>59</v>
      </c>
      <c r="R17" t="s">
        <v>636</v>
      </c>
      <c r="S17">
        <v>67.400000000000006</v>
      </c>
      <c r="T17">
        <v>5</v>
      </c>
      <c r="U17">
        <v>0</v>
      </c>
      <c r="V17">
        <v>17.523999999999997</v>
      </c>
    </row>
    <row r="18" spans="1:22" x14ac:dyDescent="0.3">
      <c r="A18">
        <v>9801</v>
      </c>
      <c r="B18" t="s">
        <v>10840</v>
      </c>
      <c r="C18">
        <v>2012</v>
      </c>
      <c r="D18" s="34">
        <v>40920</v>
      </c>
      <c r="E18" s="34">
        <v>40925</v>
      </c>
      <c r="F18" t="s">
        <v>50</v>
      </c>
      <c r="G18" t="s">
        <v>6583</v>
      </c>
      <c r="H18" t="s">
        <v>6584</v>
      </c>
      <c r="I18" t="s">
        <v>41</v>
      </c>
      <c r="J18" t="s">
        <v>27</v>
      </c>
      <c r="K18" t="s">
        <v>2835</v>
      </c>
      <c r="L18" t="s">
        <v>498</v>
      </c>
      <c r="M18">
        <v>43615</v>
      </c>
      <c r="N18" t="s">
        <v>148</v>
      </c>
      <c r="O18" t="s">
        <v>1848</v>
      </c>
      <c r="P18" t="s">
        <v>71</v>
      </c>
      <c r="Q18" t="s">
        <v>72</v>
      </c>
      <c r="R18" t="s">
        <v>1849</v>
      </c>
      <c r="S18">
        <v>107.11799999999999</v>
      </c>
      <c r="T18">
        <v>3</v>
      </c>
      <c r="U18">
        <v>0.4</v>
      </c>
      <c r="V18">
        <v>-21.423599999999993</v>
      </c>
    </row>
    <row r="19" spans="1:22" x14ac:dyDescent="0.3">
      <c r="A19">
        <v>9800</v>
      </c>
      <c r="B19" t="s">
        <v>10840</v>
      </c>
      <c r="C19">
        <v>2012</v>
      </c>
      <c r="D19" s="34">
        <v>40920</v>
      </c>
      <c r="E19" s="34">
        <v>40925</v>
      </c>
      <c r="F19" t="s">
        <v>50</v>
      </c>
      <c r="G19" t="s">
        <v>6583</v>
      </c>
      <c r="H19" t="s">
        <v>6584</v>
      </c>
      <c r="I19" t="s">
        <v>41</v>
      </c>
      <c r="J19" t="s">
        <v>27</v>
      </c>
      <c r="K19" t="s">
        <v>2835</v>
      </c>
      <c r="L19" t="s">
        <v>498</v>
      </c>
      <c r="M19">
        <v>43615</v>
      </c>
      <c r="N19" t="s">
        <v>148</v>
      </c>
      <c r="O19" t="s">
        <v>7728</v>
      </c>
      <c r="P19" t="s">
        <v>71</v>
      </c>
      <c r="Q19" t="s">
        <v>161</v>
      </c>
      <c r="R19" t="s">
        <v>7729</v>
      </c>
      <c r="S19">
        <v>10.384</v>
      </c>
      <c r="T19">
        <v>2</v>
      </c>
      <c r="U19">
        <v>0.2</v>
      </c>
      <c r="V19">
        <v>2.2065999999999999</v>
      </c>
    </row>
    <row r="20" spans="1:22" x14ac:dyDescent="0.3">
      <c r="A20">
        <v>9799</v>
      </c>
      <c r="B20" t="s">
        <v>10840</v>
      </c>
      <c r="C20">
        <v>2012</v>
      </c>
      <c r="D20" s="34">
        <v>40920</v>
      </c>
      <c r="E20" s="34">
        <v>40925</v>
      </c>
      <c r="F20" t="s">
        <v>50</v>
      </c>
      <c r="G20" t="s">
        <v>6583</v>
      </c>
      <c r="H20" t="s">
        <v>6584</v>
      </c>
      <c r="I20" t="s">
        <v>41</v>
      </c>
      <c r="J20" t="s">
        <v>27</v>
      </c>
      <c r="K20" t="s">
        <v>2835</v>
      </c>
      <c r="L20" t="s">
        <v>498</v>
      </c>
      <c r="M20">
        <v>43615</v>
      </c>
      <c r="N20" t="s">
        <v>148</v>
      </c>
      <c r="O20" t="s">
        <v>5554</v>
      </c>
      <c r="P20" t="s">
        <v>71</v>
      </c>
      <c r="Q20" t="s">
        <v>72</v>
      </c>
      <c r="R20" t="s">
        <v>5555</v>
      </c>
      <c r="S20">
        <v>26.376000000000001</v>
      </c>
      <c r="T20">
        <v>4</v>
      </c>
      <c r="U20">
        <v>0.4</v>
      </c>
      <c r="V20">
        <v>2.6375999999999991</v>
      </c>
    </row>
    <row r="21" spans="1:22" x14ac:dyDescent="0.3">
      <c r="A21">
        <v>9798</v>
      </c>
      <c r="B21" t="s">
        <v>10840</v>
      </c>
      <c r="C21">
        <v>2012</v>
      </c>
      <c r="D21" s="34">
        <v>40920</v>
      </c>
      <c r="E21" s="34">
        <v>40925</v>
      </c>
      <c r="F21" t="s">
        <v>50</v>
      </c>
      <c r="G21" t="s">
        <v>6583</v>
      </c>
      <c r="H21" t="s">
        <v>6584</v>
      </c>
      <c r="I21" t="s">
        <v>41</v>
      </c>
      <c r="J21" t="s">
        <v>27</v>
      </c>
      <c r="K21" t="s">
        <v>2835</v>
      </c>
      <c r="L21" t="s">
        <v>498</v>
      </c>
      <c r="M21">
        <v>43615</v>
      </c>
      <c r="N21" t="s">
        <v>148</v>
      </c>
      <c r="O21" t="s">
        <v>192</v>
      </c>
      <c r="P21" t="s">
        <v>71</v>
      </c>
      <c r="Q21" t="s">
        <v>72</v>
      </c>
      <c r="R21" t="s">
        <v>193</v>
      </c>
      <c r="S21">
        <v>235.18799999999999</v>
      </c>
      <c r="T21">
        <v>2</v>
      </c>
      <c r="U21">
        <v>0.4</v>
      </c>
      <c r="V21">
        <v>-43.117800000000045</v>
      </c>
    </row>
    <row r="22" spans="1:22" x14ac:dyDescent="0.3">
      <c r="A22">
        <v>9797</v>
      </c>
      <c r="B22" t="s">
        <v>10840</v>
      </c>
      <c r="C22">
        <v>2012</v>
      </c>
      <c r="D22" s="34">
        <v>40920</v>
      </c>
      <c r="E22" s="34">
        <v>40925</v>
      </c>
      <c r="F22" t="s">
        <v>50</v>
      </c>
      <c r="G22" t="s">
        <v>6583</v>
      </c>
      <c r="H22" t="s">
        <v>6584</v>
      </c>
      <c r="I22" t="s">
        <v>41</v>
      </c>
      <c r="J22" t="s">
        <v>27</v>
      </c>
      <c r="K22" t="s">
        <v>2835</v>
      </c>
      <c r="L22" t="s">
        <v>498</v>
      </c>
      <c r="M22">
        <v>43615</v>
      </c>
      <c r="N22" t="s">
        <v>148</v>
      </c>
      <c r="O22" t="s">
        <v>1246</v>
      </c>
      <c r="P22" t="s">
        <v>46</v>
      </c>
      <c r="Q22" t="s">
        <v>68</v>
      </c>
      <c r="R22" t="s">
        <v>1247</v>
      </c>
      <c r="S22">
        <v>10.368000000000002</v>
      </c>
      <c r="T22">
        <v>2</v>
      </c>
      <c r="U22">
        <v>0.2</v>
      </c>
      <c r="V22">
        <v>1.5551999999999992</v>
      </c>
    </row>
    <row r="23" spans="1:22" x14ac:dyDescent="0.3">
      <c r="A23">
        <v>9745</v>
      </c>
      <c r="B23" t="s">
        <v>10814</v>
      </c>
      <c r="C23">
        <v>2014</v>
      </c>
      <c r="D23" s="34">
        <v>41661</v>
      </c>
      <c r="E23" s="34">
        <v>41665</v>
      </c>
      <c r="F23" t="s">
        <v>50</v>
      </c>
      <c r="G23" t="s">
        <v>5838</v>
      </c>
      <c r="H23" t="s">
        <v>5839</v>
      </c>
      <c r="I23" t="s">
        <v>26</v>
      </c>
      <c r="J23" t="s">
        <v>27</v>
      </c>
      <c r="K23" t="s">
        <v>456</v>
      </c>
      <c r="L23" t="s">
        <v>211</v>
      </c>
      <c r="M23">
        <v>60505</v>
      </c>
      <c r="N23" t="s">
        <v>105</v>
      </c>
      <c r="O23" t="s">
        <v>2158</v>
      </c>
      <c r="P23" t="s">
        <v>46</v>
      </c>
      <c r="Q23" t="s">
        <v>173</v>
      </c>
      <c r="R23" t="s">
        <v>2159</v>
      </c>
      <c r="S23">
        <v>268.57600000000002</v>
      </c>
      <c r="T23">
        <v>4</v>
      </c>
      <c r="U23">
        <v>0.2</v>
      </c>
      <c r="V23">
        <v>90.64439999999999</v>
      </c>
    </row>
    <row r="24" spans="1:22" x14ac:dyDescent="0.3">
      <c r="A24">
        <v>9686</v>
      </c>
      <c r="B24" t="s">
        <v>10777</v>
      </c>
      <c r="C24">
        <v>2014</v>
      </c>
      <c r="D24" s="34">
        <v>41642</v>
      </c>
      <c r="E24" s="34">
        <v>41644</v>
      </c>
      <c r="F24" t="s">
        <v>23</v>
      </c>
      <c r="G24" t="s">
        <v>9583</v>
      </c>
      <c r="H24" t="s">
        <v>9584</v>
      </c>
      <c r="I24" t="s">
        <v>41</v>
      </c>
      <c r="J24" t="s">
        <v>27</v>
      </c>
      <c r="K24" t="s">
        <v>42</v>
      </c>
      <c r="L24" t="s">
        <v>43</v>
      </c>
      <c r="M24">
        <v>90032</v>
      </c>
      <c r="N24" t="s">
        <v>44</v>
      </c>
      <c r="O24" t="s">
        <v>5541</v>
      </c>
      <c r="P24" t="s">
        <v>71</v>
      </c>
      <c r="Q24" t="s">
        <v>161</v>
      </c>
      <c r="R24" t="s">
        <v>5542</v>
      </c>
      <c r="S24">
        <v>16.59</v>
      </c>
      <c r="T24">
        <v>1</v>
      </c>
      <c r="U24">
        <v>0</v>
      </c>
      <c r="V24">
        <v>5.8064999999999998</v>
      </c>
    </row>
    <row r="25" spans="1:22" x14ac:dyDescent="0.3">
      <c r="A25">
        <v>9655</v>
      </c>
      <c r="B25" t="s">
        <v>10756</v>
      </c>
      <c r="C25">
        <v>2014</v>
      </c>
      <c r="D25" s="34">
        <v>41663</v>
      </c>
      <c r="E25" s="34">
        <v>41667</v>
      </c>
      <c r="F25" t="s">
        <v>50</v>
      </c>
      <c r="G25" t="s">
        <v>100</v>
      </c>
      <c r="H25" t="s">
        <v>101</v>
      </c>
      <c r="I25" t="s">
        <v>102</v>
      </c>
      <c r="J25" t="s">
        <v>27</v>
      </c>
      <c r="K25" t="s">
        <v>1310</v>
      </c>
      <c r="L25" t="s">
        <v>310</v>
      </c>
      <c r="M25">
        <v>85705</v>
      </c>
      <c r="N25" t="s">
        <v>44</v>
      </c>
      <c r="O25" t="s">
        <v>5112</v>
      </c>
      <c r="P25" t="s">
        <v>46</v>
      </c>
      <c r="Q25" t="s">
        <v>75</v>
      </c>
      <c r="R25" t="s">
        <v>5113</v>
      </c>
      <c r="S25">
        <v>4.9380000000000006</v>
      </c>
      <c r="T25">
        <v>2</v>
      </c>
      <c r="U25">
        <v>0.7</v>
      </c>
      <c r="V25">
        <v>-3.6212</v>
      </c>
    </row>
    <row r="26" spans="1:22" x14ac:dyDescent="0.3">
      <c r="A26">
        <v>9654</v>
      </c>
      <c r="B26" t="s">
        <v>10756</v>
      </c>
      <c r="C26">
        <v>2014</v>
      </c>
      <c r="D26" s="34">
        <v>41663</v>
      </c>
      <c r="E26" s="34">
        <v>41667</v>
      </c>
      <c r="F26" t="s">
        <v>50</v>
      </c>
      <c r="G26" t="s">
        <v>100</v>
      </c>
      <c r="H26" t="s">
        <v>101</v>
      </c>
      <c r="I26" t="s">
        <v>102</v>
      </c>
      <c r="J26" t="s">
        <v>27</v>
      </c>
      <c r="K26" t="s">
        <v>1310</v>
      </c>
      <c r="L26" t="s">
        <v>310</v>
      </c>
      <c r="M26">
        <v>85705</v>
      </c>
      <c r="N26" t="s">
        <v>44</v>
      </c>
      <c r="O26" t="s">
        <v>6920</v>
      </c>
      <c r="P26" t="s">
        <v>71</v>
      </c>
      <c r="Q26" t="s">
        <v>161</v>
      </c>
      <c r="R26" t="s">
        <v>6921</v>
      </c>
      <c r="S26">
        <v>95.984000000000009</v>
      </c>
      <c r="T26">
        <v>2</v>
      </c>
      <c r="U26">
        <v>0.2</v>
      </c>
      <c r="V26">
        <v>11.997999999999998</v>
      </c>
    </row>
    <row r="27" spans="1:22" x14ac:dyDescent="0.3">
      <c r="A27">
        <v>9640</v>
      </c>
      <c r="B27" t="s">
        <v>10750</v>
      </c>
      <c r="C27">
        <v>2012</v>
      </c>
      <c r="D27" s="34">
        <v>40936</v>
      </c>
      <c r="E27" s="34">
        <v>40939</v>
      </c>
      <c r="F27" t="s">
        <v>23</v>
      </c>
      <c r="G27" t="s">
        <v>830</v>
      </c>
      <c r="H27" t="s">
        <v>831</v>
      </c>
      <c r="I27" t="s">
        <v>26</v>
      </c>
      <c r="J27" t="s">
        <v>27</v>
      </c>
      <c r="K27" t="s">
        <v>87</v>
      </c>
      <c r="L27" t="s">
        <v>88</v>
      </c>
      <c r="M27">
        <v>28027</v>
      </c>
      <c r="N27" t="s">
        <v>30</v>
      </c>
      <c r="O27" t="s">
        <v>2318</v>
      </c>
      <c r="P27" t="s">
        <v>32</v>
      </c>
      <c r="Q27" t="s">
        <v>56</v>
      </c>
      <c r="R27" t="s">
        <v>2319</v>
      </c>
      <c r="S27">
        <v>4297.6440000000002</v>
      </c>
      <c r="T27">
        <v>13</v>
      </c>
      <c r="U27">
        <v>0.4</v>
      </c>
      <c r="V27">
        <v>-1862.3124000000003</v>
      </c>
    </row>
    <row r="28" spans="1:22" x14ac:dyDescent="0.3">
      <c r="A28">
        <v>9630</v>
      </c>
      <c r="B28" t="s">
        <v>10744</v>
      </c>
      <c r="C28">
        <v>2011</v>
      </c>
      <c r="D28" s="34">
        <v>40557</v>
      </c>
      <c r="E28" s="34">
        <v>40562</v>
      </c>
      <c r="F28" t="s">
        <v>50</v>
      </c>
      <c r="G28" t="s">
        <v>3881</v>
      </c>
      <c r="H28" t="s">
        <v>3882</v>
      </c>
      <c r="I28" t="s">
        <v>26</v>
      </c>
      <c r="J28" t="s">
        <v>27</v>
      </c>
      <c r="K28" t="s">
        <v>606</v>
      </c>
      <c r="L28" t="s">
        <v>498</v>
      </c>
      <c r="M28">
        <v>43055</v>
      </c>
      <c r="N28" t="s">
        <v>148</v>
      </c>
      <c r="O28" t="s">
        <v>6715</v>
      </c>
      <c r="P28" t="s">
        <v>46</v>
      </c>
      <c r="Q28" t="s">
        <v>75</v>
      </c>
      <c r="R28" t="s">
        <v>6716</v>
      </c>
      <c r="S28">
        <v>3.4380000000000006</v>
      </c>
      <c r="T28">
        <v>2</v>
      </c>
      <c r="U28">
        <v>0.7</v>
      </c>
      <c r="V28">
        <v>-2.5212000000000003</v>
      </c>
    </row>
    <row r="29" spans="1:22" x14ac:dyDescent="0.3">
      <c r="A29">
        <v>26</v>
      </c>
      <c r="B29" t="s">
        <v>155</v>
      </c>
      <c r="C29">
        <v>2013</v>
      </c>
      <c r="D29" s="34">
        <v>41290</v>
      </c>
      <c r="E29" s="34">
        <v>41294</v>
      </c>
      <c r="F29" t="s">
        <v>23</v>
      </c>
      <c r="G29" t="s">
        <v>156</v>
      </c>
      <c r="H29" t="s">
        <v>157</v>
      </c>
      <c r="I29" t="s">
        <v>26</v>
      </c>
      <c r="J29" t="s">
        <v>27</v>
      </c>
      <c r="K29" t="s">
        <v>42</v>
      </c>
      <c r="L29" t="s">
        <v>43</v>
      </c>
      <c r="M29">
        <v>90049</v>
      </c>
      <c r="N29" t="s">
        <v>44</v>
      </c>
      <c r="O29" t="s">
        <v>158</v>
      </c>
      <c r="P29" t="s">
        <v>46</v>
      </c>
      <c r="Q29" t="s">
        <v>75</v>
      </c>
      <c r="R29" t="s">
        <v>159</v>
      </c>
      <c r="S29">
        <v>11.648000000000001</v>
      </c>
      <c r="T29">
        <v>2</v>
      </c>
      <c r="U29">
        <v>0.2</v>
      </c>
      <c r="V29">
        <v>4.2224000000000004</v>
      </c>
    </row>
    <row r="30" spans="1:22" x14ac:dyDescent="0.3">
      <c r="A30">
        <v>27</v>
      </c>
      <c r="B30" t="s">
        <v>155</v>
      </c>
      <c r="C30">
        <v>2013</v>
      </c>
      <c r="D30" s="34">
        <v>41290</v>
      </c>
      <c r="E30" s="34">
        <v>41294</v>
      </c>
      <c r="F30" t="s">
        <v>23</v>
      </c>
      <c r="G30" t="s">
        <v>156</v>
      </c>
      <c r="H30" t="s">
        <v>157</v>
      </c>
      <c r="I30" t="s">
        <v>26</v>
      </c>
      <c r="J30" t="s">
        <v>27</v>
      </c>
      <c r="K30" t="s">
        <v>42</v>
      </c>
      <c r="L30" t="s">
        <v>43</v>
      </c>
      <c r="M30">
        <v>90049</v>
      </c>
      <c r="N30" t="s">
        <v>44</v>
      </c>
      <c r="O30" t="s">
        <v>160</v>
      </c>
      <c r="P30" t="s">
        <v>71</v>
      </c>
      <c r="Q30" t="s">
        <v>161</v>
      </c>
      <c r="R30" t="s">
        <v>162</v>
      </c>
      <c r="S30">
        <v>90.570000000000007</v>
      </c>
      <c r="T30">
        <v>3</v>
      </c>
      <c r="U30">
        <v>0</v>
      </c>
      <c r="V30">
        <v>11.774100000000004</v>
      </c>
    </row>
    <row r="31" spans="1:22" x14ac:dyDescent="0.3">
      <c r="A31">
        <v>9629</v>
      </c>
      <c r="B31" t="s">
        <v>10744</v>
      </c>
      <c r="C31">
        <v>2011</v>
      </c>
      <c r="D31" s="34">
        <v>40557</v>
      </c>
      <c r="E31" s="34">
        <v>40562</v>
      </c>
      <c r="F31" t="s">
        <v>50</v>
      </c>
      <c r="G31" t="s">
        <v>3881</v>
      </c>
      <c r="H31" t="s">
        <v>3882</v>
      </c>
      <c r="I31" t="s">
        <v>26</v>
      </c>
      <c r="J31" t="s">
        <v>27</v>
      </c>
      <c r="K31" t="s">
        <v>606</v>
      </c>
      <c r="L31" t="s">
        <v>498</v>
      </c>
      <c r="M31">
        <v>43055</v>
      </c>
      <c r="N31" t="s">
        <v>148</v>
      </c>
      <c r="O31" t="s">
        <v>2777</v>
      </c>
      <c r="P31" t="s">
        <v>46</v>
      </c>
      <c r="Q31" t="s">
        <v>90</v>
      </c>
      <c r="R31" t="s">
        <v>2778</v>
      </c>
      <c r="S31">
        <v>37.408000000000001</v>
      </c>
      <c r="T31">
        <v>7</v>
      </c>
      <c r="U31">
        <v>0.2</v>
      </c>
      <c r="V31">
        <v>13.0928</v>
      </c>
    </row>
    <row r="32" spans="1:22" x14ac:dyDescent="0.3">
      <c r="A32">
        <v>9598</v>
      </c>
      <c r="B32" t="s">
        <v>10722</v>
      </c>
      <c r="C32">
        <v>2014</v>
      </c>
      <c r="D32" s="34">
        <v>41664</v>
      </c>
      <c r="E32" s="34">
        <v>41669</v>
      </c>
      <c r="F32" t="s">
        <v>50</v>
      </c>
      <c r="G32" t="s">
        <v>3939</v>
      </c>
      <c r="H32" t="s">
        <v>3940</v>
      </c>
      <c r="I32" t="s">
        <v>41</v>
      </c>
      <c r="J32" t="s">
        <v>27</v>
      </c>
      <c r="K32" t="s">
        <v>630</v>
      </c>
      <c r="L32" t="s">
        <v>43</v>
      </c>
      <c r="M32">
        <v>95123</v>
      </c>
      <c r="N32" t="s">
        <v>44</v>
      </c>
      <c r="O32" t="s">
        <v>7598</v>
      </c>
      <c r="P32" t="s">
        <v>71</v>
      </c>
      <c r="Q32" t="s">
        <v>72</v>
      </c>
      <c r="R32" t="s">
        <v>7599</v>
      </c>
      <c r="S32">
        <v>110.352</v>
      </c>
      <c r="T32">
        <v>3</v>
      </c>
      <c r="U32">
        <v>0.2</v>
      </c>
      <c r="V32">
        <v>8.2763999999999953</v>
      </c>
    </row>
    <row r="33" spans="1:22" x14ac:dyDescent="0.3">
      <c r="A33">
        <v>9597</v>
      </c>
      <c r="B33" t="s">
        <v>10722</v>
      </c>
      <c r="C33">
        <v>2014</v>
      </c>
      <c r="D33" s="34">
        <v>41664</v>
      </c>
      <c r="E33" s="34">
        <v>41669</v>
      </c>
      <c r="F33" t="s">
        <v>50</v>
      </c>
      <c r="G33" t="s">
        <v>3939</v>
      </c>
      <c r="H33" t="s">
        <v>3940</v>
      </c>
      <c r="I33" t="s">
        <v>41</v>
      </c>
      <c r="J33" t="s">
        <v>27</v>
      </c>
      <c r="K33" t="s">
        <v>630</v>
      </c>
      <c r="L33" t="s">
        <v>43</v>
      </c>
      <c r="M33">
        <v>95123</v>
      </c>
      <c r="N33" t="s">
        <v>44</v>
      </c>
      <c r="O33" t="s">
        <v>6989</v>
      </c>
      <c r="P33" t="s">
        <v>46</v>
      </c>
      <c r="Q33" t="s">
        <v>75</v>
      </c>
      <c r="R33" t="s">
        <v>6990</v>
      </c>
      <c r="S33">
        <v>276.78400000000005</v>
      </c>
      <c r="T33">
        <v>2</v>
      </c>
      <c r="U33">
        <v>0.2</v>
      </c>
      <c r="V33">
        <v>89.954799999999992</v>
      </c>
    </row>
    <row r="34" spans="1:22" x14ac:dyDescent="0.3">
      <c r="A34">
        <v>9596</v>
      </c>
      <c r="B34" t="s">
        <v>10722</v>
      </c>
      <c r="C34">
        <v>2014</v>
      </c>
      <c r="D34" s="34">
        <v>41664</v>
      </c>
      <c r="E34" s="34">
        <v>41669</v>
      </c>
      <c r="F34" t="s">
        <v>50</v>
      </c>
      <c r="G34" t="s">
        <v>3939</v>
      </c>
      <c r="H34" t="s">
        <v>3940</v>
      </c>
      <c r="I34" t="s">
        <v>41</v>
      </c>
      <c r="J34" t="s">
        <v>27</v>
      </c>
      <c r="K34" t="s">
        <v>630</v>
      </c>
      <c r="L34" t="s">
        <v>43</v>
      </c>
      <c r="M34">
        <v>95123</v>
      </c>
      <c r="N34" t="s">
        <v>44</v>
      </c>
      <c r="O34" t="s">
        <v>141</v>
      </c>
      <c r="P34" t="s">
        <v>46</v>
      </c>
      <c r="Q34" t="s">
        <v>78</v>
      </c>
      <c r="R34" t="s">
        <v>142</v>
      </c>
      <c r="S34">
        <v>25.86</v>
      </c>
      <c r="T34">
        <v>3</v>
      </c>
      <c r="U34">
        <v>0</v>
      </c>
      <c r="V34">
        <v>6.7236000000000002</v>
      </c>
    </row>
    <row r="35" spans="1:22" x14ac:dyDescent="0.3">
      <c r="A35">
        <v>9495</v>
      </c>
      <c r="B35" t="s">
        <v>10661</v>
      </c>
      <c r="C35">
        <v>2013</v>
      </c>
      <c r="D35" s="34">
        <v>41277</v>
      </c>
      <c r="E35" s="34">
        <v>41282</v>
      </c>
      <c r="F35" t="s">
        <v>50</v>
      </c>
      <c r="G35" t="s">
        <v>5724</v>
      </c>
      <c r="H35" t="s">
        <v>5725</v>
      </c>
      <c r="I35" t="s">
        <v>41</v>
      </c>
      <c r="J35" t="s">
        <v>27</v>
      </c>
      <c r="K35" t="s">
        <v>7192</v>
      </c>
      <c r="L35" t="s">
        <v>649</v>
      </c>
      <c r="M35">
        <v>74012</v>
      </c>
      <c r="N35" t="s">
        <v>105</v>
      </c>
      <c r="O35" t="s">
        <v>3877</v>
      </c>
      <c r="P35" t="s">
        <v>46</v>
      </c>
      <c r="Q35" t="s">
        <v>75</v>
      </c>
      <c r="R35" t="s">
        <v>1214</v>
      </c>
      <c r="S35">
        <v>11.88</v>
      </c>
      <c r="T35">
        <v>2</v>
      </c>
      <c r="U35">
        <v>0</v>
      </c>
      <c r="V35">
        <v>5.3460000000000001</v>
      </c>
    </row>
    <row r="36" spans="1:22" x14ac:dyDescent="0.3">
      <c r="A36">
        <v>9494</v>
      </c>
      <c r="B36" t="s">
        <v>10661</v>
      </c>
      <c r="C36">
        <v>2013</v>
      </c>
      <c r="D36" s="34">
        <v>41277</v>
      </c>
      <c r="E36" s="34">
        <v>41282</v>
      </c>
      <c r="F36" t="s">
        <v>50</v>
      </c>
      <c r="G36" t="s">
        <v>5724</v>
      </c>
      <c r="H36" t="s">
        <v>5725</v>
      </c>
      <c r="I36" t="s">
        <v>41</v>
      </c>
      <c r="J36" t="s">
        <v>27</v>
      </c>
      <c r="K36" t="s">
        <v>7192</v>
      </c>
      <c r="L36" t="s">
        <v>649</v>
      </c>
      <c r="M36">
        <v>74012</v>
      </c>
      <c r="N36" t="s">
        <v>105</v>
      </c>
      <c r="O36" t="s">
        <v>1353</v>
      </c>
      <c r="P36" t="s">
        <v>32</v>
      </c>
      <c r="Q36" t="s">
        <v>56</v>
      </c>
      <c r="R36" t="s">
        <v>1354</v>
      </c>
      <c r="S36">
        <v>1592.8500000000001</v>
      </c>
      <c r="T36">
        <v>7</v>
      </c>
      <c r="U36">
        <v>0</v>
      </c>
      <c r="V36">
        <v>350.42700000000002</v>
      </c>
    </row>
    <row r="37" spans="1:22" x14ac:dyDescent="0.3">
      <c r="A37">
        <v>9492</v>
      </c>
      <c r="B37" t="s">
        <v>10659</v>
      </c>
      <c r="C37">
        <v>2014</v>
      </c>
      <c r="D37" s="34">
        <v>41643</v>
      </c>
      <c r="E37" s="34">
        <v>41647</v>
      </c>
      <c r="F37" t="s">
        <v>50</v>
      </c>
      <c r="G37" t="s">
        <v>1734</v>
      </c>
      <c r="H37" t="s">
        <v>1735</v>
      </c>
      <c r="I37" t="s">
        <v>26</v>
      </c>
      <c r="J37" t="s">
        <v>27</v>
      </c>
      <c r="K37" t="s">
        <v>127</v>
      </c>
      <c r="L37" t="s">
        <v>43</v>
      </c>
      <c r="M37">
        <v>94110</v>
      </c>
      <c r="N37" t="s">
        <v>44</v>
      </c>
      <c r="O37" t="s">
        <v>5206</v>
      </c>
      <c r="P37" t="s">
        <v>46</v>
      </c>
      <c r="Q37" t="s">
        <v>68</v>
      </c>
      <c r="R37" t="s">
        <v>5207</v>
      </c>
      <c r="S37">
        <v>9.120000000000001</v>
      </c>
      <c r="T37">
        <v>3</v>
      </c>
      <c r="U37">
        <v>0</v>
      </c>
      <c r="V37">
        <v>3.1007999999999996</v>
      </c>
    </row>
    <row r="38" spans="1:22" x14ac:dyDescent="0.3">
      <c r="A38">
        <v>9491</v>
      </c>
      <c r="B38" t="s">
        <v>10659</v>
      </c>
      <c r="C38">
        <v>2014</v>
      </c>
      <c r="D38" s="34">
        <v>41643</v>
      </c>
      <c r="E38" s="34">
        <v>41647</v>
      </c>
      <c r="F38" t="s">
        <v>50</v>
      </c>
      <c r="G38" t="s">
        <v>1734</v>
      </c>
      <c r="H38" t="s">
        <v>1735</v>
      </c>
      <c r="I38" t="s">
        <v>26</v>
      </c>
      <c r="J38" t="s">
        <v>27</v>
      </c>
      <c r="K38" t="s">
        <v>127</v>
      </c>
      <c r="L38" t="s">
        <v>43</v>
      </c>
      <c r="M38">
        <v>94110</v>
      </c>
      <c r="N38" t="s">
        <v>44</v>
      </c>
      <c r="O38" t="s">
        <v>1511</v>
      </c>
      <c r="P38" t="s">
        <v>46</v>
      </c>
      <c r="Q38" t="s">
        <v>75</v>
      </c>
      <c r="R38" t="s">
        <v>1512</v>
      </c>
      <c r="S38">
        <v>2022.2720000000002</v>
      </c>
      <c r="T38">
        <v>8</v>
      </c>
      <c r="U38">
        <v>0.2</v>
      </c>
      <c r="V38">
        <v>682.5168000000001</v>
      </c>
    </row>
    <row r="39" spans="1:22" x14ac:dyDescent="0.3">
      <c r="A39">
        <v>9413</v>
      </c>
      <c r="B39" t="s">
        <v>10604</v>
      </c>
      <c r="C39">
        <v>2012</v>
      </c>
      <c r="D39" s="34">
        <v>40935</v>
      </c>
      <c r="E39" s="34">
        <v>40937</v>
      </c>
      <c r="F39" t="s">
        <v>188</v>
      </c>
      <c r="G39" t="s">
        <v>2122</v>
      </c>
      <c r="H39" t="s">
        <v>2123</v>
      </c>
      <c r="I39" t="s">
        <v>26</v>
      </c>
      <c r="J39" t="s">
        <v>27</v>
      </c>
      <c r="K39" t="s">
        <v>42</v>
      </c>
      <c r="L39" t="s">
        <v>43</v>
      </c>
      <c r="M39">
        <v>90036</v>
      </c>
      <c r="N39" t="s">
        <v>44</v>
      </c>
      <c r="O39" t="s">
        <v>1872</v>
      </c>
      <c r="P39" t="s">
        <v>32</v>
      </c>
      <c r="Q39" t="s">
        <v>36</v>
      </c>
      <c r="R39" t="s">
        <v>1873</v>
      </c>
      <c r="S39">
        <v>2803.92</v>
      </c>
      <c r="T39">
        <v>5</v>
      </c>
      <c r="U39">
        <v>0.2</v>
      </c>
      <c r="V39">
        <v>0</v>
      </c>
    </row>
    <row r="40" spans="1:22" x14ac:dyDescent="0.3">
      <c r="A40">
        <v>9390</v>
      </c>
      <c r="B40" t="s">
        <v>10587</v>
      </c>
      <c r="C40">
        <v>2014</v>
      </c>
      <c r="D40" s="34">
        <v>41659</v>
      </c>
      <c r="E40" s="34">
        <v>41663</v>
      </c>
      <c r="F40" t="s">
        <v>50</v>
      </c>
      <c r="G40" t="s">
        <v>4468</v>
      </c>
      <c r="H40" t="s">
        <v>4469</v>
      </c>
      <c r="I40" t="s">
        <v>26</v>
      </c>
      <c r="J40" t="s">
        <v>27</v>
      </c>
      <c r="K40" t="s">
        <v>2221</v>
      </c>
      <c r="L40" t="s">
        <v>5203</v>
      </c>
      <c r="M40" t="s">
        <v>5204</v>
      </c>
      <c r="N40" t="s">
        <v>148</v>
      </c>
      <c r="O40" t="s">
        <v>172</v>
      </c>
      <c r="P40" t="s">
        <v>46</v>
      </c>
      <c r="Q40" t="s">
        <v>173</v>
      </c>
      <c r="R40" t="s">
        <v>174</v>
      </c>
      <c r="S40">
        <v>2.04</v>
      </c>
      <c r="T40">
        <v>1</v>
      </c>
      <c r="U40">
        <v>0</v>
      </c>
      <c r="V40">
        <v>0.95879999999999987</v>
      </c>
    </row>
    <row r="41" spans="1:22" x14ac:dyDescent="0.3">
      <c r="A41">
        <v>9389</v>
      </c>
      <c r="B41" t="s">
        <v>10587</v>
      </c>
      <c r="C41">
        <v>2014</v>
      </c>
      <c r="D41" s="34">
        <v>41659</v>
      </c>
      <c r="E41" s="34">
        <v>41663</v>
      </c>
      <c r="F41" t="s">
        <v>50</v>
      </c>
      <c r="G41" t="s">
        <v>4468</v>
      </c>
      <c r="H41" t="s">
        <v>4469</v>
      </c>
      <c r="I41" t="s">
        <v>26</v>
      </c>
      <c r="J41" t="s">
        <v>27</v>
      </c>
      <c r="K41" t="s">
        <v>2221</v>
      </c>
      <c r="L41" t="s">
        <v>5203</v>
      </c>
      <c r="M41" t="s">
        <v>5204</v>
      </c>
      <c r="N41" t="s">
        <v>148</v>
      </c>
      <c r="O41" t="s">
        <v>4420</v>
      </c>
      <c r="P41" t="s">
        <v>46</v>
      </c>
      <c r="Q41" t="s">
        <v>78</v>
      </c>
      <c r="R41" t="s">
        <v>4421</v>
      </c>
      <c r="S41">
        <v>542.93999999999994</v>
      </c>
      <c r="T41">
        <v>3</v>
      </c>
      <c r="U41">
        <v>0</v>
      </c>
      <c r="V41">
        <v>152.02319999999997</v>
      </c>
    </row>
    <row r="42" spans="1:22" x14ac:dyDescent="0.3">
      <c r="A42">
        <v>9388</v>
      </c>
      <c r="B42" t="s">
        <v>10587</v>
      </c>
      <c r="C42">
        <v>2014</v>
      </c>
      <c r="D42" s="34">
        <v>41659</v>
      </c>
      <c r="E42" s="34">
        <v>41663</v>
      </c>
      <c r="F42" t="s">
        <v>50</v>
      </c>
      <c r="G42" t="s">
        <v>4468</v>
      </c>
      <c r="H42" t="s">
        <v>4469</v>
      </c>
      <c r="I42" t="s">
        <v>26</v>
      </c>
      <c r="J42" t="s">
        <v>27</v>
      </c>
      <c r="K42" t="s">
        <v>2221</v>
      </c>
      <c r="L42" t="s">
        <v>5203</v>
      </c>
      <c r="M42" t="s">
        <v>5204</v>
      </c>
      <c r="N42" t="s">
        <v>148</v>
      </c>
      <c r="O42" t="s">
        <v>1251</v>
      </c>
      <c r="P42" t="s">
        <v>46</v>
      </c>
      <c r="Q42" t="s">
        <v>90</v>
      </c>
      <c r="R42" t="s">
        <v>1252</v>
      </c>
      <c r="S42">
        <v>12.28</v>
      </c>
      <c r="T42">
        <v>1</v>
      </c>
      <c r="U42">
        <v>0</v>
      </c>
      <c r="V42">
        <v>5.7715999999999994</v>
      </c>
    </row>
    <row r="43" spans="1:22" x14ac:dyDescent="0.3">
      <c r="A43">
        <v>9387</v>
      </c>
      <c r="B43" t="s">
        <v>10587</v>
      </c>
      <c r="C43">
        <v>2014</v>
      </c>
      <c r="D43" s="34">
        <v>41659</v>
      </c>
      <c r="E43" s="34">
        <v>41663</v>
      </c>
      <c r="F43" t="s">
        <v>50</v>
      </c>
      <c r="G43" t="s">
        <v>4468</v>
      </c>
      <c r="H43" t="s">
        <v>4469</v>
      </c>
      <c r="I43" t="s">
        <v>26</v>
      </c>
      <c r="J43" t="s">
        <v>27</v>
      </c>
      <c r="K43" t="s">
        <v>2221</v>
      </c>
      <c r="L43" t="s">
        <v>5203</v>
      </c>
      <c r="M43" t="s">
        <v>5204</v>
      </c>
      <c r="N43" t="s">
        <v>148</v>
      </c>
      <c r="O43" t="s">
        <v>1450</v>
      </c>
      <c r="P43" t="s">
        <v>46</v>
      </c>
      <c r="Q43" t="s">
        <v>90</v>
      </c>
      <c r="R43" t="s">
        <v>1451</v>
      </c>
      <c r="S43">
        <v>79.92</v>
      </c>
      <c r="T43">
        <v>4</v>
      </c>
      <c r="U43">
        <v>0</v>
      </c>
      <c r="V43">
        <v>37.562399999999997</v>
      </c>
    </row>
    <row r="44" spans="1:22" x14ac:dyDescent="0.3">
      <c r="A44">
        <v>9361</v>
      </c>
      <c r="B44" t="s">
        <v>10568</v>
      </c>
      <c r="C44">
        <v>2013</v>
      </c>
      <c r="D44" s="34">
        <v>41299</v>
      </c>
      <c r="E44" s="34">
        <v>41302</v>
      </c>
      <c r="F44" t="s">
        <v>23</v>
      </c>
      <c r="G44" t="s">
        <v>581</v>
      </c>
      <c r="H44" t="s">
        <v>582</v>
      </c>
      <c r="I44" t="s">
        <v>41</v>
      </c>
      <c r="J44" t="s">
        <v>27</v>
      </c>
      <c r="K44" t="s">
        <v>266</v>
      </c>
      <c r="L44" t="s">
        <v>267</v>
      </c>
      <c r="M44">
        <v>10024</v>
      </c>
      <c r="N44" t="s">
        <v>148</v>
      </c>
      <c r="O44" t="s">
        <v>3324</v>
      </c>
      <c r="P44" t="s">
        <v>46</v>
      </c>
      <c r="Q44" t="s">
        <v>59</v>
      </c>
      <c r="R44" t="s">
        <v>3325</v>
      </c>
      <c r="S44">
        <v>428.68</v>
      </c>
      <c r="T44">
        <v>7</v>
      </c>
      <c r="U44">
        <v>0</v>
      </c>
      <c r="V44">
        <v>0</v>
      </c>
    </row>
    <row r="45" spans="1:22" x14ac:dyDescent="0.3">
      <c r="A45">
        <v>9360</v>
      </c>
      <c r="B45" t="s">
        <v>10568</v>
      </c>
      <c r="C45">
        <v>2013</v>
      </c>
      <c r="D45" s="34">
        <v>41299</v>
      </c>
      <c r="E45" s="34">
        <v>41302</v>
      </c>
      <c r="F45" t="s">
        <v>23</v>
      </c>
      <c r="G45" t="s">
        <v>581</v>
      </c>
      <c r="H45" t="s">
        <v>582</v>
      </c>
      <c r="I45" t="s">
        <v>41</v>
      </c>
      <c r="J45" t="s">
        <v>27</v>
      </c>
      <c r="K45" t="s">
        <v>266</v>
      </c>
      <c r="L45" t="s">
        <v>267</v>
      </c>
      <c r="M45">
        <v>10024</v>
      </c>
      <c r="N45" t="s">
        <v>148</v>
      </c>
      <c r="O45" t="s">
        <v>8503</v>
      </c>
      <c r="P45" t="s">
        <v>32</v>
      </c>
      <c r="Q45" t="s">
        <v>65</v>
      </c>
      <c r="R45" t="s">
        <v>8504</v>
      </c>
      <c r="S45">
        <v>45.98</v>
      </c>
      <c r="T45">
        <v>1</v>
      </c>
      <c r="U45">
        <v>0</v>
      </c>
      <c r="V45">
        <v>7.816599999999994</v>
      </c>
    </row>
    <row r="46" spans="1:22" x14ac:dyDescent="0.3">
      <c r="A46">
        <v>9359</v>
      </c>
      <c r="B46" t="s">
        <v>10568</v>
      </c>
      <c r="C46">
        <v>2013</v>
      </c>
      <c r="D46" s="34">
        <v>41299</v>
      </c>
      <c r="E46" s="34">
        <v>41302</v>
      </c>
      <c r="F46" t="s">
        <v>23</v>
      </c>
      <c r="G46" t="s">
        <v>581</v>
      </c>
      <c r="H46" t="s">
        <v>582</v>
      </c>
      <c r="I46" t="s">
        <v>41</v>
      </c>
      <c r="J46" t="s">
        <v>27</v>
      </c>
      <c r="K46" t="s">
        <v>266</v>
      </c>
      <c r="L46" t="s">
        <v>267</v>
      </c>
      <c r="M46">
        <v>10024</v>
      </c>
      <c r="N46" t="s">
        <v>148</v>
      </c>
      <c r="O46" t="s">
        <v>2400</v>
      </c>
      <c r="P46" t="s">
        <v>32</v>
      </c>
      <c r="Q46" t="s">
        <v>56</v>
      </c>
      <c r="R46" t="s">
        <v>2401</v>
      </c>
      <c r="S46">
        <v>313.72199999999998</v>
      </c>
      <c r="T46">
        <v>3</v>
      </c>
      <c r="U46">
        <v>0.4</v>
      </c>
      <c r="V46">
        <v>-99.34529999999998</v>
      </c>
    </row>
    <row r="47" spans="1:22" x14ac:dyDescent="0.3">
      <c r="A47">
        <v>9358</v>
      </c>
      <c r="B47" t="s">
        <v>10568</v>
      </c>
      <c r="C47">
        <v>2013</v>
      </c>
      <c r="D47" s="34">
        <v>41299</v>
      </c>
      <c r="E47" s="34">
        <v>41302</v>
      </c>
      <c r="F47" t="s">
        <v>23</v>
      </c>
      <c r="G47" t="s">
        <v>581</v>
      </c>
      <c r="H47" t="s">
        <v>582</v>
      </c>
      <c r="I47" t="s">
        <v>41</v>
      </c>
      <c r="J47" t="s">
        <v>27</v>
      </c>
      <c r="K47" t="s">
        <v>266</v>
      </c>
      <c r="L47" t="s">
        <v>267</v>
      </c>
      <c r="M47">
        <v>10024</v>
      </c>
      <c r="N47" t="s">
        <v>148</v>
      </c>
      <c r="O47" t="s">
        <v>3242</v>
      </c>
      <c r="P47" t="s">
        <v>46</v>
      </c>
      <c r="Q47" t="s">
        <v>75</v>
      </c>
      <c r="R47" t="s">
        <v>3243</v>
      </c>
      <c r="S47">
        <v>43.120000000000005</v>
      </c>
      <c r="T47">
        <v>5</v>
      </c>
      <c r="U47">
        <v>0.2</v>
      </c>
      <c r="V47">
        <v>15.091999999999995</v>
      </c>
    </row>
    <row r="48" spans="1:22" x14ac:dyDescent="0.3">
      <c r="A48">
        <v>9156</v>
      </c>
      <c r="B48" t="s">
        <v>10460</v>
      </c>
      <c r="C48">
        <v>2011</v>
      </c>
      <c r="D48" s="34">
        <v>40567</v>
      </c>
      <c r="E48" s="34">
        <v>40572</v>
      </c>
      <c r="F48" t="s">
        <v>50</v>
      </c>
      <c r="G48" t="s">
        <v>9099</v>
      </c>
      <c r="H48" t="s">
        <v>9100</v>
      </c>
      <c r="I48" t="s">
        <v>26</v>
      </c>
      <c r="J48" t="s">
        <v>27</v>
      </c>
      <c r="K48" t="s">
        <v>1391</v>
      </c>
      <c r="L48" t="s">
        <v>1392</v>
      </c>
      <c r="M48">
        <v>89115</v>
      </c>
      <c r="N48" t="s">
        <v>44</v>
      </c>
      <c r="O48" t="s">
        <v>567</v>
      </c>
      <c r="P48" t="s">
        <v>46</v>
      </c>
      <c r="Q48" t="s">
        <v>90</v>
      </c>
      <c r="R48" t="s">
        <v>568</v>
      </c>
      <c r="S48">
        <v>40.08</v>
      </c>
      <c r="T48">
        <v>6</v>
      </c>
      <c r="U48">
        <v>0</v>
      </c>
      <c r="V48">
        <v>19.238399999999999</v>
      </c>
    </row>
    <row r="49" spans="1:22" x14ac:dyDescent="0.3">
      <c r="A49">
        <v>9149</v>
      </c>
      <c r="B49" t="s">
        <v>10454</v>
      </c>
      <c r="C49">
        <v>2013</v>
      </c>
      <c r="D49" s="34">
        <v>41297</v>
      </c>
      <c r="E49" s="34">
        <v>41301</v>
      </c>
      <c r="F49" t="s">
        <v>50</v>
      </c>
      <c r="G49" t="s">
        <v>995</v>
      </c>
      <c r="H49" t="s">
        <v>996</v>
      </c>
      <c r="I49" t="s">
        <v>41</v>
      </c>
      <c r="J49" t="s">
        <v>27</v>
      </c>
      <c r="K49" t="s">
        <v>2221</v>
      </c>
      <c r="L49" t="s">
        <v>5203</v>
      </c>
      <c r="M49" t="s">
        <v>5204</v>
      </c>
      <c r="N49" t="s">
        <v>148</v>
      </c>
      <c r="O49" t="s">
        <v>3031</v>
      </c>
      <c r="P49" t="s">
        <v>46</v>
      </c>
      <c r="Q49" t="s">
        <v>59</v>
      </c>
      <c r="R49" t="s">
        <v>3032</v>
      </c>
      <c r="S49">
        <v>1564.29</v>
      </c>
      <c r="T49">
        <v>13</v>
      </c>
      <c r="U49">
        <v>0</v>
      </c>
      <c r="V49">
        <v>406.71539999999993</v>
      </c>
    </row>
    <row r="50" spans="1:22" x14ac:dyDescent="0.3">
      <c r="A50">
        <v>9148</v>
      </c>
      <c r="B50" t="s">
        <v>10454</v>
      </c>
      <c r="C50">
        <v>2013</v>
      </c>
      <c r="D50" s="34">
        <v>41297</v>
      </c>
      <c r="E50" s="34">
        <v>41301</v>
      </c>
      <c r="F50" t="s">
        <v>50</v>
      </c>
      <c r="G50" t="s">
        <v>995</v>
      </c>
      <c r="H50" t="s">
        <v>996</v>
      </c>
      <c r="I50" t="s">
        <v>41</v>
      </c>
      <c r="J50" t="s">
        <v>27</v>
      </c>
      <c r="K50" t="s">
        <v>2221</v>
      </c>
      <c r="L50" t="s">
        <v>5203</v>
      </c>
      <c r="M50" t="s">
        <v>5204</v>
      </c>
      <c r="N50" t="s">
        <v>148</v>
      </c>
      <c r="O50" t="s">
        <v>10455</v>
      </c>
      <c r="P50" t="s">
        <v>46</v>
      </c>
      <c r="Q50" t="s">
        <v>68</v>
      </c>
      <c r="R50" t="s">
        <v>10456</v>
      </c>
      <c r="S50">
        <v>8.0400000000000009</v>
      </c>
      <c r="T50">
        <v>6</v>
      </c>
      <c r="U50">
        <v>0</v>
      </c>
      <c r="V50">
        <v>2.7336</v>
      </c>
    </row>
    <row r="51" spans="1:22" x14ac:dyDescent="0.3">
      <c r="A51">
        <v>9147</v>
      </c>
      <c r="B51" t="s">
        <v>10454</v>
      </c>
      <c r="C51">
        <v>2013</v>
      </c>
      <c r="D51" s="34">
        <v>41297</v>
      </c>
      <c r="E51" s="34">
        <v>41301</v>
      </c>
      <c r="F51" t="s">
        <v>50</v>
      </c>
      <c r="G51" t="s">
        <v>995</v>
      </c>
      <c r="H51" t="s">
        <v>996</v>
      </c>
      <c r="I51" t="s">
        <v>41</v>
      </c>
      <c r="J51" t="s">
        <v>27</v>
      </c>
      <c r="K51" t="s">
        <v>2221</v>
      </c>
      <c r="L51" t="s">
        <v>5203</v>
      </c>
      <c r="M51" t="s">
        <v>5204</v>
      </c>
      <c r="N51" t="s">
        <v>148</v>
      </c>
      <c r="O51" t="s">
        <v>4542</v>
      </c>
      <c r="P51" t="s">
        <v>71</v>
      </c>
      <c r="Q51" t="s">
        <v>161</v>
      </c>
      <c r="R51" t="s">
        <v>4543</v>
      </c>
      <c r="S51">
        <v>99.98</v>
      </c>
      <c r="T51">
        <v>2</v>
      </c>
      <c r="U51">
        <v>0</v>
      </c>
      <c r="V51">
        <v>42.991400000000006</v>
      </c>
    </row>
    <row r="52" spans="1:22" x14ac:dyDescent="0.3">
      <c r="A52">
        <v>9119</v>
      </c>
      <c r="B52" t="s">
        <v>10432</v>
      </c>
      <c r="C52">
        <v>2014</v>
      </c>
      <c r="D52" s="34">
        <v>41659</v>
      </c>
      <c r="E52" s="34">
        <v>41664</v>
      </c>
      <c r="F52" t="s">
        <v>23</v>
      </c>
      <c r="G52" t="s">
        <v>4330</v>
      </c>
      <c r="H52" t="s">
        <v>4331</v>
      </c>
      <c r="I52" t="s">
        <v>26</v>
      </c>
      <c r="J52" t="s">
        <v>27</v>
      </c>
      <c r="K52" t="s">
        <v>146</v>
      </c>
      <c r="L52" t="s">
        <v>147</v>
      </c>
      <c r="M52">
        <v>19140</v>
      </c>
      <c r="N52" t="s">
        <v>148</v>
      </c>
      <c r="O52" t="s">
        <v>3865</v>
      </c>
      <c r="P52" t="s">
        <v>46</v>
      </c>
      <c r="Q52" t="s">
        <v>90</v>
      </c>
      <c r="R52" t="s">
        <v>3866</v>
      </c>
      <c r="S52">
        <v>21.696000000000002</v>
      </c>
      <c r="T52">
        <v>4</v>
      </c>
      <c r="U52">
        <v>0.2</v>
      </c>
      <c r="V52">
        <v>7.0511999999999988</v>
      </c>
    </row>
    <row r="53" spans="1:22" x14ac:dyDescent="0.3">
      <c r="A53">
        <v>9118</v>
      </c>
      <c r="B53" t="s">
        <v>10432</v>
      </c>
      <c r="C53">
        <v>2014</v>
      </c>
      <c r="D53" s="34">
        <v>41659</v>
      </c>
      <c r="E53" s="34">
        <v>41664</v>
      </c>
      <c r="F53" t="s">
        <v>23</v>
      </c>
      <c r="G53" t="s">
        <v>4330</v>
      </c>
      <c r="H53" t="s">
        <v>4331</v>
      </c>
      <c r="I53" t="s">
        <v>26</v>
      </c>
      <c r="J53" t="s">
        <v>27</v>
      </c>
      <c r="K53" t="s">
        <v>146</v>
      </c>
      <c r="L53" t="s">
        <v>147</v>
      </c>
      <c r="M53">
        <v>19140</v>
      </c>
      <c r="N53" t="s">
        <v>148</v>
      </c>
      <c r="O53" t="s">
        <v>3036</v>
      </c>
      <c r="P53" t="s">
        <v>32</v>
      </c>
      <c r="Q53" t="s">
        <v>36</v>
      </c>
      <c r="R53" t="s">
        <v>3037</v>
      </c>
      <c r="S53">
        <v>887.27099999999984</v>
      </c>
      <c r="T53">
        <v>3</v>
      </c>
      <c r="U53">
        <v>0.3</v>
      </c>
      <c r="V53">
        <v>-63.376499999999965</v>
      </c>
    </row>
    <row r="54" spans="1:22" x14ac:dyDescent="0.3">
      <c r="A54">
        <v>9117</v>
      </c>
      <c r="B54" t="s">
        <v>10432</v>
      </c>
      <c r="C54">
        <v>2014</v>
      </c>
      <c r="D54" s="34">
        <v>41659</v>
      </c>
      <c r="E54" s="34">
        <v>41664</v>
      </c>
      <c r="F54" t="s">
        <v>23</v>
      </c>
      <c r="G54" t="s">
        <v>4330</v>
      </c>
      <c r="H54" t="s">
        <v>4331</v>
      </c>
      <c r="I54" t="s">
        <v>26</v>
      </c>
      <c r="J54" t="s">
        <v>27</v>
      </c>
      <c r="K54" t="s">
        <v>146</v>
      </c>
      <c r="L54" t="s">
        <v>147</v>
      </c>
      <c r="M54">
        <v>19140</v>
      </c>
      <c r="N54" t="s">
        <v>148</v>
      </c>
      <c r="O54" t="s">
        <v>2184</v>
      </c>
      <c r="P54" t="s">
        <v>32</v>
      </c>
      <c r="Q54" t="s">
        <v>65</v>
      </c>
      <c r="R54" t="s">
        <v>2185</v>
      </c>
      <c r="S54">
        <v>31.968000000000004</v>
      </c>
      <c r="T54">
        <v>2</v>
      </c>
      <c r="U54">
        <v>0.2</v>
      </c>
      <c r="V54">
        <v>6.3935999999999993</v>
      </c>
    </row>
    <row r="55" spans="1:22" x14ac:dyDescent="0.3">
      <c r="A55">
        <v>9116</v>
      </c>
      <c r="B55" t="s">
        <v>10432</v>
      </c>
      <c r="C55">
        <v>2014</v>
      </c>
      <c r="D55" s="34">
        <v>41659</v>
      </c>
      <c r="E55" s="34">
        <v>41664</v>
      </c>
      <c r="F55" t="s">
        <v>23</v>
      </c>
      <c r="G55" t="s">
        <v>4330</v>
      </c>
      <c r="H55" t="s">
        <v>4331</v>
      </c>
      <c r="I55" t="s">
        <v>26</v>
      </c>
      <c r="J55" t="s">
        <v>27</v>
      </c>
      <c r="K55" t="s">
        <v>146</v>
      </c>
      <c r="L55" t="s">
        <v>147</v>
      </c>
      <c r="M55">
        <v>19140</v>
      </c>
      <c r="N55" t="s">
        <v>148</v>
      </c>
      <c r="O55" t="s">
        <v>4464</v>
      </c>
      <c r="P55" t="s">
        <v>71</v>
      </c>
      <c r="Q55" t="s">
        <v>72</v>
      </c>
      <c r="R55" t="s">
        <v>4465</v>
      </c>
      <c r="S55">
        <v>429.59999999999997</v>
      </c>
      <c r="T55">
        <v>2</v>
      </c>
      <c r="U55">
        <v>0.4</v>
      </c>
      <c r="V55">
        <v>-93.079999999999984</v>
      </c>
    </row>
    <row r="56" spans="1:22" x14ac:dyDescent="0.3">
      <c r="A56">
        <v>8927</v>
      </c>
      <c r="B56" t="s">
        <v>10317</v>
      </c>
      <c r="C56">
        <v>2013</v>
      </c>
      <c r="D56" s="34">
        <v>41304</v>
      </c>
      <c r="E56" s="34">
        <v>41308</v>
      </c>
      <c r="F56" t="s">
        <v>50</v>
      </c>
      <c r="G56" t="s">
        <v>5879</v>
      </c>
      <c r="H56" t="s">
        <v>5880</v>
      </c>
      <c r="I56" t="s">
        <v>26</v>
      </c>
      <c r="J56" t="s">
        <v>27</v>
      </c>
      <c r="K56" t="s">
        <v>3101</v>
      </c>
      <c r="L56" t="s">
        <v>211</v>
      </c>
      <c r="M56">
        <v>61107</v>
      </c>
      <c r="N56" t="s">
        <v>105</v>
      </c>
      <c r="O56" t="s">
        <v>1896</v>
      </c>
      <c r="P56" t="s">
        <v>32</v>
      </c>
      <c r="Q56" t="s">
        <v>56</v>
      </c>
      <c r="R56" t="s">
        <v>1897</v>
      </c>
      <c r="S56">
        <v>626.09999999999991</v>
      </c>
      <c r="T56">
        <v>3</v>
      </c>
      <c r="U56">
        <v>0.5</v>
      </c>
      <c r="V56">
        <v>-538.44600000000003</v>
      </c>
    </row>
    <row r="57" spans="1:22" x14ac:dyDescent="0.3">
      <c r="A57">
        <v>8926</v>
      </c>
      <c r="B57" t="s">
        <v>10317</v>
      </c>
      <c r="C57">
        <v>2013</v>
      </c>
      <c r="D57" s="34">
        <v>41304</v>
      </c>
      <c r="E57" s="34">
        <v>41308</v>
      </c>
      <c r="F57" t="s">
        <v>50</v>
      </c>
      <c r="G57" t="s">
        <v>5879</v>
      </c>
      <c r="H57" t="s">
        <v>5880</v>
      </c>
      <c r="I57" t="s">
        <v>26</v>
      </c>
      <c r="J57" t="s">
        <v>27</v>
      </c>
      <c r="K57" t="s">
        <v>3101</v>
      </c>
      <c r="L57" t="s">
        <v>211</v>
      </c>
      <c r="M57">
        <v>61107</v>
      </c>
      <c r="N57" t="s">
        <v>105</v>
      </c>
      <c r="O57" t="s">
        <v>2391</v>
      </c>
      <c r="P57" t="s">
        <v>46</v>
      </c>
      <c r="Q57" t="s">
        <v>75</v>
      </c>
      <c r="R57" t="s">
        <v>2392</v>
      </c>
      <c r="S57">
        <v>1.7279999999999995</v>
      </c>
      <c r="T57">
        <v>3</v>
      </c>
      <c r="U57">
        <v>0.8</v>
      </c>
      <c r="V57">
        <v>-2.678399999999999</v>
      </c>
    </row>
    <row r="58" spans="1:22" x14ac:dyDescent="0.3">
      <c r="A58">
        <v>8925</v>
      </c>
      <c r="B58" t="s">
        <v>10317</v>
      </c>
      <c r="C58">
        <v>2013</v>
      </c>
      <c r="D58" s="34">
        <v>41304</v>
      </c>
      <c r="E58" s="34">
        <v>41308</v>
      </c>
      <c r="F58" t="s">
        <v>50</v>
      </c>
      <c r="G58" t="s">
        <v>5879</v>
      </c>
      <c r="H58" t="s">
        <v>5880</v>
      </c>
      <c r="I58" t="s">
        <v>26</v>
      </c>
      <c r="J58" t="s">
        <v>27</v>
      </c>
      <c r="K58" t="s">
        <v>3101</v>
      </c>
      <c r="L58" t="s">
        <v>211</v>
      </c>
      <c r="M58">
        <v>61107</v>
      </c>
      <c r="N58" t="s">
        <v>105</v>
      </c>
      <c r="O58" t="s">
        <v>10318</v>
      </c>
      <c r="P58" t="s">
        <v>71</v>
      </c>
      <c r="Q58" t="s">
        <v>72</v>
      </c>
      <c r="R58" t="s">
        <v>10319</v>
      </c>
      <c r="S58">
        <v>1439.9680000000001</v>
      </c>
      <c r="T58">
        <v>4</v>
      </c>
      <c r="U58">
        <v>0.2</v>
      </c>
      <c r="V58">
        <v>143.99680000000006</v>
      </c>
    </row>
    <row r="59" spans="1:22" x14ac:dyDescent="0.3">
      <c r="A59">
        <v>8909</v>
      </c>
      <c r="B59" t="s">
        <v>10308</v>
      </c>
      <c r="C59">
        <v>2012</v>
      </c>
      <c r="D59" s="34">
        <v>40934</v>
      </c>
      <c r="E59" s="34">
        <v>40940</v>
      </c>
      <c r="F59" t="s">
        <v>50</v>
      </c>
      <c r="G59" t="s">
        <v>5323</v>
      </c>
      <c r="H59" t="s">
        <v>5324</v>
      </c>
      <c r="I59" t="s">
        <v>41</v>
      </c>
      <c r="J59" t="s">
        <v>27</v>
      </c>
      <c r="K59" t="s">
        <v>7967</v>
      </c>
      <c r="L59" t="s">
        <v>43</v>
      </c>
      <c r="M59">
        <v>92553</v>
      </c>
      <c r="N59" t="s">
        <v>44</v>
      </c>
      <c r="O59" t="s">
        <v>5180</v>
      </c>
      <c r="P59" t="s">
        <v>46</v>
      </c>
      <c r="Q59" t="s">
        <v>90</v>
      </c>
      <c r="R59" t="s">
        <v>5181</v>
      </c>
      <c r="S59">
        <v>182.72</v>
      </c>
      <c r="T59">
        <v>8</v>
      </c>
      <c r="U59">
        <v>0</v>
      </c>
      <c r="V59">
        <v>84.051199999999994</v>
      </c>
    </row>
    <row r="60" spans="1:22" x14ac:dyDescent="0.3">
      <c r="A60">
        <v>8762</v>
      </c>
      <c r="B60" t="s">
        <v>10224</v>
      </c>
      <c r="C60">
        <v>2013</v>
      </c>
      <c r="D60" s="34">
        <v>41305</v>
      </c>
      <c r="E60" s="34">
        <v>41311</v>
      </c>
      <c r="F60" t="s">
        <v>50</v>
      </c>
      <c r="G60" t="s">
        <v>3436</v>
      </c>
      <c r="H60" t="s">
        <v>3437</v>
      </c>
      <c r="I60" t="s">
        <v>102</v>
      </c>
      <c r="J60" t="s">
        <v>27</v>
      </c>
      <c r="K60" t="s">
        <v>1736</v>
      </c>
      <c r="L60" t="s">
        <v>1272</v>
      </c>
      <c r="M60">
        <v>30318</v>
      </c>
      <c r="N60" t="s">
        <v>30</v>
      </c>
      <c r="O60" t="s">
        <v>5581</v>
      </c>
      <c r="P60" t="s">
        <v>46</v>
      </c>
      <c r="Q60" t="s">
        <v>173</v>
      </c>
      <c r="R60" t="s">
        <v>5582</v>
      </c>
      <c r="S60">
        <v>125.36</v>
      </c>
      <c r="T60">
        <v>8</v>
      </c>
      <c r="U60">
        <v>0</v>
      </c>
      <c r="V60">
        <v>58.919199999999989</v>
      </c>
    </row>
    <row r="61" spans="1:22" x14ac:dyDescent="0.3">
      <c r="A61">
        <v>8761</v>
      </c>
      <c r="B61" t="s">
        <v>10224</v>
      </c>
      <c r="C61">
        <v>2013</v>
      </c>
      <c r="D61" s="34">
        <v>41305</v>
      </c>
      <c r="E61" s="34">
        <v>41311</v>
      </c>
      <c r="F61" t="s">
        <v>50</v>
      </c>
      <c r="G61" t="s">
        <v>3436</v>
      </c>
      <c r="H61" t="s">
        <v>3437</v>
      </c>
      <c r="I61" t="s">
        <v>102</v>
      </c>
      <c r="J61" t="s">
        <v>27</v>
      </c>
      <c r="K61" t="s">
        <v>1736</v>
      </c>
      <c r="L61" t="s">
        <v>1272</v>
      </c>
      <c r="M61">
        <v>30318</v>
      </c>
      <c r="N61" t="s">
        <v>30</v>
      </c>
      <c r="O61" t="s">
        <v>1742</v>
      </c>
      <c r="P61" t="s">
        <v>46</v>
      </c>
      <c r="Q61" t="s">
        <v>75</v>
      </c>
      <c r="R61" t="s">
        <v>1743</v>
      </c>
      <c r="S61">
        <v>1270.99</v>
      </c>
      <c r="T61">
        <v>1</v>
      </c>
      <c r="U61">
        <v>0</v>
      </c>
      <c r="V61">
        <v>635.495</v>
      </c>
    </row>
    <row r="62" spans="1:22" x14ac:dyDescent="0.3">
      <c r="A62">
        <v>8641</v>
      </c>
      <c r="B62" t="s">
        <v>10156</v>
      </c>
      <c r="C62">
        <v>2014</v>
      </c>
      <c r="D62" s="34">
        <v>41652</v>
      </c>
      <c r="E62" s="34">
        <v>41656</v>
      </c>
      <c r="F62" t="s">
        <v>50</v>
      </c>
      <c r="G62" t="s">
        <v>910</v>
      </c>
      <c r="H62" t="s">
        <v>911</v>
      </c>
      <c r="I62" t="s">
        <v>41</v>
      </c>
      <c r="J62" t="s">
        <v>27</v>
      </c>
      <c r="K62" t="s">
        <v>815</v>
      </c>
      <c r="L62" t="s">
        <v>104</v>
      </c>
      <c r="M62">
        <v>75217</v>
      </c>
      <c r="N62" t="s">
        <v>105</v>
      </c>
      <c r="O62" t="s">
        <v>2691</v>
      </c>
      <c r="P62" t="s">
        <v>46</v>
      </c>
      <c r="Q62" t="s">
        <v>75</v>
      </c>
      <c r="R62" t="s">
        <v>2692</v>
      </c>
      <c r="S62">
        <v>760.97999999999979</v>
      </c>
      <c r="T62">
        <v>5</v>
      </c>
      <c r="U62">
        <v>0.8</v>
      </c>
      <c r="V62">
        <v>-1141.47</v>
      </c>
    </row>
    <row r="63" spans="1:22" x14ac:dyDescent="0.3">
      <c r="A63">
        <v>8613</v>
      </c>
      <c r="B63" t="s">
        <v>10139</v>
      </c>
      <c r="C63">
        <v>2013</v>
      </c>
      <c r="D63" s="34">
        <v>41302</v>
      </c>
      <c r="E63" s="34">
        <v>41306</v>
      </c>
      <c r="F63" t="s">
        <v>23</v>
      </c>
      <c r="G63" t="s">
        <v>3630</v>
      </c>
      <c r="H63" t="s">
        <v>3631</v>
      </c>
      <c r="I63" t="s">
        <v>41</v>
      </c>
      <c r="J63" t="s">
        <v>27</v>
      </c>
      <c r="K63" t="s">
        <v>42</v>
      </c>
      <c r="L63" t="s">
        <v>43</v>
      </c>
      <c r="M63">
        <v>90036</v>
      </c>
      <c r="N63" t="s">
        <v>44</v>
      </c>
      <c r="O63" t="s">
        <v>1561</v>
      </c>
      <c r="P63" t="s">
        <v>46</v>
      </c>
      <c r="Q63" t="s">
        <v>68</v>
      </c>
      <c r="R63" t="s">
        <v>1562</v>
      </c>
      <c r="S63">
        <v>39.68</v>
      </c>
      <c r="T63">
        <v>2</v>
      </c>
      <c r="U63">
        <v>0</v>
      </c>
      <c r="V63">
        <v>10.316800000000001</v>
      </c>
    </row>
    <row r="64" spans="1:22" x14ac:dyDescent="0.3">
      <c r="A64">
        <v>8606</v>
      </c>
      <c r="B64" t="s">
        <v>10135</v>
      </c>
      <c r="C64">
        <v>2013</v>
      </c>
      <c r="D64" s="34">
        <v>41277</v>
      </c>
      <c r="E64" s="34">
        <v>41282</v>
      </c>
      <c r="F64" t="s">
        <v>50</v>
      </c>
      <c r="G64" t="s">
        <v>1005</v>
      </c>
      <c r="H64" t="s">
        <v>1006</v>
      </c>
      <c r="I64" t="s">
        <v>41</v>
      </c>
      <c r="J64" t="s">
        <v>27</v>
      </c>
      <c r="K64" t="s">
        <v>678</v>
      </c>
      <c r="L64" t="s">
        <v>104</v>
      </c>
      <c r="M64">
        <v>78207</v>
      </c>
      <c r="N64" t="s">
        <v>105</v>
      </c>
      <c r="O64" t="s">
        <v>5833</v>
      </c>
      <c r="P64" t="s">
        <v>71</v>
      </c>
      <c r="Q64" t="s">
        <v>72</v>
      </c>
      <c r="R64" t="s">
        <v>5834</v>
      </c>
      <c r="S64">
        <v>180.96</v>
      </c>
      <c r="T64">
        <v>5</v>
      </c>
      <c r="U64">
        <v>0.2</v>
      </c>
      <c r="V64">
        <v>13.571999999999996</v>
      </c>
    </row>
    <row r="65" spans="1:22" x14ac:dyDescent="0.3">
      <c r="A65">
        <v>8605</v>
      </c>
      <c r="B65" t="s">
        <v>10135</v>
      </c>
      <c r="C65">
        <v>2013</v>
      </c>
      <c r="D65" s="34">
        <v>41277</v>
      </c>
      <c r="E65" s="34">
        <v>41282</v>
      </c>
      <c r="F65" t="s">
        <v>50</v>
      </c>
      <c r="G65" t="s">
        <v>1005</v>
      </c>
      <c r="H65" t="s">
        <v>1006</v>
      </c>
      <c r="I65" t="s">
        <v>41</v>
      </c>
      <c r="J65" t="s">
        <v>27</v>
      </c>
      <c r="K65" t="s">
        <v>678</v>
      </c>
      <c r="L65" t="s">
        <v>104</v>
      </c>
      <c r="M65">
        <v>78207</v>
      </c>
      <c r="N65" t="s">
        <v>105</v>
      </c>
      <c r="O65" t="s">
        <v>7137</v>
      </c>
      <c r="P65" t="s">
        <v>71</v>
      </c>
      <c r="Q65" t="s">
        <v>161</v>
      </c>
      <c r="R65" t="s">
        <v>7138</v>
      </c>
      <c r="S65">
        <v>165.60000000000002</v>
      </c>
      <c r="T65">
        <v>3</v>
      </c>
      <c r="U65">
        <v>0.2</v>
      </c>
      <c r="V65">
        <v>-6.2100000000000151</v>
      </c>
    </row>
    <row r="66" spans="1:22" x14ac:dyDescent="0.3">
      <c r="A66">
        <v>8604</v>
      </c>
      <c r="B66" t="s">
        <v>10135</v>
      </c>
      <c r="C66">
        <v>2013</v>
      </c>
      <c r="D66" s="34">
        <v>41277</v>
      </c>
      <c r="E66" s="34">
        <v>41282</v>
      </c>
      <c r="F66" t="s">
        <v>50</v>
      </c>
      <c r="G66" t="s">
        <v>1005</v>
      </c>
      <c r="H66" t="s">
        <v>1006</v>
      </c>
      <c r="I66" t="s">
        <v>41</v>
      </c>
      <c r="J66" t="s">
        <v>27</v>
      </c>
      <c r="K66" t="s">
        <v>678</v>
      </c>
      <c r="L66" t="s">
        <v>104</v>
      </c>
      <c r="M66">
        <v>78207</v>
      </c>
      <c r="N66" t="s">
        <v>105</v>
      </c>
      <c r="O66" t="s">
        <v>4817</v>
      </c>
      <c r="P66" t="s">
        <v>71</v>
      </c>
      <c r="Q66" t="s">
        <v>161</v>
      </c>
      <c r="R66" t="s">
        <v>4818</v>
      </c>
      <c r="S66">
        <v>30.080000000000002</v>
      </c>
      <c r="T66">
        <v>2</v>
      </c>
      <c r="U66">
        <v>0.2</v>
      </c>
      <c r="V66">
        <v>-5.2640000000000002</v>
      </c>
    </row>
    <row r="67" spans="1:22" x14ac:dyDescent="0.3">
      <c r="A67">
        <v>8590</v>
      </c>
      <c r="B67" t="s">
        <v>10126</v>
      </c>
      <c r="C67">
        <v>2014</v>
      </c>
      <c r="D67" s="34">
        <v>41669</v>
      </c>
      <c r="E67" s="34">
        <v>41672</v>
      </c>
      <c r="F67" t="s">
        <v>188</v>
      </c>
      <c r="G67" t="s">
        <v>3550</v>
      </c>
      <c r="H67" t="s">
        <v>3551</v>
      </c>
      <c r="I67" t="s">
        <v>26</v>
      </c>
      <c r="J67" t="s">
        <v>27</v>
      </c>
      <c r="K67" t="s">
        <v>146</v>
      </c>
      <c r="L67" t="s">
        <v>147</v>
      </c>
      <c r="M67">
        <v>19120</v>
      </c>
      <c r="N67" t="s">
        <v>148</v>
      </c>
      <c r="O67" t="s">
        <v>366</v>
      </c>
      <c r="P67" t="s">
        <v>46</v>
      </c>
      <c r="Q67" t="s">
        <v>68</v>
      </c>
      <c r="R67" t="s">
        <v>367</v>
      </c>
      <c r="S67">
        <v>4.7679999999999998</v>
      </c>
      <c r="T67">
        <v>2</v>
      </c>
      <c r="U67">
        <v>0.2</v>
      </c>
      <c r="V67">
        <v>0.47680000000000011</v>
      </c>
    </row>
    <row r="68" spans="1:22" x14ac:dyDescent="0.3">
      <c r="A68">
        <v>8535</v>
      </c>
      <c r="B68" t="s">
        <v>10089</v>
      </c>
      <c r="C68">
        <v>2012</v>
      </c>
      <c r="D68" s="34">
        <v>40921</v>
      </c>
      <c r="E68" s="34">
        <v>40923</v>
      </c>
      <c r="F68" t="s">
        <v>23</v>
      </c>
      <c r="G68" t="s">
        <v>7875</v>
      </c>
      <c r="H68" t="s">
        <v>7876</v>
      </c>
      <c r="I68" t="s">
        <v>41</v>
      </c>
      <c r="J68" t="s">
        <v>27</v>
      </c>
      <c r="K68" t="s">
        <v>497</v>
      </c>
      <c r="L68" t="s">
        <v>1272</v>
      </c>
      <c r="M68">
        <v>31907</v>
      </c>
      <c r="N68" t="s">
        <v>30</v>
      </c>
      <c r="O68" t="s">
        <v>2365</v>
      </c>
      <c r="P68" t="s">
        <v>46</v>
      </c>
      <c r="Q68" t="s">
        <v>47</v>
      </c>
      <c r="R68" t="s">
        <v>2366</v>
      </c>
      <c r="S68">
        <v>9.82</v>
      </c>
      <c r="T68">
        <v>2</v>
      </c>
      <c r="U68">
        <v>0</v>
      </c>
      <c r="V68">
        <v>4.8117999999999999</v>
      </c>
    </row>
    <row r="69" spans="1:22" x14ac:dyDescent="0.3">
      <c r="A69">
        <v>8522</v>
      </c>
      <c r="B69" t="s">
        <v>10083</v>
      </c>
      <c r="C69">
        <v>2013</v>
      </c>
      <c r="D69" s="34">
        <v>41285</v>
      </c>
      <c r="E69" s="34">
        <v>41289</v>
      </c>
      <c r="F69" t="s">
        <v>50</v>
      </c>
      <c r="G69" t="s">
        <v>762</v>
      </c>
      <c r="H69" t="s">
        <v>763</v>
      </c>
      <c r="I69" t="s">
        <v>102</v>
      </c>
      <c r="J69" t="s">
        <v>27</v>
      </c>
      <c r="K69" t="s">
        <v>497</v>
      </c>
      <c r="L69" t="s">
        <v>498</v>
      </c>
      <c r="M69">
        <v>43229</v>
      </c>
      <c r="N69" t="s">
        <v>148</v>
      </c>
      <c r="O69" t="s">
        <v>3406</v>
      </c>
      <c r="P69" t="s">
        <v>32</v>
      </c>
      <c r="Q69" t="s">
        <v>65</v>
      </c>
      <c r="R69" t="s">
        <v>3407</v>
      </c>
      <c r="S69">
        <v>54.992000000000004</v>
      </c>
      <c r="T69">
        <v>14</v>
      </c>
      <c r="U69">
        <v>0.2</v>
      </c>
      <c r="V69">
        <v>8.9361999999999959</v>
      </c>
    </row>
    <row r="70" spans="1:22" x14ac:dyDescent="0.3">
      <c r="A70">
        <v>8376</v>
      </c>
      <c r="B70" t="s">
        <v>9989</v>
      </c>
      <c r="C70">
        <v>2012</v>
      </c>
      <c r="D70" s="34">
        <v>40913</v>
      </c>
      <c r="E70" s="34">
        <v>40918</v>
      </c>
      <c r="F70" t="s">
        <v>50</v>
      </c>
      <c r="G70" t="s">
        <v>2599</v>
      </c>
      <c r="H70" t="s">
        <v>2600</v>
      </c>
      <c r="I70" t="s">
        <v>102</v>
      </c>
      <c r="J70" t="s">
        <v>27</v>
      </c>
      <c r="K70" t="s">
        <v>127</v>
      </c>
      <c r="L70" t="s">
        <v>43</v>
      </c>
      <c r="M70">
        <v>94110</v>
      </c>
      <c r="N70" t="s">
        <v>44</v>
      </c>
      <c r="O70" t="s">
        <v>2614</v>
      </c>
      <c r="P70" t="s">
        <v>46</v>
      </c>
      <c r="Q70" t="s">
        <v>75</v>
      </c>
      <c r="R70" t="s">
        <v>2615</v>
      </c>
      <c r="S70">
        <v>56.16</v>
      </c>
      <c r="T70">
        <v>6</v>
      </c>
      <c r="U70">
        <v>0.2</v>
      </c>
      <c r="V70">
        <v>17.549999999999994</v>
      </c>
    </row>
    <row r="71" spans="1:22" x14ac:dyDescent="0.3">
      <c r="A71">
        <v>8375</v>
      </c>
      <c r="B71" t="s">
        <v>9989</v>
      </c>
      <c r="C71">
        <v>2012</v>
      </c>
      <c r="D71" s="34">
        <v>40913</v>
      </c>
      <c r="E71" s="34">
        <v>40918</v>
      </c>
      <c r="F71" t="s">
        <v>50</v>
      </c>
      <c r="G71" t="s">
        <v>2599</v>
      </c>
      <c r="H71" t="s">
        <v>2600</v>
      </c>
      <c r="I71" t="s">
        <v>102</v>
      </c>
      <c r="J71" t="s">
        <v>27</v>
      </c>
      <c r="K71" t="s">
        <v>127</v>
      </c>
      <c r="L71" t="s">
        <v>43</v>
      </c>
      <c r="M71">
        <v>94110</v>
      </c>
      <c r="N71" t="s">
        <v>44</v>
      </c>
      <c r="O71" t="s">
        <v>3650</v>
      </c>
      <c r="P71" t="s">
        <v>46</v>
      </c>
      <c r="Q71" t="s">
        <v>78</v>
      </c>
      <c r="R71" t="s">
        <v>3651</v>
      </c>
      <c r="S71">
        <v>87.36</v>
      </c>
      <c r="T71">
        <v>6</v>
      </c>
      <c r="U71">
        <v>0</v>
      </c>
      <c r="V71">
        <v>23.587200000000003</v>
      </c>
    </row>
    <row r="72" spans="1:22" x14ac:dyDescent="0.3">
      <c r="A72">
        <v>8366</v>
      </c>
      <c r="B72" t="s">
        <v>9980</v>
      </c>
      <c r="C72">
        <v>2014</v>
      </c>
      <c r="D72" s="34">
        <v>41670</v>
      </c>
      <c r="E72" s="34">
        <v>41673</v>
      </c>
      <c r="F72" t="s">
        <v>188</v>
      </c>
      <c r="G72" t="s">
        <v>3758</v>
      </c>
      <c r="H72" t="s">
        <v>3759</v>
      </c>
      <c r="I72" t="s">
        <v>102</v>
      </c>
      <c r="J72" t="s">
        <v>27</v>
      </c>
      <c r="K72" t="s">
        <v>95</v>
      </c>
      <c r="L72" t="s">
        <v>96</v>
      </c>
      <c r="M72">
        <v>98105</v>
      </c>
      <c r="N72" t="s">
        <v>44</v>
      </c>
      <c r="O72" t="s">
        <v>70</v>
      </c>
      <c r="P72" t="s">
        <v>71</v>
      </c>
      <c r="Q72" t="s">
        <v>72</v>
      </c>
      <c r="R72" t="s">
        <v>73</v>
      </c>
      <c r="S72">
        <v>604.76800000000003</v>
      </c>
      <c r="T72">
        <v>4</v>
      </c>
      <c r="U72">
        <v>0.2</v>
      </c>
      <c r="V72">
        <v>60.476800000000026</v>
      </c>
    </row>
    <row r="73" spans="1:22" x14ac:dyDescent="0.3">
      <c r="A73">
        <v>8364</v>
      </c>
      <c r="B73" t="s">
        <v>9977</v>
      </c>
      <c r="C73">
        <v>2014</v>
      </c>
      <c r="D73" s="34">
        <v>41642</v>
      </c>
      <c r="E73" s="34">
        <v>41644</v>
      </c>
      <c r="F73" t="s">
        <v>23</v>
      </c>
      <c r="G73" t="s">
        <v>8649</v>
      </c>
      <c r="H73" t="s">
        <v>8650</v>
      </c>
      <c r="I73" t="s">
        <v>26</v>
      </c>
      <c r="J73" t="s">
        <v>27</v>
      </c>
      <c r="K73" t="s">
        <v>4172</v>
      </c>
      <c r="L73" t="s">
        <v>104</v>
      </c>
      <c r="M73">
        <v>79907</v>
      </c>
      <c r="N73" t="s">
        <v>105</v>
      </c>
      <c r="O73" t="s">
        <v>6094</v>
      </c>
      <c r="P73" t="s">
        <v>46</v>
      </c>
      <c r="Q73" t="s">
        <v>59</v>
      </c>
      <c r="R73" t="s">
        <v>6095</v>
      </c>
      <c r="S73">
        <v>372.14400000000001</v>
      </c>
      <c r="T73">
        <v>3</v>
      </c>
      <c r="U73">
        <v>0.2</v>
      </c>
      <c r="V73">
        <v>27.910800000000009</v>
      </c>
    </row>
    <row r="74" spans="1:22" x14ac:dyDescent="0.3">
      <c r="A74">
        <v>8363</v>
      </c>
      <c r="B74" t="s">
        <v>9977</v>
      </c>
      <c r="C74">
        <v>2014</v>
      </c>
      <c r="D74" s="34">
        <v>41642</v>
      </c>
      <c r="E74" s="34">
        <v>41644</v>
      </c>
      <c r="F74" t="s">
        <v>23</v>
      </c>
      <c r="G74" t="s">
        <v>8649</v>
      </c>
      <c r="H74" t="s">
        <v>8650</v>
      </c>
      <c r="I74" t="s">
        <v>26</v>
      </c>
      <c r="J74" t="s">
        <v>27</v>
      </c>
      <c r="K74" t="s">
        <v>4172</v>
      </c>
      <c r="L74" t="s">
        <v>104</v>
      </c>
      <c r="M74">
        <v>79907</v>
      </c>
      <c r="N74" t="s">
        <v>105</v>
      </c>
      <c r="O74" t="s">
        <v>3804</v>
      </c>
      <c r="P74" t="s">
        <v>32</v>
      </c>
      <c r="Q74" t="s">
        <v>56</v>
      </c>
      <c r="R74" t="s">
        <v>3805</v>
      </c>
      <c r="S74">
        <v>913.43000000000006</v>
      </c>
      <c r="T74">
        <v>5</v>
      </c>
      <c r="U74">
        <v>0.3</v>
      </c>
      <c r="V74">
        <v>-169.63700000000009</v>
      </c>
    </row>
    <row r="75" spans="1:22" x14ac:dyDescent="0.3">
      <c r="A75">
        <v>8362</v>
      </c>
      <c r="B75" t="s">
        <v>9977</v>
      </c>
      <c r="C75">
        <v>2014</v>
      </c>
      <c r="D75" s="34">
        <v>41642</v>
      </c>
      <c r="E75" s="34">
        <v>41644</v>
      </c>
      <c r="F75" t="s">
        <v>23</v>
      </c>
      <c r="G75" t="s">
        <v>8649</v>
      </c>
      <c r="H75" t="s">
        <v>8650</v>
      </c>
      <c r="I75" t="s">
        <v>26</v>
      </c>
      <c r="J75" t="s">
        <v>27</v>
      </c>
      <c r="K75" t="s">
        <v>4172</v>
      </c>
      <c r="L75" t="s">
        <v>104</v>
      </c>
      <c r="M75">
        <v>79907</v>
      </c>
      <c r="N75" t="s">
        <v>105</v>
      </c>
      <c r="O75" t="s">
        <v>9621</v>
      </c>
      <c r="P75" t="s">
        <v>46</v>
      </c>
      <c r="Q75" t="s">
        <v>78</v>
      </c>
      <c r="R75" t="s">
        <v>9622</v>
      </c>
      <c r="S75">
        <v>5.4319999999999986</v>
      </c>
      <c r="T75">
        <v>2</v>
      </c>
      <c r="U75">
        <v>0.8</v>
      </c>
      <c r="V75">
        <v>-13.580000000000002</v>
      </c>
    </row>
    <row r="76" spans="1:22" x14ac:dyDescent="0.3">
      <c r="A76">
        <v>8361</v>
      </c>
      <c r="B76" t="s">
        <v>9977</v>
      </c>
      <c r="C76">
        <v>2014</v>
      </c>
      <c r="D76" s="34">
        <v>41642</v>
      </c>
      <c r="E76" s="34">
        <v>41644</v>
      </c>
      <c r="F76" t="s">
        <v>23</v>
      </c>
      <c r="G76" t="s">
        <v>8649</v>
      </c>
      <c r="H76" t="s">
        <v>8650</v>
      </c>
      <c r="I76" t="s">
        <v>26</v>
      </c>
      <c r="J76" t="s">
        <v>27</v>
      </c>
      <c r="K76" t="s">
        <v>4172</v>
      </c>
      <c r="L76" t="s">
        <v>104</v>
      </c>
      <c r="M76">
        <v>79907</v>
      </c>
      <c r="N76" t="s">
        <v>105</v>
      </c>
      <c r="O76" t="s">
        <v>4132</v>
      </c>
      <c r="P76" t="s">
        <v>46</v>
      </c>
      <c r="Q76" t="s">
        <v>68</v>
      </c>
      <c r="R76" t="s">
        <v>4133</v>
      </c>
      <c r="S76">
        <v>31.744</v>
      </c>
      <c r="T76">
        <v>2</v>
      </c>
      <c r="U76">
        <v>0.2</v>
      </c>
      <c r="V76">
        <v>3.9679999999999964</v>
      </c>
    </row>
    <row r="77" spans="1:22" x14ac:dyDescent="0.3">
      <c r="A77">
        <v>8313</v>
      </c>
      <c r="B77" t="s">
        <v>9948</v>
      </c>
      <c r="C77">
        <v>2014</v>
      </c>
      <c r="D77" s="34">
        <v>41666</v>
      </c>
      <c r="E77" s="34">
        <v>41671</v>
      </c>
      <c r="F77" t="s">
        <v>50</v>
      </c>
      <c r="G77" t="s">
        <v>1842</v>
      </c>
      <c r="H77" t="s">
        <v>1843</v>
      </c>
      <c r="I77" t="s">
        <v>26</v>
      </c>
      <c r="J77" t="s">
        <v>27</v>
      </c>
      <c r="K77" t="s">
        <v>497</v>
      </c>
      <c r="L77" t="s">
        <v>1272</v>
      </c>
      <c r="M77">
        <v>31907</v>
      </c>
      <c r="N77" t="s">
        <v>30</v>
      </c>
      <c r="O77" t="s">
        <v>6146</v>
      </c>
      <c r="P77" t="s">
        <v>71</v>
      </c>
      <c r="Q77" t="s">
        <v>72</v>
      </c>
      <c r="R77" t="s">
        <v>6147</v>
      </c>
      <c r="S77">
        <v>2939.9300000000003</v>
      </c>
      <c r="T77">
        <v>7</v>
      </c>
      <c r="U77">
        <v>0</v>
      </c>
      <c r="V77">
        <v>764.38180000000011</v>
      </c>
    </row>
    <row r="78" spans="1:22" x14ac:dyDescent="0.3">
      <c r="A78">
        <v>8312</v>
      </c>
      <c r="B78" t="s">
        <v>9948</v>
      </c>
      <c r="C78">
        <v>2014</v>
      </c>
      <c r="D78" s="34">
        <v>41666</v>
      </c>
      <c r="E78" s="34">
        <v>41671</v>
      </c>
      <c r="F78" t="s">
        <v>50</v>
      </c>
      <c r="G78" t="s">
        <v>1842</v>
      </c>
      <c r="H78" t="s">
        <v>1843</v>
      </c>
      <c r="I78" t="s">
        <v>26</v>
      </c>
      <c r="J78" t="s">
        <v>27</v>
      </c>
      <c r="K78" t="s">
        <v>497</v>
      </c>
      <c r="L78" t="s">
        <v>1272</v>
      </c>
      <c r="M78">
        <v>31907</v>
      </c>
      <c r="N78" t="s">
        <v>30</v>
      </c>
      <c r="O78" t="s">
        <v>522</v>
      </c>
      <c r="P78" t="s">
        <v>32</v>
      </c>
      <c r="Q78" t="s">
        <v>65</v>
      </c>
      <c r="R78" t="s">
        <v>523</v>
      </c>
      <c r="S78">
        <v>62.72</v>
      </c>
      <c r="T78">
        <v>4</v>
      </c>
      <c r="U78">
        <v>0</v>
      </c>
      <c r="V78">
        <v>24.460799999999999</v>
      </c>
    </row>
    <row r="79" spans="1:22" x14ac:dyDescent="0.3">
      <c r="A79">
        <v>8271</v>
      </c>
      <c r="B79" t="s">
        <v>9924</v>
      </c>
      <c r="C79">
        <v>2014</v>
      </c>
      <c r="D79" s="34">
        <v>41670</v>
      </c>
      <c r="E79" s="34">
        <v>41677</v>
      </c>
      <c r="F79" t="s">
        <v>50</v>
      </c>
      <c r="G79" t="s">
        <v>3647</v>
      </c>
      <c r="H79" t="s">
        <v>3648</v>
      </c>
      <c r="I79" t="s">
        <v>26</v>
      </c>
      <c r="J79" t="s">
        <v>27</v>
      </c>
      <c r="K79" t="s">
        <v>456</v>
      </c>
      <c r="L79" t="s">
        <v>211</v>
      </c>
      <c r="M79">
        <v>60505</v>
      </c>
      <c r="N79" t="s">
        <v>105</v>
      </c>
      <c r="O79" t="s">
        <v>998</v>
      </c>
      <c r="P79" t="s">
        <v>46</v>
      </c>
      <c r="Q79" t="s">
        <v>68</v>
      </c>
      <c r="R79" t="s">
        <v>999</v>
      </c>
      <c r="S79">
        <v>9.3439999999999994</v>
      </c>
      <c r="T79">
        <v>2</v>
      </c>
      <c r="U79">
        <v>0.2</v>
      </c>
      <c r="V79">
        <v>3.1535999999999995</v>
      </c>
    </row>
    <row r="80" spans="1:22" x14ac:dyDescent="0.3">
      <c r="A80">
        <v>8270</v>
      </c>
      <c r="B80" t="s">
        <v>9924</v>
      </c>
      <c r="C80">
        <v>2014</v>
      </c>
      <c r="D80" s="34">
        <v>41670</v>
      </c>
      <c r="E80" s="34">
        <v>41677</v>
      </c>
      <c r="F80" t="s">
        <v>50</v>
      </c>
      <c r="G80" t="s">
        <v>3647</v>
      </c>
      <c r="H80" t="s">
        <v>3648</v>
      </c>
      <c r="I80" t="s">
        <v>26</v>
      </c>
      <c r="J80" t="s">
        <v>27</v>
      </c>
      <c r="K80" t="s">
        <v>456</v>
      </c>
      <c r="L80" t="s">
        <v>211</v>
      </c>
      <c r="M80">
        <v>60505</v>
      </c>
      <c r="N80" t="s">
        <v>105</v>
      </c>
      <c r="O80" t="s">
        <v>7943</v>
      </c>
      <c r="P80" t="s">
        <v>71</v>
      </c>
      <c r="Q80" t="s">
        <v>72</v>
      </c>
      <c r="R80" t="s">
        <v>7944</v>
      </c>
      <c r="S80">
        <v>2003.1680000000001</v>
      </c>
      <c r="T80">
        <v>4</v>
      </c>
      <c r="U80">
        <v>0.2</v>
      </c>
      <c r="V80">
        <v>250.39599999999984</v>
      </c>
    </row>
    <row r="81" spans="1:22" x14ac:dyDescent="0.3">
      <c r="A81">
        <v>8269</v>
      </c>
      <c r="B81" t="s">
        <v>9924</v>
      </c>
      <c r="C81">
        <v>2014</v>
      </c>
      <c r="D81" s="34">
        <v>41670</v>
      </c>
      <c r="E81" s="34">
        <v>41677</v>
      </c>
      <c r="F81" t="s">
        <v>50</v>
      </c>
      <c r="G81" t="s">
        <v>3647</v>
      </c>
      <c r="H81" t="s">
        <v>3648</v>
      </c>
      <c r="I81" t="s">
        <v>26</v>
      </c>
      <c r="J81" t="s">
        <v>27</v>
      </c>
      <c r="K81" t="s">
        <v>456</v>
      </c>
      <c r="L81" t="s">
        <v>211</v>
      </c>
      <c r="M81">
        <v>60505</v>
      </c>
      <c r="N81" t="s">
        <v>105</v>
      </c>
      <c r="O81" t="s">
        <v>2173</v>
      </c>
      <c r="P81" t="s">
        <v>46</v>
      </c>
      <c r="Q81" t="s">
        <v>578</v>
      </c>
      <c r="R81" t="s">
        <v>2174</v>
      </c>
      <c r="S81">
        <v>31.680000000000003</v>
      </c>
      <c r="T81">
        <v>4</v>
      </c>
      <c r="U81">
        <v>0.2</v>
      </c>
      <c r="V81">
        <v>2.7719999999999994</v>
      </c>
    </row>
    <row r="82" spans="1:22" x14ac:dyDescent="0.3">
      <c r="A82">
        <v>8268</v>
      </c>
      <c r="B82" t="s">
        <v>9924</v>
      </c>
      <c r="C82">
        <v>2014</v>
      </c>
      <c r="D82" s="34">
        <v>41670</v>
      </c>
      <c r="E82" s="34">
        <v>41677</v>
      </c>
      <c r="F82" t="s">
        <v>50</v>
      </c>
      <c r="G82" t="s">
        <v>3647</v>
      </c>
      <c r="H82" t="s">
        <v>3648</v>
      </c>
      <c r="I82" t="s">
        <v>26</v>
      </c>
      <c r="J82" t="s">
        <v>27</v>
      </c>
      <c r="K82" t="s">
        <v>456</v>
      </c>
      <c r="L82" t="s">
        <v>211</v>
      </c>
      <c r="M82">
        <v>60505</v>
      </c>
      <c r="N82" t="s">
        <v>105</v>
      </c>
      <c r="O82" t="s">
        <v>6944</v>
      </c>
      <c r="P82" t="s">
        <v>32</v>
      </c>
      <c r="Q82" t="s">
        <v>56</v>
      </c>
      <c r="R82" t="s">
        <v>6945</v>
      </c>
      <c r="S82">
        <v>69.375</v>
      </c>
      <c r="T82">
        <v>1</v>
      </c>
      <c r="U82">
        <v>0.5</v>
      </c>
      <c r="V82">
        <v>-47.174999999999997</v>
      </c>
    </row>
    <row r="83" spans="1:22" x14ac:dyDescent="0.3">
      <c r="A83">
        <v>8176</v>
      </c>
      <c r="B83" t="s">
        <v>9873</v>
      </c>
      <c r="C83">
        <v>2013</v>
      </c>
      <c r="D83" s="34">
        <v>41304</v>
      </c>
      <c r="E83" s="34">
        <v>41309</v>
      </c>
      <c r="F83" t="s">
        <v>50</v>
      </c>
      <c r="G83" t="s">
        <v>9874</v>
      </c>
      <c r="H83" t="s">
        <v>9875</v>
      </c>
      <c r="I83" t="s">
        <v>41</v>
      </c>
      <c r="J83" t="s">
        <v>27</v>
      </c>
      <c r="K83" t="s">
        <v>303</v>
      </c>
      <c r="L83" t="s">
        <v>211</v>
      </c>
      <c r="M83">
        <v>60623</v>
      </c>
      <c r="N83" t="s">
        <v>105</v>
      </c>
      <c r="O83" t="s">
        <v>296</v>
      </c>
      <c r="P83" t="s">
        <v>46</v>
      </c>
      <c r="Q83" t="s">
        <v>90</v>
      </c>
      <c r="R83" t="s">
        <v>297</v>
      </c>
      <c r="S83">
        <v>156.512</v>
      </c>
      <c r="T83">
        <v>4</v>
      </c>
      <c r="U83">
        <v>0.2</v>
      </c>
      <c r="V83">
        <v>52.822799999999987</v>
      </c>
    </row>
    <row r="84" spans="1:22" x14ac:dyDescent="0.3">
      <c r="A84">
        <v>8151</v>
      </c>
      <c r="B84" t="s">
        <v>9858</v>
      </c>
      <c r="C84">
        <v>2011</v>
      </c>
      <c r="D84" s="34">
        <v>40570</v>
      </c>
      <c r="E84" s="34">
        <v>40573</v>
      </c>
      <c r="F84" t="s">
        <v>188</v>
      </c>
      <c r="G84" t="s">
        <v>6012</v>
      </c>
      <c r="H84" t="s">
        <v>6013</v>
      </c>
      <c r="I84" t="s">
        <v>41</v>
      </c>
      <c r="J84" t="s">
        <v>27</v>
      </c>
      <c r="K84" t="s">
        <v>9859</v>
      </c>
      <c r="L84" t="s">
        <v>5326</v>
      </c>
      <c r="M84">
        <v>57701</v>
      </c>
      <c r="N84" t="s">
        <v>105</v>
      </c>
      <c r="O84" t="s">
        <v>2462</v>
      </c>
      <c r="P84" t="s">
        <v>32</v>
      </c>
      <c r="Q84" t="s">
        <v>33</v>
      </c>
      <c r="R84" t="s">
        <v>2463</v>
      </c>
      <c r="S84">
        <v>141.96</v>
      </c>
      <c r="T84">
        <v>2</v>
      </c>
      <c r="U84">
        <v>0</v>
      </c>
      <c r="V84">
        <v>39.748800000000003</v>
      </c>
    </row>
    <row r="85" spans="1:22" x14ac:dyDescent="0.3">
      <c r="A85">
        <v>8150</v>
      </c>
      <c r="B85" t="s">
        <v>9858</v>
      </c>
      <c r="C85">
        <v>2011</v>
      </c>
      <c r="D85" s="34">
        <v>40570</v>
      </c>
      <c r="E85" s="34">
        <v>40573</v>
      </c>
      <c r="F85" t="s">
        <v>188</v>
      </c>
      <c r="G85" t="s">
        <v>6012</v>
      </c>
      <c r="H85" t="s">
        <v>6013</v>
      </c>
      <c r="I85" t="s">
        <v>41</v>
      </c>
      <c r="J85" t="s">
        <v>27</v>
      </c>
      <c r="K85" t="s">
        <v>9859</v>
      </c>
      <c r="L85" t="s">
        <v>5326</v>
      </c>
      <c r="M85">
        <v>57701</v>
      </c>
      <c r="N85" t="s">
        <v>105</v>
      </c>
      <c r="O85" t="s">
        <v>3718</v>
      </c>
      <c r="P85" t="s">
        <v>46</v>
      </c>
      <c r="Q85" t="s">
        <v>75</v>
      </c>
      <c r="R85" t="s">
        <v>3719</v>
      </c>
      <c r="S85">
        <v>10.68</v>
      </c>
      <c r="T85">
        <v>2</v>
      </c>
      <c r="U85">
        <v>0</v>
      </c>
      <c r="V85">
        <v>5.0195999999999996</v>
      </c>
    </row>
    <row r="86" spans="1:22" x14ac:dyDescent="0.3">
      <c r="A86">
        <v>8076</v>
      </c>
      <c r="B86" t="s">
        <v>9811</v>
      </c>
      <c r="C86">
        <v>2014</v>
      </c>
      <c r="D86" s="34">
        <v>41641</v>
      </c>
      <c r="E86" s="34">
        <v>41645</v>
      </c>
      <c r="F86" t="s">
        <v>50</v>
      </c>
      <c r="G86" t="s">
        <v>465</v>
      </c>
      <c r="H86" t="s">
        <v>466</v>
      </c>
      <c r="I86" t="s">
        <v>26</v>
      </c>
      <c r="J86" t="s">
        <v>27</v>
      </c>
      <c r="K86" t="s">
        <v>1681</v>
      </c>
      <c r="L86" t="s">
        <v>104</v>
      </c>
      <c r="M86">
        <v>77340</v>
      </c>
      <c r="N86" t="s">
        <v>105</v>
      </c>
      <c r="O86" t="s">
        <v>1992</v>
      </c>
      <c r="P86" t="s">
        <v>46</v>
      </c>
      <c r="Q86" t="s">
        <v>78</v>
      </c>
      <c r="R86" t="s">
        <v>1993</v>
      </c>
      <c r="S86">
        <v>15.223999999999997</v>
      </c>
      <c r="T86">
        <v>2</v>
      </c>
      <c r="U86">
        <v>0.8</v>
      </c>
      <c r="V86">
        <v>-38.821200000000012</v>
      </c>
    </row>
    <row r="87" spans="1:22" x14ac:dyDescent="0.3">
      <c r="A87">
        <v>8075</v>
      </c>
      <c r="B87" t="s">
        <v>9811</v>
      </c>
      <c r="C87">
        <v>2014</v>
      </c>
      <c r="D87" s="34">
        <v>41641</v>
      </c>
      <c r="E87" s="34">
        <v>41645</v>
      </c>
      <c r="F87" t="s">
        <v>50</v>
      </c>
      <c r="G87" t="s">
        <v>465</v>
      </c>
      <c r="H87" t="s">
        <v>466</v>
      </c>
      <c r="I87" t="s">
        <v>26</v>
      </c>
      <c r="J87" t="s">
        <v>27</v>
      </c>
      <c r="K87" t="s">
        <v>1681</v>
      </c>
      <c r="L87" t="s">
        <v>104</v>
      </c>
      <c r="M87">
        <v>77340</v>
      </c>
      <c r="N87" t="s">
        <v>105</v>
      </c>
      <c r="O87" t="s">
        <v>794</v>
      </c>
      <c r="P87" t="s">
        <v>46</v>
      </c>
      <c r="Q87" t="s">
        <v>75</v>
      </c>
      <c r="R87" t="s">
        <v>795</v>
      </c>
      <c r="S87">
        <v>13.747999999999998</v>
      </c>
      <c r="T87">
        <v>14</v>
      </c>
      <c r="U87">
        <v>0.8</v>
      </c>
      <c r="V87">
        <v>-22.684200000000004</v>
      </c>
    </row>
    <row r="88" spans="1:22" x14ac:dyDescent="0.3">
      <c r="A88">
        <v>8074</v>
      </c>
      <c r="B88" t="s">
        <v>9811</v>
      </c>
      <c r="C88">
        <v>2014</v>
      </c>
      <c r="D88" s="34">
        <v>41641</v>
      </c>
      <c r="E88" s="34">
        <v>41645</v>
      </c>
      <c r="F88" t="s">
        <v>50</v>
      </c>
      <c r="G88" t="s">
        <v>465</v>
      </c>
      <c r="H88" t="s">
        <v>466</v>
      </c>
      <c r="I88" t="s">
        <v>26</v>
      </c>
      <c r="J88" t="s">
        <v>27</v>
      </c>
      <c r="K88" t="s">
        <v>1681</v>
      </c>
      <c r="L88" t="s">
        <v>104</v>
      </c>
      <c r="M88">
        <v>77340</v>
      </c>
      <c r="N88" t="s">
        <v>105</v>
      </c>
      <c r="O88" t="s">
        <v>2443</v>
      </c>
      <c r="P88" t="s">
        <v>46</v>
      </c>
      <c r="Q88" t="s">
        <v>75</v>
      </c>
      <c r="R88" t="s">
        <v>2444</v>
      </c>
      <c r="S88">
        <v>6.469999999999998</v>
      </c>
      <c r="T88">
        <v>5</v>
      </c>
      <c r="U88">
        <v>0.8</v>
      </c>
      <c r="V88">
        <v>-9.7050000000000018</v>
      </c>
    </row>
    <row r="89" spans="1:22" x14ac:dyDescent="0.3">
      <c r="A89">
        <v>8073</v>
      </c>
      <c r="B89" t="s">
        <v>9811</v>
      </c>
      <c r="C89">
        <v>2014</v>
      </c>
      <c r="D89" s="34">
        <v>41641</v>
      </c>
      <c r="E89" s="34">
        <v>41645</v>
      </c>
      <c r="F89" t="s">
        <v>50</v>
      </c>
      <c r="G89" t="s">
        <v>465</v>
      </c>
      <c r="H89" t="s">
        <v>466</v>
      </c>
      <c r="I89" t="s">
        <v>26</v>
      </c>
      <c r="J89" t="s">
        <v>27</v>
      </c>
      <c r="K89" t="s">
        <v>1681</v>
      </c>
      <c r="L89" t="s">
        <v>104</v>
      </c>
      <c r="M89">
        <v>77340</v>
      </c>
      <c r="N89" t="s">
        <v>105</v>
      </c>
      <c r="O89" t="s">
        <v>2743</v>
      </c>
      <c r="P89" t="s">
        <v>46</v>
      </c>
      <c r="Q89" t="s">
        <v>68</v>
      </c>
      <c r="R89" t="s">
        <v>2744</v>
      </c>
      <c r="S89">
        <v>12.736000000000001</v>
      </c>
      <c r="T89">
        <v>4</v>
      </c>
      <c r="U89">
        <v>0.2</v>
      </c>
      <c r="V89">
        <v>2.2287999999999988</v>
      </c>
    </row>
    <row r="90" spans="1:22" x14ac:dyDescent="0.3">
      <c r="A90">
        <v>8072</v>
      </c>
      <c r="B90" t="s">
        <v>9811</v>
      </c>
      <c r="C90">
        <v>2014</v>
      </c>
      <c r="D90" s="34">
        <v>41641</v>
      </c>
      <c r="E90" s="34">
        <v>41645</v>
      </c>
      <c r="F90" t="s">
        <v>50</v>
      </c>
      <c r="G90" t="s">
        <v>465</v>
      </c>
      <c r="H90" t="s">
        <v>466</v>
      </c>
      <c r="I90" t="s">
        <v>26</v>
      </c>
      <c r="J90" t="s">
        <v>27</v>
      </c>
      <c r="K90" t="s">
        <v>1681</v>
      </c>
      <c r="L90" t="s">
        <v>104</v>
      </c>
      <c r="M90">
        <v>77340</v>
      </c>
      <c r="N90" t="s">
        <v>105</v>
      </c>
      <c r="O90" t="s">
        <v>2481</v>
      </c>
      <c r="P90" t="s">
        <v>32</v>
      </c>
      <c r="Q90" t="s">
        <v>36</v>
      </c>
      <c r="R90" t="s">
        <v>2482</v>
      </c>
      <c r="S90">
        <v>310.74399999999997</v>
      </c>
      <c r="T90">
        <v>4</v>
      </c>
      <c r="U90">
        <v>0.3</v>
      </c>
      <c r="V90">
        <v>-26.635199999999998</v>
      </c>
    </row>
    <row r="91" spans="1:22" x14ac:dyDescent="0.3">
      <c r="A91">
        <v>8071</v>
      </c>
      <c r="B91" t="s">
        <v>9811</v>
      </c>
      <c r="C91">
        <v>2014</v>
      </c>
      <c r="D91" s="34">
        <v>41641</v>
      </c>
      <c r="E91" s="34">
        <v>41645</v>
      </c>
      <c r="F91" t="s">
        <v>50</v>
      </c>
      <c r="G91" t="s">
        <v>465</v>
      </c>
      <c r="H91" t="s">
        <v>466</v>
      </c>
      <c r="I91" t="s">
        <v>26</v>
      </c>
      <c r="J91" t="s">
        <v>27</v>
      </c>
      <c r="K91" t="s">
        <v>1681</v>
      </c>
      <c r="L91" t="s">
        <v>104</v>
      </c>
      <c r="M91">
        <v>77340</v>
      </c>
      <c r="N91" t="s">
        <v>105</v>
      </c>
      <c r="O91" t="s">
        <v>6116</v>
      </c>
      <c r="P91" t="s">
        <v>32</v>
      </c>
      <c r="Q91" t="s">
        <v>65</v>
      </c>
      <c r="R91" t="s">
        <v>6117</v>
      </c>
      <c r="S91">
        <v>141.41999999999999</v>
      </c>
      <c r="T91">
        <v>5</v>
      </c>
      <c r="U91">
        <v>0.6</v>
      </c>
      <c r="V91">
        <v>-187.38150000000002</v>
      </c>
    </row>
    <row r="92" spans="1:22" x14ac:dyDescent="0.3">
      <c r="A92">
        <v>8070</v>
      </c>
      <c r="B92" t="s">
        <v>9811</v>
      </c>
      <c r="C92">
        <v>2014</v>
      </c>
      <c r="D92" s="34">
        <v>41641</v>
      </c>
      <c r="E92" s="34">
        <v>41645</v>
      </c>
      <c r="F92" t="s">
        <v>50</v>
      </c>
      <c r="G92" t="s">
        <v>465</v>
      </c>
      <c r="H92" t="s">
        <v>466</v>
      </c>
      <c r="I92" t="s">
        <v>26</v>
      </c>
      <c r="J92" t="s">
        <v>27</v>
      </c>
      <c r="K92" t="s">
        <v>1681</v>
      </c>
      <c r="L92" t="s">
        <v>104</v>
      </c>
      <c r="M92">
        <v>77340</v>
      </c>
      <c r="N92" t="s">
        <v>105</v>
      </c>
      <c r="O92" t="s">
        <v>1629</v>
      </c>
      <c r="P92" t="s">
        <v>46</v>
      </c>
      <c r="Q92" t="s">
        <v>59</v>
      </c>
      <c r="R92" t="s">
        <v>1630</v>
      </c>
      <c r="S92">
        <v>454.56000000000006</v>
      </c>
      <c r="T92">
        <v>5</v>
      </c>
      <c r="U92">
        <v>0.2</v>
      </c>
      <c r="V92">
        <v>-107.95800000000004</v>
      </c>
    </row>
    <row r="93" spans="1:22" x14ac:dyDescent="0.3">
      <c r="A93">
        <v>8032</v>
      </c>
      <c r="B93" t="s">
        <v>9790</v>
      </c>
      <c r="C93">
        <v>2013</v>
      </c>
      <c r="D93" s="34">
        <v>41281</v>
      </c>
      <c r="E93" s="34">
        <v>41285</v>
      </c>
      <c r="F93" t="s">
        <v>50</v>
      </c>
      <c r="G93" t="s">
        <v>3237</v>
      </c>
      <c r="H93" t="s">
        <v>3238</v>
      </c>
      <c r="I93" t="s">
        <v>26</v>
      </c>
      <c r="J93" t="s">
        <v>27</v>
      </c>
      <c r="K93" t="s">
        <v>1614</v>
      </c>
      <c r="L93" t="s">
        <v>104</v>
      </c>
      <c r="M93">
        <v>79109</v>
      </c>
      <c r="N93" t="s">
        <v>105</v>
      </c>
      <c r="O93" t="s">
        <v>2925</v>
      </c>
      <c r="P93" t="s">
        <v>46</v>
      </c>
      <c r="Q93" t="s">
        <v>90</v>
      </c>
      <c r="R93" t="s">
        <v>2926</v>
      </c>
      <c r="S93">
        <v>25.920000000000005</v>
      </c>
      <c r="T93">
        <v>5</v>
      </c>
      <c r="U93">
        <v>0.2</v>
      </c>
      <c r="V93">
        <v>9.0719999999999992</v>
      </c>
    </row>
    <row r="94" spans="1:22" x14ac:dyDescent="0.3">
      <c r="A94">
        <v>8031</v>
      </c>
      <c r="B94" t="s">
        <v>9790</v>
      </c>
      <c r="C94">
        <v>2013</v>
      </c>
      <c r="D94" s="34">
        <v>41281</v>
      </c>
      <c r="E94" s="34">
        <v>41285</v>
      </c>
      <c r="F94" t="s">
        <v>50</v>
      </c>
      <c r="G94" t="s">
        <v>3237</v>
      </c>
      <c r="H94" t="s">
        <v>3238</v>
      </c>
      <c r="I94" t="s">
        <v>26</v>
      </c>
      <c r="J94" t="s">
        <v>27</v>
      </c>
      <c r="K94" t="s">
        <v>1614</v>
      </c>
      <c r="L94" t="s">
        <v>104</v>
      </c>
      <c r="M94">
        <v>79109</v>
      </c>
      <c r="N94" t="s">
        <v>105</v>
      </c>
      <c r="O94" t="s">
        <v>3956</v>
      </c>
      <c r="P94" t="s">
        <v>32</v>
      </c>
      <c r="Q94" t="s">
        <v>65</v>
      </c>
      <c r="R94" t="s">
        <v>5770</v>
      </c>
      <c r="S94">
        <v>23.076000000000001</v>
      </c>
      <c r="T94">
        <v>3</v>
      </c>
      <c r="U94">
        <v>0.6</v>
      </c>
      <c r="V94">
        <v>-10.961100000000002</v>
      </c>
    </row>
    <row r="95" spans="1:22" x14ac:dyDescent="0.3">
      <c r="A95">
        <v>7985</v>
      </c>
      <c r="B95" t="s">
        <v>9767</v>
      </c>
      <c r="C95">
        <v>2014</v>
      </c>
      <c r="D95" s="34">
        <v>41662</v>
      </c>
      <c r="E95" s="34">
        <v>41665</v>
      </c>
      <c r="F95" t="s">
        <v>23</v>
      </c>
      <c r="G95" t="s">
        <v>4764</v>
      </c>
      <c r="H95" t="s">
        <v>4765</v>
      </c>
      <c r="I95" t="s">
        <v>41</v>
      </c>
      <c r="J95" t="s">
        <v>27</v>
      </c>
      <c r="K95" t="s">
        <v>303</v>
      </c>
      <c r="L95" t="s">
        <v>211</v>
      </c>
      <c r="M95">
        <v>60623</v>
      </c>
      <c r="N95" t="s">
        <v>105</v>
      </c>
      <c r="O95" t="s">
        <v>7097</v>
      </c>
      <c r="P95" t="s">
        <v>46</v>
      </c>
      <c r="Q95" t="s">
        <v>68</v>
      </c>
      <c r="R95" t="s">
        <v>7098</v>
      </c>
      <c r="S95">
        <v>7.8719999999999999</v>
      </c>
      <c r="T95">
        <v>3</v>
      </c>
      <c r="U95">
        <v>0.2</v>
      </c>
      <c r="V95">
        <v>0.88559999999999883</v>
      </c>
    </row>
    <row r="96" spans="1:22" x14ac:dyDescent="0.3">
      <c r="A96">
        <v>93</v>
      </c>
      <c r="B96" t="s">
        <v>406</v>
      </c>
      <c r="C96">
        <v>2012</v>
      </c>
      <c r="D96" s="34">
        <v>40939</v>
      </c>
      <c r="E96" s="34">
        <v>40944</v>
      </c>
      <c r="F96" t="s">
        <v>23</v>
      </c>
      <c r="G96" t="s">
        <v>407</v>
      </c>
      <c r="H96" t="s">
        <v>408</v>
      </c>
      <c r="I96" t="s">
        <v>26</v>
      </c>
      <c r="J96" t="s">
        <v>27</v>
      </c>
      <c r="K96" t="s">
        <v>409</v>
      </c>
      <c r="L96" t="s">
        <v>229</v>
      </c>
      <c r="M96">
        <v>55407</v>
      </c>
      <c r="N96" t="s">
        <v>105</v>
      </c>
      <c r="O96" t="s">
        <v>410</v>
      </c>
      <c r="P96" t="s">
        <v>46</v>
      </c>
      <c r="Q96" t="s">
        <v>90</v>
      </c>
      <c r="R96" t="s">
        <v>411</v>
      </c>
      <c r="S96">
        <v>12.96</v>
      </c>
      <c r="T96">
        <v>2</v>
      </c>
      <c r="U96">
        <v>0</v>
      </c>
      <c r="V96">
        <v>6.2208000000000006</v>
      </c>
    </row>
    <row r="97" spans="1:22" x14ac:dyDescent="0.3">
      <c r="A97">
        <v>94</v>
      </c>
      <c r="B97" t="s">
        <v>406</v>
      </c>
      <c r="C97">
        <v>2012</v>
      </c>
      <c r="D97" s="34">
        <v>40939</v>
      </c>
      <c r="E97" s="34">
        <v>40944</v>
      </c>
      <c r="F97" t="s">
        <v>23</v>
      </c>
      <c r="G97" t="s">
        <v>407</v>
      </c>
      <c r="H97" t="s">
        <v>408</v>
      </c>
      <c r="I97" t="s">
        <v>26</v>
      </c>
      <c r="J97" t="s">
        <v>27</v>
      </c>
      <c r="K97" t="s">
        <v>409</v>
      </c>
      <c r="L97" t="s">
        <v>229</v>
      </c>
      <c r="M97">
        <v>55407</v>
      </c>
      <c r="N97" t="s">
        <v>105</v>
      </c>
      <c r="O97" t="s">
        <v>412</v>
      </c>
      <c r="P97" t="s">
        <v>32</v>
      </c>
      <c r="Q97" t="s">
        <v>65</v>
      </c>
      <c r="R97" t="s">
        <v>413</v>
      </c>
      <c r="S97">
        <v>53.34</v>
      </c>
      <c r="T97">
        <v>3</v>
      </c>
      <c r="U97">
        <v>0</v>
      </c>
      <c r="V97">
        <v>16.535399999999996</v>
      </c>
    </row>
    <row r="98" spans="1:22" x14ac:dyDescent="0.3">
      <c r="A98">
        <v>95</v>
      </c>
      <c r="B98" t="s">
        <v>406</v>
      </c>
      <c r="C98">
        <v>2012</v>
      </c>
      <c r="D98" s="34">
        <v>40939</v>
      </c>
      <c r="E98" s="34">
        <v>40944</v>
      </c>
      <c r="F98" t="s">
        <v>23</v>
      </c>
      <c r="G98" t="s">
        <v>407</v>
      </c>
      <c r="H98" t="s">
        <v>408</v>
      </c>
      <c r="I98" t="s">
        <v>26</v>
      </c>
      <c r="J98" t="s">
        <v>27</v>
      </c>
      <c r="K98" t="s">
        <v>409</v>
      </c>
      <c r="L98" t="s">
        <v>229</v>
      </c>
      <c r="M98">
        <v>55407</v>
      </c>
      <c r="N98" t="s">
        <v>105</v>
      </c>
      <c r="O98" t="s">
        <v>414</v>
      </c>
      <c r="P98" t="s">
        <v>46</v>
      </c>
      <c r="Q98" t="s">
        <v>75</v>
      </c>
      <c r="R98" t="s">
        <v>415</v>
      </c>
      <c r="S98">
        <v>32.96</v>
      </c>
      <c r="T98">
        <v>2</v>
      </c>
      <c r="U98">
        <v>0</v>
      </c>
      <c r="V98">
        <v>16.150400000000001</v>
      </c>
    </row>
    <row r="99" spans="1:22" x14ac:dyDescent="0.3">
      <c r="A99">
        <v>7984</v>
      </c>
      <c r="B99" t="s">
        <v>9767</v>
      </c>
      <c r="C99">
        <v>2014</v>
      </c>
      <c r="D99" s="34">
        <v>41662</v>
      </c>
      <c r="E99" s="34">
        <v>41665</v>
      </c>
      <c r="F99" t="s">
        <v>23</v>
      </c>
      <c r="G99" t="s">
        <v>4764</v>
      </c>
      <c r="H99" t="s">
        <v>4765</v>
      </c>
      <c r="I99" t="s">
        <v>41</v>
      </c>
      <c r="J99" t="s">
        <v>27</v>
      </c>
      <c r="K99" t="s">
        <v>303</v>
      </c>
      <c r="L99" t="s">
        <v>211</v>
      </c>
      <c r="M99">
        <v>60623</v>
      </c>
      <c r="N99" t="s">
        <v>105</v>
      </c>
      <c r="O99" t="s">
        <v>4937</v>
      </c>
      <c r="P99" t="s">
        <v>46</v>
      </c>
      <c r="Q99" t="s">
        <v>269</v>
      </c>
      <c r="R99" t="s">
        <v>186</v>
      </c>
      <c r="S99">
        <v>15.120000000000001</v>
      </c>
      <c r="T99">
        <v>5</v>
      </c>
      <c r="U99">
        <v>0.2</v>
      </c>
      <c r="V99">
        <v>4.9139999999999988</v>
      </c>
    </row>
    <row r="100" spans="1:22" x14ac:dyDescent="0.3">
      <c r="A100">
        <v>7981</v>
      </c>
      <c r="B100" t="s">
        <v>9764</v>
      </c>
      <c r="C100">
        <v>2011</v>
      </c>
      <c r="D100" s="34">
        <v>40547</v>
      </c>
      <c r="E100" s="34">
        <v>40551</v>
      </c>
      <c r="F100" t="s">
        <v>50</v>
      </c>
      <c r="G100" t="s">
        <v>251</v>
      </c>
      <c r="H100" t="s">
        <v>252</v>
      </c>
      <c r="I100" t="s">
        <v>26</v>
      </c>
      <c r="J100" t="s">
        <v>27</v>
      </c>
      <c r="K100" t="s">
        <v>184</v>
      </c>
      <c r="L100" t="s">
        <v>104</v>
      </c>
      <c r="M100">
        <v>77095</v>
      </c>
      <c r="N100" t="s">
        <v>105</v>
      </c>
      <c r="O100" t="s">
        <v>6622</v>
      </c>
      <c r="P100" t="s">
        <v>46</v>
      </c>
      <c r="Q100" t="s">
        <v>90</v>
      </c>
      <c r="R100" t="s">
        <v>6623</v>
      </c>
      <c r="S100">
        <v>16.448</v>
      </c>
      <c r="T100">
        <v>2</v>
      </c>
      <c r="U100">
        <v>0.2</v>
      </c>
      <c r="V100">
        <v>5.5511999999999979</v>
      </c>
    </row>
    <row r="101" spans="1:22" x14ac:dyDescent="0.3">
      <c r="A101">
        <v>7834</v>
      </c>
      <c r="B101" t="s">
        <v>9692</v>
      </c>
      <c r="C101">
        <v>2012</v>
      </c>
      <c r="D101" s="34">
        <v>40932</v>
      </c>
      <c r="E101" s="34">
        <v>40936</v>
      </c>
      <c r="F101" t="s">
        <v>50</v>
      </c>
      <c r="G101" t="s">
        <v>7280</v>
      </c>
      <c r="H101" t="s">
        <v>7281</v>
      </c>
      <c r="I101" t="s">
        <v>102</v>
      </c>
      <c r="J101" t="s">
        <v>27</v>
      </c>
      <c r="K101" t="s">
        <v>9171</v>
      </c>
      <c r="L101" t="s">
        <v>54</v>
      </c>
      <c r="M101">
        <v>33407</v>
      </c>
      <c r="N101" t="s">
        <v>30</v>
      </c>
      <c r="O101" t="s">
        <v>1367</v>
      </c>
      <c r="P101" t="s">
        <v>46</v>
      </c>
      <c r="Q101" t="s">
        <v>68</v>
      </c>
      <c r="R101" t="s">
        <v>1368</v>
      </c>
      <c r="S101">
        <v>13.120000000000001</v>
      </c>
      <c r="T101">
        <v>5</v>
      </c>
      <c r="U101">
        <v>0.2</v>
      </c>
      <c r="V101">
        <v>2.1319999999999988</v>
      </c>
    </row>
    <row r="102" spans="1:22" x14ac:dyDescent="0.3">
      <c r="A102">
        <v>7820</v>
      </c>
      <c r="B102" t="s">
        <v>9683</v>
      </c>
      <c r="C102">
        <v>2014</v>
      </c>
      <c r="D102" s="34">
        <v>41666</v>
      </c>
      <c r="E102" s="34">
        <v>41670</v>
      </c>
      <c r="F102" t="s">
        <v>50</v>
      </c>
      <c r="G102" t="s">
        <v>1453</v>
      </c>
      <c r="H102" t="s">
        <v>1454</v>
      </c>
      <c r="I102" t="s">
        <v>26</v>
      </c>
      <c r="J102" t="s">
        <v>27</v>
      </c>
      <c r="K102" t="s">
        <v>127</v>
      </c>
      <c r="L102" t="s">
        <v>43</v>
      </c>
      <c r="M102">
        <v>94109</v>
      </c>
      <c r="N102" t="s">
        <v>44</v>
      </c>
      <c r="O102" t="s">
        <v>4313</v>
      </c>
      <c r="P102" t="s">
        <v>46</v>
      </c>
      <c r="Q102" t="s">
        <v>269</v>
      </c>
      <c r="R102" t="s">
        <v>4314</v>
      </c>
      <c r="S102">
        <v>11.84</v>
      </c>
      <c r="T102">
        <v>8</v>
      </c>
      <c r="U102">
        <v>0</v>
      </c>
      <c r="V102">
        <v>5.6831999999999994</v>
      </c>
    </row>
    <row r="103" spans="1:22" x14ac:dyDescent="0.3">
      <c r="A103">
        <v>7810</v>
      </c>
      <c r="B103" t="s">
        <v>9679</v>
      </c>
      <c r="C103">
        <v>2013</v>
      </c>
      <c r="D103" s="34">
        <v>41282</v>
      </c>
      <c r="E103" s="34">
        <v>41287</v>
      </c>
      <c r="F103" t="s">
        <v>50</v>
      </c>
      <c r="G103" t="s">
        <v>7550</v>
      </c>
      <c r="H103" t="s">
        <v>7551</v>
      </c>
      <c r="I103" t="s">
        <v>26</v>
      </c>
      <c r="J103" t="s">
        <v>27</v>
      </c>
      <c r="K103" t="s">
        <v>4588</v>
      </c>
      <c r="L103" t="s">
        <v>88</v>
      </c>
      <c r="M103">
        <v>27604</v>
      </c>
      <c r="N103" t="s">
        <v>30</v>
      </c>
      <c r="O103" t="s">
        <v>8893</v>
      </c>
      <c r="P103" t="s">
        <v>71</v>
      </c>
      <c r="Q103" t="s">
        <v>72</v>
      </c>
      <c r="R103" t="s">
        <v>8894</v>
      </c>
      <c r="S103">
        <v>108.78399999999999</v>
      </c>
      <c r="T103">
        <v>2</v>
      </c>
      <c r="U103">
        <v>0.2</v>
      </c>
      <c r="V103">
        <v>10.878399999999999</v>
      </c>
    </row>
    <row r="104" spans="1:22" x14ac:dyDescent="0.3">
      <c r="A104">
        <v>7809</v>
      </c>
      <c r="B104" t="s">
        <v>9679</v>
      </c>
      <c r="C104">
        <v>2013</v>
      </c>
      <c r="D104" s="34">
        <v>41282</v>
      </c>
      <c r="E104" s="34">
        <v>41287</v>
      </c>
      <c r="F104" t="s">
        <v>50</v>
      </c>
      <c r="G104" t="s">
        <v>7550</v>
      </c>
      <c r="H104" t="s">
        <v>7551</v>
      </c>
      <c r="I104" t="s">
        <v>26</v>
      </c>
      <c r="J104" t="s">
        <v>27</v>
      </c>
      <c r="K104" t="s">
        <v>4588</v>
      </c>
      <c r="L104" t="s">
        <v>88</v>
      </c>
      <c r="M104">
        <v>27604</v>
      </c>
      <c r="N104" t="s">
        <v>30</v>
      </c>
      <c r="O104" t="s">
        <v>4132</v>
      </c>
      <c r="P104" t="s">
        <v>46</v>
      </c>
      <c r="Q104" t="s">
        <v>68</v>
      </c>
      <c r="R104" t="s">
        <v>4133</v>
      </c>
      <c r="S104">
        <v>47.616</v>
      </c>
      <c r="T104">
        <v>3</v>
      </c>
      <c r="U104">
        <v>0.2</v>
      </c>
      <c r="V104">
        <v>5.9519999999999946</v>
      </c>
    </row>
    <row r="105" spans="1:22" x14ac:dyDescent="0.3">
      <c r="A105">
        <v>7808</v>
      </c>
      <c r="B105" t="s">
        <v>9679</v>
      </c>
      <c r="C105">
        <v>2013</v>
      </c>
      <c r="D105" s="34">
        <v>41282</v>
      </c>
      <c r="E105" s="34">
        <v>41287</v>
      </c>
      <c r="F105" t="s">
        <v>50</v>
      </c>
      <c r="G105" t="s">
        <v>7550</v>
      </c>
      <c r="H105" t="s">
        <v>7551</v>
      </c>
      <c r="I105" t="s">
        <v>26</v>
      </c>
      <c r="J105" t="s">
        <v>27</v>
      </c>
      <c r="K105" t="s">
        <v>4588</v>
      </c>
      <c r="L105" t="s">
        <v>88</v>
      </c>
      <c r="M105">
        <v>27604</v>
      </c>
      <c r="N105" t="s">
        <v>30</v>
      </c>
      <c r="O105" t="s">
        <v>3521</v>
      </c>
      <c r="P105" t="s">
        <v>46</v>
      </c>
      <c r="Q105" t="s">
        <v>75</v>
      </c>
      <c r="R105" t="s">
        <v>3522</v>
      </c>
      <c r="S105">
        <v>30.828000000000007</v>
      </c>
      <c r="T105">
        <v>7</v>
      </c>
      <c r="U105">
        <v>0.7</v>
      </c>
      <c r="V105">
        <v>-24.662400000000005</v>
      </c>
    </row>
    <row r="106" spans="1:22" x14ac:dyDescent="0.3">
      <c r="A106">
        <v>7722</v>
      </c>
      <c r="B106" t="s">
        <v>9619</v>
      </c>
      <c r="C106">
        <v>2012</v>
      </c>
      <c r="D106" s="34">
        <v>40913</v>
      </c>
      <c r="E106" s="34">
        <v>40918</v>
      </c>
      <c r="F106" t="s">
        <v>50</v>
      </c>
      <c r="G106" t="s">
        <v>3456</v>
      </c>
      <c r="H106" t="s">
        <v>3457</v>
      </c>
      <c r="I106" t="s">
        <v>41</v>
      </c>
      <c r="J106" t="s">
        <v>27</v>
      </c>
      <c r="K106" t="s">
        <v>266</v>
      </c>
      <c r="L106" t="s">
        <v>267</v>
      </c>
      <c r="M106">
        <v>10009</v>
      </c>
      <c r="N106" t="s">
        <v>148</v>
      </c>
      <c r="O106" t="s">
        <v>5112</v>
      </c>
      <c r="P106" t="s">
        <v>46</v>
      </c>
      <c r="Q106" t="s">
        <v>75</v>
      </c>
      <c r="R106" t="s">
        <v>5113</v>
      </c>
      <c r="S106">
        <v>13.168000000000001</v>
      </c>
      <c r="T106">
        <v>2</v>
      </c>
      <c r="U106">
        <v>0.2</v>
      </c>
      <c r="V106">
        <v>4.6088000000000005</v>
      </c>
    </row>
    <row r="107" spans="1:22" x14ac:dyDescent="0.3">
      <c r="A107">
        <v>7721</v>
      </c>
      <c r="B107" t="s">
        <v>9619</v>
      </c>
      <c r="C107">
        <v>2012</v>
      </c>
      <c r="D107" s="34">
        <v>40913</v>
      </c>
      <c r="E107" s="34">
        <v>40918</v>
      </c>
      <c r="F107" t="s">
        <v>50</v>
      </c>
      <c r="G107" t="s">
        <v>3456</v>
      </c>
      <c r="H107" t="s">
        <v>3457</v>
      </c>
      <c r="I107" t="s">
        <v>41</v>
      </c>
      <c r="J107" t="s">
        <v>27</v>
      </c>
      <c r="K107" t="s">
        <v>266</v>
      </c>
      <c r="L107" t="s">
        <v>267</v>
      </c>
      <c r="M107">
        <v>10009</v>
      </c>
      <c r="N107" t="s">
        <v>148</v>
      </c>
      <c r="O107" t="s">
        <v>2956</v>
      </c>
      <c r="P107" t="s">
        <v>46</v>
      </c>
      <c r="Q107" t="s">
        <v>173</v>
      </c>
      <c r="R107" t="s">
        <v>2957</v>
      </c>
      <c r="S107">
        <v>17.48</v>
      </c>
      <c r="T107">
        <v>2</v>
      </c>
      <c r="U107">
        <v>0</v>
      </c>
      <c r="V107">
        <v>8.2156000000000002</v>
      </c>
    </row>
    <row r="108" spans="1:22" x14ac:dyDescent="0.3">
      <c r="A108">
        <v>7720</v>
      </c>
      <c r="B108" t="s">
        <v>9619</v>
      </c>
      <c r="C108">
        <v>2012</v>
      </c>
      <c r="D108" s="34">
        <v>40913</v>
      </c>
      <c r="E108" s="34">
        <v>40918</v>
      </c>
      <c r="F108" t="s">
        <v>50</v>
      </c>
      <c r="G108" t="s">
        <v>3456</v>
      </c>
      <c r="H108" t="s">
        <v>3457</v>
      </c>
      <c r="I108" t="s">
        <v>41</v>
      </c>
      <c r="J108" t="s">
        <v>27</v>
      </c>
      <c r="K108" t="s">
        <v>266</v>
      </c>
      <c r="L108" t="s">
        <v>267</v>
      </c>
      <c r="M108">
        <v>10009</v>
      </c>
      <c r="N108" t="s">
        <v>148</v>
      </c>
      <c r="O108" t="s">
        <v>6380</v>
      </c>
      <c r="P108" t="s">
        <v>46</v>
      </c>
      <c r="Q108" t="s">
        <v>68</v>
      </c>
      <c r="R108" t="s">
        <v>6381</v>
      </c>
      <c r="S108">
        <v>59.519999999999996</v>
      </c>
      <c r="T108">
        <v>3</v>
      </c>
      <c r="U108">
        <v>0</v>
      </c>
      <c r="V108">
        <v>15.475200000000001</v>
      </c>
    </row>
    <row r="109" spans="1:22" x14ac:dyDescent="0.3">
      <c r="A109">
        <v>7718</v>
      </c>
      <c r="B109" t="s">
        <v>9617</v>
      </c>
      <c r="C109">
        <v>2012</v>
      </c>
      <c r="D109" s="34">
        <v>40914</v>
      </c>
      <c r="E109" s="34">
        <v>40920</v>
      </c>
      <c r="F109" t="s">
        <v>50</v>
      </c>
      <c r="G109" t="s">
        <v>3427</v>
      </c>
      <c r="H109" t="s">
        <v>3428</v>
      </c>
      <c r="I109" t="s">
        <v>41</v>
      </c>
      <c r="J109" t="s">
        <v>27</v>
      </c>
      <c r="K109" t="s">
        <v>1081</v>
      </c>
      <c r="L109" t="s">
        <v>457</v>
      </c>
      <c r="M109">
        <v>80906</v>
      </c>
      <c r="N109" t="s">
        <v>44</v>
      </c>
      <c r="O109" t="s">
        <v>1966</v>
      </c>
      <c r="P109" t="s">
        <v>46</v>
      </c>
      <c r="Q109" t="s">
        <v>75</v>
      </c>
      <c r="R109" t="s">
        <v>1967</v>
      </c>
      <c r="S109">
        <v>1.9380000000000002</v>
      </c>
      <c r="T109">
        <v>2</v>
      </c>
      <c r="U109">
        <v>0.7</v>
      </c>
      <c r="V109">
        <v>-1.3565999999999994</v>
      </c>
    </row>
    <row r="110" spans="1:22" x14ac:dyDescent="0.3">
      <c r="A110">
        <v>7717</v>
      </c>
      <c r="B110" t="s">
        <v>9617</v>
      </c>
      <c r="C110">
        <v>2012</v>
      </c>
      <c r="D110" s="34">
        <v>40914</v>
      </c>
      <c r="E110" s="34">
        <v>40920</v>
      </c>
      <c r="F110" t="s">
        <v>50</v>
      </c>
      <c r="G110" t="s">
        <v>3427</v>
      </c>
      <c r="H110" t="s">
        <v>3428</v>
      </c>
      <c r="I110" t="s">
        <v>41</v>
      </c>
      <c r="J110" t="s">
        <v>27</v>
      </c>
      <c r="K110" t="s">
        <v>1081</v>
      </c>
      <c r="L110" t="s">
        <v>457</v>
      </c>
      <c r="M110">
        <v>80906</v>
      </c>
      <c r="N110" t="s">
        <v>44</v>
      </c>
      <c r="O110" t="s">
        <v>3746</v>
      </c>
      <c r="P110" t="s">
        <v>46</v>
      </c>
      <c r="Q110" t="s">
        <v>90</v>
      </c>
      <c r="R110" t="s">
        <v>3747</v>
      </c>
      <c r="S110">
        <v>29.600000000000005</v>
      </c>
      <c r="T110">
        <v>5</v>
      </c>
      <c r="U110">
        <v>0.2</v>
      </c>
      <c r="V110">
        <v>9.2499999999999964</v>
      </c>
    </row>
    <row r="111" spans="1:22" x14ac:dyDescent="0.3">
      <c r="A111">
        <v>7662</v>
      </c>
      <c r="B111" t="s">
        <v>9589</v>
      </c>
      <c r="C111">
        <v>2011</v>
      </c>
      <c r="D111" s="34">
        <v>40551</v>
      </c>
      <c r="E111" s="34">
        <v>40556</v>
      </c>
      <c r="F111" t="s">
        <v>50</v>
      </c>
      <c r="G111" t="s">
        <v>7550</v>
      </c>
      <c r="H111" t="s">
        <v>7551</v>
      </c>
      <c r="I111" t="s">
        <v>26</v>
      </c>
      <c r="J111" t="s">
        <v>27</v>
      </c>
      <c r="K111" t="s">
        <v>1681</v>
      </c>
      <c r="L111" t="s">
        <v>104</v>
      </c>
      <c r="M111">
        <v>77340</v>
      </c>
      <c r="N111" t="s">
        <v>105</v>
      </c>
      <c r="O111" t="s">
        <v>3858</v>
      </c>
      <c r="P111" t="s">
        <v>46</v>
      </c>
      <c r="Q111" t="s">
        <v>75</v>
      </c>
      <c r="R111" t="s">
        <v>3859</v>
      </c>
      <c r="S111">
        <v>10.429999999999998</v>
      </c>
      <c r="T111">
        <v>7</v>
      </c>
      <c r="U111">
        <v>0.8</v>
      </c>
      <c r="V111">
        <v>-18.252500000000005</v>
      </c>
    </row>
    <row r="112" spans="1:22" x14ac:dyDescent="0.3">
      <c r="A112">
        <v>7661</v>
      </c>
      <c r="B112" t="s">
        <v>9589</v>
      </c>
      <c r="C112">
        <v>2011</v>
      </c>
      <c r="D112" s="34">
        <v>40551</v>
      </c>
      <c r="E112" s="34">
        <v>40556</v>
      </c>
      <c r="F112" t="s">
        <v>50</v>
      </c>
      <c r="G112" t="s">
        <v>7550</v>
      </c>
      <c r="H112" t="s">
        <v>7551</v>
      </c>
      <c r="I112" t="s">
        <v>26</v>
      </c>
      <c r="J112" t="s">
        <v>27</v>
      </c>
      <c r="K112" t="s">
        <v>1681</v>
      </c>
      <c r="L112" t="s">
        <v>104</v>
      </c>
      <c r="M112">
        <v>77340</v>
      </c>
      <c r="N112" t="s">
        <v>105</v>
      </c>
      <c r="O112" t="s">
        <v>1714</v>
      </c>
      <c r="P112" t="s">
        <v>32</v>
      </c>
      <c r="Q112" t="s">
        <v>65</v>
      </c>
      <c r="R112" t="s">
        <v>1715</v>
      </c>
      <c r="S112">
        <v>76.728000000000009</v>
      </c>
      <c r="T112">
        <v>3</v>
      </c>
      <c r="U112">
        <v>0.6</v>
      </c>
      <c r="V112">
        <v>-53.709599999999988</v>
      </c>
    </row>
    <row r="113" spans="1:22" x14ac:dyDescent="0.3">
      <c r="A113">
        <v>7566</v>
      </c>
      <c r="B113" t="s">
        <v>9538</v>
      </c>
      <c r="C113">
        <v>2013</v>
      </c>
      <c r="D113" s="34">
        <v>41304</v>
      </c>
      <c r="E113" s="34">
        <v>41306</v>
      </c>
      <c r="F113" t="s">
        <v>23</v>
      </c>
      <c r="G113" t="s">
        <v>5562</v>
      </c>
      <c r="H113" t="s">
        <v>5563</v>
      </c>
      <c r="I113" t="s">
        <v>26</v>
      </c>
      <c r="J113" t="s">
        <v>27</v>
      </c>
      <c r="K113" t="s">
        <v>95</v>
      </c>
      <c r="L113" t="s">
        <v>96</v>
      </c>
      <c r="M113">
        <v>98103</v>
      </c>
      <c r="N113" t="s">
        <v>44</v>
      </c>
      <c r="O113" t="s">
        <v>4791</v>
      </c>
      <c r="P113" t="s">
        <v>32</v>
      </c>
      <c r="Q113" t="s">
        <v>33</v>
      </c>
      <c r="R113" t="s">
        <v>4792</v>
      </c>
      <c r="S113">
        <v>48.58</v>
      </c>
      <c r="T113">
        <v>1</v>
      </c>
      <c r="U113">
        <v>0</v>
      </c>
      <c r="V113">
        <v>7.7728000000000037</v>
      </c>
    </row>
    <row r="114" spans="1:22" x14ac:dyDescent="0.3">
      <c r="A114">
        <v>7565</v>
      </c>
      <c r="B114" t="s">
        <v>9538</v>
      </c>
      <c r="C114">
        <v>2013</v>
      </c>
      <c r="D114" s="34">
        <v>41304</v>
      </c>
      <c r="E114" s="34">
        <v>41306</v>
      </c>
      <c r="F114" t="s">
        <v>23</v>
      </c>
      <c r="G114" t="s">
        <v>5562</v>
      </c>
      <c r="H114" t="s">
        <v>5563</v>
      </c>
      <c r="I114" t="s">
        <v>26</v>
      </c>
      <c r="J114" t="s">
        <v>27</v>
      </c>
      <c r="K114" t="s">
        <v>95</v>
      </c>
      <c r="L114" t="s">
        <v>96</v>
      </c>
      <c r="M114">
        <v>98103</v>
      </c>
      <c r="N114" t="s">
        <v>44</v>
      </c>
      <c r="O114" t="s">
        <v>5539</v>
      </c>
      <c r="P114" t="s">
        <v>32</v>
      </c>
      <c r="Q114" t="s">
        <v>36</v>
      </c>
      <c r="R114" t="s">
        <v>5540</v>
      </c>
      <c r="S114">
        <v>435.16800000000006</v>
      </c>
      <c r="T114">
        <v>4</v>
      </c>
      <c r="U114">
        <v>0.2</v>
      </c>
      <c r="V114">
        <v>-59.835600000000042</v>
      </c>
    </row>
    <row r="115" spans="1:22" x14ac:dyDescent="0.3">
      <c r="A115">
        <v>7505</v>
      </c>
      <c r="B115" t="s">
        <v>9511</v>
      </c>
      <c r="C115">
        <v>2013</v>
      </c>
      <c r="D115" s="34">
        <v>41305</v>
      </c>
      <c r="E115" s="34">
        <v>41309</v>
      </c>
      <c r="F115" t="s">
        <v>23</v>
      </c>
      <c r="G115" t="s">
        <v>8157</v>
      </c>
      <c r="H115" t="s">
        <v>8158</v>
      </c>
      <c r="I115" t="s">
        <v>41</v>
      </c>
      <c r="J115" t="s">
        <v>27</v>
      </c>
      <c r="K115" t="s">
        <v>9512</v>
      </c>
      <c r="L115" t="s">
        <v>788</v>
      </c>
      <c r="M115">
        <v>8401</v>
      </c>
      <c r="N115" t="s">
        <v>148</v>
      </c>
      <c r="O115" t="s">
        <v>4131</v>
      </c>
      <c r="P115" t="s">
        <v>46</v>
      </c>
      <c r="Q115" t="s">
        <v>173</v>
      </c>
      <c r="R115" t="s">
        <v>186</v>
      </c>
      <c r="S115">
        <v>23.36</v>
      </c>
      <c r="T115">
        <v>2</v>
      </c>
      <c r="U115">
        <v>0</v>
      </c>
      <c r="V115">
        <v>11.68</v>
      </c>
    </row>
    <row r="116" spans="1:22" x14ac:dyDescent="0.3">
      <c r="A116">
        <v>7481</v>
      </c>
      <c r="B116" t="s">
        <v>9498</v>
      </c>
      <c r="C116">
        <v>2011</v>
      </c>
      <c r="D116" s="34">
        <v>40550</v>
      </c>
      <c r="E116" s="34">
        <v>40554</v>
      </c>
      <c r="F116" t="s">
        <v>50</v>
      </c>
      <c r="G116" t="s">
        <v>3915</v>
      </c>
      <c r="H116" t="s">
        <v>3916</v>
      </c>
      <c r="I116" t="s">
        <v>102</v>
      </c>
      <c r="J116" t="s">
        <v>27</v>
      </c>
      <c r="K116" t="s">
        <v>28</v>
      </c>
      <c r="L116" t="s">
        <v>29</v>
      </c>
      <c r="M116">
        <v>42420</v>
      </c>
      <c r="N116" t="s">
        <v>30</v>
      </c>
      <c r="O116" t="s">
        <v>3065</v>
      </c>
      <c r="P116" t="s">
        <v>46</v>
      </c>
      <c r="Q116" t="s">
        <v>90</v>
      </c>
      <c r="R116" t="s">
        <v>3066</v>
      </c>
      <c r="S116">
        <v>6.54</v>
      </c>
      <c r="T116">
        <v>1</v>
      </c>
      <c r="U116">
        <v>0</v>
      </c>
      <c r="V116">
        <v>3.0084</v>
      </c>
    </row>
    <row r="117" spans="1:22" x14ac:dyDescent="0.3">
      <c r="A117">
        <v>7480</v>
      </c>
      <c r="B117" t="s">
        <v>9498</v>
      </c>
      <c r="C117">
        <v>2011</v>
      </c>
      <c r="D117" s="34">
        <v>40550</v>
      </c>
      <c r="E117" s="34">
        <v>40554</v>
      </c>
      <c r="F117" t="s">
        <v>50</v>
      </c>
      <c r="G117" t="s">
        <v>3915</v>
      </c>
      <c r="H117" t="s">
        <v>3916</v>
      </c>
      <c r="I117" t="s">
        <v>102</v>
      </c>
      <c r="J117" t="s">
        <v>27</v>
      </c>
      <c r="K117" t="s">
        <v>28</v>
      </c>
      <c r="L117" t="s">
        <v>29</v>
      </c>
      <c r="M117">
        <v>42420</v>
      </c>
      <c r="N117" t="s">
        <v>30</v>
      </c>
      <c r="O117" t="s">
        <v>6412</v>
      </c>
      <c r="P117" t="s">
        <v>46</v>
      </c>
      <c r="Q117" t="s">
        <v>269</v>
      </c>
      <c r="R117" t="s">
        <v>6413</v>
      </c>
      <c r="S117">
        <v>31.12</v>
      </c>
      <c r="T117">
        <v>4</v>
      </c>
      <c r="U117">
        <v>0</v>
      </c>
      <c r="V117">
        <v>0.31119999999999948</v>
      </c>
    </row>
    <row r="118" spans="1:22" x14ac:dyDescent="0.3">
      <c r="A118">
        <v>7479</v>
      </c>
      <c r="B118" t="s">
        <v>9498</v>
      </c>
      <c r="C118">
        <v>2011</v>
      </c>
      <c r="D118" s="34">
        <v>40550</v>
      </c>
      <c r="E118" s="34">
        <v>40554</v>
      </c>
      <c r="F118" t="s">
        <v>50</v>
      </c>
      <c r="G118" t="s">
        <v>3915</v>
      </c>
      <c r="H118" t="s">
        <v>3916</v>
      </c>
      <c r="I118" t="s">
        <v>102</v>
      </c>
      <c r="J118" t="s">
        <v>27</v>
      </c>
      <c r="K118" t="s">
        <v>28</v>
      </c>
      <c r="L118" t="s">
        <v>29</v>
      </c>
      <c r="M118">
        <v>42420</v>
      </c>
      <c r="N118" t="s">
        <v>30</v>
      </c>
      <c r="O118" t="s">
        <v>3381</v>
      </c>
      <c r="P118" t="s">
        <v>71</v>
      </c>
      <c r="Q118" t="s">
        <v>72</v>
      </c>
      <c r="R118" t="s">
        <v>3382</v>
      </c>
      <c r="S118">
        <v>755.96</v>
      </c>
      <c r="T118">
        <v>4</v>
      </c>
      <c r="U118">
        <v>0</v>
      </c>
      <c r="V118">
        <v>204.10919999999999</v>
      </c>
    </row>
    <row r="119" spans="1:22" x14ac:dyDescent="0.3">
      <c r="A119">
        <v>7478</v>
      </c>
      <c r="B119" t="s">
        <v>9498</v>
      </c>
      <c r="C119">
        <v>2011</v>
      </c>
      <c r="D119" s="34">
        <v>40550</v>
      </c>
      <c r="E119" s="34">
        <v>40554</v>
      </c>
      <c r="F119" t="s">
        <v>50</v>
      </c>
      <c r="G119" t="s">
        <v>3915</v>
      </c>
      <c r="H119" t="s">
        <v>3916</v>
      </c>
      <c r="I119" t="s">
        <v>102</v>
      </c>
      <c r="J119" t="s">
        <v>27</v>
      </c>
      <c r="K119" t="s">
        <v>28</v>
      </c>
      <c r="L119" t="s">
        <v>29</v>
      </c>
      <c r="M119">
        <v>42420</v>
      </c>
      <c r="N119" t="s">
        <v>30</v>
      </c>
      <c r="O119" t="s">
        <v>192</v>
      </c>
      <c r="P119" t="s">
        <v>71</v>
      </c>
      <c r="Q119" t="s">
        <v>72</v>
      </c>
      <c r="R119" t="s">
        <v>193</v>
      </c>
      <c r="S119">
        <v>391.98</v>
      </c>
      <c r="T119">
        <v>2</v>
      </c>
      <c r="U119">
        <v>0</v>
      </c>
      <c r="V119">
        <v>113.67419999999998</v>
      </c>
    </row>
    <row r="120" spans="1:22" x14ac:dyDescent="0.3">
      <c r="A120">
        <v>7477</v>
      </c>
      <c r="B120" t="s">
        <v>9498</v>
      </c>
      <c r="C120">
        <v>2011</v>
      </c>
      <c r="D120" s="34">
        <v>40550</v>
      </c>
      <c r="E120" s="34">
        <v>40554</v>
      </c>
      <c r="F120" t="s">
        <v>50</v>
      </c>
      <c r="G120" t="s">
        <v>3915</v>
      </c>
      <c r="H120" t="s">
        <v>3916</v>
      </c>
      <c r="I120" t="s">
        <v>102</v>
      </c>
      <c r="J120" t="s">
        <v>27</v>
      </c>
      <c r="K120" t="s">
        <v>28</v>
      </c>
      <c r="L120" t="s">
        <v>29</v>
      </c>
      <c r="M120">
        <v>42420</v>
      </c>
      <c r="N120" t="s">
        <v>30</v>
      </c>
      <c r="O120" t="s">
        <v>1737</v>
      </c>
      <c r="P120" t="s">
        <v>46</v>
      </c>
      <c r="Q120" t="s">
        <v>68</v>
      </c>
      <c r="R120" t="s">
        <v>1738</v>
      </c>
      <c r="S120">
        <v>5.48</v>
      </c>
      <c r="T120">
        <v>2</v>
      </c>
      <c r="U120">
        <v>0</v>
      </c>
      <c r="V120">
        <v>1.4796000000000005</v>
      </c>
    </row>
    <row r="121" spans="1:22" x14ac:dyDescent="0.3">
      <c r="A121">
        <v>7476</v>
      </c>
      <c r="B121" t="s">
        <v>9498</v>
      </c>
      <c r="C121">
        <v>2011</v>
      </c>
      <c r="D121" s="34">
        <v>40550</v>
      </c>
      <c r="E121" s="34">
        <v>40554</v>
      </c>
      <c r="F121" t="s">
        <v>50</v>
      </c>
      <c r="G121" t="s">
        <v>3915</v>
      </c>
      <c r="H121" t="s">
        <v>3916</v>
      </c>
      <c r="I121" t="s">
        <v>102</v>
      </c>
      <c r="J121" t="s">
        <v>27</v>
      </c>
      <c r="K121" t="s">
        <v>28</v>
      </c>
      <c r="L121" t="s">
        <v>29</v>
      </c>
      <c r="M121">
        <v>42420</v>
      </c>
      <c r="N121" t="s">
        <v>30</v>
      </c>
      <c r="O121" t="s">
        <v>2209</v>
      </c>
      <c r="P121" t="s">
        <v>46</v>
      </c>
      <c r="Q121" t="s">
        <v>75</v>
      </c>
      <c r="R121" t="s">
        <v>2210</v>
      </c>
      <c r="S121">
        <v>609.98</v>
      </c>
      <c r="T121">
        <v>2</v>
      </c>
      <c r="U121">
        <v>0</v>
      </c>
      <c r="V121">
        <v>274.49099999999999</v>
      </c>
    </row>
    <row r="122" spans="1:22" x14ac:dyDescent="0.3">
      <c r="A122">
        <v>7475</v>
      </c>
      <c r="B122" t="s">
        <v>9498</v>
      </c>
      <c r="C122">
        <v>2011</v>
      </c>
      <c r="D122" s="34">
        <v>40550</v>
      </c>
      <c r="E122" s="34">
        <v>40554</v>
      </c>
      <c r="F122" t="s">
        <v>50</v>
      </c>
      <c r="G122" t="s">
        <v>3915</v>
      </c>
      <c r="H122" t="s">
        <v>3916</v>
      </c>
      <c r="I122" t="s">
        <v>102</v>
      </c>
      <c r="J122" t="s">
        <v>27</v>
      </c>
      <c r="K122" t="s">
        <v>28</v>
      </c>
      <c r="L122" t="s">
        <v>29</v>
      </c>
      <c r="M122">
        <v>42420</v>
      </c>
      <c r="N122" t="s">
        <v>30</v>
      </c>
      <c r="O122" t="s">
        <v>533</v>
      </c>
      <c r="P122" t="s">
        <v>32</v>
      </c>
      <c r="Q122" t="s">
        <v>36</v>
      </c>
      <c r="R122" t="s">
        <v>534</v>
      </c>
      <c r="S122">
        <v>2573.8200000000002</v>
      </c>
      <c r="T122">
        <v>9</v>
      </c>
      <c r="U122">
        <v>0</v>
      </c>
      <c r="V122">
        <v>746.40779999999972</v>
      </c>
    </row>
    <row r="123" spans="1:22" x14ac:dyDescent="0.3">
      <c r="A123">
        <v>7408</v>
      </c>
      <c r="B123" t="s">
        <v>9465</v>
      </c>
      <c r="C123">
        <v>2014</v>
      </c>
      <c r="D123" s="34">
        <v>41660</v>
      </c>
      <c r="E123" s="34">
        <v>41661</v>
      </c>
      <c r="F123" t="s">
        <v>188</v>
      </c>
      <c r="G123" t="s">
        <v>5155</v>
      </c>
      <c r="H123" t="s">
        <v>5156</v>
      </c>
      <c r="I123" t="s">
        <v>26</v>
      </c>
      <c r="J123" t="s">
        <v>27</v>
      </c>
      <c r="K123" t="s">
        <v>303</v>
      </c>
      <c r="L123" t="s">
        <v>211</v>
      </c>
      <c r="M123">
        <v>60653</v>
      </c>
      <c r="N123" t="s">
        <v>105</v>
      </c>
      <c r="O123" t="s">
        <v>2918</v>
      </c>
      <c r="P123" t="s">
        <v>46</v>
      </c>
      <c r="Q123" t="s">
        <v>47</v>
      </c>
      <c r="R123" t="s">
        <v>2919</v>
      </c>
      <c r="S123">
        <v>11.52</v>
      </c>
      <c r="T123">
        <v>5</v>
      </c>
      <c r="U123">
        <v>0.2</v>
      </c>
      <c r="V123">
        <v>4.1760000000000002</v>
      </c>
    </row>
    <row r="124" spans="1:22" x14ac:dyDescent="0.3">
      <c r="A124">
        <v>7375</v>
      </c>
      <c r="B124" t="s">
        <v>9450</v>
      </c>
      <c r="C124">
        <v>2014</v>
      </c>
      <c r="D124" s="34">
        <v>41647</v>
      </c>
      <c r="E124" s="34">
        <v>41649</v>
      </c>
      <c r="F124" t="s">
        <v>23</v>
      </c>
      <c r="G124" t="s">
        <v>3691</v>
      </c>
      <c r="H124" t="s">
        <v>3692</v>
      </c>
      <c r="I124" t="s">
        <v>26</v>
      </c>
      <c r="J124" t="s">
        <v>27</v>
      </c>
      <c r="K124" t="s">
        <v>1173</v>
      </c>
      <c r="L124" t="s">
        <v>43</v>
      </c>
      <c r="M124">
        <v>90805</v>
      </c>
      <c r="N124" t="s">
        <v>44</v>
      </c>
      <c r="O124" t="s">
        <v>2136</v>
      </c>
      <c r="P124" t="s">
        <v>46</v>
      </c>
      <c r="Q124" t="s">
        <v>269</v>
      </c>
      <c r="R124" t="s">
        <v>186</v>
      </c>
      <c r="S124">
        <v>7.89</v>
      </c>
      <c r="T124">
        <v>1</v>
      </c>
      <c r="U124">
        <v>0</v>
      </c>
      <c r="V124">
        <v>3.5504999999999995</v>
      </c>
    </row>
    <row r="125" spans="1:22" x14ac:dyDescent="0.3">
      <c r="A125">
        <v>7374</v>
      </c>
      <c r="B125" t="s">
        <v>9450</v>
      </c>
      <c r="C125">
        <v>2014</v>
      </c>
      <c r="D125" s="34">
        <v>41647</v>
      </c>
      <c r="E125" s="34">
        <v>41649</v>
      </c>
      <c r="F125" t="s">
        <v>23</v>
      </c>
      <c r="G125" t="s">
        <v>3691</v>
      </c>
      <c r="H125" t="s">
        <v>3692</v>
      </c>
      <c r="I125" t="s">
        <v>26</v>
      </c>
      <c r="J125" t="s">
        <v>27</v>
      </c>
      <c r="K125" t="s">
        <v>1173</v>
      </c>
      <c r="L125" t="s">
        <v>43</v>
      </c>
      <c r="M125">
        <v>90805</v>
      </c>
      <c r="N125" t="s">
        <v>44</v>
      </c>
      <c r="O125" t="s">
        <v>9094</v>
      </c>
      <c r="P125" t="s">
        <v>46</v>
      </c>
      <c r="Q125" t="s">
        <v>578</v>
      </c>
      <c r="R125" t="s">
        <v>9095</v>
      </c>
      <c r="S125">
        <v>110.11</v>
      </c>
      <c r="T125">
        <v>7</v>
      </c>
      <c r="U125">
        <v>0</v>
      </c>
      <c r="V125">
        <v>31.931899999999988</v>
      </c>
    </row>
    <row r="126" spans="1:22" x14ac:dyDescent="0.3">
      <c r="A126">
        <v>7373</v>
      </c>
      <c r="B126" t="s">
        <v>9450</v>
      </c>
      <c r="C126">
        <v>2014</v>
      </c>
      <c r="D126" s="34">
        <v>41647</v>
      </c>
      <c r="E126" s="34">
        <v>41649</v>
      </c>
      <c r="F126" t="s">
        <v>23</v>
      </c>
      <c r="G126" t="s">
        <v>3691</v>
      </c>
      <c r="H126" t="s">
        <v>3692</v>
      </c>
      <c r="I126" t="s">
        <v>26</v>
      </c>
      <c r="J126" t="s">
        <v>27</v>
      </c>
      <c r="K126" t="s">
        <v>1173</v>
      </c>
      <c r="L126" t="s">
        <v>43</v>
      </c>
      <c r="M126">
        <v>90805</v>
      </c>
      <c r="N126" t="s">
        <v>44</v>
      </c>
      <c r="O126" t="s">
        <v>6446</v>
      </c>
      <c r="P126" t="s">
        <v>46</v>
      </c>
      <c r="Q126" t="s">
        <v>59</v>
      </c>
      <c r="R126" t="s">
        <v>6447</v>
      </c>
      <c r="S126">
        <v>61.019999999999996</v>
      </c>
      <c r="T126">
        <v>3</v>
      </c>
      <c r="U126">
        <v>0</v>
      </c>
      <c r="V126">
        <v>0.61019999999999541</v>
      </c>
    </row>
    <row r="127" spans="1:22" x14ac:dyDescent="0.3">
      <c r="A127">
        <v>7372</v>
      </c>
      <c r="B127" t="s">
        <v>9450</v>
      </c>
      <c r="C127">
        <v>2014</v>
      </c>
      <c r="D127" s="34">
        <v>41647</v>
      </c>
      <c r="E127" s="34">
        <v>41649</v>
      </c>
      <c r="F127" t="s">
        <v>23</v>
      </c>
      <c r="G127" t="s">
        <v>3691</v>
      </c>
      <c r="H127" t="s">
        <v>3692</v>
      </c>
      <c r="I127" t="s">
        <v>26</v>
      </c>
      <c r="J127" t="s">
        <v>27</v>
      </c>
      <c r="K127" t="s">
        <v>1173</v>
      </c>
      <c r="L127" t="s">
        <v>43</v>
      </c>
      <c r="M127">
        <v>90805</v>
      </c>
      <c r="N127" t="s">
        <v>44</v>
      </c>
      <c r="O127" t="s">
        <v>58</v>
      </c>
      <c r="P127" t="s">
        <v>46</v>
      </c>
      <c r="Q127" t="s">
        <v>59</v>
      </c>
      <c r="R127" t="s">
        <v>60</v>
      </c>
      <c r="S127">
        <v>153.78</v>
      </c>
      <c r="T127">
        <v>11</v>
      </c>
      <c r="U127">
        <v>0</v>
      </c>
      <c r="V127">
        <v>44.596199999999996</v>
      </c>
    </row>
    <row r="128" spans="1:22" x14ac:dyDescent="0.3">
      <c r="A128">
        <v>7294</v>
      </c>
      <c r="B128" t="s">
        <v>9402</v>
      </c>
      <c r="C128">
        <v>2013</v>
      </c>
      <c r="D128" s="34">
        <v>41297</v>
      </c>
      <c r="E128" s="34">
        <v>41303</v>
      </c>
      <c r="F128" t="s">
        <v>50</v>
      </c>
      <c r="G128" t="s">
        <v>4852</v>
      </c>
      <c r="H128" t="s">
        <v>4853</v>
      </c>
      <c r="I128" t="s">
        <v>26</v>
      </c>
      <c r="J128" t="s">
        <v>27</v>
      </c>
      <c r="K128" t="s">
        <v>42</v>
      </c>
      <c r="L128" t="s">
        <v>43</v>
      </c>
      <c r="M128">
        <v>90036</v>
      </c>
      <c r="N128" t="s">
        <v>44</v>
      </c>
      <c r="O128" t="s">
        <v>7654</v>
      </c>
      <c r="P128" t="s">
        <v>32</v>
      </c>
      <c r="Q128" t="s">
        <v>65</v>
      </c>
      <c r="R128" t="s">
        <v>7655</v>
      </c>
      <c r="S128">
        <v>59.99</v>
      </c>
      <c r="T128">
        <v>7</v>
      </c>
      <c r="U128">
        <v>0</v>
      </c>
      <c r="V128">
        <v>21.596400000000003</v>
      </c>
    </row>
    <row r="129" spans="1:22" x14ac:dyDescent="0.3">
      <c r="A129">
        <v>7292</v>
      </c>
      <c r="B129" t="s">
        <v>9399</v>
      </c>
      <c r="C129">
        <v>2013</v>
      </c>
      <c r="D129" s="34">
        <v>41304</v>
      </c>
      <c r="E129" s="34">
        <v>41305</v>
      </c>
      <c r="F129" t="s">
        <v>188</v>
      </c>
      <c r="G129" t="s">
        <v>519</v>
      </c>
      <c r="H129" t="s">
        <v>520</v>
      </c>
      <c r="I129" t="s">
        <v>26</v>
      </c>
      <c r="J129" t="s">
        <v>27</v>
      </c>
      <c r="K129" t="s">
        <v>127</v>
      </c>
      <c r="L129" t="s">
        <v>43</v>
      </c>
      <c r="M129">
        <v>94122</v>
      </c>
      <c r="N129" t="s">
        <v>44</v>
      </c>
      <c r="O129" t="s">
        <v>1072</v>
      </c>
      <c r="P129" t="s">
        <v>46</v>
      </c>
      <c r="Q129" t="s">
        <v>47</v>
      </c>
      <c r="R129" t="s">
        <v>1073</v>
      </c>
      <c r="S129">
        <v>26.01</v>
      </c>
      <c r="T129">
        <v>9</v>
      </c>
      <c r="U129">
        <v>0</v>
      </c>
      <c r="V129">
        <v>12.2247</v>
      </c>
    </row>
    <row r="130" spans="1:22" x14ac:dyDescent="0.3">
      <c r="A130">
        <v>7291</v>
      </c>
      <c r="B130" t="s">
        <v>9399</v>
      </c>
      <c r="C130">
        <v>2013</v>
      </c>
      <c r="D130" s="34">
        <v>41304</v>
      </c>
      <c r="E130" s="34">
        <v>41305</v>
      </c>
      <c r="F130" t="s">
        <v>188</v>
      </c>
      <c r="G130" t="s">
        <v>519</v>
      </c>
      <c r="H130" t="s">
        <v>520</v>
      </c>
      <c r="I130" t="s">
        <v>26</v>
      </c>
      <c r="J130" t="s">
        <v>27</v>
      </c>
      <c r="K130" t="s">
        <v>127</v>
      </c>
      <c r="L130" t="s">
        <v>43</v>
      </c>
      <c r="M130">
        <v>94122</v>
      </c>
      <c r="N130" t="s">
        <v>44</v>
      </c>
      <c r="O130" t="s">
        <v>575</v>
      </c>
      <c r="P130" t="s">
        <v>46</v>
      </c>
      <c r="Q130" t="s">
        <v>75</v>
      </c>
      <c r="R130" t="s">
        <v>576</v>
      </c>
      <c r="S130">
        <v>50.783999999999999</v>
      </c>
      <c r="T130">
        <v>2</v>
      </c>
      <c r="U130">
        <v>0.2</v>
      </c>
      <c r="V130">
        <v>17.7744</v>
      </c>
    </row>
    <row r="131" spans="1:22" x14ac:dyDescent="0.3">
      <c r="A131">
        <v>7290</v>
      </c>
      <c r="B131" t="s">
        <v>9399</v>
      </c>
      <c r="C131">
        <v>2013</v>
      </c>
      <c r="D131" s="34">
        <v>41304</v>
      </c>
      <c r="E131" s="34">
        <v>41305</v>
      </c>
      <c r="F131" t="s">
        <v>188</v>
      </c>
      <c r="G131" t="s">
        <v>519</v>
      </c>
      <c r="H131" t="s">
        <v>520</v>
      </c>
      <c r="I131" t="s">
        <v>26</v>
      </c>
      <c r="J131" t="s">
        <v>27</v>
      </c>
      <c r="K131" t="s">
        <v>127</v>
      </c>
      <c r="L131" t="s">
        <v>43</v>
      </c>
      <c r="M131">
        <v>94122</v>
      </c>
      <c r="N131" t="s">
        <v>44</v>
      </c>
      <c r="O131" t="s">
        <v>1193</v>
      </c>
      <c r="P131" t="s">
        <v>46</v>
      </c>
      <c r="Q131" t="s">
        <v>59</v>
      </c>
      <c r="R131" t="s">
        <v>1194</v>
      </c>
      <c r="S131">
        <v>305.01</v>
      </c>
      <c r="T131">
        <v>9</v>
      </c>
      <c r="U131">
        <v>0</v>
      </c>
      <c r="V131">
        <v>76.252499999999998</v>
      </c>
    </row>
    <row r="132" spans="1:22" x14ac:dyDescent="0.3">
      <c r="A132">
        <v>7270</v>
      </c>
      <c r="B132" t="s">
        <v>9383</v>
      </c>
      <c r="C132">
        <v>2013</v>
      </c>
      <c r="D132" s="34">
        <v>41288</v>
      </c>
      <c r="E132" s="34">
        <v>41294</v>
      </c>
      <c r="F132" t="s">
        <v>50</v>
      </c>
      <c r="G132" t="s">
        <v>1408</v>
      </c>
      <c r="H132" t="s">
        <v>1409</v>
      </c>
      <c r="I132" t="s">
        <v>26</v>
      </c>
      <c r="J132" t="s">
        <v>27</v>
      </c>
      <c r="K132" t="s">
        <v>87</v>
      </c>
      <c r="L132" t="s">
        <v>88</v>
      </c>
      <c r="M132">
        <v>28027</v>
      </c>
      <c r="N132" t="s">
        <v>30</v>
      </c>
      <c r="O132" t="s">
        <v>9384</v>
      </c>
      <c r="P132" t="s">
        <v>32</v>
      </c>
      <c r="Q132" t="s">
        <v>65</v>
      </c>
      <c r="R132" t="s">
        <v>9385</v>
      </c>
      <c r="S132">
        <v>315.77600000000007</v>
      </c>
      <c r="T132">
        <v>8</v>
      </c>
      <c r="U132">
        <v>0.2</v>
      </c>
      <c r="V132">
        <v>31.577600000000018</v>
      </c>
    </row>
    <row r="133" spans="1:22" x14ac:dyDescent="0.3">
      <c r="A133">
        <v>7269</v>
      </c>
      <c r="B133" t="s">
        <v>9383</v>
      </c>
      <c r="C133">
        <v>2013</v>
      </c>
      <c r="D133" s="34">
        <v>41288</v>
      </c>
      <c r="E133" s="34">
        <v>41294</v>
      </c>
      <c r="F133" t="s">
        <v>50</v>
      </c>
      <c r="G133" t="s">
        <v>1408</v>
      </c>
      <c r="H133" t="s">
        <v>1409</v>
      </c>
      <c r="I133" t="s">
        <v>26</v>
      </c>
      <c r="J133" t="s">
        <v>27</v>
      </c>
      <c r="K133" t="s">
        <v>87</v>
      </c>
      <c r="L133" t="s">
        <v>88</v>
      </c>
      <c r="M133">
        <v>28027</v>
      </c>
      <c r="N133" t="s">
        <v>30</v>
      </c>
      <c r="O133" t="s">
        <v>6801</v>
      </c>
      <c r="P133" t="s">
        <v>46</v>
      </c>
      <c r="Q133" t="s">
        <v>90</v>
      </c>
      <c r="R133" t="s">
        <v>6802</v>
      </c>
      <c r="S133">
        <v>89.567999999999998</v>
      </c>
      <c r="T133">
        <v>2</v>
      </c>
      <c r="U133">
        <v>0.2</v>
      </c>
      <c r="V133">
        <v>32.468400000000003</v>
      </c>
    </row>
    <row r="134" spans="1:22" x14ac:dyDescent="0.3">
      <c r="A134">
        <v>7222</v>
      </c>
      <c r="B134" t="s">
        <v>9355</v>
      </c>
      <c r="C134">
        <v>2014</v>
      </c>
      <c r="D134" s="34">
        <v>41667</v>
      </c>
      <c r="E134" s="34">
        <v>41671</v>
      </c>
      <c r="F134" t="s">
        <v>50</v>
      </c>
      <c r="G134" t="s">
        <v>5215</v>
      </c>
      <c r="H134" t="s">
        <v>5216</v>
      </c>
      <c r="I134" t="s">
        <v>26</v>
      </c>
      <c r="J134" t="s">
        <v>27</v>
      </c>
      <c r="K134" t="s">
        <v>266</v>
      </c>
      <c r="L134" t="s">
        <v>267</v>
      </c>
      <c r="M134">
        <v>10035</v>
      </c>
      <c r="N134" t="s">
        <v>148</v>
      </c>
      <c r="O134" t="s">
        <v>7598</v>
      </c>
      <c r="P134" t="s">
        <v>71</v>
      </c>
      <c r="Q134" t="s">
        <v>72</v>
      </c>
      <c r="R134" t="s">
        <v>7599</v>
      </c>
      <c r="S134">
        <v>137.94</v>
      </c>
      <c r="T134">
        <v>3</v>
      </c>
      <c r="U134">
        <v>0</v>
      </c>
      <c r="V134">
        <v>35.864399999999996</v>
      </c>
    </row>
    <row r="135" spans="1:22" x14ac:dyDescent="0.3">
      <c r="A135">
        <v>7221</v>
      </c>
      <c r="B135" t="s">
        <v>9354</v>
      </c>
      <c r="C135">
        <v>2014</v>
      </c>
      <c r="D135" s="34">
        <v>41649</v>
      </c>
      <c r="E135" s="34">
        <v>41653</v>
      </c>
      <c r="F135" t="s">
        <v>50</v>
      </c>
      <c r="G135" t="s">
        <v>3723</v>
      </c>
      <c r="H135" t="s">
        <v>3724</v>
      </c>
      <c r="I135" t="s">
        <v>26</v>
      </c>
      <c r="J135" t="s">
        <v>27</v>
      </c>
      <c r="K135" t="s">
        <v>146</v>
      </c>
      <c r="L135" t="s">
        <v>147</v>
      </c>
      <c r="M135">
        <v>19140</v>
      </c>
      <c r="N135" t="s">
        <v>148</v>
      </c>
      <c r="O135" t="s">
        <v>2209</v>
      </c>
      <c r="P135" t="s">
        <v>46</v>
      </c>
      <c r="Q135" t="s">
        <v>75</v>
      </c>
      <c r="R135" t="s">
        <v>2210</v>
      </c>
      <c r="S135">
        <v>274.49100000000004</v>
      </c>
      <c r="T135">
        <v>3</v>
      </c>
      <c r="U135">
        <v>0.7</v>
      </c>
      <c r="V135">
        <v>-228.74250000000006</v>
      </c>
    </row>
    <row r="136" spans="1:22" x14ac:dyDescent="0.3">
      <c r="A136">
        <v>7181</v>
      </c>
      <c r="B136" t="s">
        <v>9330</v>
      </c>
      <c r="C136">
        <v>2011</v>
      </c>
      <c r="D136" s="34">
        <v>40550</v>
      </c>
      <c r="E136" s="34">
        <v>40551</v>
      </c>
      <c r="F136" t="s">
        <v>188</v>
      </c>
      <c r="G136" t="s">
        <v>6634</v>
      </c>
      <c r="H136" t="s">
        <v>6635</v>
      </c>
      <c r="I136" t="s">
        <v>41</v>
      </c>
      <c r="J136" t="s">
        <v>27</v>
      </c>
      <c r="K136" t="s">
        <v>7723</v>
      </c>
      <c r="L136" t="s">
        <v>1272</v>
      </c>
      <c r="M136">
        <v>30605</v>
      </c>
      <c r="N136" t="s">
        <v>30</v>
      </c>
      <c r="O136" t="s">
        <v>1264</v>
      </c>
      <c r="P136" t="s">
        <v>46</v>
      </c>
      <c r="Q136" t="s">
        <v>68</v>
      </c>
      <c r="R136" t="s">
        <v>1265</v>
      </c>
      <c r="S136">
        <v>12.78</v>
      </c>
      <c r="T136">
        <v>3</v>
      </c>
      <c r="U136">
        <v>0</v>
      </c>
      <c r="V136">
        <v>5.2397999999999998</v>
      </c>
    </row>
    <row r="137" spans="1:22" x14ac:dyDescent="0.3">
      <c r="A137">
        <v>7121</v>
      </c>
      <c r="B137" t="s">
        <v>9297</v>
      </c>
      <c r="C137">
        <v>2011</v>
      </c>
      <c r="D137" s="34">
        <v>40564</v>
      </c>
      <c r="E137" s="34">
        <v>40570</v>
      </c>
      <c r="F137" t="s">
        <v>50</v>
      </c>
      <c r="G137" t="s">
        <v>1318</v>
      </c>
      <c r="H137" t="s">
        <v>1319</v>
      </c>
      <c r="I137" t="s">
        <v>41</v>
      </c>
      <c r="J137" t="s">
        <v>27</v>
      </c>
      <c r="K137" t="s">
        <v>3792</v>
      </c>
      <c r="L137" t="s">
        <v>335</v>
      </c>
      <c r="M137">
        <v>37167</v>
      </c>
      <c r="N137" t="s">
        <v>30</v>
      </c>
      <c r="O137" t="s">
        <v>4766</v>
      </c>
      <c r="P137" t="s">
        <v>46</v>
      </c>
      <c r="Q137" t="s">
        <v>75</v>
      </c>
      <c r="R137" t="s">
        <v>4767</v>
      </c>
      <c r="S137">
        <v>67.194000000000003</v>
      </c>
      <c r="T137">
        <v>1</v>
      </c>
      <c r="U137">
        <v>0.7</v>
      </c>
      <c r="V137">
        <v>-51.515399999999985</v>
      </c>
    </row>
    <row r="138" spans="1:22" x14ac:dyDescent="0.3">
      <c r="A138">
        <v>7094</v>
      </c>
      <c r="B138" t="s">
        <v>9282</v>
      </c>
      <c r="C138">
        <v>2012</v>
      </c>
      <c r="D138" s="34">
        <v>40917</v>
      </c>
      <c r="E138" s="34">
        <v>40921</v>
      </c>
      <c r="F138" t="s">
        <v>50</v>
      </c>
      <c r="G138" t="s">
        <v>4486</v>
      </c>
      <c r="H138" t="s">
        <v>4487</v>
      </c>
      <c r="I138" t="s">
        <v>26</v>
      </c>
      <c r="J138" t="s">
        <v>27</v>
      </c>
      <c r="K138" t="s">
        <v>28</v>
      </c>
      <c r="L138" t="s">
        <v>29</v>
      </c>
      <c r="M138">
        <v>42420</v>
      </c>
      <c r="N138" t="s">
        <v>30</v>
      </c>
      <c r="O138" t="s">
        <v>6651</v>
      </c>
      <c r="P138" t="s">
        <v>46</v>
      </c>
      <c r="Q138" t="s">
        <v>90</v>
      </c>
      <c r="R138" t="s">
        <v>6652</v>
      </c>
      <c r="S138">
        <v>51.550000000000004</v>
      </c>
      <c r="T138">
        <v>5</v>
      </c>
      <c r="U138">
        <v>0</v>
      </c>
      <c r="V138">
        <v>24.2285</v>
      </c>
    </row>
    <row r="139" spans="1:22" x14ac:dyDescent="0.3">
      <c r="A139">
        <v>7093</v>
      </c>
      <c r="B139" t="s">
        <v>9282</v>
      </c>
      <c r="C139">
        <v>2012</v>
      </c>
      <c r="D139" s="34">
        <v>40917</v>
      </c>
      <c r="E139" s="34">
        <v>40921</v>
      </c>
      <c r="F139" t="s">
        <v>50</v>
      </c>
      <c r="G139" t="s">
        <v>4486</v>
      </c>
      <c r="H139" t="s">
        <v>4487</v>
      </c>
      <c r="I139" t="s">
        <v>26</v>
      </c>
      <c r="J139" t="s">
        <v>27</v>
      </c>
      <c r="K139" t="s">
        <v>28</v>
      </c>
      <c r="L139" t="s">
        <v>29</v>
      </c>
      <c r="M139">
        <v>42420</v>
      </c>
      <c r="N139" t="s">
        <v>30</v>
      </c>
      <c r="O139" t="s">
        <v>5763</v>
      </c>
      <c r="P139" t="s">
        <v>46</v>
      </c>
      <c r="Q139" t="s">
        <v>68</v>
      </c>
      <c r="R139" t="s">
        <v>5764</v>
      </c>
      <c r="S139">
        <v>42.76</v>
      </c>
      <c r="T139">
        <v>2</v>
      </c>
      <c r="U139">
        <v>0</v>
      </c>
      <c r="V139">
        <v>11.117599999999999</v>
      </c>
    </row>
    <row r="140" spans="1:22" x14ac:dyDescent="0.3">
      <c r="A140">
        <v>7092</v>
      </c>
      <c r="B140" t="s">
        <v>9282</v>
      </c>
      <c r="C140">
        <v>2012</v>
      </c>
      <c r="D140" s="34">
        <v>40917</v>
      </c>
      <c r="E140" s="34">
        <v>40921</v>
      </c>
      <c r="F140" t="s">
        <v>50</v>
      </c>
      <c r="G140" t="s">
        <v>4486</v>
      </c>
      <c r="H140" t="s">
        <v>4487</v>
      </c>
      <c r="I140" t="s">
        <v>26</v>
      </c>
      <c r="J140" t="s">
        <v>27</v>
      </c>
      <c r="K140" t="s">
        <v>28</v>
      </c>
      <c r="L140" t="s">
        <v>29</v>
      </c>
      <c r="M140">
        <v>42420</v>
      </c>
      <c r="N140" t="s">
        <v>30</v>
      </c>
      <c r="O140" t="s">
        <v>5367</v>
      </c>
      <c r="P140" t="s">
        <v>46</v>
      </c>
      <c r="Q140" t="s">
        <v>78</v>
      </c>
      <c r="R140" t="s">
        <v>5368</v>
      </c>
      <c r="S140">
        <v>163.44</v>
      </c>
      <c r="T140">
        <v>3</v>
      </c>
      <c r="U140">
        <v>0</v>
      </c>
      <c r="V140">
        <v>45.763200000000012</v>
      </c>
    </row>
    <row r="141" spans="1:22" x14ac:dyDescent="0.3">
      <c r="A141">
        <v>7091</v>
      </c>
      <c r="B141" t="s">
        <v>9282</v>
      </c>
      <c r="C141">
        <v>2012</v>
      </c>
      <c r="D141" s="34">
        <v>40917</v>
      </c>
      <c r="E141" s="34">
        <v>40921</v>
      </c>
      <c r="F141" t="s">
        <v>50</v>
      </c>
      <c r="G141" t="s">
        <v>4486</v>
      </c>
      <c r="H141" t="s">
        <v>4487</v>
      </c>
      <c r="I141" t="s">
        <v>26</v>
      </c>
      <c r="J141" t="s">
        <v>27</v>
      </c>
      <c r="K141" t="s">
        <v>28</v>
      </c>
      <c r="L141" t="s">
        <v>29</v>
      </c>
      <c r="M141">
        <v>42420</v>
      </c>
      <c r="N141" t="s">
        <v>30</v>
      </c>
      <c r="O141" t="s">
        <v>1054</v>
      </c>
      <c r="P141" t="s">
        <v>46</v>
      </c>
      <c r="Q141" t="s">
        <v>90</v>
      </c>
      <c r="R141" t="s">
        <v>186</v>
      </c>
      <c r="S141">
        <v>106.32</v>
      </c>
      <c r="T141">
        <v>3</v>
      </c>
      <c r="U141">
        <v>0</v>
      </c>
      <c r="V141">
        <v>49.970399999999991</v>
      </c>
    </row>
    <row r="142" spans="1:22" x14ac:dyDescent="0.3">
      <c r="A142">
        <v>7028</v>
      </c>
      <c r="B142" t="s">
        <v>9248</v>
      </c>
      <c r="C142">
        <v>2014</v>
      </c>
      <c r="D142" s="34">
        <v>41669</v>
      </c>
      <c r="E142" s="34">
        <v>41676</v>
      </c>
      <c r="F142" t="s">
        <v>50</v>
      </c>
      <c r="G142" t="s">
        <v>2983</v>
      </c>
      <c r="H142" t="s">
        <v>2984</v>
      </c>
      <c r="I142" t="s">
        <v>26</v>
      </c>
      <c r="J142" t="s">
        <v>27</v>
      </c>
      <c r="K142" t="s">
        <v>266</v>
      </c>
      <c r="L142" t="s">
        <v>267</v>
      </c>
      <c r="M142">
        <v>10011</v>
      </c>
      <c r="N142" t="s">
        <v>148</v>
      </c>
      <c r="O142" t="s">
        <v>2771</v>
      </c>
      <c r="P142" t="s">
        <v>46</v>
      </c>
      <c r="Q142" t="s">
        <v>47</v>
      </c>
      <c r="R142" t="s">
        <v>2772</v>
      </c>
      <c r="S142">
        <v>5.22</v>
      </c>
      <c r="T142">
        <v>2</v>
      </c>
      <c r="U142">
        <v>0</v>
      </c>
      <c r="V142">
        <v>2.4011999999999998</v>
      </c>
    </row>
    <row r="143" spans="1:22" x14ac:dyDescent="0.3">
      <c r="A143">
        <v>6980</v>
      </c>
      <c r="B143" t="s">
        <v>9220</v>
      </c>
      <c r="C143">
        <v>2014</v>
      </c>
      <c r="D143" s="34">
        <v>41654</v>
      </c>
      <c r="E143" s="34">
        <v>41659</v>
      </c>
      <c r="F143" t="s">
        <v>50</v>
      </c>
      <c r="G143" t="s">
        <v>51</v>
      </c>
      <c r="H143" t="s">
        <v>52</v>
      </c>
      <c r="I143" t="s">
        <v>26</v>
      </c>
      <c r="J143" t="s">
        <v>27</v>
      </c>
      <c r="K143" t="s">
        <v>42</v>
      </c>
      <c r="L143" t="s">
        <v>43</v>
      </c>
      <c r="M143">
        <v>90036</v>
      </c>
      <c r="N143" t="s">
        <v>44</v>
      </c>
      <c r="O143" t="s">
        <v>7716</v>
      </c>
      <c r="P143" t="s">
        <v>46</v>
      </c>
      <c r="Q143" t="s">
        <v>90</v>
      </c>
      <c r="R143" t="s">
        <v>7717</v>
      </c>
      <c r="S143">
        <v>154.9</v>
      </c>
      <c r="T143">
        <v>5</v>
      </c>
      <c r="U143">
        <v>0</v>
      </c>
      <c r="V143">
        <v>69.704999999999998</v>
      </c>
    </row>
    <row r="144" spans="1:22" x14ac:dyDescent="0.3">
      <c r="A144">
        <v>6970</v>
      </c>
      <c r="B144" t="s">
        <v>9214</v>
      </c>
      <c r="C144">
        <v>2013</v>
      </c>
      <c r="D144" s="34">
        <v>41284</v>
      </c>
      <c r="E144" s="34">
        <v>41287</v>
      </c>
      <c r="F144" t="s">
        <v>23</v>
      </c>
      <c r="G144" t="s">
        <v>6221</v>
      </c>
      <c r="H144" t="s">
        <v>6222</v>
      </c>
      <c r="I144" t="s">
        <v>26</v>
      </c>
      <c r="J144" t="s">
        <v>27</v>
      </c>
      <c r="K144" t="s">
        <v>8752</v>
      </c>
      <c r="L144" t="s">
        <v>96</v>
      </c>
      <c r="M144">
        <v>98632</v>
      </c>
      <c r="N144" t="s">
        <v>44</v>
      </c>
      <c r="O144" t="s">
        <v>2045</v>
      </c>
      <c r="P144" t="s">
        <v>32</v>
      </c>
      <c r="Q144" t="s">
        <v>65</v>
      </c>
      <c r="R144" t="s">
        <v>2046</v>
      </c>
      <c r="S144">
        <v>24.849999999999998</v>
      </c>
      <c r="T144">
        <v>5</v>
      </c>
      <c r="U144">
        <v>0</v>
      </c>
      <c r="V144">
        <v>7.7034999999999982</v>
      </c>
    </row>
    <row r="145" spans="1:22" x14ac:dyDescent="0.3">
      <c r="A145">
        <v>6852</v>
      </c>
      <c r="B145" t="s">
        <v>9139</v>
      </c>
      <c r="C145">
        <v>2013</v>
      </c>
      <c r="D145" s="34">
        <v>41282</v>
      </c>
      <c r="E145" s="34">
        <v>41286</v>
      </c>
      <c r="F145" t="s">
        <v>50</v>
      </c>
      <c r="G145" t="s">
        <v>6634</v>
      </c>
      <c r="H145" t="s">
        <v>6635</v>
      </c>
      <c r="I145" t="s">
        <v>41</v>
      </c>
      <c r="J145" t="s">
        <v>27</v>
      </c>
      <c r="K145" t="s">
        <v>612</v>
      </c>
      <c r="L145" t="s">
        <v>114</v>
      </c>
      <c r="M145">
        <v>53132</v>
      </c>
      <c r="N145" t="s">
        <v>105</v>
      </c>
      <c r="O145" t="s">
        <v>285</v>
      </c>
      <c r="P145" t="s">
        <v>46</v>
      </c>
      <c r="Q145" t="s">
        <v>75</v>
      </c>
      <c r="R145" t="s">
        <v>286</v>
      </c>
      <c r="S145">
        <v>106.05</v>
      </c>
      <c r="T145">
        <v>7</v>
      </c>
      <c r="U145">
        <v>0</v>
      </c>
      <c r="V145">
        <v>49.843499999999999</v>
      </c>
    </row>
    <row r="146" spans="1:22" x14ac:dyDescent="0.3">
      <c r="A146">
        <v>6851</v>
      </c>
      <c r="B146" t="s">
        <v>9139</v>
      </c>
      <c r="C146">
        <v>2013</v>
      </c>
      <c r="D146" s="34">
        <v>41282</v>
      </c>
      <c r="E146" s="34">
        <v>41286</v>
      </c>
      <c r="F146" t="s">
        <v>50</v>
      </c>
      <c r="G146" t="s">
        <v>6634</v>
      </c>
      <c r="H146" t="s">
        <v>6635</v>
      </c>
      <c r="I146" t="s">
        <v>41</v>
      </c>
      <c r="J146" t="s">
        <v>27</v>
      </c>
      <c r="K146" t="s">
        <v>612</v>
      </c>
      <c r="L146" t="s">
        <v>114</v>
      </c>
      <c r="M146">
        <v>53132</v>
      </c>
      <c r="N146" t="s">
        <v>105</v>
      </c>
      <c r="O146" t="s">
        <v>201</v>
      </c>
      <c r="P146" t="s">
        <v>32</v>
      </c>
      <c r="Q146" t="s">
        <v>33</v>
      </c>
      <c r="R146" t="s">
        <v>202</v>
      </c>
      <c r="S146">
        <v>1565.88</v>
      </c>
      <c r="T146">
        <v>6</v>
      </c>
      <c r="U146">
        <v>0</v>
      </c>
      <c r="V146">
        <v>407.12880000000007</v>
      </c>
    </row>
    <row r="147" spans="1:22" x14ac:dyDescent="0.3">
      <c r="A147">
        <v>6778</v>
      </c>
      <c r="B147" t="s">
        <v>9091</v>
      </c>
      <c r="C147">
        <v>2014</v>
      </c>
      <c r="D147" s="34">
        <v>41668</v>
      </c>
      <c r="E147" s="34">
        <v>41672</v>
      </c>
      <c r="F147" t="s">
        <v>50</v>
      </c>
      <c r="G147" t="s">
        <v>5789</v>
      </c>
      <c r="H147" t="s">
        <v>5790</v>
      </c>
      <c r="I147" t="s">
        <v>102</v>
      </c>
      <c r="J147" t="s">
        <v>27</v>
      </c>
      <c r="K147" t="s">
        <v>266</v>
      </c>
      <c r="L147" t="s">
        <v>267</v>
      </c>
      <c r="M147">
        <v>10009</v>
      </c>
      <c r="N147" t="s">
        <v>148</v>
      </c>
      <c r="O147" t="s">
        <v>4947</v>
      </c>
      <c r="P147" t="s">
        <v>71</v>
      </c>
      <c r="Q147" t="s">
        <v>161</v>
      </c>
      <c r="R147" t="s">
        <v>4948</v>
      </c>
      <c r="S147">
        <v>449.91</v>
      </c>
      <c r="T147">
        <v>9</v>
      </c>
      <c r="U147">
        <v>0</v>
      </c>
      <c r="V147">
        <v>157.46849999999998</v>
      </c>
    </row>
    <row r="148" spans="1:22" x14ac:dyDescent="0.3">
      <c r="A148">
        <v>6683</v>
      </c>
      <c r="B148" t="s">
        <v>9029</v>
      </c>
      <c r="C148">
        <v>2014</v>
      </c>
      <c r="D148" s="34">
        <v>41641</v>
      </c>
      <c r="E148" s="34">
        <v>41642</v>
      </c>
      <c r="F148" t="s">
        <v>188</v>
      </c>
      <c r="G148" t="s">
        <v>4207</v>
      </c>
      <c r="H148" t="s">
        <v>4208</v>
      </c>
      <c r="I148" t="s">
        <v>102</v>
      </c>
      <c r="J148" t="s">
        <v>27</v>
      </c>
      <c r="K148" t="s">
        <v>612</v>
      </c>
      <c r="L148" t="s">
        <v>114</v>
      </c>
      <c r="M148">
        <v>53132</v>
      </c>
      <c r="N148" t="s">
        <v>105</v>
      </c>
      <c r="O148" t="s">
        <v>2936</v>
      </c>
      <c r="P148" t="s">
        <v>46</v>
      </c>
      <c r="Q148" t="s">
        <v>75</v>
      </c>
      <c r="R148" t="s">
        <v>2937</v>
      </c>
      <c r="S148">
        <v>3.6</v>
      </c>
      <c r="T148">
        <v>2</v>
      </c>
      <c r="U148">
        <v>0</v>
      </c>
      <c r="V148">
        <v>1.728</v>
      </c>
    </row>
    <row r="149" spans="1:22" x14ac:dyDescent="0.3">
      <c r="A149">
        <v>6626</v>
      </c>
      <c r="B149" t="s">
        <v>8996</v>
      </c>
      <c r="C149">
        <v>2012</v>
      </c>
      <c r="D149" s="34">
        <v>40927</v>
      </c>
      <c r="E149" s="34">
        <v>40931</v>
      </c>
      <c r="F149" t="s">
        <v>50</v>
      </c>
      <c r="G149" t="s">
        <v>3347</v>
      </c>
      <c r="H149" t="s">
        <v>3348</v>
      </c>
      <c r="I149" t="s">
        <v>26</v>
      </c>
      <c r="J149" t="s">
        <v>27</v>
      </c>
      <c r="K149" t="s">
        <v>8997</v>
      </c>
      <c r="L149" t="s">
        <v>104</v>
      </c>
      <c r="M149">
        <v>77590</v>
      </c>
      <c r="N149" t="s">
        <v>105</v>
      </c>
      <c r="O149" t="s">
        <v>6142</v>
      </c>
      <c r="P149" t="s">
        <v>32</v>
      </c>
      <c r="Q149" t="s">
        <v>36</v>
      </c>
      <c r="R149" t="s">
        <v>6143</v>
      </c>
      <c r="S149">
        <v>199.304</v>
      </c>
      <c r="T149">
        <v>4</v>
      </c>
      <c r="U149">
        <v>0.3</v>
      </c>
      <c r="V149">
        <v>-8.5416000000000025</v>
      </c>
    </row>
    <row r="150" spans="1:22" x14ac:dyDescent="0.3">
      <c r="A150">
        <v>6625</v>
      </c>
      <c r="B150" t="s">
        <v>8996</v>
      </c>
      <c r="C150">
        <v>2012</v>
      </c>
      <c r="D150" s="34">
        <v>40927</v>
      </c>
      <c r="E150" s="34">
        <v>40931</v>
      </c>
      <c r="F150" t="s">
        <v>50</v>
      </c>
      <c r="G150" t="s">
        <v>3347</v>
      </c>
      <c r="H150" t="s">
        <v>3348</v>
      </c>
      <c r="I150" t="s">
        <v>26</v>
      </c>
      <c r="J150" t="s">
        <v>27</v>
      </c>
      <c r="K150" t="s">
        <v>8997</v>
      </c>
      <c r="L150" t="s">
        <v>104</v>
      </c>
      <c r="M150">
        <v>77590</v>
      </c>
      <c r="N150" t="s">
        <v>105</v>
      </c>
      <c r="O150" t="s">
        <v>4857</v>
      </c>
      <c r="P150" t="s">
        <v>32</v>
      </c>
      <c r="Q150" t="s">
        <v>56</v>
      </c>
      <c r="R150" t="s">
        <v>4858</v>
      </c>
      <c r="S150">
        <v>102.438</v>
      </c>
      <c r="T150">
        <v>1</v>
      </c>
      <c r="U150">
        <v>0.3</v>
      </c>
      <c r="V150">
        <v>-13.170600000000007</v>
      </c>
    </row>
    <row r="151" spans="1:22" x14ac:dyDescent="0.3">
      <c r="A151">
        <v>6622</v>
      </c>
      <c r="B151" t="s">
        <v>8992</v>
      </c>
      <c r="C151">
        <v>2014</v>
      </c>
      <c r="D151" s="34">
        <v>41653</v>
      </c>
      <c r="E151" s="34">
        <v>41658</v>
      </c>
      <c r="F151" t="s">
        <v>23</v>
      </c>
      <c r="G151" t="s">
        <v>3665</v>
      </c>
      <c r="H151" t="s">
        <v>3666</v>
      </c>
      <c r="I151" t="s">
        <v>41</v>
      </c>
      <c r="J151" t="s">
        <v>27</v>
      </c>
      <c r="K151" t="s">
        <v>318</v>
      </c>
      <c r="L151" t="s">
        <v>596</v>
      </c>
      <c r="M151">
        <v>65807</v>
      </c>
      <c r="N151" t="s">
        <v>105</v>
      </c>
      <c r="O151" t="s">
        <v>6698</v>
      </c>
      <c r="P151" t="s">
        <v>32</v>
      </c>
      <c r="Q151" t="s">
        <v>33</v>
      </c>
      <c r="R151" t="s">
        <v>6699</v>
      </c>
      <c r="S151">
        <v>212.94</v>
      </c>
      <c r="T151">
        <v>3</v>
      </c>
      <c r="U151">
        <v>0</v>
      </c>
      <c r="V151">
        <v>53.235000000000014</v>
      </c>
    </row>
    <row r="152" spans="1:22" x14ac:dyDescent="0.3">
      <c r="A152">
        <v>6621</v>
      </c>
      <c r="B152" t="s">
        <v>8992</v>
      </c>
      <c r="C152">
        <v>2014</v>
      </c>
      <c r="D152" s="34">
        <v>41653</v>
      </c>
      <c r="E152" s="34">
        <v>41658</v>
      </c>
      <c r="F152" t="s">
        <v>23</v>
      </c>
      <c r="G152" t="s">
        <v>3665</v>
      </c>
      <c r="H152" t="s">
        <v>3666</v>
      </c>
      <c r="I152" t="s">
        <v>41</v>
      </c>
      <c r="J152" t="s">
        <v>27</v>
      </c>
      <c r="K152" t="s">
        <v>318</v>
      </c>
      <c r="L152" t="s">
        <v>596</v>
      </c>
      <c r="M152">
        <v>65807</v>
      </c>
      <c r="N152" t="s">
        <v>105</v>
      </c>
      <c r="O152" t="s">
        <v>1800</v>
      </c>
      <c r="P152" t="s">
        <v>46</v>
      </c>
      <c r="Q152" t="s">
        <v>578</v>
      </c>
      <c r="R152" t="s">
        <v>1801</v>
      </c>
      <c r="S152">
        <v>4164.0499999999993</v>
      </c>
      <c r="T152">
        <v>5</v>
      </c>
      <c r="U152">
        <v>0</v>
      </c>
      <c r="V152">
        <v>83.281000000000063</v>
      </c>
    </row>
    <row r="153" spans="1:22" x14ac:dyDescent="0.3">
      <c r="A153">
        <v>6620</v>
      </c>
      <c r="B153" t="s">
        <v>8992</v>
      </c>
      <c r="C153">
        <v>2014</v>
      </c>
      <c r="D153" s="34">
        <v>41653</v>
      </c>
      <c r="E153" s="34">
        <v>41658</v>
      </c>
      <c r="F153" t="s">
        <v>23</v>
      </c>
      <c r="G153" t="s">
        <v>3665</v>
      </c>
      <c r="H153" t="s">
        <v>3666</v>
      </c>
      <c r="I153" t="s">
        <v>41</v>
      </c>
      <c r="J153" t="s">
        <v>27</v>
      </c>
      <c r="K153" t="s">
        <v>318</v>
      </c>
      <c r="L153" t="s">
        <v>596</v>
      </c>
      <c r="M153">
        <v>65807</v>
      </c>
      <c r="N153" t="s">
        <v>105</v>
      </c>
      <c r="O153" t="s">
        <v>8358</v>
      </c>
      <c r="P153" t="s">
        <v>46</v>
      </c>
      <c r="Q153" t="s">
        <v>68</v>
      </c>
      <c r="R153" t="s">
        <v>8359</v>
      </c>
      <c r="S153">
        <v>209.94</v>
      </c>
      <c r="T153">
        <v>6</v>
      </c>
      <c r="U153">
        <v>0</v>
      </c>
      <c r="V153">
        <v>54.584400000000002</v>
      </c>
    </row>
    <row r="154" spans="1:22" x14ac:dyDescent="0.3">
      <c r="A154">
        <v>6619</v>
      </c>
      <c r="B154" t="s">
        <v>8992</v>
      </c>
      <c r="C154">
        <v>2014</v>
      </c>
      <c r="D154" s="34">
        <v>41653</v>
      </c>
      <c r="E154" s="34">
        <v>41658</v>
      </c>
      <c r="F154" t="s">
        <v>23</v>
      </c>
      <c r="G154" t="s">
        <v>3665</v>
      </c>
      <c r="H154" t="s">
        <v>3666</v>
      </c>
      <c r="I154" t="s">
        <v>41</v>
      </c>
      <c r="J154" t="s">
        <v>27</v>
      </c>
      <c r="K154" t="s">
        <v>318</v>
      </c>
      <c r="L154" t="s">
        <v>596</v>
      </c>
      <c r="M154">
        <v>65807</v>
      </c>
      <c r="N154" t="s">
        <v>105</v>
      </c>
      <c r="O154" t="s">
        <v>5530</v>
      </c>
      <c r="P154" t="s">
        <v>46</v>
      </c>
      <c r="Q154" t="s">
        <v>90</v>
      </c>
      <c r="R154" t="s">
        <v>5531</v>
      </c>
      <c r="S154">
        <v>32.400000000000006</v>
      </c>
      <c r="T154">
        <v>5</v>
      </c>
      <c r="U154">
        <v>0</v>
      </c>
      <c r="V154">
        <v>15.552000000000001</v>
      </c>
    </row>
    <row r="155" spans="1:22" x14ac:dyDescent="0.3">
      <c r="A155">
        <v>6523</v>
      </c>
      <c r="B155" t="s">
        <v>8937</v>
      </c>
      <c r="C155">
        <v>2014</v>
      </c>
      <c r="D155" s="34">
        <v>41656</v>
      </c>
      <c r="E155" s="34">
        <v>41658</v>
      </c>
      <c r="F155" t="s">
        <v>23</v>
      </c>
      <c r="G155" t="s">
        <v>4029</v>
      </c>
      <c r="H155" t="s">
        <v>4030</v>
      </c>
      <c r="I155" t="s">
        <v>26</v>
      </c>
      <c r="J155" t="s">
        <v>27</v>
      </c>
      <c r="K155" t="s">
        <v>328</v>
      </c>
      <c r="L155" t="s">
        <v>238</v>
      </c>
      <c r="M155">
        <v>49201</v>
      </c>
      <c r="N155" t="s">
        <v>105</v>
      </c>
      <c r="O155" t="s">
        <v>8938</v>
      </c>
      <c r="P155" t="s">
        <v>46</v>
      </c>
      <c r="Q155" t="s">
        <v>90</v>
      </c>
      <c r="R155" t="s">
        <v>8939</v>
      </c>
      <c r="S155">
        <v>56.07</v>
      </c>
      <c r="T155">
        <v>7</v>
      </c>
      <c r="U155">
        <v>0</v>
      </c>
      <c r="V155">
        <v>25.231499999999997</v>
      </c>
    </row>
    <row r="156" spans="1:22" x14ac:dyDescent="0.3">
      <c r="A156">
        <v>6522</v>
      </c>
      <c r="B156" t="s">
        <v>8937</v>
      </c>
      <c r="C156">
        <v>2014</v>
      </c>
      <c r="D156" s="34">
        <v>41656</v>
      </c>
      <c r="E156" s="34">
        <v>41658</v>
      </c>
      <c r="F156" t="s">
        <v>23</v>
      </c>
      <c r="G156" t="s">
        <v>4029</v>
      </c>
      <c r="H156" t="s">
        <v>4030</v>
      </c>
      <c r="I156" t="s">
        <v>26</v>
      </c>
      <c r="J156" t="s">
        <v>27</v>
      </c>
      <c r="K156" t="s">
        <v>328</v>
      </c>
      <c r="L156" t="s">
        <v>238</v>
      </c>
      <c r="M156">
        <v>49201</v>
      </c>
      <c r="N156" t="s">
        <v>105</v>
      </c>
      <c r="O156" t="s">
        <v>7951</v>
      </c>
      <c r="P156" t="s">
        <v>32</v>
      </c>
      <c r="Q156" t="s">
        <v>36</v>
      </c>
      <c r="R156" t="s">
        <v>7952</v>
      </c>
      <c r="S156">
        <v>302.67</v>
      </c>
      <c r="T156">
        <v>3</v>
      </c>
      <c r="U156">
        <v>0</v>
      </c>
      <c r="V156">
        <v>72.640799999999999</v>
      </c>
    </row>
    <row r="157" spans="1:22" x14ac:dyDescent="0.3">
      <c r="A157">
        <v>6521</v>
      </c>
      <c r="B157" t="s">
        <v>8937</v>
      </c>
      <c r="C157">
        <v>2014</v>
      </c>
      <c r="D157" s="34">
        <v>41656</v>
      </c>
      <c r="E157" s="34">
        <v>41658</v>
      </c>
      <c r="F157" t="s">
        <v>23</v>
      </c>
      <c r="G157" t="s">
        <v>4029</v>
      </c>
      <c r="H157" t="s">
        <v>4030</v>
      </c>
      <c r="I157" t="s">
        <v>26</v>
      </c>
      <c r="J157" t="s">
        <v>27</v>
      </c>
      <c r="K157" t="s">
        <v>328</v>
      </c>
      <c r="L157" t="s">
        <v>238</v>
      </c>
      <c r="M157">
        <v>49201</v>
      </c>
      <c r="N157" t="s">
        <v>105</v>
      </c>
      <c r="O157" t="s">
        <v>1255</v>
      </c>
      <c r="P157" t="s">
        <v>46</v>
      </c>
      <c r="Q157" t="s">
        <v>75</v>
      </c>
      <c r="R157" t="s">
        <v>1256</v>
      </c>
      <c r="S157">
        <v>5443.96</v>
      </c>
      <c r="T157">
        <v>4</v>
      </c>
      <c r="U157">
        <v>0</v>
      </c>
      <c r="V157">
        <v>2504.2215999999999</v>
      </c>
    </row>
    <row r="158" spans="1:22" x14ac:dyDescent="0.3">
      <c r="A158">
        <v>6475</v>
      </c>
      <c r="B158" t="s">
        <v>8917</v>
      </c>
      <c r="C158">
        <v>2011</v>
      </c>
      <c r="D158" s="34">
        <v>40558</v>
      </c>
      <c r="E158" s="34">
        <v>40559</v>
      </c>
      <c r="F158" t="s">
        <v>188</v>
      </c>
      <c r="G158" t="s">
        <v>307</v>
      </c>
      <c r="H158" t="s">
        <v>308</v>
      </c>
      <c r="I158" t="s">
        <v>41</v>
      </c>
      <c r="J158" t="s">
        <v>27</v>
      </c>
      <c r="K158" t="s">
        <v>146</v>
      </c>
      <c r="L158" t="s">
        <v>147</v>
      </c>
      <c r="M158">
        <v>19140</v>
      </c>
      <c r="N158" t="s">
        <v>148</v>
      </c>
      <c r="O158" t="s">
        <v>3608</v>
      </c>
      <c r="P158" t="s">
        <v>32</v>
      </c>
      <c r="Q158" t="s">
        <v>33</v>
      </c>
      <c r="R158" t="s">
        <v>3609</v>
      </c>
      <c r="S158">
        <v>61.96</v>
      </c>
      <c r="T158">
        <v>4</v>
      </c>
      <c r="U158">
        <v>0.5</v>
      </c>
      <c r="V158">
        <v>-53.285600000000009</v>
      </c>
    </row>
    <row r="159" spans="1:22" x14ac:dyDescent="0.3">
      <c r="A159">
        <v>6389</v>
      </c>
      <c r="B159" t="s">
        <v>8869</v>
      </c>
      <c r="C159">
        <v>2011</v>
      </c>
      <c r="D159" s="34">
        <v>40574</v>
      </c>
      <c r="E159" s="34">
        <v>40579</v>
      </c>
      <c r="F159" t="s">
        <v>50</v>
      </c>
      <c r="G159" t="s">
        <v>1370</v>
      </c>
      <c r="H159" t="s">
        <v>1371</v>
      </c>
      <c r="I159" t="s">
        <v>26</v>
      </c>
      <c r="J159" t="s">
        <v>27</v>
      </c>
      <c r="K159" t="s">
        <v>880</v>
      </c>
      <c r="L159" t="s">
        <v>238</v>
      </c>
      <c r="M159">
        <v>48234</v>
      </c>
      <c r="N159" t="s">
        <v>105</v>
      </c>
      <c r="O159" t="s">
        <v>684</v>
      </c>
      <c r="P159" t="s">
        <v>46</v>
      </c>
      <c r="Q159" t="s">
        <v>59</v>
      </c>
      <c r="R159" t="s">
        <v>685</v>
      </c>
      <c r="S159">
        <v>229.94</v>
      </c>
      <c r="T159">
        <v>2</v>
      </c>
      <c r="U159">
        <v>0</v>
      </c>
      <c r="V159">
        <v>6.8982000000000028</v>
      </c>
    </row>
    <row r="160" spans="1:22" x14ac:dyDescent="0.3">
      <c r="A160">
        <v>6388</v>
      </c>
      <c r="B160" t="s">
        <v>8869</v>
      </c>
      <c r="C160">
        <v>2011</v>
      </c>
      <c r="D160" s="34">
        <v>40574</v>
      </c>
      <c r="E160" s="34">
        <v>40579</v>
      </c>
      <c r="F160" t="s">
        <v>50</v>
      </c>
      <c r="G160" t="s">
        <v>1370</v>
      </c>
      <c r="H160" t="s">
        <v>1371</v>
      </c>
      <c r="I160" t="s">
        <v>26</v>
      </c>
      <c r="J160" t="s">
        <v>27</v>
      </c>
      <c r="K160" t="s">
        <v>880</v>
      </c>
      <c r="L160" t="s">
        <v>238</v>
      </c>
      <c r="M160">
        <v>48234</v>
      </c>
      <c r="N160" t="s">
        <v>105</v>
      </c>
      <c r="O160" t="s">
        <v>2030</v>
      </c>
      <c r="P160" t="s">
        <v>46</v>
      </c>
      <c r="Q160" t="s">
        <v>90</v>
      </c>
      <c r="R160" t="s">
        <v>2031</v>
      </c>
      <c r="S160">
        <v>10.56</v>
      </c>
      <c r="T160">
        <v>2</v>
      </c>
      <c r="U160">
        <v>0</v>
      </c>
      <c r="V160">
        <v>4.7519999999999998</v>
      </c>
    </row>
    <row r="161" spans="1:22" x14ac:dyDescent="0.3">
      <c r="A161">
        <v>6387</v>
      </c>
      <c r="B161" t="s">
        <v>8868</v>
      </c>
      <c r="C161">
        <v>2014</v>
      </c>
      <c r="D161" s="34">
        <v>41655</v>
      </c>
      <c r="E161" s="34">
        <v>41658</v>
      </c>
      <c r="F161" t="s">
        <v>188</v>
      </c>
      <c r="G161" t="s">
        <v>5562</v>
      </c>
      <c r="H161" t="s">
        <v>5563</v>
      </c>
      <c r="I161" t="s">
        <v>26</v>
      </c>
      <c r="J161" t="s">
        <v>27</v>
      </c>
      <c r="K161" t="s">
        <v>1237</v>
      </c>
      <c r="L161" t="s">
        <v>104</v>
      </c>
      <c r="M161">
        <v>78745</v>
      </c>
      <c r="N161" t="s">
        <v>105</v>
      </c>
      <c r="O161" t="s">
        <v>1596</v>
      </c>
      <c r="P161" t="s">
        <v>46</v>
      </c>
      <c r="Q161" t="s">
        <v>75</v>
      </c>
      <c r="R161" t="s">
        <v>1597</v>
      </c>
      <c r="S161">
        <v>4.2759999999999989</v>
      </c>
      <c r="T161">
        <v>1</v>
      </c>
      <c r="U161">
        <v>0.8</v>
      </c>
      <c r="V161">
        <v>-6.6278000000000006</v>
      </c>
    </row>
    <row r="162" spans="1:22" x14ac:dyDescent="0.3">
      <c r="A162">
        <v>6386</v>
      </c>
      <c r="B162" t="s">
        <v>8868</v>
      </c>
      <c r="C162">
        <v>2014</v>
      </c>
      <c r="D162" s="34">
        <v>41655</v>
      </c>
      <c r="E162" s="34">
        <v>41658</v>
      </c>
      <c r="F162" t="s">
        <v>188</v>
      </c>
      <c r="G162" t="s">
        <v>5562</v>
      </c>
      <c r="H162" t="s">
        <v>5563</v>
      </c>
      <c r="I162" t="s">
        <v>26</v>
      </c>
      <c r="J162" t="s">
        <v>27</v>
      </c>
      <c r="K162" t="s">
        <v>1237</v>
      </c>
      <c r="L162" t="s">
        <v>104</v>
      </c>
      <c r="M162">
        <v>78745</v>
      </c>
      <c r="N162" t="s">
        <v>105</v>
      </c>
      <c r="O162" t="s">
        <v>7037</v>
      </c>
      <c r="P162" t="s">
        <v>71</v>
      </c>
      <c r="Q162" t="s">
        <v>161</v>
      </c>
      <c r="R162" t="s">
        <v>7038</v>
      </c>
      <c r="S162">
        <v>62.591999999999999</v>
      </c>
      <c r="T162">
        <v>8</v>
      </c>
      <c r="U162">
        <v>0.2</v>
      </c>
      <c r="V162">
        <v>13.300799999999999</v>
      </c>
    </row>
    <row r="163" spans="1:22" x14ac:dyDescent="0.3">
      <c r="A163">
        <v>6385</v>
      </c>
      <c r="B163" t="s">
        <v>8868</v>
      </c>
      <c r="C163">
        <v>2014</v>
      </c>
      <c r="D163" s="34">
        <v>41655</v>
      </c>
      <c r="E163" s="34">
        <v>41658</v>
      </c>
      <c r="F163" t="s">
        <v>188</v>
      </c>
      <c r="G163" t="s">
        <v>5562</v>
      </c>
      <c r="H163" t="s">
        <v>5563</v>
      </c>
      <c r="I163" t="s">
        <v>26</v>
      </c>
      <c r="J163" t="s">
        <v>27</v>
      </c>
      <c r="K163" t="s">
        <v>1237</v>
      </c>
      <c r="L163" t="s">
        <v>104</v>
      </c>
      <c r="M163">
        <v>78745</v>
      </c>
      <c r="N163" t="s">
        <v>105</v>
      </c>
      <c r="O163" t="s">
        <v>1018</v>
      </c>
      <c r="P163" t="s">
        <v>71</v>
      </c>
      <c r="Q163" t="s">
        <v>161</v>
      </c>
      <c r="R163" t="s">
        <v>1019</v>
      </c>
      <c r="S163">
        <v>47.984000000000002</v>
      </c>
      <c r="T163">
        <v>2</v>
      </c>
      <c r="U163">
        <v>0.2</v>
      </c>
      <c r="V163">
        <v>14.395200000000004</v>
      </c>
    </row>
    <row r="164" spans="1:22" x14ac:dyDescent="0.3">
      <c r="A164">
        <v>6384</v>
      </c>
      <c r="B164" t="s">
        <v>8868</v>
      </c>
      <c r="C164">
        <v>2014</v>
      </c>
      <c r="D164" s="34">
        <v>41655</v>
      </c>
      <c r="E164" s="34">
        <v>41658</v>
      </c>
      <c r="F164" t="s">
        <v>188</v>
      </c>
      <c r="G164" t="s">
        <v>5562</v>
      </c>
      <c r="H164" t="s">
        <v>5563</v>
      </c>
      <c r="I164" t="s">
        <v>26</v>
      </c>
      <c r="J164" t="s">
        <v>27</v>
      </c>
      <c r="K164" t="s">
        <v>1237</v>
      </c>
      <c r="L164" t="s">
        <v>104</v>
      </c>
      <c r="M164">
        <v>78745</v>
      </c>
      <c r="N164" t="s">
        <v>105</v>
      </c>
      <c r="O164" t="s">
        <v>3127</v>
      </c>
      <c r="P164" t="s">
        <v>46</v>
      </c>
      <c r="Q164" t="s">
        <v>75</v>
      </c>
      <c r="R164" t="s">
        <v>3128</v>
      </c>
      <c r="S164">
        <v>32.783999999999992</v>
      </c>
      <c r="T164">
        <v>4</v>
      </c>
      <c r="U164">
        <v>0.8</v>
      </c>
      <c r="V164">
        <v>-52.454400000000007</v>
      </c>
    </row>
    <row r="165" spans="1:22" x14ac:dyDescent="0.3">
      <c r="A165">
        <v>6360</v>
      </c>
      <c r="B165" t="s">
        <v>8848</v>
      </c>
      <c r="C165">
        <v>2014</v>
      </c>
      <c r="D165" s="34">
        <v>41663</v>
      </c>
      <c r="E165" s="34">
        <v>41668</v>
      </c>
      <c r="F165" t="s">
        <v>50</v>
      </c>
      <c r="G165" t="s">
        <v>2420</v>
      </c>
      <c r="H165" t="s">
        <v>2421</v>
      </c>
      <c r="I165" t="s">
        <v>41</v>
      </c>
      <c r="J165" t="s">
        <v>27</v>
      </c>
      <c r="K165" t="s">
        <v>95</v>
      </c>
      <c r="L165" t="s">
        <v>96</v>
      </c>
      <c r="M165">
        <v>98103</v>
      </c>
      <c r="N165" t="s">
        <v>44</v>
      </c>
      <c r="O165" t="s">
        <v>8519</v>
      </c>
      <c r="P165" t="s">
        <v>71</v>
      </c>
      <c r="Q165" t="s">
        <v>72</v>
      </c>
      <c r="R165" t="s">
        <v>8520</v>
      </c>
      <c r="S165">
        <v>86.352000000000004</v>
      </c>
      <c r="T165">
        <v>6</v>
      </c>
      <c r="U165">
        <v>0.2</v>
      </c>
      <c r="V165">
        <v>8.6352000000000011</v>
      </c>
    </row>
    <row r="166" spans="1:22" x14ac:dyDescent="0.3">
      <c r="A166">
        <v>6359</v>
      </c>
      <c r="B166" t="s">
        <v>8848</v>
      </c>
      <c r="C166">
        <v>2014</v>
      </c>
      <c r="D166" s="34">
        <v>41663</v>
      </c>
      <c r="E166" s="34">
        <v>41668</v>
      </c>
      <c r="F166" t="s">
        <v>50</v>
      </c>
      <c r="G166" t="s">
        <v>2420</v>
      </c>
      <c r="H166" t="s">
        <v>2421</v>
      </c>
      <c r="I166" t="s">
        <v>41</v>
      </c>
      <c r="J166" t="s">
        <v>27</v>
      </c>
      <c r="K166" t="s">
        <v>95</v>
      </c>
      <c r="L166" t="s">
        <v>96</v>
      </c>
      <c r="M166">
        <v>98103</v>
      </c>
      <c r="N166" t="s">
        <v>44</v>
      </c>
      <c r="O166" t="s">
        <v>3974</v>
      </c>
      <c r="P166" t="s">
        <v>46</v>
      </c>
      <c r="Q166" t="s">
        <v>90</v>
      </c>
      <c r="R166" t="s">
        <v>3975</v>
      </c>
      <c r="S166">
        <v>6.48</v>
      </c>
      <c r="T166">
        <v>1</v>
      </c>
      <c r="U166">
        <v>0</v>
      </c>
      <c r="V166">
        <v>3.1104000000000003</v>
      </c>
    </row>
    <row r="167" spans="1:22" x14ac:dyDescent="0.3">
      <c r="A167">
        <v>6358</v>
      </c>
      <c r="B167" t="s">
        <v>8848</v>
      </c>
      <c r="C167">
        <v>2014</v>
      </c>
      <c r="D167" s="34">
        <v>41663</v>
      </c>
      <c r="E167" s="34">
        <v>41668</v>
      </c>
      <c r="F167" t="s">
        <v>50</v>
      </c>
      <c r="G167" t="s">
        <v>2420</v>
      </c>
      <c r="H167" t="s">
        <v>2421</v>
      </c>
      <c r="I167" t="s">
        <v>41</v>
      </c>
      <c r="J167" t="s">
        <v>27</v>
      </c>
      <c r="K167" t="s">
        <v>95</v>
      </c>
      <c r="L167" t="s">
        <v>96</v>
      </c>
      <c r="M167">
        <v>98103</v>
      </c>
      <c r="N167" t="s">
        <v>44</v>
      </c>
      <c r="O167" t="s">
        <v>2925</v>
      </c>
      <c r="P167" t="s">
        <v>46</v>
      </c>
      <c r="Q167" t="s">
        <v>90</v>
      </c>
      <c r="R167" t="s">
        <v>2926</v>
      </c>
      <c r="S167">
        <v>25.92</v>
      </c>
      <c r="T167">
        <v>4</v>
      </c>
      <c r="U167">
        <v>0</v>
      </c>
      <c r="V167">
        <v>12.441600000000001</v>
      </c>
    </row>
    <row r="168" spans="1:22" x14ac:dyDescent="0.3">
      <c r="A168">
        <v>6357</v>
      </c>
      <c r="B168" t="s">
        <v>8848</v>
      </c>
      <c r="C168">
        <v>2014</v>
      </c>
      <c r="D168" s="34">
        <v>41663</v>
      </c>
      <c r="E168" s="34">
        <v>41668</v>
      </c>
      <c r="F168" t="s">
        <v>50</v>
      </c>
      <c r="G168" t="s">
        <v>2420</v>
      </c>
      <c r="H168" t="s">
        <v>2421</v>
      </c>
      <c r="I168" t="s">
        <v>41</v>
      </c>
      <c r="J168" t="s">
        <v>27</v>
      </c>
      <c r="K168" t="s">
        <v>95</v>
      </c>
      <c r="L168" t="s">
        <v>96</v>
      </c>
      <c r="M168">
        <v>98103</v>
      </c>
      <c r="N168" t="s">
        <v>44</v>
      </c>
      <c r="O168" t="s">
        <v>4737</v>
      </c>
      <c r="P168" t="s">
        <v>46</v>
      </c>
      <c r="Q168" t="s">
        <v>75</v>
      </c>
      <c r="R168" t="s">
        <v>4738</v>
      </c>
      <c r="S168">
        <v>19.68</v>
      </c>
      <c r="T168">
        <v>5</v>
      </c>
      <c r="U168">
        <v>0.2</v>
      </c>
      <c r="V168">
        <v>6.8879999999999981</v>
      </c>
    </row>
    <row r="169" spans="1:22" x14ac:dyDescent="0.3">
      <c r="A169">
        <v>6342</v>
      </c>
      <c r="B169" t="s">
        <v>8839</v>
      </c>
      <c r="C169">
        <v>2014</v>
      </c>
      <c r="D169" s="34">
        <v>41640</v>
      </c>
      <c r="E169" s="34">
        <v>41642</v>
      </c>
      <c r="F169" t="s">
        <v>188</v>
      </c>
      <c r="G169" t="s">
        <v>4743</v>
      </c>
      <c r="H169" t="s">
        <v>4744</v>
      </c>
      <c r="I169" t="s">
        <v>26</v>
      </c>
      <c r="J169" t="s">
        <v>27</v>
      </c>
      <c r="K169" t="s">
        <v>2470</v>
      </c>
      <c r="L169" t="s">
        <v>498</v>
      </c>
      <c r="M169">
        <v>43130</v>
      </c>
      <c r="N169" t="s">
        <v>148</v>
      </c>
      <c r="O169" t="s">
        <v>4663</v>
      </c>
      <c r="P169" t="s">
        <v>46</v>
      </c>
      <c r="Q169" t="s">
        <v>59</v>
      </c>
      <c r="R169" t="s">
        <v>4664</v>
      </c>
      <c r="S169">
        <v>156.512</v>
      </c>
      <c r="T169">
        <v>4</v>
      </c>
      <c r="U169">
        <v>0.2</v>
      </c>
      <c r="V169">
        <v>-35.215199999999996</v>
      </c>
    </row>
    <row r="170" spans="1:22" x14ac:dyDescent="0.3">
      <c r="A170">
        <v>6334</v>
      </c>
      <c r="B170" t="s">
        <v>8835</v>
      </c>
      <c r="C170">
        <v>2011</v>
      </c>
      <c r="D170" s="34">
        <v>40564</v>
      </c>
      <c r="E170" s="34">
        <v>40570</v>
      </c>
      <c r="F170" t="s">
        <v>50</v>
      </c>
      <c r="G170" t="s">
        <v>1655</v>
      </c>
      <c r="H170" t="s">
        <v>1656</v>
      </c>
      <c r="I170" t="s">
        <v>26</v>
      </c>
      <c r="J170" t="s">
        <v>27</v>
      </c>
      <c r="K170" t="s">
        <v>237</v>
      </c>
      <c r="L170" t="s">
        <v>238</v>
      </c>
      <c r="M170">
        <v>48185</v>
      </c>
      <c r="N170" t="s">
        <v>105</v>
      </c>
      <c r="O170" t="s">
        <v>3877</v>
      </c>
      <c r="P170" t="s">
        <v>46</v>
      </c>
      <c r="Q170" t="s">
        <v>75</v>
      </c>
      <c r="R170" t="s">
        <v>1214</v>
      </c>
      <c r="S170">
        <v>29.700000000000003</v>
      </c>
      <c r="T170">
        <v>5</v>
      </c>
      <c r="U170">
        <v>0</v>
      </c>
      <c r="V170">
        <v>13.365</v>
      </c>
    </row>
    <row r="171" spans="1:22" x14ac:dyDescent="0.3">
      <c r="A171">
        <v>6333</v>
      </c>
      <c r="B171" t="s">
        <v>8835</v>
      </c>
      <c r="C171">
        <v>2011</v>
      </c>
      <c r="D171" s="34">
        <v>40564</v>
      </c>
      <c r="E171" s="34">
        <v>40570</v>
      </c>
      <c r="F171" t="s">
        <v>50</v>
      </c>
      <c r="G171" t="s">
        <v>1655</v>
      </c>
      <c r="H171" t="s">
        <v>1656</v>
      </c>
      <c r="I171" t="s">
        <v>26</v>
      </c>
      <c r="J171" t="s">
        <v>27</v>
      </c>
      <c r="K171" t="s">
        <v>237</v>
      </c>
      <c r="L171" t="s">
        <v>238</v>
      </c>
      <c r="M171">
        <v>48185</v>
      </c>
      <c r="N171" t="s">
        <v>105</v>
      </c>
      <c r="O171" t="s">
        <v>3406</v>
      </c>
      <c r="P171" t="s">
        <v>32</v>
      </c>
      <c r="Q171" t="s">
        <v>65</v>
      </c>
      <c r="R171" t="s">
        <v>3407</v>
      </c>
      <c r="S171">
        <v>14.73</v>
      </c>
      <c r="T171">
        <v>3</v>
      </c>
      <c r="U171">
        <v>0</v>
      </c>
      <c r="V171">
        <v>4.8608999999999991</v>
      </c>
    </row>
    <row r="172" spans="1:22" x14ac:dyDescent="0.3">
      <c r="A172">
        <v>6332</v>
      </c>
      <c r="B172" t="s">
        <v>8835</v>
      </c>
      <c r="C172">
        <v>2011</v>
      </c>
      <c r="D172" s="34">
        <v>40564</v>
      </c>
      <c r="E172" s="34">
        <v>40570</v>
      </c>
      <c r="F172" t="s">
        <v>50</v>
      </c>
      <c r="G172" t="s">
        <v>1655</v>
      </c>
      <c r="H172" t="s">
        <v>1656</v>
      </c>
      <c r="I172" t="s">
        <v>26</v>
      </c>
      <c r="J172" t="s">
        <v>27</v>
      </c>
      <c r="K172" t="s">
        <v>237</v>
      </c>
      <c r="L172" t="s">
        <v>238</v>
      </c>
      <c r="M172">
        <v>48185</v>
      </c>
      <c r="N172" t="s">
        <v>105</v>
      </c>
      <c r="O172" t="s">
        <v>4231</v>
      </c>
      <c r="P172" t="s">
        <v>46</v>
      </c>
      <c r="Q172" t="s">
        <v>68</v>
      </c>
      <c r="R172" t="s">
        <v>4232</v>
      </c>
      <c r="S172">
        <v>43.92</v>
      </c>
      <c r="T172">
        <v>3</v>
      </c>
      <c r="U172">
        <v>0</v>
      </c>
      <c r="V172">
        <v>12.736799999999999</v>
      </c>
    </row>
    <row r="173" spans="1:22" x14ac:dyDescent="0.3">
      <c r="A173">
        <v>6331</v>
      </c>
      <c r="B173" t="s">
        <v>8835</v>
      </c>
      <c r="C173">
        <v>2011</v>
      </c>
      <c r="D173" s="34">
        <v>40564</v>
      </c>
      <c r="E173" s="34">
        <v>40570</v>
      </c>
      <c r="F173" t="s">
        <v>50</v>
      </c>
      <c r="G173" t="s">
        <v>1655</v>
      </c>
      <c r="H173" t="s">
        <v>1656</v>
      </c>
      <c r="I173" t="s">
        <v>26</v>
      </c>
      <c r="J173" t="s">
        <v>27</v>
      </c>
      <c r="K173" t="s">
        <v>237</v>
      </c>
      <c r="L173" t="s">
        <v>238</v>
      </c>
      <c r="M173">
        <v>48185</v>
      </c>
      <c r="N173" t="s">
        <v>105</v>
      </c>
      <c r="O173" t="s">
        <v>5268</v>
      </c>
      <c r="P173" t="s">
        <v>46</v>
      </c>
      <c r="Q173" t="s">
        <v>59</v>
      </c>
      <c r="R173" t="s">
        <v>5269</v>
      </c>
      <c r="S173">
        <v>66.58</v>
      </c>
      <c r="T173">
        <v>2</v>
      </c>
      <c r="U173">
        <v>0</v>
      </c>
      <c r="V173">
        <v>15.979199999999999</v>
      </c>
    </row>
    <row r="174" spans="1:22" x14ac:dyDescent="0.3">
      <c r="A174">
        <v>6330</v>
      </c>
      <c r="B174" t="s">
        <v>8835</v>
      </c>
      <c r="C174">
        <v>2011</v>
      </c>
      <c r="D174" s="34">
        <v>40564</v>
      </c>
      <c r="E174" s="34">
        <v>40570</v>
      </c>
      <c r="F174" t="s">
        <v>50</v>
      </c>
      <c r="G174" t="s">
        <v>1655</v>
      </c>
      <c r="H174" t="s">
        <v>1656</v>
      </c>
      <c r="I174" t="s">
        <v>26</v>
      </c>
      <c r="J174" t="s">
        <v>27</v>
      </c>
      <c r="K174" t="s">
        <v>237</v>
      </c>
      <c r="L174" t="s">
        <v>238</v>
      </c>
      <c r="M174">
        <v>48185</v>
      </c>
      <c r="N174" t="s">
        <v>105</v>
      </c>
      <c r="O174" t="s">
        <v>106</v>
      </c>
      <c r="P174" t="s">
        <v>46</v>
      </c>
      <c r="Q174" t="s">
        <v>78</v>
      </c>
      <c r="R174" t="s">
        <v>107</v>
      </c>
      <c r="S174">
        <v>247.71600000000001</v>
      </c>
      <c r="T174">
        <v>4</v>
      </c>
      <c r="U174">
        <v>0.1</v>
      </c>
      <c r="V174">
        <v>93.581600000000009</v>
      </c>
    </row>
    <row r="175" spans="1:22" x14ac:dyDescent="0.3">
      <c r="A175">
        <v>6329</v>
      </c>
      <c r="B175" t="s">
        <v>8835</v>
      </c>
      <c r="C175">
        <v>2011</v>
      </c>
      <c r="D175" s="34">
        <v>40564</v>
      </c>
      <c r="E175" s="34">
        <v>40570</v>
      </c>
      <c r="F175" t="s">
        <v>50</v>
      </c>
      <c r="G175" t="s">
        <v>1655</v>
      </c>
      <c r="H175" t="s">
        <v>1656</v>
      </c>
      <c r="I175" t="s">
        <v>26</v>
      </c>
      <c r="J175" t="s">
        <v>27</v>
      </c>
      <c r="K175" t="s">
        <v>237</v>
      </c>
      <c r="L175" t="s">
        <v>238</v>
      </c>
      <c r="M175">
        <v>48185</v>
      </c>
      <c r="N175" t="s">
        <v>105</v>
      </c>
      <c r="O175" t="s">
        <v>2077</v>
      </c>
      <c r="P175" t="s">
        <v>46</v>
      </c>
      <c r="Q175" t="s">
        <v>75</v>
      </c>
      <c r="R175" t="s">
        <v>2078</v>
      </c>
      <c r="S175">
        <v>19.05</v>
      </c>
      <c r="T175">
        <v>5</v>
      </c>
      <c r="U175">
        <v>0</v>
      </c>
      <c r="V175">
        <v>8.9534999999999982</v>
      </c>
    </row>
    <row r="176" spans="1:22" x14ac:dyDescent="0.3">
      <c r="A176">
        <v>6328</v>
      </c>
      <c r="B176" t="s">
        <v>8835</v>
      </c>
      <c r="C176">
        <v>2011</v>
      </c>
      <c r="D176" s="34">
        <v>40564</v>
      </c>
      <c r="E176" s="34">
        <v>40570</v>
      </c>
      <c r="F176" t="s">
        <v>50</v>
      </c>
      <c r="G176" t="s">
        <v>1655</v>
      </c>
      <c r="H176" t="s">
        <v>1656</v>
      </c>
      <c r="I176" t="s">
        <v>26</v>
      </c>
      <c r="J176" t="s">
        <v>27</v>
      </c>
      <c r="K176" t="s">
        <v>237</v>
      </c>
      <c r="L176" t="s">
        <v>238</v>
      </c>
      <c r="M176">
        <v>48185</v>
      </c>
      <c r="N176" t="s">
        <v>105</v>
      </c>
      <c r="O176" t="s">
        <v>1086</v>
      </c>
      <c r="P176" t="s">
        <v>32</v>
      </c>
      <c r="Q176" t="s">
        <v>65</v>
      </c>
      <c r="R176" t="s">
        <v>1087</v>
      </c>
      <c r="S176">
        <v>272.94</v>
      </c>
      <c r="T176">
        <v>3</v>
      </c>
      <c r="U176">
        <v>0</v>
      </c>
      <c r="V176">
        <v>30.023400000000009</v>
      </c>
    </row>
    <row r="177" spans="1:22" x14ac:dyDescent="0.3">
      <c r="A177">
        <v>6327</v>
      </c>
      <c r="B177" t="s">
        <v>8835</v>
      </c>
      <c r="C177">
        <v>2011</v>
      </c>
      <c r="D177" s="34">
        <v>40564</v>
      </c>
      <c r="E177" s="34">
        <v>40570</v>
      </c>
      <c r="F177" t="s">
        <v>50</v>
      </c>
      <c r="G177" t="s">
        <v>1655</v>
      </c>
      <c r="H177" t="s">
        <v>1656</v>
      </c>
      <c r="I177" t="s">
        <v>26</v>
      </c>
      <c r="J177" t="s">
        <v>27</v>
      </c>
      <c r="K177" t="s">
        <v>237</v>
      </c>
      <c r="L177" t="s">
        <v>238</v>
      </c>
      <c r="M177">
        <v>48185</v>
      </c>
      <c r="N177" t="s">
        <v>105</v>
      </c>
      <c r="O177" t="s">
        <v>58</v>
      </c>
      <c r="P177" t="s">
        <v>46</v>
      </c>
      <c r="Q177" t="s">
        <v>59</v>
      </c>
      <c r="R177" t="s">
        <v>60</v>
      </c>
      <c r="S177">
        <v>13.98</v>
      </c>
      <c r="T177">
        <v>1</v>
      </c>
      <c r="U177">
        <v>0</v>
      </c>
      <c r="V177">
        <v>4.0541999999999998</v>
      </c>
    </row>
    <row r="178" spans="1:22" x14ac:dyDescent="0.3">
      <c r="A178">
        <v>6238</v>
      </c>
      <c r="B178" t="s">
        <v>8769</v>
      </c>
      <c r="C178">
        <v>2013</v>
      </c>
      <c r="D178" s="34">
        <v>41296</v>
      </c>
      <c r="E178" s="34">
        <v>41303</v>
      </c>
      <c r="F178" t="s">
        <v>50</v>
      </c>
      <c r="G178" t="s">
        <v>4282</v>
      </c>
      <c r="H178" t="s">
        <v>4283</v>
      </c>
      <c r="I178" t="s">
        <v>26</v>
      </c>
      <c r="J178" t="s">
        <v>27</v>
      </c>
      <c r="K178" t="s">
        <v>266</v>
      </c>
      <c r="L178" t="s">
        <v>267</v>
      </c>
      <c r="M178">
        <v>10009</v>
      </c>
      <c r="N178" t="s">
        <v>148</v>
      </c>
      <c r="O178" t="s">
        <v>5112</v>
      </c>
      <c r="P178" t="s">
        <v>46</v>
      </c>
      <c r="Q178" t="s">
        <v>75</v>
      </c>
      <c r="R178" t="s">
        <v>5113</v>
      </c>
      <c r="S178">
        <v>26.336000000000002</v>
      </c>
      <c r="T178">
        <v>4</v>
      </c>
      <c r="U178">
        <v>0.2</v>
      </c>
      <c r="V178">
        <v>9.2176000000000009</v>
      </c>
    </row>
    <row r="179" spans="1:22" x14ac:dyDescent="0.3">
      <c r="A179">
        <v>6230</v>
      </c>
      <c r="B179" t="s">
        <v>8762</v>
      </c>
      <c r="C179">
        <v>2013</v>
      </c>
      <c r="D179" s="34">
        <v>41296</v>
      </c>
      <c r="E179" s="34">
        <v>41301</v>
      </c>
      <c r="F179" t="s">
        <v>50</v>
      </c>
      <c r="G179" t="s">
        <v>3396</v>
      </c>
      <c r="H179" t="s">
        <v>3397</v>
      </c>
      <c r="I179" t="s">
        <v>102</v>
      </c>
      <c r="J179" t="s">
        <v>27</v>
      </c>
      <c r="K179" t="s">
        <v>2180</v>
      </c>
      <c r="L179" t="s">
        <v>498</v>
      </c>
      <c r="M179">
        <v>44105</v>
      </c>
      <c r="N179" t="s">
        <v>148</v>
      </c>
      <c r="O179" t="s">
        <v>230</v>
      </c>
      <c r="P179" t="s">
        <v>71</v>
      </c>
      <c r="Q179" t="s">
        <v>161</v>
      </c>
      <c r="R179" t="s">
        <v>231</v>
      </c>
      <c r="S179">
        <v>55.176000000000002</v>
      </c>
      <c r="T179">
        <v>3</v>
      </c>
      <c r="U179">
        <v>0.2</v>
      </c>
      <c r="V179">
        <v>15.863099999999999</v>
      </c>
    </row>
    <row r="180" spans="1:22" x14ac:dyDescent="0.3">
      <c r="A180">
        <v>6229</v>
      </c>
      <c r="B180" t="s">
        <v>8762</v>
      </c>
      <c r="C180">
        <v>2013</v>
      </c>
      <c r="D180" s="34">
        <v>41296</v>
      </c>
      <c r="E180" s="34">
        <v>41301</v>
      </c>
      <c r="F180" t="s">
        <v>50</v>
      </c>
      <c r="G180" t="s">
        <v>3396</v>
      </c>
      <c r="H180" t="s">
        <v>3397</v>
      </c>
      <c r="I180" t="s">
        <v>102</v>
      </c>
      <c r="J180" t="s">
        <v>27</v>
      </c>
      <c r="K180" t="s">
        <v>2180</v>
      </c>
      <c r="L180" t="s">
        <v>498</v>
      </c>
      <c r="M180">
        <v>44105</v>
      </c>
      <c r="N180" t="s">
        <v>148</v>
      </c>
      <c r="O180" t="s">
        <v>212</v>
      </c>
      <c r="P180" t="s">
        <v>71</v>
      </c>
      <c r="Q180" t="s">
        <v>72</v>
      </c>
      <c r="R180" t="s">
        <v>213</v>
      </c>
      <c r="S180">
        <v>110.376</v>
      </c>
      <c r="T180">
        <v>4</v>
      </c>
      <c r="U180">
        <v>0.4</v>
      </c>
      <c r="V180">
        <v>-20.235600000000005</v>
      </c>
    </row>
    <row r="181" spans="1:22" x14ac:dyDescent="0.3">
      <c r="A181">
        <v>6067</v>
      </c>
      <c r="B181" t="s">
        <v>8658</v>
      </c>
      <c r="C181">
        <v>2012</v>
      </c>
      <c r="D181" s="34">
        <v>40925</v>
      </c>
      <c r="E181" s="34">
        <v>40931</v>
      </c>
      <c r="F181" t="s">
        <v>50</v>
      </c>
      <c r="G181" t="s">
        <v>7259</v>
      </c>
      <c r="H181" t="s">
        <v>7260</v>
      </c>
      <c r="I181" t="s">
        <v>26</v>
      </c>
      <c r="J181" t="s">
        <v>27</v>
      </c>
      <c r="K181" t="s">
        <v>8659</v>
      </c>
      <c r="L181" t="s">
        <v>335</v>
      </c>
      <c r="M181">
        <v>38134</v>
      </c>
      <c r="N181" t="s">
        <v>30</v>
      </c>
      <c r="O181" t="s">
        <v>4825</v>
      </c>
      <c r="P181" t="s">
        <v>46</v>
      </c>
      <c r="Q181" t="s">
        <v>578</v>
      </c>
      <c r="R181" t="s">
        <v>4826</v>
      </c>
      <c r="S181">
        <v>88.960000000000008</v>
      </c>
      <c r="T181">
        <v>8</v>
      </c>
      <c r="U181">
        <v>0.2</v>
      </c>
      <c r="V181">
        <v>10.007999999999988</v>
      </c>
    </row>
    <row r="182" spans="1:22" x14ac:dyDescent="0.3">
      <c r="A182">
        <v>5968</v>
      </c>
      <c r="B182" t="s">
        <v>8599</v>
      </c>
      <c r="C182">
        <v>2013</v>
      </c>
      <c r="D182" s="34">
        <v>41289</v>
      </c>
      <c r="E182" s="34">
        <v>41291</v>
      </c>
      <c r="F182" t="s">
        <v>188</v>
      </c>
      <c r="G182" t="s">
        <v>2789</v>
      </c>
      <c r="H182" t="s">
        <v>2790</v>
      </c>
      <c r="I182" t="s">
        <v>102</v>
      </c>
      <c r="J182" t="s">
        <v>27</v>
      </c>
      <c r="K182" t="s">
        <v>266</v>
      </c>
      <c r="L182" t="s">
        <v>267</v>
      </c>
      <c r="M182">
        <v>10009</v>
      </c>
      <c r="N182" t="s">
        <v>148</v>
      </c>
      <c r="O182" t="s">
        <v>6536</v>
      </c>
      <c r="P182" t="s">
        <v>46</v>
      </c>
      <c r="Q182" t="s">
        <v>90</v>
      </c>
      <c r="R182" t="s">
        <v>6537</v>
      </c>
      <c r="S182">
        <v>81.98</v>
      </c>
      <c r="T182">
        <v>2</v>
      </c>
      <c r="U182">
        <v>0</v>
      </c>
      <c r="V182">
        <v>40.170200000000001</v>
      </c>
    </row>
    <row r="183" spans="1:22" x14ac:dyDescent="0.3">
      <c r="A183">
        <v>5900</v>
      </c>
      <c r="B183" t="s">
        <v>8566</v>
      </c>
      <c r="C183">
        <v>2014</v>
      </c>
      <c r="D183" s="34">
        <v>41652</v>
      </c>
      <c r="E183" s="34">
        <v>41656</v>
      </c>
      <c r="F183" t="s">
        <v>50</v>
      </c>
      <c r="G183" t="s">
        <v>2679</v>
      </c>
      <c r="H183" t="s">
        <v>2680</v>
      </c>
      <c r="I183" t="s">
        <v>41</v>
      </c>
      <c r="J183" t="s">
        <v>27</v>
      </c>
      <c r="K183" t="s">
        <v>127</v>
      </c>
      <c r="L183" t="s">
        <v>43</v>
      </c>
      <c r="M183">
        <v>94110</v>
      </c>
      <c r="N183" t="s">
        <v>44</v>
      </c>
      <c r="O183" t="s">
        <v>4687</v>
      </c>
      <c r="P183" t="s">
        <v>46</v>
      </c>
      <c r="Q183" t="s">
        <v>173</v>
      </c>
      <c r="R183" t="s">
        <v>186</v>
      </c>
      <c r="S183">
        <v>9.7799999999999994</v>
      </c>
      <c r="T183">
        <v>1</v>
      </c>
      <c r="U183">
        <v>0</v>
      </c>
      <c r="V183">
        <v>4.8899999999999997</v>
      </c>
    </row>
    <row r="184" spans="1:22" x14ac:dyDescent="0.3">
      <c r="A184">
        <v>5869</v>
      </c>
      <c r="B184" t="s">
        <v>8539</v>
      </c>
      <c r="C184">
        <v>2013</v>
      </c>
      <c r="D184" s="34">
        <v>41278</v>
      </c>
      <c r="E184" s="34">
        <v>41282</v>
      </c>
      <c r="F184" t="s">
        <v>50</v>
      </c>
      <c r="G184" t="s">
        <v>1131</v>
      </c>
      <c r="H184" t="s">
        <v>1132</v>
      </c>
      <c r="I184" t="s">
        <v>41</v>
      </c>
      <c r="J184" t="s">
        <v>27</v>
      </c>
      <c r="K184" t="s">
        <v>146</v>
      </c>
      <c r="L184" t="s">
        <v>147</v>
      </c>
      <c r="M184">
        <v>19143</v>
      </c>
      <c r="N184" t="s">
        <v>148</v>
      </c>
      <c r="O184" t="s">
        <v>3567</v>
      </c>
      <c r="P184" t="s">
        <v>46</v>
      </c>
      <c r="Q184" t="s">
        <v>75</v>
      </c>
      <c r="R184" t="s">
        <v>3568</v>
      </c>
      <c r="S184">
        <v>104.58000000000001</v>
      </c>
      <c r="T184">
        <v>6</v>
      </c>
      <c r="U184">
        <v>0.7</v>
      </c>
      <c r="V184">
        <v>-80.178000000000026</v>
      </c>
    </row>
    <row r="185" spans="1:22" x14ac:dyDescent="0.3">
      <c r="A185">
        <v>5868</v>
      </c>
      <c r="B185" t="s">
        <v>8539</v>
      </c>
      <c r="C185">
        <v>2013</v>
      </c>
      <c r="D185" s="34">
        <v>41278</v>
      </c>
      <c r="E185" s="34">
        <v>41282</v>
      </c>
      <c r="F185" t="s">
        <v>50</v>
      </c>
      <c r="G185" t="s">
        <v>1131</v>
      </c>
      <c r="H185" t="s">
        <v>1132</v>
      </c>
      <c r="I185" t="s">
        <v>41</v>
      </c>
      <c r="J185" t="s">
        <v>27</v>
      </c>
      <c r="K185" t="s">
        <v>146</v>
      </c>
      <c r="L185" t="s">
        <v>147</v>
      </c>
      <c r="M185">
        <v>19143</v>
      </c>
      <c r="N185" t="s">
        <v>148</v>
      </c>
      <c r="O185" t="s">
        <v>1987</v>
      </c>
      <c r="P185" t="s">
        <v>46</v>
      </c>
      <c r="Q185" t="s">
        <v>68</v>
      </c>
      <c r="R185" t="s">
        <v>1988</v>
      </c>
      <c r="S185">
        <v>4.6719999999999997</v>
      </c>
      <c r="T185">
        <v>1</v>
      </c>
      <c r="U185">
        <v>0.2</v>
      </c>
      <c r="V185">
        <v>0.58399999999999985</v>
      </c>
    </row>
    <row r="186" spans="1:22" x14ac:dyDescent="0.3">
      <c r="A186">
        <v>5753</v>
      </c>
      <c r="B186" t="s">
        <v>8457</v>
      </c>
      <c r="C186">
        <v>2013</v>
      </c>
      <c r="D186" s="34">
        <v>41296</v>
      </c>
      <c r="E186" s="34">
        <v>41302</v>
      </c>
      <c r="F186" t="s">
        <v>50</v>
      </c>
      <c r="G186" t="s">
        <v>1918</v>
      </c>
      <c r="H186" t="s">
        <v>1919</v>
      </c>
      <c r="I186" t="s">
        <v>26</v>
      </c>
      <c r="J186" t="s">
        <v>27</v>
      </c>
      <c r="K186" t="s">
        <v>947</v>
      </c>
      <c r="L186" t="s">
        <v>43</v>
      </c>
      <c r="M186">
        <v>92037</v>
      </c>
      <c r="N186" t="s">
        <v>44</v>
      </c>
      <c r="O186" t="s">
        <v>2414</v>
      </c>
      <c r="P186" t="s">
        <v>46</v>
      </c>
      <c r="Q186" t="s">
        <v>47</v>
      </c>
      <c r="R186" t="s">
        <v>2415</v>
      </c>
      <c r="S186">
        <v>20.65</v>
      </c>
      <c r="T186">
        <v>5</v>
      </c>
      <c r="U186">
        <v>0</v>
      </c>
      <c r="V186">
        <v>9.4989999999999988</v>
      </c>
    </row>
    <row r="187" spans="1:22" x14ac:dyDescent="0.3">
      <c r="A187">
        <v>5752</v>
      </c>
      <c r="B187" t="s">
        <v>8457</v>
      </c>
      <c r="C187">
        <v>2013</v>
      </c>
      <c r="D187" s="34">
        <v>41296</v>
      </c>
      <c r="E187" s="34">
        <v>41302</v>
      </c>
      <c r="F187" t="s">
        <v>50</v>
      </c>
      <c r="G187" t="s">
        <v>1918</v>
      </c>
      <c r="H187" t="s">
        <v>1919</v>
      </c>
      <c r="I187" t="s">
        <v>26</v>
      </c>
      <c r="J187" t="s">
        <v>27</v>
      </c>
      <c r="K187" t="s">
        <v>947</v>
      </c>
      <c r="L187" t="s">
        <v>43</v>
      </c>
      <c r="M187">
        <v>92037</v>
      </c>
      <c r="N187" t="s">
        <v>44</v>
      </c>
      <c r="O187" t="s">
        <v>8458</v>
      </c>
      <c r="P187" t="s">
        <v>46</v>
      </c>
      <c r="Q187" t="s">
        <v>47</v>
      </c>
      <c r="R187" t="s">
        <v>8459</v>
      </c>
      <c r="S187">
        <v>44.400000000000006</v>
      </c>
      <c r="T187">
        <v>3</v>
      </c>
      <c r="U187">
        <v>0</v>
      </c>
      <c r="V187">
        <v>22.200000000000003</v>
      </c>
    </row>
    <row r="188" spans="1:22" x14ac:dyDescent="0.3">
      <c r="A188">
        <v>5739</v>
      </c>
      <c r="B188" t="s">
        <v>8451</v>
      </c>
      <c r="C188">
        <v>2014</v>
      </c>
      <c r="D188" s="34">
        <v>41640</v>
      </c>
      <c r="E188" s="34">
        <v>41646</v>
      </c>
      <c r="F188" t="s">
        <v>50</v>
      </c>
      <c r="G188" t="s">
        <v>6119</v>
      </c>
      <c r="H188" t="s">
        <v>6120</v>
      </c>
      <c r="I188" t="s">
        <v>26</v>
      </c>
      <c r="J188" t="s">
        <v>27</v>
      </c>
      <c r="K188" t="s">
        <v>127</v>
      </c>
      <c r="L188" t="s">
        <v>43</v>
      </c>
      <c r="M188">
        <v>94109</v>
      </c>
      <c r="N188" t="s">
        <v>44</v>
      </c>
      <c r="O188" t="s">
        <v>5781</v>
      </c>
      <c r="P188" t="s">
        <v>46</v>
      </c>
      <c r="Q188" t="s">
        <v>75</v>
      </c>
      <c r="R188" t="s">
        <v>5782</v>
      </c>
      <c r="S188">
        <v>38.376000000000005</v>
      </c>
      <c r="T188">
        <v>3</v>
      </c>
      <c r="U188">
        <v>0.2</v>
      </c>
      <c r="V188">
        <v>13.4316</v>
      </c>
    </row>
    <row r="189" spans="1:22" x14ac:dyDescent="0.3">
      <c r="A189">
        <v>5738</v>
      </c>
      <c r="B189" t="s">
        <v>8450</v>
      </c>
      <c r="C189">
        <v>2011</v>
      </c>
      <c r="D189" s="34">
        <v>40564</v>
      </c>
      <c r="E189" s="34">
        <v>40569</v>
      </c>
      <c r="F189" t="s">
        <v>50</v>
      </c>
      <c r="G189" t="s">
        <v>5248</v>
      </c>
      <c r="H189" t="s">
        <v>5249</v>
      </c>
      <c r="I189" t="s">
        <v>26</v>
      </c>
      <c r="J189" t="s">
        <v>27</v>
      </c>
      <c r="K189" t="s">
        <v>42</v>
      </c>
      <c r="L189" t="s">
        <v>43</v>
      </c>
      <c r="M189">
        <v>90049</v>
      </c>
      <c r="N189" t="s">
        <v>44</v>
      </c>
      <c r="O189" t="s">
        <v>352</v>
      </c>
      <c r="P189" t="s">
        <v>32</v>
      </c>
      <c r="Q189" t="s">
        <v>65</v>
      </c>
      <c r="R189" t="s">
        <v>353</v>
      </c>
      <c r="S189">
        <v>19.3</v>
      </c>
      <c r="T189">
        <v>2</v>
      </c>
      <c r="U189">
        <v>0</v>
      </c>
      <c r="V189">
        <v>5.7899999999999991</v>
      </c>
    </row>
    <row r="190" spans="1:22" x14ac:dyDescent="0.3">
      <c r="A190">
        <v>5737</v>
      </c>
      <c r="B190" t="s">
        <v>8450</v>
      </c>
      <c r="C190">
        <v>2011</v>
      </c>
      <c r="D190" s="34">
        <v>40564</v>
      </c>
      <c r="E190" s="34">
        <v>40569</v>
      </c>
      <c r="F190" t="s">
        <v>50</v>
      </c>
      <c r="G190" t="s">
        <v>5248</v>
      </c>
      <c r="H190" t="s">
        <v>5249</v>
      </c>
      <c r="I190" t="s">
        <v>26</v>
      </c>
      <c r="J190" t="s">
        <v>27</v>
      </c>
      <c r="K190" t="s">
        <v>42</v>
      </c>
      <c r="L190" t="s">
        <v>43</v>
      </c>
      <c r="M190">
        <v>90049</v>
      </c>
      <c r="N190" t="s">
        <v>44</v>
      </c>
      <c r="O190" t="s">
        <v>1438</v>
      </c>
      <c r="P190" t="s">
        <v>46</v>
      </c>
      <c r="Q190" t="s">
        <v>90</v>
      </c>
      <c r="R190" t="s">
        <v>1439</v>
      </c>
      <c r="S190">
        <v>19.36</v>
      </c>
      <c r="T190">
        <v>2</v>
      </c>
      <c r="U190">
        <v>0</v>
      </c>
      <c r="V190">
        <v>9.2927999999999997</v>
      </c>
    </row>
    <row r="191" spans="1:22" x14ac:dyDescent="0.3">
      <c r="A191">
        <v>5675</v>
      </c>
      <c r="B191" t="s">
        <v>8416</v>
      </c>
      <c r="C191">
        <v>2013</v>
      </c>
      <c r="D191" s="34">
        <v>41296</v>
      </c>
      <c r="E191" s="34">
        <v>41301</v>
      </c>
      <c r="F191" t="s">
        <v>50</v>
      </c>
      <c r="G191" t="s">
        <v>4266</v>
      </c>
      <c r="H191" t="s">
        <v>4267</v>
      </c>
      <c r="I191" t="s">
        <v>26</v>
      </c>
      <c r="J191" t="s">
        <v>27</v>
      </c>
      <c r="K191" t="s">
        <v>95</v>
      </c>
      <c r="L191" t="s">
        <v>96</v>
      </c>
      <c r="M191">
        <v>98105</v>
      </c>
      <c r="N191" t="s">
        <v>44</v>
      </c>
      <c r="O191" t="s">
        <v>2517</v>
      </c>
      <c r="P191" t="s">
        <v>46</v>
      </c>
      <c r="Q191" t="s">
        <v>90</v>
      </c>
      <c r="R191" t="s">
        <v>2518</v>
      </c>
      <c r="S191">
        <v>12.96</v>
      </c>
      <c r="T191">
        <v>2</v>
      </c>
      <c r="U191">
        <v>0</v>
      </c>
      <c r="V191">
        <v>6.2208000000000006</v>
      </c>
    </row>
    <row r="192" spans="1:22" x14ac:dyDescent="0.3">
      <c r="A192">
        <v>5647</v>
      </c>
      <c r="B192" t="s">
        <v>8401</v>
      </c>
      <c r="C192">
        <v>2012</v>
      </c>
      <c r="D192" s="34">
        <v>40912</v>
      </c>
      <c r="E192" s="34">
        <v>40917</v>
      </c>
      <c r="F192" t="s">
        <v>50</v>
      </c>
      <c r="G192" t="s">
        <v>1033</v>
      </c>
      <c r="H192" t="s">
        <v>1034</v>
      </c>
      <c r="I192" t="s">
        <v>41</v>
      </c>
      <c r="J192" t="s">
        <v>27</v>
      </c>
      <c r="K192" t="s">
        <v>2811</v>
      </c>
      <c r="L192" t="s">
        <v>319</v>
      </c>
      <c r="M192">
        <v>22304</v>
      </c>
      <c r="N192" t="s">
        <v>30</v>
      </c>
      <c r="O192" t="s">
        <v>3928</v>
      </c>
      <c r="P192" t="s">
        <v>32</v>
      </c>
      <c r="Q192" t="s">
        <v>65</v>
      </c>
      <c r="R192" t="s">
        <v>3929</v>
      </c>
      <c r="S192">
        <v>192.22</v>
      </c>
      <c r="T192">
        <v>14</v>
      </c>
      <c r="U192">
        <v>0</v>
      </c>
      <c r="V192">
        <v>69.199200000000005</v>
      </c>
    </row>
    <row r="193" spans="1:22" x14ac:dyDescent="0.3">
      <c r="A193">
        <v>5492</v>
      </c>
      <c r="B193" t="s">
        <v>8282</v>
      </c>
      <c r="C193">
        <v>2014</v>
      </c>
      <c r="D193" s="34">
        <v>41666</v>
      </c>
      <c r="E193" s="34">
        <v>41667</v>
      </c>
      <c r="F193" t="s">
        <v>188</v>
      </c>
      <c r="G193" t="s">
        <v>24</v>
      </c>
      <c r="H193" t="s">
        <v>25</v>
      </c>
      <c r="I193" t="s">
        <v>26</v>
      </c>
      <c r="J193" t="s">
        <v>27</v>
      </c>
      <c r="K193" t="s">
        <v>184</v>
      </c>
      <c r="L193" t="s">
        <v>104</v>
      </c>
      <c r="M193">
        <v>77070</v>
      </c>
      <c r="N193" t="s">
        <v>105</v>
      </c>
      <c r="O193" t="s">
        <v>349</v>
      </c>
      <c r="P193" t="s">
        <v>46</v>
      </c>
      <c r="Q193" t="s">
        <v>59</v>
      </c>
      <c r="R193" t="s">
        <v>350</v>
      </c>
      <c r="S193">
        <v>18.16</v>
      </c>
      <c r="T193">
        <v>2</v>
      </c>
      <c r="U193">
        <v>0.2</v>
      </c>
      <c r="V193">
        <v>1.8160000000000016</v>
      </c>
    </row>
    <row r="194" spans="1:22" x14ac:dyDescent="0.3">
      <c r="A194">
        <v>5485</v>
      </c>
      <c r="B194" t="s">
        <v>8276</v>
      </c>
      <c r="C194">
        <v>2014</v>
      </c>
      <c r="D194" s="34">
        <v>41670</v>
      </c>
      <c r="E194" s="34">
        <v>41675</v>
      </c>
      <c r="F194" t="s">
        <v>50</v>
      </c>
      <c r="G194" t="s">
        <v>152</v>
      </c>
      <c r="H194" t="s">
        <v>153</v>
      </c>
      <c r="I194" t="s">
        <v>26</v>
      </c>
      <c r="J194" t="s">
        <v>27</v>
      </c>
      <c r="K194" t="s">
        <v>1419</v>
      </c>
      <c r="L194" t="s">
        <v>54</v>
      </c>
      <c r="M194">
        <v>33142</v>
      </c>
      <c r="N194" t="s">
        <v>30</v>
      </c>
      <c r="O194" t="s">
        <v>8277</v>
      </c>
      <c r="P194" t="s">
        <v>32</v>
      </c>
      <c r="Q194" t="s">
        <v>36</v>
      </c>
      <c r="R194" t="s">
        <v>8278</v>
      </c>
      <c r="S194">
        <v>419.13599999999997</v>
      </c>
      <c r="T194">
        <v>4</v>
      </c>
      <c r="U194">
        <v>0.2</v>
      </c>
      <c r="V194">
        <v>-68.1096</v>
      </c>
    </row>
    <row r="195" spans="1:22" x14ac:dyDescent="0.3">
      <c r="A195">
        <v>5466</v>
      </c>
      <c r="B195" t="s">
        <v>8265</v>
      </c>
      <c r="C195">
        <v>2011</v>
      </c>
      <c r="D195" s="34">
        <v>40563</v>
      </c>
      <c r="E195" s="34">
        <v>40564</v>
      </c>
      <c r="F195" t="s">
        <v>188</v>
      </c>
      <c r="G195" t="s">
        <v>2961</v>
      </c>
      <c r="H195" t="s">
        <v>2962</v>
      </c>
      <c r="I195" t="s">
        <v>26</v>
      </c>
      <c r="J195" t="s">
        <v>27</v>
      </c>
      <c r="K195" t="s">
        <v>622</v>
      </c>
      <c r="L195" t="s">
        <v>310</v>
      </c>
      <c r="M195">
        <v>85254</v>
      </c>
      <c r="N195" t="s">
        <v>44</v>
      </c>
      <c r="O195" t="s">
        <v>1443</v>
      </c>
      <c r="P195" t="s">
        <v>32</v>
      </c>
      <c r="Q195" t="s">
        <v>33</v>
      </c>
      <c r="R195" t="s">
        <v>1444</v>
      </c>
      <c r="S195">
        <v>181.47000000000003</v>
      </c>
      <c r="T195">
        <v>5</v>
      </c>
      <c r="U195">
        <v>0.7</v>
      </c>
      <c r="V195">
        <v>-320.59699999999998</v>
      </c>
    </row>
    <row r="196" spans="1:22" x14ac:dyDescent="0.3">
      <c r="A196">
        <v>5465</v>
      </c>
      <c r="B196" t="s">
        <v>8265</v>
      </c>
      <c r="C196">
        <v>2011</v>
      </c>
      <c r="D196" s="34">
        <v>40563</v>
      </c>
      <c r="E196" s="34">
        <v>40564</v>
      </c>
      <c r="F196" t="s">
        <v>188</v>
      </c>
      <c r="G196" t="s">
        <v>2961</v>
      </c>
      <c r="H196" t="s">
        <v>2962</v>
      </c>
      <c r="I196" t="s">
        <v>26</v>
      </c>
      <c r="J196" t="s">
        <v>27</v>
      </c>
      <c r="K196" t="s">
        <v>622</v>
      </c>
      <c r="L196" t="s">
        <v>310</v>
      </c>
      <c r="M196">
        <v>85254</v>
      </c>
      <c r="N196" t="s">
        <v>44</v>
      </c>
      <c r="O196" t="s">
        <v>505</v>
      </c>
      <c r="P196" t="s">
        <v>46</v>
      </c>
      <c r="Q196" t="s">
        <v>173</v>
      </c>
      <c r="R196" t="s">
        <v>506</v>
      </c>
      <c r="S196">
        <v>108.72</v>
      </c>
      <c r="T196">
        <v>5</v>
      </c>
      <c r="U196">
        <v>0.2</v>
      </c>
      <c r="V196">
        <v>36.692999999999998</v>
      </c>
    </row>
    <row r="197" spans="1:22" x14ac:dyDescent="0.3">
      <c r="A197">
        <v>5464</v>
      </c>
      <c r="B197" t="s">
        <v>8265</v>
      </c>
      <c r="C197">
        <v>2011</v>
      </c>
      <c r="D197" s="34">
        <v>40563</v>
      </c>
      <c r="E197" s="34">
        <v>40564</v>
      </c>
      <c r="F197" t="s">
        <v>188</v>
      </c>
      <c r="G197" t="s">
        <v>2961</v>
      </c>
      <c r="H197" t="s">
        <v>2962</v>
      </c>
      <c r="I197" t="s">
        <v>26</v>
      </c>
      <c r="J197" t="s">
        <v>27</v>
      </c>
      <c r="K197" t="s">
        <v>622</v>
      </c>
      <c r="L197" t="s">
        <v>310</v>
      </c>
      <c r="M197">
        <v>85254</v>
      </c>
      <c r="N197" t="s">
        <v>44</v>
      </c>
      <c r="O197" t="s">
        <v>697</v>
      </c>
      <c r="P197" t="s">
        <v>46</v>
      </c>
      <c r="Q197" t="s">
        <v>90</v>
      </c>
      <c r="R197" t="s">
        <v>5370</v>
      </c>
      <c r="S197">
        <v>56.064</v>
      </c>
      <c r="T197">
        <v>4</v>
      </c>
      <c r="U197">
        <v>0.2</v>
      </c>
      <c r="V197">
        <v>19.622399999999999</v>
      </c>
    </row>
    <row r="198" spans="1:22" x14ac:dyDescent="0.3">
      <c r="A198">
        <v>5463</v>
      </c>
      <c r="B198" t="s">
        <v>8265</v>
      </c>
      <c r="C198">
        <v>2011</v>
      </c>
      <c r="D198" s="34">
        <v>40563</v>
      </c>
      <c r="E198" s="34">
        <v>40564</v>
      </c>
      <c r="F198" t="s">
        <v>188</v>
      </c>
      <c r="G198" t="s">
        <v>2961</v>
      </c>
      <c r="H198" t="s">
        <v>2962</v>
      </c>
      <c r="I198" t="s">
        <v>26</v>
      </c>
      <c r="J198" t="s">
        <v>27</v>
      </c>
      <c r="K198" t="s">
        <v>622</v>
      </c>
      <c r="L198" t="s">
        <v>310</v>
      </c>
      <c r="M198">
        <v>85254</v>
      </c>
      <c r="N198" t="s">
        <v>44</v>
      </c>
      <c r="O198" t="s">
        <v>3242</v>
      </c>
      <c r="P198" t="s">
        <v>46</v>
      </c>
      <c r="Q198" t="s">
        <v>75</v>
      </c>
      <c r="R198" t="s">
        <v>3243</v>
      </c>
      <c r="S198">
        <v>32.340000000000003</v>
      </c>
      <c r="T198">
        <v>10</v>
      </c>
      <c r="U198">
        <v>0.7</v>
      </c>
      <c r="V198">
        <v>-23.716000000000001</v>
      </c>
    </row>
    <row r="199" spans="1:22" x14ac:dyDescent="0.3">
      <c r="A199">
        <v>5425</v>
      </c>
      <c r="B199" t="s">
        <v>8223</v>
      </c>
      <c r="C199">
        <v>2014</v>
      </c>
      <c r="D199" s="34">
        <v>41660</v>
      </c>
      <c r="E199" s="34">
        <v>41666</v>
      </c>
      <c r="F199" t="s">
        <v>50</v>
      </c>
      <c r="G199" t="s">
        <v>1913</v>
      </c>
      <c r="H199" t="s">
        <v>1914</v>
      </c>
      <c r="I199" t="s">
        <v>26</v>
      </c>
      <c r="J199" t="s">
        <v>27</v>
      </c>
      <c r="K199" t="s">
        <v>7706</v>
      </c>
      <c r="L199" t="s">
        <v>747</v>
      </c>
      <c r="M199">
        <v>6708</v>
      </c>
      <c r="N199" t="s">
        <v>148</v>
      </c>
      <c r="O199" t="s">
        <v>3229</v>
      </c>
      <c r="P199" t="s">
        <v>46</v>
      </c>
      <c r="Q199" t="s">
        <v>68</v>
      </c>
      <c r="R199" t="s">
        <v>3230</v>
      </c>
      <c r="S199">
        <v>3.52</v>
      </c>
      <c r="T199">
        <v>2</v>
      </c>
      <c r="U199">
        <v>0</v>
      </c>
      <c r="V199">
        <v>1.0207999999999999</v>
      </c>
    </row>
    <row r="200" spans="1:22" x14ac:dyDescent="0.3">
      <c r="A200">
        <v>5365</v>
      </c>
      <c r="B200" t="s">
        <v>8174</v>
      </c>
      <c r="C200">
        <v>2011</v>
      </c>
      <c r="D200" s="34">
        <v>40562</v>
      </c>
      <c r="E200" s="34">
        <v>40565</v>
      </c>
      <c r="F200" t="s">
        <v>23</v>
      </c>
      <c r="G200" t="s">
        <v>6454</v>
      </c>
      <c r="H200" t="s">
        <v>6455</v>
      </c>
      <c r="I200" t="s">
        <v>41</v>
      </c>
      <c r="J200" t="s">
        <v>27</v>
      </c>
      <c r="K200" t="s">
        <v>318</v>
      </c>
      <c r="L200" t="s">
        <v>420</v>
      </c>
      <c r="M200">
        <v>97477</v>
      </c>
      <c r="N200" t="s">
        <v>44</v>
      </c>
      <c r="O200" t="s">
        <v>5131</v>
      </c>
      <c r="P200" t="s">
        <v>46</v>
      </c>
      <c r="Q200" t="s">
        <v>78</v>
      </c>
      <c r="R200" t="s">
        <v>5132</v>
      </c>
      <c r="S200">
        <v>64.864000000000004</v>
      </c>
      <c r="T200">
        <v>4</v>
      </c>
      <c r="U200">
        <v>0.2</v>
      </c>
      <c r="V200">
        <v>6.4864000000000033</v>
      </c>
    </row>
    <row r="201" spans="1:22" x14ac:dyDescent="0.3">
      <c r="A201">
        <v>5350</v>
      </c>
      <c r="B201" t="s">
        <v>8161</v>
      </c>
      <c r="C201">
        <v>2012</v>
      </c>
      <c r="D201" s="34">
        <v>40912</v>
      </c>
      <c r="E201" s="34">
        <v>40918</v>
      </c>
      <c r="F201" t="s">
        <v>50</v>
      </c>
      <c r="G201" t="s">
        <v>2420</v>
      </c>
      <c r="H201" t="s">
        <v>2421</v>
      </c>
      <c r="I201" t="s">
        <v>41</v>
      </c>
      <c r="J201" t="s">
        <v>27</v>
      </c>
      <c r="K201" t="s">
        <v>8162</v>
      </c>
      <c r="L201" t="s">
        <v>229</v>
      </c>
      <c r="M201">
        <v>55125</v>
      </c>
      <c r="N201" t="s">
        <v>105</v>
      </c>
      <c r="O201" t="s">
        <v>935</v>
      </c>
      <c r="P201" t="s">
        <v>46</v>
      </c>
      <c r="Q201" t="s">
        <v>90</v>
      </c>
      <c r="R201" t="s">
        <v>936</v>
      </c>
      <c r="S201">
        <v>39.900000000000006</v>
      </c>
      <c r="T201">
        <v>5</v>
      </c>
      <c r="U201">
        <v>0</v>
      </c>
      <c r="V201">
        <v>19.950000000000003</v>
      </c>
    </row>
    <row r="202" spans="1:22" x14ac:dyDescent="0.3">
      <c r="A202">
        <v>5349</v>
      </c>
      <c r="B202" t="s">
        <v>8161</v>
      </c>
      <c r="C202">
        <v>2012</v>
      </c>
      <c r="D202" s="34">
        <v>40912</v>
      </c>
      <c r="E202" s="34">
        <v>40918</v>
      </c>
      <c r="F202" t="s">
        <v>50</v>
      </c>
      <c r="G202" t="s">
        <v>2420</v>
      </c>
      <c r="H202" t="s">
        <v>2421</v>
      </c>
      <c r="I202" t="s">
        <v>41</v>
      </c>
      <c r="J202" t="s">
        <v>27</v>
      </c>
      <c r="K202" t="s">
        <v>8162</v>
      </c>
      <c r="L202" t="s">
        <v>229</v>
      </c>
      <c r="M202">
        <v>55125</v>
      </c>
      <c r="N202" t="s">
        <v>105</v>
      </c>
      <c r="O202" t="s">
        <v>3242</v>
      </c>
      <c r="P202" t="s">
        <v>46</v>
      </c>
      <c r="Q202" t="s">
        <v>75</v>
      </c>
      <c r="R202" t="s">
        <v>3243</v>
      </c>
      <c r="S202">
        <v>32.339999999999996</v>
      </c>
      <c r="T202">
        <v>3</v>
      </c>
      <c r="U202">
        <v>0</v>
      </c>
      <c r="V202">
        <v>15.523199999999999</v>
      </c>
    </row>
    <row r="203" spans="1:22" x14ac:dyDescent="0.3">
      <c r="A203">
        <v>5328</v>
      </c>
      <c r="B203" t="s">
        <v>8148</v>
      </c>
      <c r="C203">
        <v>2011</v>
      </c>
      <c r="D203" s="34">
        <v>40550</v>
      </c>
      <c r="E203" s="34">
        <v>40552</v>
      </c>
      <c r="F203" t="s">
        <v>23</v>
      </c>
      <c r="G203" t="s">
        <v>6971</v>
      </c>
      <c r="H203" t="s">
        <v>6972</v>
      </c>
      <c r="I203" t="s">
        <v>26</v>
      </c>
      <c r="J203" t="s">
        <v>27</v>
      </c>
      <c r="K203" t="s">
        <v>42</v>
      </c>
      <c r="L203" t="s">
        <v>43</v>
      </c>
      <c r="M203">
        <v>90049</v>
      </c>
      <c r="N203" t="s">
        <v>44</v>
      </c>
      <c r="O203" t="s">
        <v>1979</v>
      </c>
      <c r="P203" t="s">
        <v>46</v>
      </c>
      <c r="Q203" t="s">
        <v>90</v>
      </c>
      <c r="R203" t="s">
        <v>1980</v>
      </c>
      <c r="S203">
        <v>19.440000000000001</v>
      </c>
      <c r="T203">
        <v>3</v>
      </c>
      <c r="U203">
        <v>0</v>
      </c>
      <c r="V203">
        <v>9.3312000000000008</v>
      </c>
    </row>
    <row r="204" spans="1:22" x14ac:dyDescent="0.3">
      <c r="A204">
        <v>5327</v>
      </c>
      <c r="B204" t="s">
        <v>8147</v>
      </c>
      <c r="C204">
        <v>2012</v>
      </c>
      <c r="D204" s="34">
        <v>40925</v>
      </c>
      <c r="E204" s="34">
        <v>40930</v>
      </c>
      <c r="F204" t="s">
        <v>50</v>
      </c>
      <c r="G204" t="s">
        <v>5377</v>
      </c>
      <c r="H204" t="s">
        <v>5378</v>
      </c>
      <c r="I204" t="s">
        <v>41</v>
      </c>
      <c r="J204" t="s">
        <v>27</v>
      </c>
      <c r="K204" t="s">
        <v>1479</v>
      </c>
      <c r="L204" t="s">
        <v>1245</v>
      </c>
      <c r="M204">
        <v>1841</v>
      </c>
      <c r="N204" t="s">
        <v>148</v>
      </c>
      <c r="O204" t="s">
        <v>5845</v>
      </c>
      <c r="P204" t="s">
        <v>46</v>
      </c>
      <c r="Q204" t="s">
        <v>68</v>
      </c>
      <c r="R204" t="s">
        <v>5846</v>
      </c>
      <c r="S204">
        <v>6.68</v>
      </c>
      <c r="T204">
        <v>2</v>
      </c>
      <c r="U204">
        <v>0</v>
      </c>
      <c r="V204">
        <v>2.0039999999999996</v>
      </c>
    </row>
    <row r="205" spans="1:22" x14ac:dyDescent="0.3">
      <c r="A205">
        <v>5273</v>
      </c>
      <c r="B205" t="s">
        <v>8109</v>
      </c>
      <c r="C205">
        <v>2014</v>
      </c>
      <c r="D205" s="34">
        <v>41656</v>
      </c>
      <c r="E205" s="34">
        <v>41656</v>
      </c>
      <c r="F205" t="s">
        <v>1290</v>
      </c>
      <c r="G205" t="s">
        <v>6634</v>
      </c>
      <c r="H205" t="s">
        <v>6635</v>
      </c>
      <c r="I205" t="s">
        <v>41</v>
      </c>
      <c r="J205" t="s">
        <v>27</v>
      </c>
      <c r="K205" t="s">
        <v>42</v>
      </c>
      <c r="L205" t="s">
        <v>43</v>
      </c>
      <c r="M205">
        <v>90008</v>
      </c>
      <c r="N205" t="s">
        <v>44</v>
      </c>
      <c r="O205" t="s">
        <v>2803</v>
      </c>
      <c r="P205" t="s">
        <v>32</v>
      </c>
      <c r="Q205" t="s">
        <v>56</v>
      </c>
      <c r="R205" t="s">
        <v>2804</v>
      </c>
      <c r="S205">
        <v>399.67200000000003</v>
      </c>
      <c r="T205">
        <v>7</v>
      </c>
      <c r="U205">
        <v>0.2</v>
      </c>
      <c r="V205">
        <v>-14.987700000000061</v>
      </c>
    </row>
    <row r="206" spans="1:22" x14ac:dyDescent="0.3">
      <c r="A206">
        <v>5272</v>
      </c>
      <c r="B206" t="s">
        <v>8109</v>
      </c>
      <c r="C206">
        <v>2014</v>
      </c>
      <c r="D206" s="34">
        <v>41656</v>
      </c>
      <c r="E206" s="34">
        <v>41656</v>
      </c>
      <c r="F206" t="s">
        <v>1290</v>
      </c>
      <c r="G206" t="s">
        <v>6634</v>
      </c>
      <c r="H206" t="s">
        <v>6635</v>
      </c>
      <c r="I206" t="s">
        <v>41</v>
      </c>
      <c r="J206" t="s">
        <v>27</v>
      </c>
      <c r="K206" t="s">
        <v>42</v>
      </c>
      <c r="L206" t="s">
        <v>43</v>
      </c>
      <c r="M206">
        <v>90008</v>
      </c>
      <c r="N206" t="s">
        <v>44</v>
      </c>
      <c r="O206" t="s">
        <v>64</v>
      </c>
      <c r="P206" t="s">
        <v>32</v>
      </c>
      <c r="Q206" t="s">
        <v>65</v>
      </c>
      <c r="R206" t="s">
        <v>66</v>
      </c>
      <c r="S206">
        <v>27.92</v>
      </c>
      <c r="T206">
        <v>4</v>
      </c>
      <c r="U206">
        <v>0</v>
      </c>
      <c r="V206">
        <v>8.0967999999999982</v>
      </c>
    </row>
    <row r="207" spans="1:22" x14ac:dyDescent="0.3">
      <c r="A207">
        <v>5258</v>
      </c>
      <c r="B207" t="s">
        <v>8100</v>
      </c>
      <c r="C207">
        <v>2014</v>
      </c>
      <c r="D207" s="34">
        <v>41643</v>
      </c>
      <c r="E207" s="34">
        <v>41648</v>
      </c>
      <c r="F207" t="s">
        <v>50</v>
      </c>
      <c r="G207" t="s">
        <v>951</v>
      </c>
      <c r="H207" t="s">
        <v>952</v>
      </c>
      <c r="I207" t="s">
        <v>26</v>
      </c>
      <c r="J207" t="s">
        <v>27</v>
      </c>
      <c r="K207" t="s">
        <v>4981</v>
      </c>
      <c r="L207" t="s">
        <v>43</v>
      </c>
      <c r="M207">
        <v>91730</v>
      </c>
      <c r="N207" t="s">
        <v>44</v>
      </c>
      <c r="O207" t="s">
        <v>3249</v>
      </c>
      <c r="P207" t="s">
        <v>46</v>
      </c>
      <c r="Q207" t="s">
        <v>90</v>
      </c>
      <c r="R207" t="s">
        <v>3250</v>
      </c>
      <c r="S207">
        <v>38.880000000000003</v>
      </c>
      <c r="T207">
        <v>6</v>
      </c>
      <c r="U207">
        <v>0</v>
      </c>
      <c r="V207">
        <v>18.662400000000002</v>
      </c>
    </row>
    <row r="208" spans="1:22" x14ac:dyDescent="0.3">
      <c r="A208">
        <v>5211</v>
      </c>
      <c r="B208" t="s">
        <v>8062</v>
      </c>
      <c r="C208">
        <v>2012</v>
      </c>
      <c r="D208" s="34">
        <v>40920</v>
      </c>
      <c r="E208" s="34">
        <v>40926</v>
      </c>
      <c r="F208" t="s">
        <v>50</v>
      </c>
      <c r="G208" t="s">
        <v>3801</v>
      </c>
      <c r="H208" t="s">
        <v>3802</v>
      </c>
      <c r="I208" t="s">
        <v>41</v>
      </c>
      <c r="J208" t="s">
        <v>27</v>
      </c>
      <c r="K208" t="s">
        <v>606</v>
      </c>
      <c r="L208" t="s">
        <v>245</v>
      </c>
      <c r="M208">
        <v>19711</v>
      </c>
      <c r="N208" t="s">
        <v>148</v>
      </c>
      <c r="O208" t="s">
        <v>6094</v>
      </c>
      <c r="P208" t="s">
        <v>46</v>
      </c>
      <c r="Q208" t="s">
        <v>59</v>
      </c>
      <c r="R208" t="s">
        <v>6095</v>
      </c>
      <c r="S208">
        <v>465.18</v>
      </c>
      <c r="T208">
        <v>3</v>
      </c>
      <c r="U208">
        <v>0</v>
      </c>
      <c r="V208">
        <v>120.94680000000001</v>
      </c>
    </row>
    <row r="209" spans="1:22" x14ac:dyDescent="0.3">
      <c r="A209">
        <v>5114</v>
      </c>
      <c r="B209" t="s">
        <v>8005</v>
      </c>
      <c r="C209">
        <v>2013</v>
      </c>
      <c r="D209" s="34">
        <v>41305</v>
      </c>
      <c r="E209" s="34">
        <v>41307</v>
      </c>
      <c r="F209" t="s">
        <v>23</v>
      </c>
      <c r="G209" t="s">
        <v>4126</v>
      </c>
      <c r="H209" t="s">
        <v>4127</v>
      </c>
      <c r="I209" t="s">
        <v>26</v>
      </c>
      <c r="J209" t="s">
        <v>27</v>
      </c>
      <c r="K209" t="s">
        <v>815</v>
      </c>
      <c r="L209" t="s">
        <v>104</v>
      </c>
      <c r="M209">
        <v>75220</v>
      </c>
      <c r="N209" t="s">
        <v>105</v>
      </c>
      <c r="O209" t="s">
        <v>5358</v>
      </c>
      <c r="P209" t="s">
        <v>46</v>
      </c>
      <c r="Q209" t="s">
        <v>90</v>
      </c>
      <c r="R209" t="s">
        <v>5359</v>
      </c>
      <c r="S209">
        <v>15.552000000000003</v>
      </c>
      <c r="T209">
        <v>3</v>
      </c>
      <c r="U209">
        <v>0.2</v>
      </c>
      <c r="V209">
        <v>5.4432</v>
      </c>
    </row>
    <row r="210" spans="1:22" x14ac:dyDescent="0.3">
      <c r="A210">
        <v>5068</v>
      </c>
      <c r="B210" t="s">
        <v>7974</v>
      </c>
      <c r="C210">
        <v>2014</v>
      </c>
      <c r="D210" s="34">
        <v>41655</v>
      </c>
      <c r="E210" s="34">
        <v>41659</v>
      </c>
      <c r="F210" t="s">
        <v>50</v>
      </c>
      <c r="G210" t="s">
        <v>4176</v>
      </c>
      <c r="H210" t="s">
        <v>4177</v>
      </c>
      <c r="I210" t="s">
        <v>102</v>
      </c>
      <c r="J210" t="s">
        <v>27</v>
      </c>
      <c r="K210" t="s">
        <v>42</v>
      </c>
      <c r="L210" t="s">
        <v>43</v>
      </c>
      <c r="M210">
        <v>90008</v>
      </c>
      <c r="N210" t="s">
        <v>44</v>
      </c>
      <c r="O210" t="s">
        <v>4162</v>
      </c>
      <c r="P210" t="s">
        <v>46</v>
      </c>
      <c r="Q210" t="s">
        <v>68</v>
      </c>
      <c r="R210" t="s">
        <v>4163</v>
      </c>
      <c r="S210">
        <v>21.400000000000002</v>
      </c>
      <c r="T210">
        <v>5</v>
      </c>
      <c r="U210">
        <v>0</v>
      </c>
      <c r="V210">
        <v>6.2059999999999977</v>
      </c>
    </row>
    <row r="211" spans="1:22" x14ac:dyDescent="0.3">
      <c r="A211">
        <v>5056</v>
      </c>
      <c r="B211" t="s">
        <v>7965</v>
      </c>
      <c r="C211">
        <v>2012</v>
      </c>
      <c r="D211" s="34">
        <v>40911</v>
      </c>
      <c r="E211" s="34">
        <v>40916</v>
      </c>
      <c r="F211" t="s">
        <v>23</v>
      </c>
      <c r="G211" t="s">
        <v>7259</v>
      </c>
      <c r="H211" t="s">
        <v>7260</v>
      </c>
      <c r="I211" t="s">
        <v>26</v>
      </c>
      <c r="J211" t="s">
        <v>27</v>
      </c>
      <c r="K211" t="s">
        <v>815</v>
      </c>
      <c r="L211" t="s">
        <v>104</v>
      </c>
      <c r="M211">
        <v>75217</v>
      </c>
      <c r="N211" t="s">
        <v>105</v>
      </c>
      <c r="O211" t="s">
        <v>2281</v>
      </c>
      <c r="P211" t="s">
        <v>32</v>
      </c>
      <c r="Q211" t="s">
        <v>33</v>
      </c>
      <c r="R211" t="s">
        <v>2282</v>
      </c>
      <c r="S211">
        <v>1352.3975999999998</v>
      </c>
      <c r="T211">
        <v>9</v>
      </c>
      <c r="U211">
        <v>0.32</v>
      </c>
      <c r="V211">
        <v>-437.5404000000002</v>
      </c>
    </row>
    <row r="212" spans="1:22" x14ac:dyDescent="0.3">
      <c r="A212">
        <v>5055</v>
      </c>
      <c r="B212" t="s">
        <v>7965</v>
      </c>
      <c r="C212">
        <v>2012</v>
      </c>
      <c r="D212" s="34">
        <v>40911</v>
      </c>
      <c r="E212" s="34">
        <v>40916</v>
      </c>
      <c r="F212" t="s">
        <v>23</v>
      </c>
      <c r="G212" t="s">
        <v>7259</v>
      </c>
      <c r="H212" t="s">
        <v>7260</v>
      </c>
      <c r="I212" t="s">
        <v>26</v>
      </c>
      <c r="J212" t="s">
        <v>27</v>
      </c>
      <c r="K212" t="s">
        <v>815</v>
      </c>
      <c r="L212" t="s">
        <v>104</v>
      </c>
      <c r="M212">
        <v>75217</v>
      </c>
      <c r="N212" t="s">
        <v>105</v>
      </c>
      <c r="O212" t="s">
        <v>1758</v>
      </c>
      <c r="P212" t="s">
        <v>46</v>
      </c>
      <c r="Q212" t="s">
        <v>68</v>
      </c>
      <c r="R212" t="s">
        <v>1759</v>
      </c>
      <c r="S212">
        <v>7.0559999999999992</v>
      </c>
      <c r="T212">
        <v>3</v>
      </c>
      <c r="U212">
        <v>0.2</v>
      </c>
      <c r="V212">
        <v>0.79379999999999962</v>
      </c>
    </row>
    <row r="213" spans="1:22" x14ac:dyDescent="0.3">
      <c r="A213">
        <v>5054</v>
      </c>
      <c r="B213" t="s">
        <v>7965</v>
      </c>
      <c r="C213">
        <v>2012</v>
      </c>
      <c r="D213" s="34">
        <v>40911</v>
      </c>
      <c r="E213" s="34">
        <v>40916</v>
      </c>
      <c r="F213" t="s">
        <v>23</v>
      </c>
      <c r="G213" t="s">
        <v>7259</v>
      </c>
      <c r="H213" t="s">
        <v>7260</v>
      </c>
      <c r="I213" t="s">
        <v>26</v>
      </c>
      <c r="J213" t="s">
        <v>27</v>
      </c>
      <c r="K213" t="s">
        <v>815</v>
      </c>
      <c r="L213" t="s">
        <v>104</v>
      </c>
      <c r="M213">
        <v>75217</v>
      </c>
      <c r="N213" t="s">
        <v>105</v>
      </c>
      <c r="O213" t="s">
        <v>3021</v>
      </c>
      <c r="P213" t="s">
        <v>71</v>
      </c>
      <c r="Q213" t="s">
        <v>161</v>
      </c>
      <c r="R213" t="s">
        <v>3022</v>
      </c>
      <c r="S213">
        <v>398.40000000000003</v>
      </c>
      <c r="T213">
        <v>5</v>
      </c>
      <c r="U213">
        <v>0.2</v>
      </c>
      <c r="V213">
        <v>84.659999999999982</v>
      </c>
    </row>
    <row r="214" spans="1:22" x14ac:dyDescent="0.3">
      <c r="A214">
        <v>5032</v>
      </c>
      <c r="B214" t="s">
        <v>7954</v>
      </c>
      <c r="C214">
        <v>2014</v>
      </c>
      <c r="D214" s="34">
        <v>41669</v>
      </c>
      <c r="E214" s="34">
        <v>41673</v>
      </c>
      <c r="F214" t="s">
        <v>50</v>
      </c>
      <c r="G214" t="s">
        <v>3010</v>
      </c>
      <c r="H214" t="s">
        <v>3011</v>
      </c>
      <c r="I214" t="s">
        <v>26</v>
      </c>
      <c r="J214" t="s">
        <v>27</v>
      </c>
      <c r="K214" t="s">
        <v>127</v>
      </c>
      <c r="L214" t="s">
        <v>43</v>
      </c>
      <c r="M214">
        <v>94109</v>
      </c>
      <c r="N214" t="s">
        <v>44</v>
      </c>
      <c r="O214" t="s">
        <v>1712</v>
      </c>
      <c r="P214" t="s">
        <v>46</v>
      </c>
      <c r="Q214" t="s">
        <v>75</v>
      </c>
      <c r="R214" t="s">
        <v>1713</v>
      </c>
      <c r="S214">
        <v>119.61600000000001</v>
      </c>
      <c r="T214">
        <v>8</v>
      </c>
      <c r="U214">
        <v>0.2</v>
      </c>
      <c r="V214">
        <v>40.370399999999997</v>
      </c>
    </row>
    <row r="215" spans="1:22" x14ac:dyDescent="0.3">
      <c r="A215">
        <v>5031</v>
      </c>
      <c r="B215" t="s">
        <v>7954</v>
      </c>
      <c r="C215">
        <v>2014</v>
      </c>
      <c r="D215" s="34">
        <v>41669</v>
      </c>
      <c r="E215" s="34">
        <v>41673</v>
      </c>
      <c r="F215" t="s">
        <v>50</v>
      </c>
      <c r="G215" t="s">
        <v>3010</v>
      </c>
      <c r="H215" t="s">
        <v>3011</v>
      </c>
      <c r="I215" t="s">
        <v>26</v>
      </c>
      <c r="J215" t="s">
        <v>27</v>
      </c>
      <c r="K215" t="s">
        <v>127</v>
      </c>
      <c r="L215" t="s">
        <v>43</v>
      </c>
      <c r="M215">
        <v>94109</v>
      </c>
      <c r="N215" t="s">
        <v>44</v>
      </c>
      <c r="O215" t="s">
        <v>5065</v>
      </c>
      <c r="P215" t="s">
        <v>46</v>
      </c>
      <c r="Q215" t="s">
        <v>578</v>
      </c>
      <c r="R215" t="s">
        <v>5066</v>
      </c>
      <c r="S215">
        <v>8.57</v>
      </c>
      <c r="T215">
        <v>1</v>
      </c>
      <c r="U215">
        <v>0</v>
      </c>
      <c r="V215">
        <v>2.2282000000000002</v>
      </c>
    </row>
    <row r="216" spans="1:22" x14ac:dyDescent="0.3">
      <c r="A216">
        <v>213</v>
      </c>
      <c r="B216" t="s">
        <v>846</v>
      </c>
      <c r="C216">
        <v>2012</v>
      </c>
      <c r="D216" s="34">
        <v>40910</v>
      </c>
      <c r="E216" s="34">
        <v>40917</v>
      </c>
      <c r="F216" t="s">
        <v>50</v>
      </c>
      <c r="G216" t="s">
        <v>847</v>
      </c>
      <c r="H216" t="s">
        <v>848</v>
      </c>
      <c r="I216" t="s">
        <v>41</v>
      </c>
      <c r="J216" t="s">
        <v>27</v>
      </c>
      <c r="K216" t="s">
        <v>849</v>
      </c>
      <c r="L216" t="s">
        <v>498</v>
      </c>
      <c r="M216">
        <v>44256</v>
      </c>
      <c r="N216" t="s">
        <v>148</v>
      </c>
      <c r="O216" t="s">
        <v>850</v>
      </c>
      <c r="P216" t="s">
        <v>46</v>
      </c>
      <c r="Q216" t="s">
        <v>47</v>
      </c>
      <c r="R216" t="s">
        <v>851</v>
      </c>
      <c r="S216">
        <v>23.680000000000003</v>
      </c>
      <c r="T216">
        <v>2</v>
      </c>
      <c r="U216">
        <v>0.2</v>
      </c>
      <c r="V216">
        <v>8.879999999999999</v>
      </c>
    </row>
    <row r="217" spans="1:22" x14ac:dyDescent="0.3">
      <c r="A217">
        <v>214</v>
      </c>
      <c r="B217" t="s">
        <v>846</v>
      </c>
      <c r="C217">
        <v>2012</v>
      </c>
      <c r="D217" s="34">
        <v>40910</v>
      </c>
      <c r="E217" s="34">
        <v>40917</v>
      </c>
      <c r="F217" t="s">
        <v>50</v>
      </c>
      <c r="G217" t="s">
        <v>847</v>
      </c>
      <c r="H217" t="s">
        <v>848</v>
      </c>
      <c r="I217" t="s">
        <v>41</v>
      </c>
      <c r="J217" t="s">
        <v>27</v>
      </c>
      <c r="K217" t="s">
        <v>849</v>
      </c>
      <c r="L217" t="s">
        <v>498</v>
      </c>
      <c r="M217">
        <v>44256</v>
      </c>
      <c r="N217" t="s">
        <v>148</v>
      </c>
      <c r="O217" t="s">
        <v>852</v>
      </c>
      <c r="P217" t="s">
        <v>32</v>
      </c>
      <c r="Q217" t="s">
        <v>33</v>
      </c>
      <c r="R217" t="s">
        <v>853</v>
      </c>
      <c r="S217">
        <v>452.45</v>
      </c>
      <c r="T217">
        <v>5</v>
      </c>
      <c r="U217">
        <v>0.5</v>
      </c>
      <c r="V217">
        <v>-244.32300000000006</v>
      </c>
    </row>
    <row r="218" spans="1:22" x14ac:dyDescent="0.3">
      <c r="A218">
        <v>215</v>
      </c>
      <c r="B218" t="s">
        <v>846</v>
      </c>
      <c r="C218">
        <v>2012</v>
      </c>
      <c r="D218" s="34">
        <v>40910</v>
      </c>
      <c r="E218" s="34">
        <v>40917</v>
      </c>
      <c r="F218" t="s">
        <v>50</v>
      </c>
      <c r="G218" t="s">
        <v>847</v>
      </c>
      <c r="H218" t="s">
        <v>848</v>
      </c>
      <c r="I218" t="s">
        <v>41</v>
      </c>
      <c r="J218" t="s">
        <v>27</v>
      </c>
      <c r="K218" t="s">
        <v>849</v>
      </c>
      <c r="L218" t="s">
        <v>498</v>
      </c>
      <c r="M218">
        <v>44256</v>
      </c>
      <c r="N218" t="s">
        <v>148</v>
      </c>
      <c r="O218" t="s">
        <v>470</v>
      </c>
      <c r="P218" t="s">
        <v>71</v>
      </c>
      <c r="Q218" t="s">
        <v>72</v>
      </c>
      <c r="R218" t="s">
        <v>471</v>
      </c>
      <c r="S218">
        <v>62.981999999999999</v>
      </c>
      <c r="T218">
        <v>3</v>
      </c>
      <c r="U218">
        <v>0.4</v>
      </c>
      <c r="V218">
        <v>-14.695800000000006</v>
      </c>
    </row>
    <row r="219" spans="1:22" x14ac:dyDescent="0.3">
      <c r="A219">
        <v>216</v>
      </c>
      <c r="B219" t="s">
        <v>846</v>
      </c>
      <c r="C219">
        <v>2012</v>
      </c>
      <c r="D219" s="34">
        <v>40910</v>
      </c>
      <c r="E219" s="34">
        <v>40917</v>
      </c>
      <c r="F219" t="s">
        <v>50</v>
      </c>
      <c r="G219" t="s">
        <v>847</v>
      </c>
      <c r="H219" t="s">
        <v>848</v>
      </c>
      <c r="I219" t="s">
        <v>41</v>
      </c>
      <c r="J219" t="s">
        <v>27</v>
      </c>
      <c r="K219" t="s">
        <v>849</v>
      </c>
      <c r="L219" t="s">
        <v>498</v>
      </c>
      <c r="M219">
        <v>44256</v>
      </c>
      <c r="N219" t="s">
        <v>148</v>
      </c>
      <c r="O219" t="s">
        <v>854</v>
      </c>
      <c r="P219" t="s">
        <v>71</v>
      </c>
      <c r="Q219" t="s">
        <v>682</v>
      </c>
      <c r="R219" t="s">
        <v>855</v>
      </c>
      <c r="S219">
        <v>1188.0000000000002</v>
      </c>
      <c r="T219">
        <v>9</v>
      </c>
      <c r="U219">
        <v>0.7</v>
      </c>
      <c r="V219">
        <v>-950.40000000000009</v>
      </c>
    </row>
    <row r="220" spans="1:22" x14ac:dyDescent="0.3">
      <c r="A220">
        <v>217</v>
      </c>
      <c r="B220" t="s">
        <v>846</v>
      </c>
      <c r="C220">
        <v>2012</v>
      </c>
      <c r="D220" s="34">
        <v>40910</v>
      </c>
      <c r="E220" s="34">
        <v>40917</v>
      </c>
      <c r="F220" t="s">
        <v>50</v>
      </c>
      <c r="G220" t="s">
        <v>847</v>
      </c>
      <c r="H220" t="s">
        <v>848</v>
      </c>
      <c r="I220" t="s">
        <v>41</v>
      </c>
      <c r="J220" t="s">
        <v>27</v>
      </c>
      <c r="K220" t="s">
        <v>849</v>
      </c>
      <c r="L220" t="s">
        <v>498</v>
      </c>
      <c r="M220">
        <v>44256</v>
      </c>
      <c r="N220" t="s">
        <v>148</v>
      </c>
      <c r="O220" t="s">
        <v>856</v>
      </c>
      <c r="P220" t="s">
        <v>71</v>
      </c>
      <c r="Q220" t="s">
        <v>161</v>
      </c>
      <c r="R220" t="s">
        <v>857</v>
      </c>
      <c r="S220">
        <v>89.584000000000003</v>
      </c>
      <c r="T220">
        <v>2</v>
      </c>
      <c r="U220">
        <v>0.2</v>
      </c>
      <c r="V220">
        <v>4.4792000000000058</v>
      </c>
    </row>
    <row r="221" spans="1:22" x14ac:dyDescent="0.3">
      <c r="A221">
        <v>5030</v>
      </c>
      <c r="B221" t="s">
        <v>7954</v>
      </c>
      <c r="C221">
        <v>2014</v>
      </c>
      <c r="D221" s="34">
        <v>41669</v>
      </c>
      <c r="E221" s="34">
        <v>41673</v>
      </c>
      <c r="F221" t="s">
        <v>50</v>
      </c>
      <c r="G221" t="s">
        <v>3010</v>
      </c>
      <c r="H221" t="s">
        <v>3011</v>
      </c>
      <c r="I221" t="s">
        <v>26</v>
      </c>
      <c r="J221" t="s">
        <v>27</v>
      </c>
      <c r="K221" t="s">
        <v>127</v>
      </c>
      <c r="L221" t="s">
        <v>43</v>
      </c>
      <c r="M221">
        <v>94109</v>
      </c>
      <c r="N221" t="s">
        <v>44</v>
      </c>
      <c r="O221" t="s">
        <v>6252</v>
      </c>
      <c r="P221" t="s">
        <v>46</v>
      </c>
      <c r="Q221" t="s">
        <v>68</v>
      </c>
      <c r="R221" t="s">
        <v>6253</v>
      </c>
      <c r="S221">
        <v>8.34</v>
      </c>
      <c r="T221">
        <v>3</v>
      </c>
      <c r="U221">
        <v>0</v>
      </c>
      <c r="V221">
        <v>2.1683999999999997</v>
      </c>
    </row>
    <row r="222" spans="1:22" x14ac:dyDescent="0.3">
      <c r="A222">
        <v>5000</v>
      </c>
      <c r="B222" t="s">
        <v>7921</v>
      </c>
      <c r="C222">
        <v>2013</v>
      </c>
      <c r="D222" s="34">
        <v>41305</v>
      </c>
      <c r="E222" s="34">
        <v>41309</v>
      </c>
      <c r="F222" t="s">
        <v>50</v>
      </c>
      <c r="G222" t="s">
        <v>2798</v>
      </c>
      <c r="H222" t="s">
        <v>2799</v>
      </c>
      <c r="I222" t="s">
        <v>102</v>
      </c>
      <c r="J222" t="s">
        <v>27</v>
      </c>
      <c r="K222" t="s">
        <v>42</v>
      </c>
      <c r="L222" t="s">
        <v>43</v>
      </c>
      <c r="M222">
        <v>90045</v>
      </c>
      <c r="N222" t="s">
        <v>44</v>
      </c>
      <c r="O222" t="s">
        <v>7922</v>
      </c>
      <c r="P222" t="s">
        <v>46</v>
      </c>
      <c r="Q222" t="s">
        <v>90</v>
      </c>
      <c r="R222" t="s">
        <v>186</v>
      </c>
      <c r="S222">
        <v>56.7</v>
      </c>
      <c r="T222">
        <v>5</v>
      </c>
      <c r="U222">
        <v>0</v>
      </c>
      <c r="V222">
        <v>27.782999999999998</v>
      </c>
    </row>
    <row r="223" spans="1:22" x14ac:dyDescent="0.3">
      <c r="A223">
        <v>4999</v>
      </c>
      <c r="B223" t="s">
        <v>7921</v>
      </c>
      <c r="C223">
        <v>2013</v>
      </c>
      <c r="D223" s="34">
        <v>41305</v>
      </c>
      <c r="E223" s="34">
        <v>41309</v>
      </c>
      <c r="F223" t="s">
        <v>50</v>
      </c>
      <c r="G223" t="s">
        <v>2798</v>
      </c>
      <c r="H223" t="s">
        <v>2799</v>
      </c>
      <c r="I223" t="s">
        <v>102</v>
      </c>
      <c r="J223" t="s">
        <v>27</v>
      </c>
      <c r="K223" t="s">
        <v>42</v>
      </c>
      <c r="L223" t="s">
        <v>43</v>
      </c>
      <c r="M223">
        <v>90045</v>
      </c>
      <c r="N223" t="s">
        <v>44</v>
      </c>
      <c r="O223" t="s">
        <v>6710</v>
      </c>
      <c r="P223" t="s">
        <v>71</v>
      </c>
      <c r="Q223" t="s">
        <v>72</v>
      </c>
      <c r="R223" t="s">
        <v>6711</v>
      </c>
      <c r="S223">
        <v>109.59200000000001</v>
      </c>
      <c r="T223">
        <v>1</v>
      </c>
      <c r="U223">
        <v>0.2</v>
      </c>
      <c r="V223">
        <v>8.2194000000000003</v>
      </c>
    </row>
    <row r="224" spans="1:22" x14ac:dyDescent="0.3">
      <c r="A224">
        <v>4940</v>
      </c>
      <c r="B224" t="s">
        <v>7882</v>
      </c>
      <c r="C224">
        <v>2011</v>
      </c>
      <c r="D224" s="34">
        <v>40557</v>
      </c>
      <c r="E224" s="34">
        <v>40562</v>
      </c>
      <c r="F224" t="s">
        <v>50</v>
      </c>
      <c r="G224" t="s">
        <v>1786</v>
      </c>
      <c r="H224" t="s">
        <v>1787</v>
      </c>
      <c r="I224" t="s">
        <v>26</v>
      </c>
      <c r="J224" t="s">
        <v>27</v>
      </c>
      <c r="K224" t="s">
        <v>127</v>
      </c>
      <c r="L224" t="s">
        <v>43</v>
      </c>
      <c r="M224">
        <v>94109</v>
      </c>
      <c r="N224" t="s">
        <v>44</v>
      </c>
      <c r="O224" t="s">
        <v>770</v>
      </c>
      <c r="P224" t="s">
        <v>46</v>
      </c>
      <c r="Q224" t="s">
        <v>68</v>
      </c>
      <c r="R224" t="s">
        <v>771</v>
      </c>
      <c r="S224">
        <v>19.899999999999999</v>
      </c>
      <c r="T224">
        <v>5</v>
      </c>
      <c r="U224">
        <v>0</v>
      </c>
      <c r="V224">
        <v>6.5669999999999984</v>
      </c>
    </row>
    <row r="225" spans="1:22" x14ac:dyDescent="0.3">
      <c r="A225">
        <v>4939</v>
      </c>
      <c r="B225" t="s">
        <v>7882</v>
      </c>
      <c r="C225">
        <v>2011</v>
      </c>
      <c r="D225" s="34">
        <v>40557</v>
      </c>
      <c r="E225" s="34">
        <v>40562</v>
      </c>
      <c r="F225" t="s">
        <v>50</v>
      </c>
      <c r="G225" t="s">
        <v>1786</v>
      </c>
      <c r="H225" t="s">
        <v>1787</v>
      </c>
      <c r="I225" t="s">
        <v>26</v>
      </c>
      <c r="J225" t="s">
        <v>27</v>
      </c>
      <c r="K225" t="s">
        <v>127</v>
      </c>
      <c r="L225" t="s">
        <v>43</v>
      </c>
      <c r="M225">
        <v>94109</v>
      </c>
      <c r="N225" t="s">
        <v>44</v>
      </c>
      <c r="O225" t="s">
        <v>4883</v>
      </c>
      <c r="P225" t="s">
        <v>32</v>
      </c>
      <c r="Q225" t="s">
        <v>33</v>
      </c>
      <c r="R225" t="s">
        <v>4884</v>
      </c>
      <c r="S225">
        <v>333.99899999999997</v>
      </c>
      <c r="T225">
        <v>3</v>
      </c>
      <c r="U225">
        <v>0.15</v>
      </c>
      <c r="V225">
        <v>3.9294000000000082</v>
      </c>
    </row>
    <row r="226" spans="1:22" x14ac:dyDescent="0.3">
      <c r="A226">
        <v>4938</v>
      </c>
      <c r="B226" t="s">
        <v>7882</v>
      </c>
      <c r="C226">
        <v>2011</v>
      </c>
      <c r="D226" s="34">
        <v>40557</v>
      </c>
      <c r="E226" s="34">
        <v>40562</v>
      </c>
      <c r="F226" t="s">
        <v>50</v>
      </c>
      <c r="G226" t="s">
        <v>1786</v>
      </c>
      <c r="H226" t="s">
        <v>1787</v>
      </c>
      <c r="I226" t="s">
        <v>26</v>
      </c>
      <c r="J226" t="s">
        <v>27</v>
      </c>
      <c r="K226" t="s">
        <v>127</v>
      </c>
      <c r="L226" t="s">
        <v>43</v>
      </c>
      <c r="M226">
        <v>94109</v>
      </c>
      <c r="N226" t="s">
        <v>44</v>
      </c>
      <c r="O226" t="s">
        <v>5000</v>
      </c>
      <c r="P226" t="s">
        <v>46</v>
      </c>
      <c r="Q226" t="s">
        <v>59</v>
      </c>
      <c r="R226" t="s">
        <v>5001</v>
      </c>
      <c r="S226">
        <v>1325.8500000000001</v>
      </c>
      <c r="T226">
        <v>5</v>
      </c>
      <c r="U226">
        <v>0</v>
      </c>
      <c r="V226">
        <v>238.65299999999991</v>
      </c>
    </row>
    <row r="227" spans="1:22" x14ac:dyDescent="0.3">
      <c r="A227">
        <v>4937</v>
      </c>
      <c r="B227" t="s">
        <v>7880</v>
      </c>
      <c r="C227">
        <v>2014</v>
      </c>
      <c r="D227" s="34">
        <v>41646</v>
      </c>
      <c r="E227" s="34">
        <v>41653</v>
      </c>
      <c r="F227" t="s">
        <v>50</v>
      </c>
      <c r="G227" t="s">
        <v>4207</v>
      </c>
      <c r="H227" t="s">
        <v>4208</v>
      </c>
      <c r="I227" t="s">
        <v>102</v>
      </c>
      <c r="J227" t="s">
        <v>27</v>
      </c>
      <c r="K227" t="s">
        <v>7881</v>
      </c>
      <c r="L227" t="s">
        <v>358</v>
      </c>
      <c r="M227">
        <v>35401</v>
      </c>
      <c r="N227" t="s">
        <v>30</v>
      </c>
      <c r="O227" t="s">
        <v>2106</v>
      </c>
      <c r="P227" t="s">
        <v>46</v>
      </c>
      <c r="Q227" t="s">
        <v>75</v>
      </c>
      <c r="R227" t="s">
        <v>2107</v>
      </c>
      <c r="S227">
        <v>33.74</v>
      </c>
      <c r="T227">
        <v>7</v>
      </c>
      <c r="U227">
        <v>0</v>
      </c>
      <c r="V227">
        <v>15.5204</v>
      </c>
    </row>
    <row r="228" spans="1:22" x14ac:dyDescent="0.3">
      <c r="A228">
        <v>4920</v>
      </c>
      <c r="B228" t="s">
        <v>7862</v>
      </c>
      <c r="C228">
        <v>2013</v>
      </c>
      <c r="D228" s="34">
        <v>41276</v>
      </c>
      <c r="E228" s="34">
        <v>41281</v>
      </c>
      <c r="F228" t="s">
        <v>50</v>
      </c>
      <c r="G228" t="s">
        <v>5335</v>
      </c>
      <c r="H228" t="s">
        <v>5336</v>
      </c>
      <c r="I228" t="s">
        <v>41</v>
      </c>
      <c r="J228" t="s">
        <v>27</v>
      </c>
      <c r="K228" t="s">
        <v>7863</v>
      </c>
      <c r="L228" t="s">
        <v>2735</v>
      </c>
      <c r="M228">
        <v>20877</v>
      </c>
      <c r="N228" t="s">
        <v>148</v>
      </c>
      <c r="O228" t="s">
        <v>4532</v>
      </c>
      <c r="P228" t="s">
        <v>71</v>
      </c>
      <c r="Q228" t="s">
        <v>72</v>
      </c>
      <c r="R228" t="s">
        <v>4533</v>
      </c>
      <c r="S228">
        <v>231.98</v>
      </c>
      <c r="T228">
        <v>2</v>
      </c>
      <c r="U228">
        <v>0</v>
      </c>
      <c r="V228">
        <v>67.274199999999979</v>
      </c>
    </row>
    <row r="229" spans="1:22" x14ac:dyDescent="0.3">
      <c r="A229">
        <v>4919</v>
      </c>
      <c r="B229" t="s">
        <v>7862</v>
      </c>
      <c r="C229">
        <v>2013</v>
      </c>
      <c r="D229" s="34">
        <v>41276</v>
      </c>
      <c r="E229" s="34">
        <v>41281</v>
      </c>
      <c r="F229" t="s">
        <v>50</v>
      </c>
      <c r="G229" t="s">
        <v>5335</v>
      </c>
      <c r="H229" t="s">
        <v>5336</v>
      </c>
      <c r="I229" t="s">
        <v>41</v>
      </c>
      <c r="J229" t="s">
        <v>27</v>
      </c>
      <c r="K229" t="s">
        <v>7863</v>
      </c>
      <c r="L229" t="s">
        <v>2735</v>
      </c>
      <c r="M229">
        <v>20877</v>
      </c>
      <c r="N229" t="s">
        <v>148</v>
      </c>
      <c r="O229" t="s">
        <v>1076</v>
      </c>
      <c r="P229" t="s">
        <v>32</v>
      </c>
      <c r="Q229" t="s">
        <v>33</v>
      </c>
      <c r="R229" t="s">
        <v>1077</v>
      </c>
      <c r="S229">
        <v>173.94</v>
      </c>
      <c r="T229">
        <v>3</v>
      </c>
      <c r="U229">
        <v>0</v>
      </c>
      <c r="V229">
        <v>38.266800000000003</v>
      </c>
    </row>
    <row r="230" spans="1:22" x14ac:dyDescent="0.3">
      <c r="A230">
        <v>4914</v>
      </c>
      <c r="B230" t="s">
        <v>7856</v>
      </c>
      <c r="C230">
        <v>2014</v>
      </c>
      <c r="D230" s="34">
        <v>41654</v>
      </c>
      <c r="E230" s="34">
        <v>41658</v>
      </c>
      <c r="F230" t="s">
        <v>50</v>
      </c>
      <c r="G230" t="s">
        <v>62</v>
      </c>
      <c r="H230" t="s">
        <v>63</v>
      </c>
      <c r="I230" t="s">
        <v>26</v>
      </c>
      <c r="J230" t="s">
        <v>27</v>
      </c>
      <c r="K230" t="s">
        <v>4886</v>
      </c>
      <c r="L230" t="s">
        <v>335</v>
      </c>
      <c r="M230">
        <v>37604</v>
      </c>
      <c r="N230" t="s">
        <v>30</v>
      </c>
      <c r="O230" t="s">
        <v>3168</v>
      </c>
      <c r="P230" t="s">
        <v>46</v>
      </c>
      <c r="Q230" t="s">
        <v>75</v>
      </c>
      <c r="R230" t="s">
        <v>3169</v>
      </c>
      <c r="S230">
        <v>2.508</v>
      </c>
      <c r="T230">
        <v>2</v>
      </c>
      <c r="U230">
        <v>0.7</v>
      </c>
      <c r="V230">
        <v>-1.8391999999999999</v>
      </c>
    </row>
    <row r="231" spans="1:22" x14ac:dyDescent="0.3">
      <c r="A231">
        <v>4913</v>
      </c>
      <c r="B231" t="s">
        <v>7856</v>
      </c>
      <c r="C231">
        <v>2014</v>
      </c>
      <c r="D231" s="34">
        <v>41654</v>
      </c>
      <c r="E231" s="34">
        <v>41658</v>
      </c>
      <c r="F231" t="s">
        <v>50</v>
      </c>
      <c r="G231" t="s">
        <v>62</v>
      </c>
      <c r="H231" t="s">
        <v>63</v>
      </c>
      <c r="I231" t="s">
        <v>26</v>
      </c>
      <c r="J231" t="s">
        <v>27</v>
      </c>
      <c r="K231" t="s">
        <v>4886</v>
      </c>
      <c r="L231" t="s">
        <v>335</v>
      </c>
      <c r="M231">
        <v>37604</v>
      </c>
      <c r="N231" t="s">
        <v>30</v>
      </c>
      <c r="O231" t="s">
        <v>5822</v>
      </c>
      <c r="P231" t="s">
        <v>46</v>
      </c>
      <c r="Q231" t="s">
        <v>75</v>
      </c>
      <c r="R231" t="s">
        <v>5823</v>
      </c>
      <c r="S231">
        <v>5.9700000000000006</v>
      </c>
      <c r="T231">
        <v>5</v>
      </c>
      <c r="U231">
        <v>0.7</v>
      </c>
      <c r="V231">
        <v>-4.577</v>
      </c>
    </row>
    <row r="232" spans="1:22" x14ac:dyDescent="0.3">
      <c r="A232">
        <v>4912</v>
      </c>
      <c r="B232" t="s">
        <v>7856</v>
      </c>
      <c r="C232">
        <v>2014</v>
      </c>
      <c r="D232" s="34">
        <v>41654</v>
      </c>
      <c r="E232" s="34">
        <v>41658</v>
      </c>
      <c r="F232" t="s">
        <v>50</v>
      </c>
      <c r="G232" t="s">
        <v>62</v>
      </c>
      <c r="H232" t="s">
        <v>63</v>
      </c>
      <c r="I232" t="s">
        <v>26</v>
      </c>
      <c r="J232" t="s">
        <v>27</v>
      </c>
      <c r="K232" t="s">
        <v>4886</v>
      </c>
      <c r="L232" t="s">
        <v>335</v>
      </c>
      <c r="M232">
        <v>37604</v>
      </c>
      <c r="N232" t="s">
        <v>30</v>
      </c>
      <c r="O232" t="s">
        <v>1671</v>
      </c>
      <c r="P232" t="s">
        <v>71</v>
      </c>
      <c r="Q232" t="s">
        <v>72</v>
      </c>
      <c r="R232" t="s">
        <v>1672</v>
      </c>
      <c r="S232">
        <v>111.98399999999999</v>
      </c>
      <c r="T232">
        <v>2</v>
      </c>
      <c r="U232">
        <v>0.2</v>
      </c>
      <c r="V232">
        <v>6.9990000000000059</v>
      </c>
    </row>
    <row r="233" spans="1:22" x14ac:dyDescent="0.3">
      <c r="A233">
        <v>4911</v>
      </c>
      <c r="B233" t="s">
        <v>7856</v>
      </c>
      <c r="C233">
        <v>2014</v>
      </c>
      <c r="D233" s="34">
        <v>41654</v>
      </c>
      <c r="E233" s="34">
        <v>41658</v>
      </c>
      <c r="F233" t="s">
        <v>50</v>
      </c>
      <c r="G233" t="s">
        <v>62</v>
      </c>
      <c r="H233" t="s">
        <v>63</v>
      </c>
      <c r="I233" t="s">
        <v>26</v>
      </c>
      <c r="J233" t="s">
        <v>27</v>
      </c>
      <c r="K233" t="s">
        <v>4886</v>
      </c>
      <c r="L233" t="s">
        <v>335</v>
      </c>
      <c r="M233">
        <v>37604</v>
      </c>
      <c r="N233" t="s">
        <v>30</v>
      </c>
      <c r="O233" t="s">
        <v>2779</v>
      </c>
      <c r="P233" t="s">
        <v>46</v>
      </c>
      <c r="Q233" t="s">
        <v>90</v>
      </c>
      <c r="R233" t="s">
        <v>2780</v>
      </c>
      <c r="S233">
        <v>36.288000000000011</v>
      </c>
      <c r="T233">
        <v>7</v>
      </c>
      <c r="U233">
        <v>0.2</v>
      </c>
      <c r="V233">
        <v>12.700800000000001</v>
      </c>
    </row>
    <row r="234" spans="1:22" x14ac:dyDescent="0.3">
      <c r="A234">
        <v>4910</v>
      </c>
      <c r="B234" t="s">
        <v>7856</v>
      </c>
      <c r="C234">
        <v>2014</v>
      </c>
      <c r="D234" s="34">
        <v>41654</v>
      </c>
      <c r="E234" s="34">
        <v>41658</v>
      </c>
      <c r="F234" t="s">
        <v>50</v>
      </c>
      <c r="G234" t="s">
        <v>62</v>
      </c>
      <c r="H234" t="s">
        <v>63</v>
      </c>
      <c r="I234" t="s">
        <v>26</v>
      </c>
      <c r="J234" t="s">
        <v>27</v>
      </c>
      <c r="K234" t="s">
        <v>4886</v>
      </c>
      <c r="L234" t="s">
        <v>335</v>
      </c>
      <c r="M234">
        <v>37604</v>
      </c>
      <c r="N234" t="s">
        <v>30</v>
      </c>
      <c r="O234" t="s">
        <v>2290</v>
      </c>
      <c r="P234" t="s">
        <v>46</v>
      </c>
      <c r="Q234" t="s">
        <v>173</v>
      </c>
      <c r="R234" t="s">
        <v>2291</v>
      </c>
      <c r="S234">
        <v>18.335999999999999</v>
      </c>
      <c r="T234">
        <v>3</v>
      </c>
      <c r="U234">
        <v>0.2</v>
      </c>
      <c r="V234">
        <v>6.6467999999999989</v>
      </c>
    </row>
    <row r="235" spans="1:22" x14ac:dyDescent="0.3">
      <c r="A235">
        <v>4859</v>
      </c>
      <c r="B235" t="s">
        <v>7822</v>
      </c>
      <c r="C235">
        <v>2012</v>
      </c>
      <c r="D235" s="34">
        <v>40921</v>
      </c>
      <c r="E235" s="34">
        <v>40925</v>
      </c>
      <c r="F235" t="s">
        <v>50</v>
      </c>
      <c r="G235" t="s">
        <v>1459</v>
      </c>
      <c r="H235" t="s">
        <v>1460</v>
      </c>
      <c r="I235" t="s">
        <v>26</v>
      </c>
      <c r="J235" t="s">
        <v>27</v>
      </c>
      <c r="K235" t="s">
        <v>42</v>
      </c>
      <c r="L235" t="s">
        <v>43</v>
      </c>
      <c r="M235">
        <v>90004</v>
      </c>
      <c r="N235" t="s">
        <v>44</v>
      </c>
      <c r="O235" t="s">
        <v>7823</v>
      </c>
      <c r="P235" t="s">
        <v>32</v>
      </c>
      <c r="Q235" t="s">
        <v>65</v>
      </c>
      <c r="R235" t="s">
        <v>7824</v>
      </c>
      <c r="S235">
        <v>464.84999999999997</v>
      </c>
      <c r="T235">
        <v>9</v>
      </c>
      <c r="U235">
        <v>0</v>
      </c>
      <c r="V235">
        <v>92.969999999999985</v>
      </c>
    </row>
    <row r="236" spans="1:22" x14ac:dyDescent="0.3">
      <c r="A236">
        <v>4858</v>
      </c>
      <c r="B236" t="s">
        <v>7822</v>
      </c>
      <c r="C236">
        <v>2012</v>
      </c>
      <c r="D236" s="34">
        <v>40921</v>
      </c>
      <c r="E236" s="34">
        <v>40925</v>
      </c>
      <c r="F236" t="s">
        <v>50</v>
      </c>
      <c r="G236" t="s">
        <v>1459</v>
      </c>
      <c r="H236" t="s">
        <v>1460</v>
      </c>
      <c r="I236" t="s">
        <v>26</v>
      </c>
      <c r="J236" t="s">
        <v>27</v>
      </c>
      <c r="K236" t="s">
        <v>42</v>
      </c>
      <c r="L236" t="s">
        <v>43</v>
      </c>
      <c r="M236">
        <v>90004</v>
      </c>
      <c r="N236" t="s">
        <v>44</v>
      </c>
      <c r="O236" t="s">
        <v>1100</v>
      </c>
      <c r="P236" t="s">
        <v>32</v>
      </c>
      <c r="Q236" t="s">
        <v>65</v>
      </c>
      <c r="R236" t="s">
        <v>1101</v>
      </c>
      <c r="S236">
        <v>77.599999999999994</v>
      </c>
      <c r="T236">
        <v>4</v>
      </c>
      <c r="U236">
        <v>0</v>
      </c>
      <c r="V236">
        <v>38.023999999999994</v>
      </c>
    </row>
    <row r="237" spans="1:22" x14ac:dyDescent="0.3">
      <c r="A237">
        <v>4857</v>
      </c>
      <c r="B237" t="s">
        <v>7822</v>
      </c>
      <c r="C237">
        <v>2012</v>
      </c>
      <c r="D237" s="34">
        <v>40921</v>
      </c>
      <c r="E237" s="34">
        <v>40925</v>
      </c>
      <c r="F237" t="s">
        <v>50</v>
      </c>
      <c r="G237" t="s">
        <v>1459</v>
      </c>
      <c r="H237" t="s">
        <v>1460</v>
      </c>
      <c r="I237" t="s">
        <v>26</v>
      </c>
      <c r="J237" t="s">
        <v>27</v>
      </c>
      <c r="K237" t="s">
        <v>42</v>
      </c>
      <c r="L237" t="s">
        <v>43</v>
      </c>
      <c r="M237">
        <v>90004</v>
      </c>
      <c r="N237" t="s">
        <v>44</v>
      </c>
      <c r="O237" t="s">
        <v>2750</v>
      </c>
      <c r="P237" t="s">
        <v>46</v>
      </c>
      <c r="Q237" t="s">
        <v>75</v>
      </c>
      <c r="R237" t="s">
        <v>2751</v>
      </c>
      <c r="S237">
        <v>70.00800000000001</v>
      </c>
      <c r="T237">
        <v>3</v>
      </c>
      <c r="U237">
        <v>0.2</v>
      </c>
      <c r="V237">
        <v>24.502800000000001</v>
      </c>
    </row>
    <row r="238" spans="1:22" x14ac:dyDescent="0.3">
      <c r="A238">
        <v>4784</v>
      </c>
      <c r="B238" t="s">
        <v>7773</v>
      </c>
      <c r="C238">
        <v>2014</v>
      </c>
      <c r="D238" s="34">
        <v>41668</v>
      </c>
      <c r="E238" s="34">
        <v>41672</v>
      </c>
      <c r="F238" t="s">
        <v>50</v>
      </c>
      <c r="G238" t="s">
        <v>6173</v>
      </c>
      <c r="H238" t="s">
        <v>6174</v>
      </c>
      <c r="I238" t="s">
        <v>26</v>
      </c>
      <c r="J238" t="s">
        <v>27</v>
      </c>
      <c r="K238" t="s">
        <v>7246</v>
      </c>
      <c r="L238" t="s">
        <v>4530</v>
      </c>
      <c r="M238">
        <v>67212</v>
      </c>
      <c r="N238" t="s">
        <v>105</v>
      </c>
      <c r="O238" t="s">
        <v>3778</v>
      </c>
      <c r="P238" t="s">
        <v>46</v>
      </c>
      <c r="Q238" t="s">
        <v>90</v>
      </c>
      <c r="R238" t="s">
        <v>3779</v>
      </c>
      <c r="S238">
        <v>279.89999999999998</v>
      </c>
      <c r="T238">
        <v>5</v>
      </c>
      <c r="U238">
        <v>0</v>
      </c>
      <c r="V238">
        <v>137.15100000000001</v>
      </c>
    </row>
    <row r="239" spans="1:22" x14ac:dyDescent="0.3">
      <c r="A239">
        <v>4668</v>
      </c>
      <c r="B239" t="s">
        <v>7686</v>
      </c>
      <c r="C239">
        <v>2013</v>
      </c>
      <c r="D239" s="34">
        <v>41284</v>
      </c>
      <c r="E239" s="34">
        <v>41291</v>
      </c>
      <c r="F239" t="s">
        <v>50</v>
      </c>
      <c r="G239" t="s">
        <v>135</v>
      </c>
      <c r="H239" t="s">
        <v>136</v>
      </c>
      <c r="I239" t="s">
        <v>41</v>
      </c>
      <c r="J239" t="s">
        <v>27</v>
      </c>
      <c r="K239" t="s">
        <v>95</v>
      </c>
      <c r="L239" t="s">
        <v>96</v>
      </c>
      <c r="M239">
        <v>98115</v>
      </c>
      <c r="N239" t="s">
        <v>44</v>
      </c>
      <c r="O239" t="s">
        <v>1355</v>
      </c>
      <c r="P239" t="s">
        <v>71</v>
      </c>
      <c r="Q239" t="s">
        <v>161</v>
      </c>
      <c r="R239" t="s">
        <v>1356</v>
      </c>
      <c r="S239">
        <v>69.98</v>
      </c>
      <c r="T239">
        <v>2</v>
      </c>
      <c r="U239">
        <v>0</v>
      </c>
      <c r="V239">
        <v>13.296199999999999</v>
      </c>
    </row>
    <row r="240" spans="1:22" x14ac:dyDescent="0.3">
      <c r="A240">
        <v>4667</v>
      </c>
      <c r="B240" t="s">
        <v>7686</v>
      </c>
      <c r="C240">
        <v>2013</v>
      </c>
      <c r="D240" s="34">
        <v>41284</v>
      </c>
      <c r="E240" s="34">
        <v>41291</v>
      </c>
      <c r="F240" t="s">
        <v>50</v>
      </c>
      <c r="G240" t="s">
        <v>135</v>
      </c>
      <c r="H240" t="s">
        <v>136</v>
      </c>
      <c r="I240" t="s">
        <v>41</v>
      </c>
      <c r="J240" t="s">
        <v>27</v>
      </c>
      <c r="K240" t="s">
        <v>95</v>
      </c>
      <c r="L240" t="s">
        <v>96</v>
      </c>
      <c r="M240">
        <v>98115</v>
      </c>
      <c r="N240" t="s">
        <v>44</v>
      </c>
      <c r="O240" t="s">
        <v>3462</v>
      </c>
      <c r="P240" t="s">
        <v>32</v>
      </c>
      <c r="Q240" t="s">
        <v>65</v>
      </c>
      <c r="R240" t="s">
        <v>3463</v>
      </c>
      <c r="S240">
        <v>79.92</v>
      </c>
      <c r="T240">
        <v>4</v>
      </c>
      <c r="U240">
        <v>0</v>
      </c>
      <c r="V240">
        <v>34.365600000000008</v>
      </c>
    </row>
    <row r="241" spans="1:22" x14ac:dyDescent="0.3">
      <c r="A241">
        <v>4614</v>
      </c>
      <c r="B241" t="s">
        <v>7645</v>
      </c>
      <c r="C241">
        <v>2014</v>
      </c>
      <c r="D241" s="34">
        <v>41640</v>
      </c>
      <c r="E241" s="34">
        <v>41646</v>
      </c>
      <c r="F241" t="s">
        <v>50</v>
      </c>
      <c r="G241" t="s">
        <v>1827</v>
      </c>
      <c r="H241" t="s">
        <v>1828</v>
      </c>
      <c r="I241" t="s">
        <v>26</v>
      </c>
      <c r="J241" t="s">
        <v>27</v>
      </c>
      <c r="K241" t="s">
        <v>1521</v>
      </c>
      <c r="L241" t="s">
        <v>54</v>
      </c>
      <c r="M241">
        <v>32216</v>
      </c>
      <c r="N241" t="s">
        <v>30</v>
      </c>
      <c r="O241" t="s">
        <v>2762</v>
      </c>
      <c r="P241" t="s">
        <v>46</v>
      </c>
      <c r="Q241" t="s">
        <v>90</v>
      </c>
      <c r="R241" t="s">
        <v>2763</v>
      </c>
      <c r="S241">
        <v>23.480000000000004</v>
      </c>
      <c r="T241">
        <v>5</v>
      </c>
      <c r="U241">
        <v>0.2</v>
      </c>
      <c r="V241">
        <v>8.218</v>
      </c>
    </row>
    <row r="242" spans="1:22" x14ac:dyDescent="0.3">
      <c r="A242">
        <v>4613</v>
      </c>
      <c r="B242" t="s">
        <v>7645</v>
      </c>
      <c r="C242">
        <v>2014</v>
      </c>
      <c r="D242" s="34">
        <v>41640</v>
      </c>
      <c r="E242" s="34">
        <v>41646</v>
      </c>
      <c r="F242" t="s">
        <v>50</v>
      </c>
      <c r="G242" t="s">
        <v>1827</v>
      </c>
      <c r="H242" t="s">
        <v>1828</v>
      </c>
      <c r="I242" t="s">
        <v>26</v>
      </c>
      <c r="J242" t="s">
        <v>27</v>
      </c>
      <c r="K242" t="s">
        <v>1521</v>
      </c>
      <c r="L242" t="s">
        <v>54</v>
      </c>
      <c r="M242">
        <v>32216</v>
      </c>
      <c r="N242" t="s">
        <v>30</v>
      </c>
      <c r="O242" t="s">
        <v>1561</v>
      </c>
      <c r="P242" t="s">
        <v>46</v>
      </c>
      <c r="Q242" t="s">
        <v>68</v>
      </c>
      <c r="R242" t="s">
        <v>1562</v>
      </c>
      <c r="S242">
        <v>47.616</v>
      </c>
      <c r="T242">
        <v>3</v>
      </c>
      <c r="U242">
        <v>0.2</v>
      </c>
      <c r="V242">
        <v>3.571200000000001</v>
      </c>
    </row>
    <row r="243" spans="1:22" x14ac:dyDescent="0.3">
      <c r="A243">
        <v>4612</v>
      </c>
      <c r="B243" t="s">
        <v>7644</v>
      </c>
      <c r="C243">
        <v>2013</v>
      </c>
      <c r="D243" s="34">
        <v>41298</v>
      </c>
      <c r="E243" s="34">
        <v>41300</v>
      </c>
      <c r="F243" t="s">
        <v>23</v>
      </c>
      <c r="G243" t="s">
        <v>3630</v>
      </c>
      <c r="H243" t="s">
        <v>3631</v>
      </c>
      <c r="I243" t="s">
        <v>41</v>
      </c>
      <c r="J243" t="s">
        <v>27</v>
      </c>
      <c r="K243" t="s">
        <v>3482</v>
      </c>
      <c r="L243" t="s">
        <v>1487</v>
      </c>
      <c r="M243">
        <v>39503</v>
      </c>
      <c r="N243" t="s">
        <v>30</v>
      </c>
      <c r="O243" t="s">
        <v>1776</v>
      </c>
      <c r="P243" t="s">
        <v>46</v>
      </c>
      <c r="Q243" t="s">
        <v>75</v>
      </c>
      <c r="R243" t="s">
        <v>1777</v>
      </c>
      <c r="S243">
        <v>31.36</v>
      </c>
      <c r="T243">
        <v>4</v>
      </c>
      <c r="U243">
        <v>0</v>
      </c>
      <c r="V243">
        <v>15.68</v>
      </c>
    </row>
    <row r="244" spans="1:22" x14ac:dyDescent="0.3">
      <c r="A244">
        <v>4328</v>
      </c>
      <c r="B244" t="s">
        <v>7411</v>
      </c>
      <c r="C244">
        <v>2013</v>
      </c>
      <c r="D244" s="34">
        <v>41299</v>
      </c>
      <c r="E244" s="34">
        <v>41301</v>
      </c>
      <c r="F244" t="s">
        <v>188</v>
      </c>
      <c r="G244" t="s">
        <v>3582</v>
      </c>
      <c r="H244" t="s">
        <v>3583</v>
      </c>
      <c r="I244" t="s">
        <v>41</v>
      </c>
      <c r="J244" t="s">
        <v>27</v>
      </c>
      <c r="K244" t="s">
        <v>2126</v>
      </c>
      <c r="L244" t="s">
        <v>788</v>
      </c>
      <c r="M244">
        <v>7060</v>
      </c>
      <c r="N244" t="s">
        <v>148</v>
      </c>
      <c r="O244" t="s">
        <v>6741</v>
      </c>
      <c r="P244" t="s">
        <v>46</v>
      </c>
      <c r="Q244" t="s">
        <v>90</v>
      </c>
      <c r="R244" t="s">
        <v>6742</v>
      </c>
      <c r="S244">
        <v>18</v>
      </c>
      <c r="T244">
        <v>5</v>
      </c>
      <c r="U244">
        <v>0</v>
      </c>
      <c r="V244">
        <v>8.2799999999999994</v>
      </c>
    </row>
    <row r="245" spans="1:22" x14ac:dyDescent="0.3">
      <c r="A245">
        <v>4327</v>
      </c>
      <c r="B245" t="s">
        <v>7411</v>
      </c>
      <c r="C245">
        <v>2013</v>
      </c>
      <c r="D245" s="34">
        <v>41299</v>
      </c>
      <c r="E245" s="34">
        <v>41301</v>
      </c>
      <c r="F245" t="s">
        <v>188</v>
      </c>
      <c r="G245" t="s">
        <v>3582</v>
      </c>
      <c r="H245" t="s">
        <v>3583</v>
      </c>
      <c r="I245" t="s">
        <v>41</v>
      </c>
      <c r="J245" t="s">
        <v>27</v>
      </c>
      <c r="K245" t="s">
        <v>2126</v>
      </c>
      <c r="L245" t="s">
        <v>788</v>
      </c>
      <c r="M245">
        <v>7060</v>
      </c>
      <c r="N245" t="s">
        <v>148</v>
      </c>
      <c r="O245" t="s">
        <v>5402</v>
      </c>
      <c r="P245" t="s">
        <v>46</v>
      </c>
      <c r="Q245" t="s">
        <v>68</v>
      </c>
      <c r="R245" t="s">
        <v>5403</v>
      </c>
      <c r="S245">
        <v>9.2099999999999991</v>
      </c>
      <c r="T245">
        <v>3</v>
      </c>
      <c r="U245">
        <v>0</v>
      </c>
      <c r="V245">
        <v>2.3025000000000002</v>
      </c>
    </row>
    <row r="246" spans="1:22" x14ac:dyDescent="0.3">
      <c r="A246">
        <v>4228</v>
      </c>
      <c r="B246" t="s">
        <v>7331</v>
      </c>
      <c r="C246">
        <v>2012</v>
      </c>
      <c r="D246" s="34">
        <v>40913</v>
      </c>
      <c r="E246" s="34">
        <v>40918</v>
      </c>
      <c r="F246" t="s">
        <v>50</v>
      </c>
      <c r="G246" t="s">
        <v>2146</v>
      </c>
      <c r="H246" t="s">
        <v>2147</v>
      </c>
      <c r="I246" t="s">
        <v>102</v>
      </c>
      <c r="J246" t="s">
        <v>27</v>
      </c>
      <c r="K246" t="s">
        <v>95</v>
      </c>
      <c r="L246" t="s">
        <v>96</v>
      </c>
      <c r="M246">
        <v>98103</v>
      </c>
      <c r="N246" t="s">
        <v>44</v>
      </c>
      <c r="O246" t="s">
        <v>1537</v>
      </c>
      <c r="P246" t="s">
        <v>32</v>
      </c>
      <c r="Q246" t="s">
        <v>36</v>
      </c>
      <c r="R246" t="s">
        <v>1538</v>
      </c>
      <c r="S246">
        <v>61.584000000000003</v>
      </c>
      <c r="T246">
        <v>1</v>
      </c>
      <c r="U246">
        <v>0.2</v>
      </c>
      <c r="V246">
        <v>-6.9282000000000039</v>
      </c>
    </row>
    <row r="247" spans="1:22" x14ac:dyDescent="0.3">
      <c r="A247">
        <v>4166</v>
      </c>
      <c r="B247" t="s">
        <v>7262</v>
      </c>
      <c r="C247">
        <v>2014</v>
      </c>
      <c r="D247" s="34">
        <v>41654</v>
      </c>
      <c r="E247" s="34">
        <v>41656</v>
      </c>
      <c r="F247" t="s">
        <v>188</v>
      </c>
      <c r="G247" t="s">
        <v>7263</v>
      </c>
      <c r="H247" t="s">
        <v>7264</v>
      </c>
      <c r="I247" t="s">
        <v>41</v>
      </c>
      <c r="J247" t="s">
        <v>27</v>
      </c>
      <c r="K247" t="s">
        <v>456</v>
      </c>
      <c r="L247" t="s">
        <v>457</v>
      </c>
      <c r="M247">
        <v>80013</v>
      </c>
      <c r="N247" t="s">
        <v>44</v>
      </c>
      <c r="O247" t="s">
        <v>5017</v>
      </c>
      <c r="P247" t="s">
        <v>46</v>
      </c>
      <c r="Q247" t="s">
        <v>59</v>
      </c>
      <c r="R247" t="s">
        <v>5018</v>
      </c>
      <c r="S247">
        <v>168.624</v>
      </c>
      <c r="T247">
        <v>9</v>
      </c>
      <c r="U247">
        <v>0.2</v>
      </c>
      <c r="V247">
        <v>14.754599999999996</v>
      </c>
    </row>
    <row r="248" spans="1:22" x14ac:dyDescent="0.3">
      <c r="A248">
        <v>4165</v>
      </c>
      <c r="B248" t="s">
        <v>7262</v>
      </c>
      <c r="C248">
        <v>2014</v>
      </c>
      <c r="D248" s="34">
        <v>41654</v>
      </c>
      <c r="E248" s="34">
        <v>41656</v>
      </c>
      <c r="F248" t="s">
        <v>188</v>
      </c>
      <c r="G248" t="s">
        <v>7263</v>
      </c>
      <c r="H248" t="s">
        <v>7264</v>
      </c>
      <c r="I248" t="s">
        <v>41</v>
      </c>
      <c r="J248" t="s">
        <v>27</v>
      </c>
      <c r="K248" t="s">
        <v>456</v>
      </c>
      <c r="L248" t="s">
        <v>457</v>
      </c>
      <c r="M248">
        <v>80013</v>
      </c>
      <c r="N248" t="s">
        <v>44</v>
      </c>
      <c r="O248" t="s">
        <v>160</v>
      </c>
      <c r="P248" t="s">
        <v>71</v>
      </c>
      <c r="Q248" t="s">
        <v>161</v>
      </c>
      <c r="R248" t="s">
        <v>162</v>
      </c>
      <c r="S248">
        <v>169.06400000000002</v>
      </c>
      <c r="T248">
        <v>7</v>
      </c>
      <c r="U248">
        <v>0.2</v>
      </c>
      <c r="V248">
        <v>-14.793099999999995</v>
      </c>
    </row>
    <row r="249" spans="1:22" x14ac:dyDescent="0.3">
      <c r="A249">
        <v>4146</v>
      </c>
      <c r="B249" t="s">
        <v>7248</v>
      </c>
      <c r="C249">
        <v>2014</v>
      </c>
      <c r="D249" s="34">
        <v>41670</v>
      </c>
      <c r="E249" s="34">
        <v>41677</v>
      </c>
      <c r="F249" t="s">
        <v>50</v>
      </c>
      <c r="G249" t="s">
        <v>2161</v>
      </c>
      <c r="H249" t="s">
        <v>2162</v>
      </c>
      <c r="I249" t="s">
        <v>102</v>
      </c>
      <c r="J249" t="s">
        <v>27</v>
      </c>
      <c r="K249" t="s">
        <v>127</v>
      </c>
      <c r="L249" t="s">
        <v>43</v>
      </c>
      <c r="M249">
        <v>94110</v>
      </c>
      <c r="N249" t="s">
        <v>44</v>
      </c>
      <c r="O249" t="s">
        <v>384</v>
      </c>
      <c r="P249" t="s">
        <v>32</v>
      </c>
      <c r="Q249" t="s">
        <v>36</v>
      </c>
      <c r="R249" t="s">
        <v>385</v>
      </c>
      <c r="S249">
        <v>120.78399999999999</v>
      </c>
      <c r="T249">
        <v>1</v>
      </c>
      <c r="U249">
        <v>0.2</v>
      </c>
      <c r="V249">
        <v>-13.588200000000001</v>
      </c>
    </row>
    <row r="250" spans="1:22" x14ac:dyDescent="0.3">
      <c r="A250">
        <v>4145</v>
      </c>
      <c r="B250" t="s">
        <v>7248</v>
      </c>
      <c r="C250">
        <v>2014</v>
      </c>
      <c r="D250" s="34">
        <v>41670</v>
      </c>
      <c r="E250" s="34">
        <v>41677</v>
      </c>
      <c r="F250" t="s">
        <v>50</v>
      </c>
      <c r="G250" t="s">
        <v>2161</v>
      </c>
      <c r="H250" t="s">
        <v>2162</v>
      </c>
      <c r="I250" t="s">
        <v>102</v>
      </c>
      <c r="J250" t="s">
        <v>27</v>
      </c>
      <c r="K250" t="s">
        <v>127</v>
      </c>
      <c r="L250" t="s">
        <v>43</v>
      </c>
      <c r="M250">
        <v>94110</v>
      </c>
      <c r="N250" t="s">
        <v>44</v>
      </c>
      <c r="O250" t="s">
        <v>7249</v>
      </c>
      <c r="P250" t="s">
        <v>46</v>
      </c>
      <c r="Q250" t="s">
        <v>68</v>
      </c>
      <c r="R250" t="s">
        <v>7250</v>
      </c>
      <c r="S250">
        <v>8.82</v>
      </c>
      <c r="T250">
        <v>3</v>
      </c>
      <c r="U250">
        <v>0</v>
      </c>
      <c r="V250">
        <v>2.3814000000000002</v>
      </c>
    </row>
    <row r="251" spans="1:22" x14ac:dyDescent="0.3">
      <c r="A251">
        <v>4144</v>
      </c>
      <c r="B251" t="s">
        <v>7248</v>
      </c>
      <c r="C251">
        <v>2014</v>
      </c>
      <c r="D251" s="34">
        <v>41670</v>
      </c>
      <c r="E251" s="34">
        <v>41677</v>
      </c>
      <c r="F251" t="s">
        <v>50</v>
      </c>
      <c r="G251" t="s">
        <v>2161</v>
      </c>
      <c r="H251" t="s">
        <v>2162</v>
      </c>
      <c r="I251" t="s">
        <v>102</v>
      </c>
      <c r="J251" t="s">
        <v>27</v>
      </c>
      <c r="K251" t="s">
        <v>127</v>
      </c>
      <c r="L251" t="s">
        <v>43</v>
      </c>
      <c r="M251">
        <v>94110</v>
      </c>
      <c r="N251" t="s">
        <v>44</v>
      </c>
      <c r="O251" t="s">
        <v>3320</v>
      </c>
      <c r="P251" t="s">
        <v>46</v>
      </c>
      <c r="Q251" t="s">
        <v>68</v>
      </c>
      <c r="R251" t="s">
        <v>3321</v>
      </c>
      <c r="S251">
        <v>12.74</v>
      </c>
      <c r="T251">
        <v>7</v>
      </c>
      <c r="U251">
        <v>0</v>
      </c>
      <c r="V251">
        <v>5.7329999999999997</v>
      </c>
    </row>
    <row r="252" spans="1:22" x14ac:dyDescent="0.3">
      <c r="A252">
        <v>4010</v>
      </c>
      <c r="B252" t="s">
        <v>7148</v>
      </c>
      <c r="C252">
        <v>2014</v>
      </c>
      <c r="D252" s="34">
        <v>41641</v>
      </c>
      <c r="E252" s="34">
        <v>41645</v>
      </c>
      <c r="F252" t="s">
        <v>50</v>
      </c>
      <c r="G252" t="s">
        <v>519</v>
      </c>
      <c r="H252" t="s">
        <v>520</v>
      </c>
      <c r="I252" t="s">
        <v>26</v>
      </c>
      <c r="J252" t="s">
        <v>27</v>
      </c>
      <c r="K252" t="s">
        <v>42</v>
      </c>
      <c r="L252" t="s">
        <v>43</v>
      </c>
      <c r="M252">
        <v>90036</v>
      </c>
      <c r="N252" t="s">
        <v>44</v>
      </c>
      <c r="O252" t="s">
        <v>7149</v>
      </c>
      <c r="P252" t="s">
        <v>32</v>
      </c>
      <c r="Q252" t="s">
        <v>65</v>
      </c>
      <c r="R252" t="s">
        <v>7150</v>
      </c>
      <c r="S252">
        <v>474.43</v>
      </c>
      <c r="T252">
        <v>11</v>
      </c>
      <c r="U252">
        <v>0</v>
      </c>
      <c r="V252">
        <v>199.26060000000004</v>
      </c>
    </row>
    <row r="253" spans="1:22" x14ac:dyDescent="0.3">
      <c r="A253">
        <v>3954</v>
      </c>
      <c r="B253" t="s">
        <v>7088</v>
      </c>
      <c r="C253">
        <v>2014</v>
      </c>
      <c r="D253" s="34">
        <v>41655</v>
      </c>
      <c r="E253" s="34">
        <v>41659</v>
      </c>
      <c r="F253" t="s">
        <v>50</v>
      </c>
      <c r="G253" t="s">
        <v>1583</v>
      </c>
      <c r="H253" t="s">
        <v>1584</v>
      </c>
      <c r="I253" t="s">
        <v>26</v>
      </c>
      <c r="J253" t="s">
        <v>27</v>
      </c>
      <c r="K253" t="s">
        <v>1320</v>
      </c>
      <c r="L253" t="s">
        <v>1245</v>
      </c>
      <c r="M253">
        <v>2169</v>
      </c>
      <c r="N253" t="s">
        <v>148</v>
      </c>
      <c r="O253" t="s">
        <v>329</v>
      </c>
      <c r="P253" t="s">
        <v>46</v>
      </c>
      <c r="Q253" t="s">
        <v>90</v>
      </c>
      <c r="R253" t="s">
        <v>330</v>
      </c>
      <c r="S253">
        <v>12.7</v>
      </c>
      <c r="T253">
        <v>2</v>
      </c>
      <c r="U253">
        <v>0</v>
      </c>
      <c r="V253">
        <v>5.8419999999999996</v>
      </c>
    </row>
    <row r="254" spans="1:22" x14ac:dyDescent="0.3">
      <c r="A254">
        <v>3901</v>
      </c>
      <c r="B254" t="s">
        <v>7043</v>
      </c>
      <c r="C254">
        <v>2012</v>
      </c>
      <c r="D254" s="34">
        <v>40911</v>
      </c>
      <c r="E254" s="34">
        <v>40916</v>
      </c>
      <c r="F254" t="s">
        <v>50</v>
      </c>
      <c r="G254" t="s">
        <v>2057</v>
      </c>
      <c r="H254" t="s">
        <v>2058</v>
      </c>
      <c r="I254" t="s">
        <v>41</v>
      </c>
      <c r="J254" t="s">
        <v>27</v>
      </c>
      <c r="K254" t="s">
        <v>7044</v>
      </c>
      <c r="L254" t="s">
        <v>104</v>
      </c>
      <c r="M254">
        <v>77520</v>
      </c>
      <c r="N254" t="s">
        <v>105</v>
      </c>
      <c r="O254" t="s">
        <v>1154</v>
      </c>
      <c r="P254" t="s">
        <v>46</v>
      </c>
      <c r="Q254" t="s">
        <v>90</v>
      </c>
      <c r="R254" t="s">
        <v>1155</v>
      </c>
      <c r="S254">
        <v>10.368000000000002</v>
      </c>
      <c r="T254">
        <v>2</v>
      </c>
      <c r="U254">
        <v>0.2</v>
      </c>
      <c r="V254">
        <v>3.6288</v>
      </c>
    </row>
    <row r="255" spans="1:22" x14ac:dyDescent="0.3">
      <c r="A255">
        <v>3886</v>
      </c>
      <c r="B255" t="s">
        <v>7029</v>
      </c>
      <c r="C255">
        <v>2014</v>
      </c>
      <c r="D255" s="34">
        <v>41669</v>
      </c>
      <c r="E255" s="34">
        <v>41673</v>
      </c>
      <c r="F255" t="s">
        <v>50</v>
      </c>
      <c r="G255" t="s">
        <v>2035</v>
      </c>
      <c r="H255" t="s">
        <v>2036</v>
      </c>
      <c r="I255" t="s">
        <v>26</v>
      </c>
      <c r="J255" t="s">
        <v>27</v>
      </c>
      <c r="K255" t="s">
        <v>303</v>
      </c>
      <c r="L255" t="s">
        <v>211</v>
      </c>
      <c r="M255">
        <v>60653</v>
      </c>
      <c r="N255" t="s">
        <v>105</v>
      </c>
      <c r="O255" t="s">
        <v>1120</v>
      </c>
      <c r="P255" t="s">
        <v>46</v>
      </c>
      <c r="Q255" t="s">
        <v>75</v>
      </c>
      <c r="R255" t="s">
        <v>1121</v>
      </c>
      <c r="S255">
        <v>12.127999999999997</v>
      </c>
      <c r="T255">
        <v>4</v>
      </c>
      <c r="U255">
        <v>0.8</v>
      </c>
      <c r="V255">
        <v>-20.617600000000003</v>
      </c>
    </row>
    <row r="256" spans="1:22" x14ac:dyDescent="0.3">
      <c r="A256">
        <v>3797</v>
      </c>
      <c r="B256" t="s">
        <v>6941</v>
      </c>
      <c r="C256">
        <v>2011</v>
      </c>
      <c r="D256" s="34">
        <v>40571</v>
      </c>
      <c r="E256" s="34">
        <v>40577</v>
      </c>
      <c r="F256" t="s">
        <v>50</v>
      </c>
      <c r="G256" t="s">
        <v>6942</v>
      </c>
      <c r="H256" t="s">
        <v>6943</v>
      </c>
      <c r="I256" t="s">
        <v>26</v>
      </c>
      <c r="J256" t="s">
        <v>27</v>
      </c>
      <c r="K256" t="s">
        <v>947</v>
      </c>
      <c r="L256" t="s">
        <v>43</v>
      </c>
      <c r="M256">
        <v>92037</v>
      </c>
      <c r="N256" t="s">
        <v>44</v>
      </c>
      <c r="O256" t="s">
        <v>6946</v>
      </c>
      <c r="P256" t="s">
        <v>46</v>
      </c>
      <c r="Q256" t="s">
        <v>68</v>
      </c>
      <c r="R256" t="s">
        <v>6947</v>
      </c>
      <c r="S256">
        <v>36.44</v>
      </c>
      <c r="T256">
        <v>4</v>
      </c>
      <c r="U256">
        <v>0</v>
      </c>
      <c r="V256">
        <v>12.025199999999998</v>
      </c>
    </row>
    <row r="257" spans="1:22" x14ac:dyDescent="0.3">
      <c r="A257">
        <v>3796</v>
      </c>
      <c r="B257" t="s">
        <v>6941</v>
      </c>
      <c r="C257">
        <v>2011</v>
      </c>
      <c r="D257" s="34">
        <v>40571</v>
      </c>
      <c r="E257" s="34">
        <v>40577</v>
      </c>
      <c r="F257" t="s">
        <v>50</v>
      </c>
      <c r="G257" t="s">
        <v>6942</v>
      </c>
      <c r="H257" t="s">
        <v>6943</v>
      </c>
      <c r="I257" t="s">
        <v>26</v>
      </c>
      <c r="J257" t="s">
        <v>27</v>
      </c>
      <c r="K257" t="s">
        <v>947</v>
      </c>
      <c r="L257" t="s">
        <v>43</v>
      </c>
      <c r="M257">
        <v>92037</v>
      </c>
      <c r="N257" t="s">
        <v>44</v>
      </c>
      <c r="O257" t="s">
        <v>6944</v>
      </c>
      <c r="P257" t="s">
        <v>32</v>
      </c>
      <c r="Q257" t="s">
        <v>56</v>
      </c>
      <c r="R257" t="s">
        <v>6945</v>
      </c>
      <c r="S257">
        <v>333</v>
      </c>
      <c r="T257">
        <v>3</v>
      </c>
      <c r="U257">
        <v>0.2</v>
      </c>
      <c r="V257">
        <v>-16.649999999999991</v>
      </c>
    </row>
    <row r="258" spans="1:22" x14ac:dyDescent="0.3">
      <c r="A258">
        <v>3795</v>
      </c>
      <c r="B258" t="s">
        <v>6941</v>
      </c>
      <c r="C258">
        <v>2011</v>
      </c>
      <c r="D258" s="34">
        <v>40571</v>
      </c>
      <c r="E258" s="34">
        <v>40577</v>
      </c>
      <c r="F258" t="s">
        <v>50</v>
      </c>
      <c r="G258" t="s">
        <v>6942</v>
      </c>
      <c r="H258" t="s">
        <v>6943</v>
      </c>
      <c r="I258" t="s">
        <v>26</v>
      </c>
      <c r="J258" t="s">
        <v>27</v>
      </c>
      <c r="K258" t="s">
        <v>947</v>
      </c>
      <c r="L258" t="s">
        <v>43</v>
      </c>
      <c r="M258">
        <v>92037</v>
      </c>
      <c r="N258" t="s">
        <v>44</v>
      </c>
      <c r="O258" t="s">
        <v>5197</v>
      </c>
      <c r="P258" t="s">
        <v>46</v>
      </c>
      <c r="Q258" t="s">
        <v>59</v>
      </c>
      <c r="R258" t="s">
        <v>5198</v>
      </c>
      <c r="S258">
        <v>57.23</v>
      </c>
      <c r="T258">
        <v>1</v>
      </c>
      <c r="U258">
        <v>0</v>
      </c>
      <c r="V258">
        <v>14.307499999999997</v>
      </c>
    </row>
    <row r="259" spans="1:22" x14ac:dyDescent="0.3">
      <c r="A259">
        <v>3744</v>
      </c>
      <c r="B259" t="s">
        <v>6896</v>
      </c>
      <c r="C259">
        <v>2013</v>
      </c>
      <c r="D259" s="34">
        <v>41289</v>
      </c>
      <c r="E259" s="34">
        <v>41295</v>
      </c>
      <c r="F259" t="s">
        <v>50</v>
      </c>
      <c r="G259" t="s">
        <v>5054</v>
      </c>
      <c r="H259" t="s">
        <v>5055</v>
      </c>
      <c r="I259" t="s">
        <v>26</v>
      </c>
      <c r="J259" t="s">
        <v>27</v>
      </c>
      <c r="K259" t="s">
        <v>266</v>
      </c>
      <c r="L259" t="s">
        <v>267</v>
      </c>
      <c r="M259">
        <v>10011</v>
      </c>
      <c r="N259" t="s">
        <v>148</v>
      </c>
      <c r="O259" t="s">
        <v>1342</v>
      </c>
      <c r="P259" t="s">
        <v>46</v>
      </c>
      <c r="Q259" t="s">
        <v>75</v>
      </c>
      <c r="R259" t="s">
        <v>1343</v>
      </c>
      <c r="S259">
        <v>49.536000000000001</v>
      </c>
      <c r="T259">
        <v>3</v>
      </c>
      <c r="U259">
        <v>0.2</v>
      </c>
      <c r="V259">
        <v>17.337599999999998</v>
      </c>
    </row>
    <row r="260" spans="1:22" x14ac:dyDescent="0.3">
      <c r="A260">
        <v>3743</v>
      </c>
      <c r="B260" t="s">
        <v>6896</v>
      </c>
      <c r="C260">
        <v>2013</v>
      </c>
      <c r="D260" s="34">
        <v>41289</v>
      </c>
      <c r="E260" s="34">
        <v>41295</v>
      </c>
      <c r="F260" t="s">
        <v>50</v>
      </c>
      <c r="G260" t="s">
        <v>5054</v>
      </c>
      <c r="H260" t="s">
        <v>5055</v>
      </c>
      <c r="I260" t="s">
        <v>26</v>
      </c>
      <c r="J260" t="s">
        <v>27</v>
      </c>
      <c r="K260" t="s">
        <v>266</v>
      </c>
      <c r="L260" t="s">
        <v>267</v>
      </c>
      <c r="M260">
        <v>10011</v>
      </c>
      <c r="N260" t="s">
        <v>148</v>
      </c>
      <c r="O260" t="s">
        <v>5226</v>
      </c>
      <c r="P260" t="s">
        <v>46</v>
      </c>
      <c r="Q260" t="s">
        <v>90</v>
      </c>
      <c r="R260" t="s">
        <v>5227</v>
      </c>
      <c r="S260">
        <v>60.12</v>
      </c>
      <c r="T260">
        <v>9</v>
      </c>
      <c r="U260">
        <v>0</v>
      </c>
      <c r="V260">
        <v>28.857599999999998</v>
      </c>
    </row>
    <row r="261" spans="1:22" x14ac:dyDescent="0.3">
      <c r="A261">
        <v>3742</v>
      </c>
      <c r="B261" t="s">
        <v>6896</v>
      </c>
      <c r="C261">
        <v>2013</v>
      </c>
      <c r="D261" s="34">
        <v>41289</v>
      </c>
      <c r="E261" s="34">
        <v>41295</v>
      </c>
      <c r="F261" t="s">
        <v>50</v>
      </c>
      <c r="G261" t="s">
        <v>5054</v>
      </c>
      <c r="H261" t="s">
        <v>5055</v>
      </c>
      <c r="I261" t="s">
        <v>26</v>
      </c>
      <c r="J261" t="s">
        <v>27</v>
      </c>
      <c r="K261" t="s">
        <v>266</v>
      </c>
      <c r="L261" t="s">
        <v>267</v>
      </c>
      <c r="M261">
        <v>10011</v>
      </c>
      <c r="N261" t="s">
        <v>148</v>
      </c>
      <c r="O261" t="s">
        <v>1262</v>
      </c>
      <c r="P261" t="s">
        <v>46</v>
      </c>
      <c r="Q261" t="s">
        <v>173</v>
      </c>
      <c r="R261" t="s">
        <v>1263</v>
      </c>
      <c r="S261">
        <v>16.52</v>
      </c>
      <c r="T261">
        <v>4</v>
      </c>
      <c r="U261">
        <v>0</v>
      </c>
      <c r="V261">
        <v>7.5991999999999997</v>
      </c>
    </row>
    <row r="262" spans="1:22" x14ac:dyDescent="0.3">
      <c r="A262">
        <v>3702</v>
      </c>
      <c r="B262" t="s">
        <v>6864</v>
      </c>
      <c r="C262">
        <v>2013</v>
      </c>
      <c r="D262" s="34">
        <v>41283</v>
      </c>
      <c r="E262" s="34">
        <v>41287</v>
      </c>
      <c r="F262" t="s">
        <v>23</v>
      </c>
      <c r="G262" t="s">
        <v>6865</v>
      </c>
      <c r="H262" t="s">
        <v>6866</v>
      </c>
      <c r="I262" t="s">
        <v>41</v>
      </c>
      <c r="J262" t="s">
        <v>27</v>
      </c>
      <c r="K262" t="s">
        <v>2835</v>
      </c>
      <c r="L262" t="s">
        <v>498</v>
      </c>
      <c r="M262">
        <v>43615</v>
      </c>
      <c r="N262" t="s">
        <v>148</v>
      </c>
      <c r="O262" t="s">
        <v>6158</v>
      </c>
      <c r="P262" t="s">
        <v>32</v>
      </c>
      <c r="Q262" t="s">
        <v>65</v>
      </c>
      <c r="R262" t="s">
        <v>6159</v>
      </c>
      <c r="S262">
        <v>15.168000000000001</v>
      </c>
      <c r="T262">
        <v>2</v>
      </c>
      <c r="U262">
        <v>0.2</v>
      </c>
      <c r="V262">
        <v>3.7920000000000011</v>
      </c>
    </row>
    <row r="263" spans="1:22" x14ac:dyDescent="0.3">
      <c r="A263">
        <v>3236</v>
      </c>
      <c r="B263" t="s">
        <v>6449</v>
      </c>
      <c r="C263">
        <v>2013</v>
      </c>
      <c r="D263" s="34">
        <v>41289</v>
      </c>
      <c r="E263" s="34">
        <v>41289</v>
      </c>
      <c r="F263" t="s">
        <v>1290</v>
      </c>
      <c r="G263" t="s">
        <v>984</v>
      </c>
      <c r="H263" t="s">
        <v>985</v>
      </c>
      <c r="I263" t="s">
        <v>26</v>
      </c>
      <c r="J263" t="s">
        <v>27</v>
      </c>
      <c r="K263" t="s">
        <v>746</v>
      </c>
      <c r="L263" t="s">
        <v>747</v>
      </c>
      <c r="M263">
        <v>6824</v>
      </c>
      <c r="N263" t="s">
        <v>148</v>
      </c>
      <c r="O263" t="s">
        <v>1051</v>
      </c>
      <c r="P263" t="s">
        <v>32</v>
      </c>
      <c r="Q263" t="s">
        <v>56</v>
      </c>
      <c r="R263" t="s">
        <v>1052</v>
      </c>
      <c r="S263">
        <v>181.79699999999997</v>
      </c>
      <c r="T263">
        <v>1</v>
      </c>
      <c r="U263">
        <v>0.3</v>
      </c>
      <c r="V263">
        <v>-15.582599999999999</v>
      </c>
    </row>
    <row r="264" spans="1:22" x14ac:dyDescent="0.3">
      <c r="A264">
        <v>3210</v>
      </c>
      <c r="B264" t="s">
        <v>6426</v>
      </c>
      <c r="C264">
        <v>2013</v>
      </c>
      <c r="D264" s="34">
        <v>41283</v>
      </c>
      <c r="E264" s="34">
        <v>41289</v>
      </c>
      <c r="F264" t="s">
        <v>50</v>
      </c>
      <c r="G264" t="s">
        <v>1345</v>
      </c>
      <c r="H264" t="s">
        <v>1346</v>
      </c>
      <c r="I264" t="s">
        <v>41</v>
      </c>
      <c r="J264" t="s">
        <v>27</v>
      </c>
      <c r="K264" t="s">
        <v>3488</v>
      </c>
      <c r="L264" t="s">
        <v>43</v>
      </c>
      <c r="M264">
        <v>93727</v>
      </c>
      <c r="N264" t="s">
        <v>44</v>
      </c>
      <c r="O264" t="s">
        <v>313</v>
      </c>
      <c r="P264" t="s">
        <v>71</v>
      </c>
      <c r="Q264" t="s">
        <v>72</v>
      </c>
      <c r="R264" t="s">
        <v>314</v>
      </c>
      <c r="S264">
        <v>377.92800000000005</v>
      </c>
      <c r="T264">
        <v>9</v>
      </c>
      <c r="U264">
        <v>0.2</v>
      </c>
      <c r="V264">
        <v>141.72300000000001</v>
      </c>
    </row>
    <row r="265" spans="1:22" x14ac:dyDescent="0.3">
      <c r="A265">
        <v>3209</v>
      </c>
      <c r="B265" t="s">
        <v>6426</v>
      </c>
      <c r="C265">
        <v>2013</v>
      </c>
      <c r="D265" s="34">
        <v>41283</v>
      </c>
      <c r="E265" s="34">
        <v>41289</v>
      </c>
      <c r="F265" t="s">
        <v>50</v>
      </c>
      <c r="G265" t="s">
        <v>1345</v>
      </c>
      <c r="H265" t="s">
        <v>1346</v>
      </c>
      <c r="I265" t="s">
        <v>41</v>
      </c>
      <c r="J265" t="s">
        <v>27</v>
      </c>
      <c r="K265" t="s">
        <v>3488</v>
      </c>
      <c r="L265" t="s">
        <v>43</v>
      </c>
      <c r="M265">
        <v>93727</v>
      </c>
      <c r="N265" t="s">
        <v>44</v>
      </c>
      <c r="O265" t="s">
        <v>6427</v>
      </c>
      <c r="P265" t="s">
        <v>71</v>
      </c>
      <c r="Q265" t="s">
        <v>161</v>
      </c>
      <c r="R265" t="s">
        <v>6428</v>
      </c>
      <c r="S265">
        <v>349.95</v>
      </c>
      <c r="T265">
        <v>5</v>
      </c>
      <c r="U265">
        <v>0</v>
      </c>
      <c r="V265">
        <v>118.98299999999999</v>
      </c>
    </row>
    <row r="266" spans="1:22" x14ac:dyDescent="0.3">
      <c r="A266">
        <v>3084</v>
      </c>
      <c r="B266" t="s">
        <v>6298</v>
      </c>
      <c r="C266">
        <v>2011</v>
      </c>
      <c r="D266" s="34">
        <v>40572</v>
      </c>
      <c r="E266" s="34">
        <v>40578</v>
      </c>
      <c r="F266" t="s">
        <v>50</v>
      </c>
      <c r="G266" t="s">
        <v>1810</v>
      </c>
      <c r="H266" t="s">
        <v>1811</v>
      </c>
      <c r="I266" t="s">
        <v>26</v>
      </c>
      <c r="J266" t="s">
        <v>27</v>
      </c>
      <c r="K266" t="s">
        <v>266</v>
      </c>
      <c r="L266" t="s">
        <v>267</v>
      </c>
      <c r="M266">
        <v>10024</v>
      </c>
      <c r="N266" t="s">
        <v>148</v>
      </c>
      <c r="O266" t="s">
        <v>794</v>
      </c>
      <c r="P266" t="s">
        <v>46</v>
      </c>
      <c r="Q266" t="s">
        <v>75</v>
      </c>
      <c r="R266" t="s">
        <v>795</v>
      </c>
      <c r="S266">
        <v>3.9280000000000004</v>
      </c>
      <c r="T266">
        <v>1</v>
      </c>
      <c r="U266">
        <v>0.2</v>
      </c>
      <c r="V266">
        <v>1.3256999999999999</v>
      </c>
    </row>
    <row r="267" spans="1:22" x14ac:dyDescent="0.3">
      <c r="A267">
        <v>3074</v>
      </c>
      <c r="B267" t="s">
        <v>6290</v>
      </c>
      <c r="C267">
        <v>2013</v>
      </c>
      <c r="D267" s="34">
        <v>41277</v>
      </c>
      <c r="E267" s="34">
        <v>41279</v>
      </c>
      <c r="F267" t="s">
        <v>188</v>
      </c>
      <c r="G267" t="s">
        <v>1990</v>
      </c>
      <c r="H267" t="s">
        <v>1991</v>
      </c>
      <c r="I267" t="s">
        <v>26</v>
      </c>
      <c r="J267" t="s">
        <v>27</v>
      </c>
      <c r="K267" t="s">
        <v>42</v>
      </c>
      <c r="L267" t="s">
        <v>43</v>
      </c>
      <c r="M267">
        <v>90045</v>
      </c>
      <c r="N267" t="s">
        <v>44</v>
      </c>
      <c r="O267" t="s">
        <v>5197</v>
      </c>
      <c r="P267" t="s">
        <v>46</v>
      </c>
      <c r="Q267" t="s">
        <v>59</v>
      </c>
      <c r="R267" t="s">
        <v>5198</v>
      </c>
      <c r="S267">
        <v>114.46</v>
      </c>
      <c r="T267">
        <v>2</v>
      </c>
      <c r="U267">
        <v>0</v>
      </c>
      <c r="V267">
        <v>28.614999999999995</v>
      </c>
    </row>
    <row r="268" spans="1:22" x14ac:dyDescent="0.3">
      <c r="A268">
        <v>2979</v>
      </c>
      <c r="B268" t="s">
        <v>6170</v>
      </c>
      <c r="C268">
        <v>2011</v>
      </c>
      <c r="D268" s="34">
        <v>40557</v>
      </c>
      <c r="E268" s="34">
        <v>40560</v>
      </c>
      <c r="F268" t="s">
        <v>23</v>
      </c>
      <c r="G268" t="s">
        <v>3731</v>
      </c>
      <c r="H268" t="s">
        <v>3732</v>
      </c>
      <c r="I268" t="s">
        <v>26</v>
      </c>
      <c r="J268" t="s">
        <v>27</v>
      </c>
      <c r="K268" t="s">
        <v>6171</v>
      </c>
      <c r="L268" t="s">
        <v>383</v>
      </c>
      <c r="M268">
        <v>29464</v>
      </c>
      <c r="N268" t="s">
        <v>30</v>
      </c>
      <c r="O268" t="s">
        <v>6128</v>
      </c>
      <c r="P268" t="s">
        <v>32</v>
      </c>
      <c r="Q268" t="s">
        <v>36</v>
      </c>
      <c r="R268" t="s">
        <v>6129</v>
      </c>
      <c r="S268">
        <v>545.93999999999994</v>
      </c>
      <c r="T268">
        <v>6</v>
      </c>
      <c r="U268">
        <v>0</v>
      </c>
      <c r="V268">
        <v>87.350400000000036</v>
      </c>
    </row>
    <row r="269" spans="1:22" x14ac:dyDescent="0.3">
      <c r="A269">
        <v>2922</v>
      </c>
      <c r="B269" t="s">
        <v>6112</v>
      </c>
      <c r="C269">
        <v>2014</v>
      </c>
      <c r="D269" s="34">
        <v>41670</v>
      </c>
      <c r="E269" s="34">
        <v>41670</v>
      </c>
      <c r="F269" t="s">
        <v>1290</v>
      </c>
      <c r="G269" t="s">
        <v>3881</v>
      </c>
      <c r="H269" t="s">
        <v>3882</v>
      </c>
      <c r="I269" t="s">
        <v>26</v>
      </c>
      <c r="J269" t="s">
        <v>27</v>
      </c>
      <c r="K269" t="s">
        <v>127</v>
      </c>
      <c r="L269" t="s">
        <v>43</v>
      </c>
      <c r="M269">
        <v>94109</v>
      </c>
      <c r="N269" t="s">
        <v>44</v>
      </c>
      <c r="O269" t="s">
        <v>2164</v>
      </c>
      <c r="P269" t="s">
        <v>46</v>
      </c>
      <c r="Q269" t="s">
        <v>59</v>
      </c>
      <c r="R269" t="s">
        <v>2165</v>
      </c>
      <c r="S269">
        <v>129.30000000000001</v>
      </c>
      <c r="T269">
        <v>2</v>
      </c>
      <c r="U269">
        <v>0</v>
      </c>
      <c r="V269">
        <v>6.4649999999999892</v>
      </c>
    </row>
    <row r="270" spans="1:22" x14ac:dyDescent="0.3">
      <c r="A270">
        <v>2898</v>
      </c>
      <c r="B270" t="s">
        <v>6086</v>
      </c>
      <c r="C270">
        <v>2013</v>
      </c>
      <c r="D270" s="34">
        <v>41278</v>
      </c>
      <c r="E270" s="34">
        <v>41283</v>
      </c>
      <c r="F270" t="s">
        <v>50</v>
      </c>
      <c r="G270" t="s">
        <v>3597</v>
      </c>
      <c r="H270" t="s">
        <v>3598</v>
      </c>
      <c r="I270" t="s">
        <v>41</v>
      </c>
      <c r="J270" t="s">
        <v>27</v>
      </c>
      <c r="K270" t="s">
        <v>467</v>
      </c>
      <c r="L270" t="s">
        <v>88</v>
      </c>
      <c r="M270">
        <v>28205</v>
      </c>
      <c r="N270" t="s">
        <v>30</v>
      </c>
      <c r="O270" t="s">
        <v>5426</v>
      </c>
      <c r="P270" t="s">
        <v>71</v>
      </c>
      <c r="Q270" t="s">
        <v>1216</v>
      </c>
      <c r="R270" t="s">
        <v>5427</v>
      </c>
      <c r="S270">
        <v>959.96800000000007</v>
      </c>
      <c r="T270">
        <v>4</v>
      </c>
      <c r="U270">
        <v>0.2</v>
      </c>
      <c r="V270">
        <v>119.99599999999992</v>
      </c>
    </row>
    <row r="271" spans="1:22" x14ac:dyDescent="0.3">
      <c r="A271">
        <v>268</v>
      </c>
      <c r="B271" t="s">
        <v>1000</v>
      </c>
      <c r="C271">
        <v>2013</v>
      </c>
      <c r="D271" s="34">
        <v>41296</v>
      </c>
      <c r="E271" s="34">
        <v>41302</v>
      </c>
      <c r="F271" t="s">
        <v>50</v>
      </c>
      <c r="G271" t="s">
        <v>387</v>
      </c>
      <c r="H271" t="s">
        <v>388</v>
      </c>
      <c r="I271" t="s">
        <v>26</v>
      </c>
      <c r="J271" t="s">
        <v>27</v>
      </c>
      <c r="K271" t="s">
        <v>1001</v>
      </c>
      <c r="L271" t="s">
        <v>788</v>
      </c>
      <c r="M271">
        <v>7960</v>
      </c>
      <c r="N271" t="s">
        <v>148</v>
      </c>
      <c r="O271" t="s">
        <v>1002</v>
      </c>
      <c r="P271" t="s">
        <v>46</v>
      </c>
      <c r="Q271" t="s">
        <v>269</v>
      </c>
      <c r="R271" t="s">
        <v>1003</v>
      </c>
      <c r="S271">
        <v>7.5600000000000005</v>
      </c>
      <c r="T271">
        <v>6</v>
      </c>
      <c r="U271">
        <v>0</v>
      </c>
      <c r="V271">
        <v>0.3024</v>
      </c>
    </row>
    <row r="272" spans="1:22" x14ac:dyDescent="0.3">
      <c r="A272">
        <v>2885</v>
      </c>
      <c r="B272" t="s">
        <v>6070</v>
      </c>
      <c r="C272">
        <v>2013</v>
      </c>
      <c r="D272" s="34">
        <v>41304</v>
      </c>
      <c r="E272" s="34">
        <v>41308</v>
      </c>
      <c r="F272" t="s">
        <v>50</v>
      </c>
      <c r="G272" t="s">
        <v>1913</v>
      </c>
      <c r="H272" t="s">
        <v>1914</v>
      </c>
      <c r="I272" t="s">
        <v>26</v>
      </c>
      <c r="J272" t="s">
        <v>27</v>
      </c>
      <c r="K272" t="s">
        <v>127</v>
      </c>
      <c r="L272" t="s">
        <v>43</v>
      </c>
      <c r="M272">
        <v>94122</v>
      </c>
      <c r="N272" t="s">
        <v>44</v>
      </c>
      <c r="O272" t="s">
        <v>2471</v>
      </c>
      <c r="P272" t="s">
        <v>46</v>
      </c>
      <c r="Q272" t="s">
        <v>75</v>
      </c>
      <c r="R272" t="s">
        <v>2472</v>
      </c>
      <c r="S272">
        <v>17.456</v>
      </c>
      <c r="T272">
        <v>2</v>
      </c>
      <c r="U272">
        <v>0.2</v>
      </c>
      <c r="V272">
        <v>5.8914</v>
      </c>
    </row>
    <row r="273" spans="1:22" x14ac:dyDescent="0.3">
      <c r="A273">
        <v>2880</v>
      </c>
      <c r="B273" t="s">
        <v>6065</v>
      </c>
      <c r="C273">
        <v>2013</v>
      </c>
      <c r="D273" s="34">
        <v>41289</v>
      </c>
      <c r="E273" s="34">
        <v>41293</v>
      </c>
      <c r="F273" t="s">
        <v>50</v>
      </c>
      <c r="G273" t="s">
        <v>5928</v>
      </c>
      <c r="H273" t="s">
        <v>5929</v>
      </c>
      <c r="I273" t="s">
        <v>102</v>
      </c>
      <c r="J273" t="s">
        <v>27</v>
      </c>
      <c r="K273" t="s">
        <v>787</v>
      </c>
      <c r="L273" t="s">
        <v>788</v>
      </c>
      <c r="M273">
        <v>7090</v>
      </c>
      <c r="N273" t="s">
        <v>148</v>
      </c>
      <c r="O273" t="s">
        <v>478</v>
      </c>
      <c r="P273" t="s">
        <v>71</v>
      </c>
      <c r="Q273" t="s">
        <v>161</v>
      </c>
      <c r="R273" t="s">
        <v>479</v>
      </c>
      <c r="S273">
        <v>254.96999999999997</v>
      </c>
      <c r="T273">
        <v>3</v>
      </c>
      <c r="U273">
        <v>0</v>
      </c>
      <c r="V273">
        <v>91.789199999999994</v>
      </c>
    </row>
    <row r="274" spans="1:22" x14ac:dyDescent="0.3">
      <c r="A274">
        <v>2879</v>
      </c>
      <c r="B274" t="s">
        <v>6065</v>
      </c>
      <c r="C274">
        <v>2013</v>
      </c>
      <c r="D274" s="34">
        <v>41289</v>
      </c>
      <c r="E274" s="34">
        <v>41293</v>
      </c>
      <c r="F274" t="s">
        <v>50</v>
      </c>
      <c r="G274" t="s">
        <v>5928</v>
      </c>
      <c r="H274" t="s">
        <v>5929</v>
      </c>
      <c r="I274" t="s">
        <v>102</v>
      </c>
      <c r="J274" t="s">
        <v>27</v>
      </c>
      <c r="K274" t="s">
        <v>787</v>
      </c>
      <c r="L274" t="s">
        <v>788</v>
      </c>
      <c r="M274">
        <v>7090</v>
      </c>
      <c r="N274" t="s">
        <v>148</v>
      </c>
      <c r="O274" t="s">
        <v>1468</v>
      </c>
      <c r="P274" t="s">
        <v>46</v>
      </c>
      <c r="Q274" t="s">
        <v>68</v>
      </c>
      <c r="R274" t="s">
        <v>1469</v>
      </c>
      <c r="S274">
        <v>4.66</v>
      </c>
      <c r="T274">
        <v>2</v>
      </c>
      <c r="U274">
        <v>0</v>
      </c>
      <c r="V274">
        <v>1.3513999999999995</v>
      </c>
    </row>
    <row r="275" spans="1:22" x14ac:dyDescent="0.3">
      <c r="A275">
        <v>2878</v>
      </c>
      <c r="B275" t="s">
        <v>6065</v>
      </c>
      <c r="C275">
        <v>2013</v>
      </c>
      <c r="D275" s="34">
        <v>41289</v>
      </c>
      <c r="E275" s="34">
        <v>41293</v>
      </c>
      <c r="F275" t="s">
        <v>50</v>
      </c>
      <c r="G275" t="s">
        <v>5928</v>
      </c>
      <c r="H275" t="s">
        <v>5929</v>
      </c>
      <c r="I275" t="s">
        <v>102</v>
      </c>
      <c r="J275" t="s">
        <v>27</v>
      </c>
      <c r="K275" t="s">
        <v>787</v>
      </c>
      <c r="L275" t="s">
        <v>788</v>
      </c>
      <c r="M275">
        <v>7090</v>
      </c>
      <c r="N275" t="s">
        <v>148</v>
      </c>
      <c r="O275" t="s">
        <v>5033</v>
      </c>
      <c r="P275" t="s">
        <v>46</v>
      </c>
      <c r="Q275" t="s">
        <v>173</v>
      </c>
      <c r="R275" t="s">
        <v>5034</v>
      </c>
      <c r="S275">
        <v>52.34</v>
      </c>
      <c r="T275">
        <v>2</v>
      </c>
      <c r="U275">
        <v>0</v>
      </c>
      <c r="V275">
        <v>24.599800000000002</v>
      </c>
    </row>
    <row r="276" spans="1:22" x14ac:dyDescent="0.3">
      <c r="A276">
        <v>2877</v>
      </c>
      <c r="B276" t="s">
        <v>6064</v>
      </c>
      <c r="C276">
        <v>2013</v>
      </c>
      <c r="D276" s="34">
        <v>41295</v>
      </c>
      <c r="E276" s="34">
        <v>41297</v>
      </c>
      <c r="F276" t="s">
        <v>23</v>
      </c>
      <c r="G276" t="s">
        <v>1242</v>
      </c>
      <c r="H276" t="s">
        <v>1243</v>
      </c>
      <c r="I276" t="s">
        <v>26</v>
      </c>
      <c r="J276" t="s">
        <v>27</v>
      </c>
      <c r="K276" t="s">
        <v>947</v>
      </c>
      <c r="L276" t="s">
        <v>43</v>
      </c>
      <c r="M276">
        <v>92037</v>
      </c>
      <c r="N276" t="s">
        <v>44</v>
      </c>
      <c r="O276" t="s">
        <v>1280</v>
      </c>
      <c r="P276" t="s">
        <v>32</v>
      </c>
      <c r="Q276" t="s">
        <v>36</v>
      </c>
      <c r="R276" t="s">
        <v>1281</v>
      </c>
      <c r="S276">
        <v>1013.4879999999999</v>
      </c>
      <c r="T276">
        <v>7</v>
      </c>
      <c r="U276">
        <v>0.2</v>
      </c>
      <c r="V276">
        <v>76.011600000000016</v>
      </c>
    </row>
    <row r="277" spans="1:22" x14ac:dyDescent="0.3">
      <c r="A277">
        <v>2876</v>
      </c>
      <c r="B277" t="s">
        <v>6064</v>
      </c>
      <c r="C277">
        <v>2013</v>
      </c>
      <c r="D277" s="34">
        <v>41295</v>
      </c>
      <c r="E277" s="34">
        <v>41297</v>
      </c>
      <c r="F277" t="s">
        <v>23</v>
      </c>
      <c r="G277" t="s">
        <v>1242</v>
      </c>
      <c r="H277" t="s">
        <v>1243</v>
      </c>
      <c r="I277" t="s">
        <v>26</v>
      </c>
      <c r="J277" t="s">
        <v>27</v>
      </c>
      <c r="K277" t="s">
        <v>947</v>
      </c>
      <c r="L277" t="s">
        <v>43</v>
      </c>
      <c r="M277">
        <v>92037</v>
      </c>
      <c r="N277" t="s">
        <v>44</v>
      </c>
      <c r="O277" t="s">
        <v>3891</v>
      </c>
      <c r="P277" t="s">
        <v>32</v>
      </c>
      <c r="Q277" t="s">
        <v>36</v>
      </c>
      <c r="R277" t="s">
        <v>3892</v>
      </c>
      <c r="S277">
        <v>153.56800000000001</v>
      </c>
      <c r="T277">
        <v>2</v>
      </c>
      <c r="U277">
        <v>0.2</v>
      </c>
      <c r="V277">
        <v>-5.758800000000015</v>
      </c>
    </row>
    <row r="278" spans="1:22" x14ac:dyDescent="0.3">
      <c r="A278">
        <v>2835</v>
      </c>
      <c r="B278" t="s">
        <v>6011</v>
      </c>
      <c r="C278">
        <v>2014</v>
      </c>
      <c r="D278" s="34">
        <v>41666</v>
      </c>
      <c r="E278" s="34">
        <v>41671</v>
      </c>
      <c r="F278" t="s">
        <v>23</v>
      </c>
      <c r="G278" t="s">
        <v>6012</v>
      </c>
      <c r="H278" t="s">
        <v>6013</v>
      </c>
      <c r="I278" t="s">
        <v>41</v>
      </c>
      <c r="J278" t="s">
        <v>27</v>
      </c>
      <c r="K278" t="s">
        <v>5893</v>
      </c>
      <c r="L278" t="s">
        <v>358</v>
      </c>
      <c r="M278">
        <v>35244</v>
      </c>
      <c r="N278" t="s">
        <v>30</v>
      </c>
      <c r="O278" t="s">
        <v>748</v>
      </c>
      <c r="P278" t="s">
        <v>46</v>
      </c>
      <c r="Q278" t="s">
        <v>75</v>
      </c>
      <c r="R278" t="s">
        <v>749</v>
      </c>
      <c r="S278">
        <v>7.16</v>
      </c>
      <c r="T278">
        <v>2</v>
      </c>
      <c r="U278">
        <v>0</v>
      </c>
      <c r="V278">
        <v>3.4367999999999999</v>
      </c>
    </row>
    <row r="279" spans="1:22" x14ac:dyDescent="0.3">
      <c r="A279">
        <v>2834</v>
      </c>
      <c r="B279" t="s">
        <v>6011</v>
      </c>
      <c r="C279">
        <v>2014</v>
      </c>
      <c r="D279" s="34">
        <v>41666</v>
      </c>
      <c r="E279" s="34">
        <v>41671</v>
      </c>
      <c r="F279" t="s">
        <v>23</v>
      </c>
      <c r="G279" t="s">
        <v>6012</v>
      </c>
      <c r="H279" t="s">
        <v>6013</v>
      </c>
      <c r="I279" t="s">
        <v>41</v>
      </c>
      <c r="J279" t="s">
        <v>27</v>
      </c>
      <c r="K279" t="s">
        <v>5893</v>
      </c>
      <c r="L279" t="s">
        <v>358</v>
      </c>
      <c r="M279">
        <v>35244</v>
      </c>
      <c r="N279" t="s">
        <v>30</v>
      </c>
      <c r="O279" t="s">
        <v>640</v>
      </c>
      <c r="P279" t="s">
        <v>46</v>
      </c>
      <c r="Q279" t="s">
        <v>68</v>
      </c>
      <c r="R279" t="s">
        <v>641</v>
      </c>
      <c r="S279">
        <v>15.469999999999999</v>
      </c>
      <c r="T279">
        <v>7</v>
      </c>
      <c r="U279">
        <v>0</v>
      </c>
      <c r="V279">
        <v>4.1768999999999998</v>
      </c>
    </row>
    <row r="280" spans="1:22" x14ac:dyDescent="0.3">
      <c r="A280">
        <v>2822</v>
      </c>
      <c r="B280" t="s">
        <v>5998</v>
      </c>
      <c r="C280">
        <v>2014</v>
      </c>
      <c r="D280" s="34">
        <v>41640</v>
      </c>
      <c r="E280" s="34">
        <v>41645</v>
      </c>
      <c r="F280" t="s">
        <v>50</v>
      </c>
      <c r="G280" t="s">
        <v>3147</v>
      </c>
      <c r="H280" t="s">
        <v>3148</v>
      </c>
      <c r="I280" t="s">
        <v>26</v>
      </c>
      <c r="J280" t="s">
        <v>27</v>
      </c>
      <c r="K280" t="s">
        <v>1883</v>
      </c>
      <c r="L280" t="s">
        <v>43</v>
      </c>
      <c r="M280">
        <v>92804</v>
      </c>
      <c r="N280" t="s">
        <v>44</v>
      </c>
      <c r="O280" t="s">
        <v>861</v>
      </c>
      <c r="P280" t="s">
        <v>71</v>
      </c>
      <c r="Q280" t="s">
        <v>72</v>
      </c>
      <c r="R280" t="s">
        <v>862</v>
      </c>
      <c r="S280">
        <v>302.37599999999998</v>
      </c>
      <c r="T280">
        <v>3</v>
      </c>
      <c r="U280">
        <v>0.2</v>
      </c>
      <c r="V280">
        <v>22.678200000000018</v>
      </c>
    </row>
    <row r="281" spans="1:22" x14ac:dyDescent="0.3">
      <c r="A281">
        <v>2768</v>
      </c>
      <c r="B281" t="s">
        <v>5938</v>
      </c>
      <c r="C281">
        <v>2014</v>
      </c>
      <c r="D281" s="34">
        <v>41655</v>
      </c>
      <c r="E281" s="34">
        <v>41658</v>
      </c>
      <c r="F281" t="s">
        <v>188</v>
      </c>
      <c r="G281" t="s">
        <v>2940</v>
      </c>
      <c r="H281" t="s">
        <v>2941</v>
      </c>
      <c r="I281" t="s">
        <v>26</v>
      </c>
      <c r="J281" t="s">
        <v>27</v>
      </c>
      <c r="K281" t="s">
        <v>146</v>
      </c>
      <c r="L281" t="s">
        <v>147</v>
      </c>
      <c r="M281">
        <v>19134</v>
      </c>
      <c r="N281" t="s">
        <v>148</v>
      </c>
      <c r="O281" t="s">
        <v>937</v>
      </c>
      <c r="P281" t="s">
        <v>46</v>
      </c>
      <c r="Q281" t="s">
        <v>78</v>
      </c>
      <c r="R281" t="s">
        <v>938</v>
      </c>
      <c r="S281">
        <v>1924.1599999999999</v>
      </c>
      <c r="T281">
        <v>8</v>
      </c>
      <c r="U281">
        <v>0.2</v>
      </c>
      <c r="V281">
        <v>312.67599999999993</v>
      </c>
    </row>
    <row r="282" spans="1:22" x14ac:dyDescent="0.3">
      <c r="A282">
        <v>2767</v>
      </c>
      <c r="B282" t="s">
        <v>5938</v>
      </c>
      <c r="C282">
        <v>2014</v>
      </c>
      <c r="D282" s="34">
        <v>41655</v>
      </c>
      <c r="E282" s="34">
        <v>41658</v>
      </c>
      <c r="F282" t="s">
        <v>188</v>
      </c>
      <c r="G282" t="s">
        <v>2940</v>
      </c>
      <c r="H282" t="s">
        <v>2941</v>
      </c>
      <c r="I282" t="s">
        <v>26</v>
      </c>
      <c r="J282" t="s">
        <v>27</v>
      </c>
      <c r="K282" t="s">
        <v>146</v>
      </c>
      <c r="L282" t="s">
        <v>147</v>
      </c>
      <c r="M282">
        <v>19134</v>
      </c>
      <c r="N282" t="s">
        <v>148</v>
      </c>
      <c r="O282" t="s">
        <v>5939</v>
      </c>
      <c r="P282" t="s">
        <v>46</v>
      </c>
      <c r="Q282" t="s">
        <v>78</v>
      </c>
      <c r="R282" t="s">
        <v>5940</v>
      </c>
      <c r="S282">
        <v>34.384</v>
      </c>
      <c r="T282">
        <v>1</v>
      </c>
      <c r="U282">
        <v>0.2</v>
      </c>
      <c r="V282">
        <v>3.8681999999999945</v>
      </c>
    </row>
    <row r="283" spans="1:22" x14ac:dyDescent="0.3">
      <c r="A283">
        <v>2710</v>
      </c>
      <c r="B283" t="s">
        <v>5856</v>
      </c>
      <c r="C283">
        <v>2012</v>
      </c>
      <c r="D283" s="34">
        <v>40938</v>
      </c>
      <c r="E283" s="34">
        <v>40945</v>
      </c>
      <c r="F283" t="s">
        <v>50</v>
      </c>
      <c r="G283" t="s">
        <v>1957</v>
      </c>
      <c r="H283" t="s">
        <v>1958</v>
      </c>
      <c r="I283" t="s">
        <v>26</v>
      </c>
      <c r="J283" t="s">
        <v>27</v>
      </c>
      <c r="K283" t="s">
        <v>42</v>
      </c>
      <c r="L283" t="s">
        <v>43</v>
      </c>
      <c r="M283">
        <v>90049</v>
      </c>
      <c r="N283" t="s">
        <v>44</v>
      </c>
      <c r="O283" t="s">
        <v>4603</v>
      </c>
      <c r="P283" t="s">
        <v>71</v>
      </c>
      <c r="Q283" t="s">
        <v>682</v>
      </c>
      <c r="R283" t="s">
        <v>4604</v>
      </c>
      <c r="S283">
        <v>1919.9760000000001</v>
      </c>
      <c r="T283">
        <v>3</v>
      </c>
      <c r="U283">
        <v>0.2</v>
      </c>
      <c r="V283">
        <v>215.99729999999977</v>
      </c>
    </row>
    <row r="284" spans="1:22" x14ac:dyDescent="0.3">
      <c r="A284">
        <v>2709</v>
      </c>
      <c r="B284" t="s">
        <v>5856</v>
      </c>
      <c r="C284">
        <v>2012</v>
      </c>
      <c r="D284" s="34">
        <v>40938</v>
      </c>
      <c r="E284" s="34">
        <v>40945</v>
      </c>
      <c r="F284" t="s">
        <v>50</v>
      </c>
      <c r="G284" t="s">
        <v>1957</v>
      </c>
      <c r="H284" t="s">
        <v>1958</v>
      </c>
      <c r="I284" t="s">
        <v>26</v>
      </c>
      <c r="J284" t="s">
        <v>27</v>
      </c>
      <c r="K284" t="s">
        <v>42</v>
      </c>
      <c r="L284" t="s">
        <v>43</v>
      </c>
      <c r="M284">
        <v>90049</v>
      </c>
      <c r="N284" t="s">
        <v>44</v>
      </c>
      <c r="O284" t="s">
        <v>5857</v>
      </c>
      <c r="P284" t="s">
        <v>32</v>
      </c>
      <c r="Q284" t="s">
        <v>65</v>
      </c>
      <c r="R284" t="s">
        <v>5858</v>
      </c>
      <c r="S284">
        <v>227.35999999999999</v>
      </c>
      <c r="T284">
        <v>7</v>
      </c>
      <c r="U284">
        <v>0</v>
      </c>
      <c r="V284">
        <v>81.849599999999981</v>
      </c>
    </row>
    <row r="285" spans="1:22" x14ac:dyDescent="0.3">
      <c r="A285">
        <v>2694</v>
      </c>
      <c r="B285" t="s">
        <v>5835</v>
      </c>
      <c r="C285">
        <v>2013</v>
      </c>
      <c r="D285" s="34">
        <v>41296</v>
      </c>
      <c r="E285" s="34">
        <v>41302</v>
      </c>
      <c r="F285" t="s">
        <v>50</v>
      </c>
      <c r="G285" t="s">
        <v>2431</v>
      </c>
      <c r="H285" t="s">
        <v>2432</v>
      </c>
      <c r="I285" t="s">
        <v>41</v>
      </c>
      <c r="J285" t="s">
        <v>27</v>
      </c>
      <c r="K285" t="s">
        <v>95</v>
      </c>
      <c r="L285" t="s">
        <v>96</v>
      </c>
      <c r="M285">
        <v>98115</v>
      </c>
      <c r="N285" t="s">
        <v>44</v>
      </c>
      <c r="O285" t="s">
        <v>1954</v>
      </c>
      <c r="P285" t="s">
        <v>32</v>
      </c>
      <c r="Q285" t="s">
        <v>65</v>
      </c>
      <c r="R285" t="s">
        <v>1955</v>
      </c>
      <c r="S285">
        <v>109.9</v>
      </c>
      <c r="T285">
        <v>5</v>
      </c>
      <c r="U285">
        <v>0</v>
      </c>
      <c r="V285">
        <v>37.366</v>
      </c>
    </row>
    <row r="286" spans="1:22" x14ac:dyDescent="0.3">
      <c r="A286">
        <v>2684</v>
      </c>
      <c r="B286" t="s">
        <v>5812</v>
      </c>
      <c r="C286">
        <v>2014</v>
      </c>
      <c r="D286" s="34">
        <v>41661</v>
      </c>
      <c r="E286" s="34">
        <v>41667</v>
      </c>
      <c r="F286" t="s">
        <v>50</v>
      </c>
      <c r="G286" t="s">
        <v>3503</v>
      </c>
      <c r="H286" t="s">
        <v>3504</v>
      </c>
      <c r="I286" t="s">
        <v>102</v>
      </c>
      <c r="J286" t="s">
        <v>27</v>
      </c>
      <c r="K286" t="s">
        <v>328</v>
      </c>
      <c r="L286" t="s">
        <v>238</v>
      </c>
      <c r="M286">
        <v>49201</v>
      </c>
      <c r="N286" t="s">
        <v>105</v>
      </c>
      <c r="O286" t="s">
        <v>5817</v>
      </c>
      <c r="P286" t="s">
        <v>71</v>
      </c>
      <c r="Q286" t="s">
        <v>72</v>
      </c>
      <c r="R286" t="s">
        <v>5818</v>
      </c>
      <c r="S286">
        <v>164.99</v>
      </c>
      <c r="T286">
        <v>1</v>
      </c>
      <c r="U286">
        <v>0</v>
      </c>
      <c r="V286">
        <v>49.496999999999986</v>
      </c>
    </row>
    <row r="287" spans="1:22" x14ac:dyDescent="0.3">
      <c r="A287">
        <v>2683</v>
      </c>
      <c r="B287" t="s">
        <v>5812</v>
      </c>
      <c r="C287">
        <v>2014</v>
      </c>
      <c r="D287" s="34">
        <v>41661</v>
      </c>
      <c r="E287" s="34">
        <v>41667</v>
      </c>
      <c r="F287" t="s">
        <v>50</v>
      </c>
      <c r="G287" t="s">
        <v>3503</v>
      </c>
      <c r="H287" t="s">
        <v>3504</v>
      </c>
      <c r="I287" t="s">
        <v>102</v>
      </c>
      <c r="J287" t="s">
        <v>27</v>
      </c>
      <c r="K287" t="s">
        <v>328</v>
      </c>
      <c r="L287" t="s">
        <v>238</v>
      </c>
      <c r="M287">
        <v>49201</v>
      </c>
      <c r="N287" t="s">
        <v>105</v>
      </c>
      <c r="O287" t="s">
        <v>5815</v>
      </c>
      <c r="P287" t="s">
        <v>71</v>
      </c>
      <c r="Q287" t="s">
        <v>682</v>
      </c>
      <c r="R287" t="s">
        <v>5816</v>
      </c>
      <c r="S287">
        <v>350.97300000000007</v>
      </c>
      <c r="T287">
        <v>3</v>
      </c>
      <c r="U287">
        <v>0.1</v>
      </c>
      <c r="V287">
        <v>152.08829999999998</v>
      </c>
    </row>
    <row r="288" spans="1:22" x14ac:dyDescent="0.3">
      <c r="A288">
        <v>2682</v>
      </c>
      <c r="B288" t="s">
        <v>5812</v>
      </c>
      <c r="C288">
        <v>2014</v>
      </c>
      <c r="D288" s="34">
        <v>41661</v>
      </c>
      <c r="E288" s="34">
        <v>41667</v>
      </c>
      <c r="F288" t="s">
        <v>50</v>
      </c>
      <c r="G288" t="s">
        <v>3503</v>
      </c>
      <c r="H288" t="s">
        <v>3504</v>
      </c>
      <c r="I288" t="s">
        <v>102</v>
      </c>
      <c r="J288" t="s">
        <v>27</v>
      </c>
      <c r="K288" t="s">
        <v>328</v>
      </c>
      <c r="L288" t="s">
        <v>238</v>
      </c>
      <c r="M288">
        <v>49201</v>
      </c>
      <c r="N288" t="s">
        <v>105</v>
      </c>
      <c r="O288" t="s">
        <v>5813</v>
      </c>
      <c r="P288" t="s">
        <v>46</v>
      </c>
      <c r="Q288" t="s">
        <v>75</v>
      </c>
      <c r="R288" t="s">
        <v>5814</v>
      </c>
      <c r="S288">
        <v>89.52</v>
      </c>
      <c r="T288">
        <v>4</v>
      </c>
      <c r="U288">
        <v>0</v>
      </c>
      <c r="V288">
        <v>42.074399999999997</v>
      </c>
    </row>
    <row r="289" spans="1:22" x14ac:dyDescent="0.3">
      <c r="A289">
        <v>2681</v>
      </c>
      <c r="B289" t="s">
        <v>5812</v>
      </c>
      <c r="C289">
        <v>2014</v>
      </c>
      <c r="D289" s="34">
        <v>41661</v>
      </c>
      <c r="E289" s="34">
        <v>41667</v>
      </c>
      <c r="F289" t="s">
        <v>50</v>
      </c>
      <c r="G289" t="s">
        <v>3503</v>
      </c>
      <c r="H289" t="s">
        <v>3504</v>
      </c>
      <c r="I289" t="s">
        <v>102</v>
      </c>
      <c r="J289" t="s">
        <v>27</v>
      </c>
      <c r="K289" t="s">
        <v>328</v>
      </c>
      <c r="L289" t="s">
        <v>238</v>
      </c>
      <c r="M289">
        <v>49201</v>
      </c>
      <c r="N289" t="s">
        <v>105</v>
      </c>
      <c r="O289" t="s">
        <v>2704</v>
      </c>
      <c r="P289" t="s">
        <v>71</v>
      </c>
      <c r="Q289" t="s">
        <v>161</v>
      </c>
      <c r="R289" t="s">
        <v>2705</v>
      </c>
      <c r="S289">
        <v>619.94999999999993</v>
      </c>
      <c r="T289">
        <v>5</v>
      </c>
      <c r="U289">
        <v>0</v>
      </c>
      <c r="V289">
        <v>111.59099999999995</v>
      </c>
    </row>
    <row r="290" spans="1:22" x14ac:dyDescent="0.3">
      <c r="A290">
        <v>2680</v>
      </c>
      <c r="B290" t="s">
        <v>5812</v>
      </c>
      <c r="C290">
        <v>2014</v>
      </c>
      <c r="D290" s="34">
        <v>41661</v>
      </c>
      <c r="E290" s="34">
        <v>41667</v>
      </c>
      <c r="F290" t="s">
        <v>50</v>
      </c>
      <c r="G290" t="s">
        <v>3503</v>
      </c>
      <c r="H290" t="s">
        <v>3504</v>
      </c>
      <c r="I290" t="s">
        <v>102</v>
      </c>
      <c r="J290" t="s">
        <v>27</v>
      </c>
      <c r="K290" t="s">
        <v>328</v>
      </c>
      <c r="L290" t="s">
        <v>238</v>
      </c>
      <c r="M290">
        <v>49201</v>
      </c>
      <c r="N290" t="s">
        <v>105</v>
      </c>
      <c r="O290" t="s">
        <v>2391</v>
      </c>
      <c r="P290" t="s">
        <v>46</v>
      </c>
      <c r="Q290" t="s">
        <v>75</v>
      </c>
      <c r="R290" t="s">
        <v>2392</v>
      </c>
      <c r="S290">
        <v>14.399999999999999</v>
      </c>
      <c r="T290">
        <v>5</v>
      </c>
      <c r="U290">
        <v>0</v>
      </c>
      <c r="V290">
        <v>7.056</v>
      </c>
    </row>
    <row r="291" spans="1:22" x14ac:dyDescent="0.3">
      <c r="A291">
        <v>2585</v>
      </c>
      <c r="B291" t="s">
        <v>5683</v>
      </c>
      <c r="C291">
        <v>2011</v>
      </c>
      <c r="D291" s="34">
        <v>40570</v>
      </c>
      <c r="E291" s="34">
        <v>40575</v>
      </c>
      <c r="F291" t="s">
        <v>50</v>
      </c>
      <c r="G291" t="s">
        <v>1497</v>
      </c>
      <c r="H291" t="s">
        <v>1498</v>
      </c>
      <c r="I291" t="s">
        <v>102</v>
      </c>
      <c r="J291" t="s">
        <v>27</v>
      </c>
      <c r="K291" t="s">
        <v>2811</v>
      </c>
      <c r="L291" t="s">
        <v>319</v>
      </c>
      <c r="M291">
        <v>22304</v>
      </c>
      <c r="N291" t="s">
        <v>30</v>
      </c>
      <c r="O291" t="s">
        <v>2086</v>
      </c>
      <c r="P291" t="s">
        <v>71</v>
      </c>
      <c r="Q291" t="s">
        <v>72</v>
      </c>
      <c r="R291" t="s">
        <v>2087</v>
      </c>
      <c r="S291">
        <v>187.98</v>
      </c>
      <c r="T291">
        <v>2</v>
      </c>
      <c r="U291">
        <v>0</v>
      </c>
      <c r="V291">
        <v>52.634399999999999</v>
      </c>
    </row>
    <row r="292" spans="1:22" x14ac:dyDescent="0.3">
      <c r="A292">
        <v>2584</v>
      </c>
      <c r="B292" t="s">
        <v>5683</v>
      </c>
      <c r="C292">
        <v>2011</v>
      </c>
      <c r="D292" s="34">
        <v>40570</v>
      </c>
      <c r="E292" s="34">
        <v>40575</v>
      </c>
      <c r="F292" t="s">
        <v>50</v>
      </c>
      <c r="G292" t="s">
        <v>1497</v>
      </c>
      <c r="H292" t="s">
        <v>1498</v>
      </c>
      <c r="I292" t="s">
        <v>102</v>
      </c>
      <c r="J292" t="s">
        <v>27</v>
      </c>
      <c r="K292" t="s">
        <v>2811</v>
      </c>
      <c r="L292" t="s">
        <v>319</v>
      </c>
      <c r="M292">
        <v>22304</v>
      </c>
      <c r="N292" t="s">
        <v>30</v>
      </c>
      <c r="O292" t="s">
        <v>5688</v>
      </c>
      <c r="P292" t="s">
        <v>32</v>
      </c>
      <c r="Q292" t="s">
        <v>65</v>
      </c>
      <c r="R292" t="s">
        <v>5689</v>
      </c>
      <c r="S292">
        <v>12.419999999999998</v>
      </c>
      <c r="T292">
        <v>3</v>
      </c>
      <c r="U292">
        <v>0</v>
      </c>
      <c r="V292">
        <v>4.4711999999999996</v>
      </c>
    </row>
    <row r="293" spans="1:22" x14ac:dyDescent="0.3">
      <c r="A293">
        <v>2583</v>
      </c>
      <c r="B293" t="s">
        <v>5683</v>
      </c>
      <c r="C293">
        <v>2011</v>
      </c>
      <c r="D293" s="34">
        <v>40570</v>
      </c>
      <c r="E293" s="34">
        <v>40575</v>
      </c>
      <c r="F293" t="s">
        <v>50</v>
      </c>
      <c r="G293" t="s">
        <v>1497</v>
      </c>
      <c r="H293" t="s">
        <v>1498</v>
      </c>
      <c r="I293" t="s">
        <v>102</v>
      </c>
      <c r="J293" t="s">
        <v>27</v>
      </c>
      <c r="K293" t="s">
        <v>2811</v>
      </c>
      <c r="L293" t="s">
        <v>319</v>
      </c>
      <c r="M293">
        <v>22304</v>
      </c>
      <c r="N293" t="s">
        <v>30</v>
      </c>
      <c r="O293" t="s">
        <v>5686</v>
      </c>
      <c r="P293" t="s">
        <v>71</v>
      </c>
      <c r="Q293" t="s">
        <v>72</v>
      </c>
      <c r="R293" t="s">
        <v>5687</v>
      </c>
      <c r="S293">
        <v>155.35</v>
      </c>
      <c r="T293">
        <v>13</v>
      </c>
      <c r="U293">
        <v>0</v>
      </c>
      <c r="V293">
        <v>0</v>
      </c>
    </row>
    <row r="294" spans="1:22" x14ac:dyDescent="0.3">
      <c r="A294">
        <v>2582</v>
      </c>
      <c r="B294" t="s">
        <v>5683</v>
      </c>
      <c r="C294">
        <v>2011</v>
      </c>
      <c r="D294" s="34">
        <v>40570</v>
      </c>
      <c r="E294" s="34">
        <v>40575</v>
      </c>
      <c r="F294" t="s">
        <v>50</v>
      </c>
      <c r="G294" t="s">
        <v>1497</v>
      </c>
      <c r="H294" t="s">
        <v>1498</v>
      </c>
      <c r="I294" t="s">
        <v>102</v>
      </c>
      <c r="J294" t="s">
        <v>27</v>
      </c>
      <c r="K294" t="s">
        <v>2811</v>
      </c>
      <c r="L294" t="s">
        <v>319</v>
      </c>
      <c r="M294">
        <v>22304</v>
      </c>
      <c r="N294" t="s">
        <v>30</v>
      </c>
      <c r="O294" t="s">
        <v>5347</v>
      </c>
      <c r="P294" t="s">
        <v>46</v>
      </c>
      <c r="Q294" t="s">
        <v>90</v>
      </c>
      <c r="R294" t="s">
        <v>5348</v>
      </c>
      <c r="S294">
        <v>16.68</v>
      </c>
      <c r="T294">
        <v>2</v>
      </c>
      <c r="U294">
        <v>0</v>
      </c>
      <c r="V294">
        <v>8.34</v>
      </c>
    </row>
    <row r="295" spans="1:22" x14ac:dyDescent="0.3">
      <c r="A295">
        <v>2581</v>
      </c>
      <c r="B295" t="s">
        <v>5683</v>
      </c>
      <c r="C295">
        <v>2011</v>
      </c>
      <c r="D295" s="34">
        <v>40570</v>
      </c>
      <c r="E295" s="34">
        <v>40575</v>
      </c>
      <c r="F295" t="s">
        <v>50</v>
      </c>
      <c r="G295" t="s">
        <v>1497</v>
      </c>
      <c r="H295" t="s">
        <v>1498</v>
      </c>
      <c r="I295" t="s">
        <v>102</v>
      </c>
      <c r="J295" t="s">
        <v>27</v>
      </c>
      <c r="K295" t="s">
        <v>2811</v>
      </c>
      <c r="L295" t="s">
        <v>319</v>
      </c>
      <c r="M295">
        <v>22304</v>
      </c>
      <c r="N295" t="s">
        <v>30</v>
      </c>
      <c r="O295" t="s">
        <v>3632</v>
      </c>
      <c r="P295" t="s">
        <v>46</v>
      </c>
      <c r="Q295" t="s">
        <v>90</v>
      </c>
      <c r="R295" t="s">
        <v>3633</v>
      </c>
      <c r="S295">
        <v>19.440000000000001</v>
      </c>
      <c r="T295">
        <v>3</v>
      </c>
      <c r="U295">
        <v>0</v>
      </c>
      <c r="V295">
        <v>9.3312000000000008</v>
      </c>
    </row>
    <row r="296" spans="1:22" x14ac:dyDescent="0.3">
      <c r="A296">
        <v>2580</v>
      </c>
      <c r="B296" t="s">
        <v>5683</v>
      </c>
      <c r="C296">
        <v>2011</v>
      </c>
      <c r="D296" s="34">
        <v>40570</v>
      </c>
      <c r="E296" s="34">
        <v>40575</v>
      </c>
      <c r="F296" t="s">
        <v>50</v>
      </c>
      <c r="G296" t="s">
        <v>1497</v>
      </c>
      <c r="H296" t="s">
        <v>1498</v>
      </c>
      <c r="I296" t="s">
        <v>102</v>
      </c>
      <c r="J296" t="s">
        <v>27</v>
      </c>
      <c r="K296" t="s">
        <v>2811</v>
      </c>
      <c r="L296" t="s">
        <v>319</v>
      </c>
      <c r="M296">
        <v>22304</v>
      </c>
      <c r="N296" t="s">
        <v>30</v>
      </c>
      <c r="O296" t="s">
        <v>3324</v>
      </c>
      <c r="P296" t="s">
        <v>46</v>
      </c>
      <c r="Q296" t="s">
        <v>59</v>
      </c>
      <c r="R296" t="s">
        <v>3325</v>
      </c>
      <c r="S296">
        <v>489.92</v>
      </c>
      <c r="T296">
        <v>8</v>
      </c>
      <c r="U296">
        <v>0</v>
      </c>
      <c r="V296">
        <v>0</v>
      </c>
    </row>
    <row r="297" spans="1:22" x14ac:dyDescent="0.3">
      <c r="A297">
        <v>2579</v>
      </c>
      <c r="B297" t="s">
        <v>5683</v>
      </c>
      <c r="C297">
        <v>2011</v>
      </c>
      <c r="D297" s="34">
        <v>40570</v>
      </c>
      <c r="E297" s="34">
        <v>40575</v>
      </c>
      <c r="F297" t="s">
        <v>50</v>
      </c>
      <c r="G297" t="s">
        <v>1497</v>
      </c>
      <c r="H297" t="s">
        <v>1498</v>
      </c>
      <c r="I297" t="s">
        <v>102</v>
      </c>
      <c r="J297" t="s">
        <v>27</v>
      </c>
      <c r="K297" t="s">
        <v>2811</v>
      </c>
      <c r="L297" t="s">
        <v>319</v>
      </c>
      <c r="M297">
        <v>22304</v>
      </c>
      <c r="N297" t="s">
        <v>30</v>
      </c>
      <c r="O297" t="s">
        <v>5684</v>
      </c>
      <c r="P297" t="s">
        <v>32</v>
      </c>
      <c r="Q297" t="s">
        <v>65</v>
      </c>
      <c r="R297" t="s">
        <v>5685</v>
      </c>
      <c r="S297">
        <v>62.820000000000007</v>
      </c>
      <c r="T297">
        <v>3</v>
      </c>
      <c r="U297">
        <v>0</v>
      </c>
      <c r="V297">
        <v>30.7818</v>
      </c>
    </row>
    <row r="298" spans="1:22" x14ac:dyDescent="0.3">
      <c r="A298">
        <v>2539</v>
      </c>
      <c r="B298" t="s">
        <v>5627</v>
      </c>
      <c r="C298">
        <v>2012</v>
      </c>
      <c r="D298" s="34">
        <v>40935</v>
      </c>
      <c r="E298" s="34">
        <v>40937</v>
      </c>
      <c r="F298" t="s">
        <v>23</v>
      </c>
      <c r="G298" t="s">
        <v>2304</v>
      </c>
      <c r="H298" t="s">
        <v>2305</v>
      </c>
      <c r="I298" t="s">
        <v>26</v>
      </c>
      <c r="J298" t="s">
        <v>27</v>
      </c>
      <c r="K298" t="s">
        <v>2180</v>
      </c>
      <c r="L298" t="s">
        <v>498</v>
      </c>
      <c r="M298">
        <v>44105</v>
      </c>
      <c r="N298" t="s">
        <v>148</v>
      </c>
      <c r="O298" t="s">
        <v>5628</v>
      </c>
      <c r="P298" t="s">
        <v>71</v>
      </c>
      <c r="Q298" t="s">
        <v>72</v>
      </c>
      <c r="R298" t="s">
        <v>5629</v>
      </c>
      <c r="S298">
        <v>155.36999999999998</v>
      </c>
      <c r="T298">
        <v>1</v>
      </c>
      <c r="U298">
        <v>0.4</v>
      </c>
      <c r="V298">
        <v>-36.253</v>
      </c>
    </row>
    <row r="299" spans="1:22" x14ac:dyDescent="0.3">
      <c r="A299">
        <v>2538</v>
      </c>
      <c r="B299" t="s">
        <v>5627</v>
      </c>
      <c r="C299">
        <v>2012</v>
      </c>
      <c r="D299" s="34">
        <v>40935</v>
      </c>
      <c r="E299" s="34">
        <v>40937</v>
      </c>
      <c r="F299" t="s">
        <v>23</v>
      </c>
      <c r="G299" t="s">
        <v>2304</v>
      </c>
      <c r="H299" t="s">
        <v>2305</v>
      </c>
      <c r="I299" t="s">
        <v>26</v>
      </c>
      <c r="J299" t="s">
        <v>27</v>
      </c>
      <c r="K299" t="s">
        <v>2180</v>
      </c>
      <c r="L299" t="s">
        <v>498</v>
      </c>
      <c r="M299">
        <v>44105</v>
      </c>
      <c r="N299" t="s">
        <v>148</v>
      </c>
      <c r="O299" t="s">
        <v>4599</v>
      </c>
      <c r="P299" t="s">
        <v>71</v>
      </c>
      <c r="Q299" t="s">
        <v>72</v>
      </c>
      <c r="R299" t="s">
        <v>4600</v>
      </c>
      <c r="S299">
        <v>431.976</v>
      </c>
      <c r="T299">
        <v>4</v>
      </c>
      <c r="U299">
        <v>0.4</v>
      </c>
      <c r="V299">
        <v>-100.7944</v>
      </c>
    </row>
    <row r="300" spans="1:22" x14ac:dyDescent="0.3">
      <c r="A300">
        <v>2537</v>
      </c>
      <c r="B300" t="s">
        <v>5627</v>
      </c>
      <c r="C300">
        <v>2012</v>
      </c>
      <c r="D300" s="34">
        <v>40935</v>
      </c>
      <c r="E300" s="34">
        <v>40937</v>
      </c>
      <c r="F300" t="s">
        <v>23</v>
      </c>
      <c r="G300" t="s">
        <v>2304</v>
      </c>
      <c r="H300" t="s">
        <v>2305</v>
      </c>
      <c r="I300" t="s">
        <v>26</v>
      </c>
      <c r="J300" t="s">
        <v>27</v>
      </c>
      <c r="K300" t="s">
        <v>2180</v>
      </c>
      <c r="L300" t="s">
        <v>498</v>
      </c>
      <c r="M300">
        <v>44105</v>
      </c>
      <c r="N300" t="s">
        <v>148</v>
      </c>
      <c r="O300" t="s">
        <v>336</v>
      </c>
      <c r="P300" t="s">
        <v>32</v>
      </c>
      <c r="Q300" t="s">
        <v>36</v>
      </c>
      <c r="R300" t="s">
        <v>337</v>
      </c>
      <c r="S300">
        <v>181.98599999999999</v>
      </c>
      <c r="T300">
        <v>2</v>
      </c>
      <c r="U300">
        <v>0.3</v>
      </c>
      <c r="V300">
        <v>-54.595799999999997</v>
      </c>
    </row>
    <row r="301" spans="1:22" x14ac:dyDescent="0.3">
      <c r="A301">
        <v>2489</v>
      </c>
      <c r="B301" t="s">
        <v>5556</v>
      </c>
      <c r="C301">
        <v>2012</v>
      </c>
      <c r="D301" s="34">
        <v>40910</v>
      </c>
      <c r="E301" s="34">
        <v>40912</v>
      </c>
      <c r="F301" t="s">
        <v>23</v>
      </c>
      <c r="G301" t="s">
        <v>995</v>
      </c>
      <c r="H301" t="s">
        <v>996</v>
      </c>
      <c r="I301" t="s">
        <v>41</v>
      </c>
      <c r="J301" t="s">
        <v>27</v>
      </c>
      <c r="K301" t="s">
        <v>606</v>
      </c>
      <c r="L301" t="s">
        <v>245</v>
      </c>
      <c r="M301">
        <v>19711</v>
      </c>
      <c r="N301" t="s">
        <v>148</v>
      </c>
      <c r="O301" t="s">
        <v>5226</v>
      </c>
      <c r="P301" t="s">
        <v>46</v>
      </c>
      <c r="Q301" t="s">
        <v>90</v>
      </c>
      <c r="R301" t="s">
        <v>5227</v>
      </c>
      <c r="S301">
        <v>20.04</v>
      </c>
      <c r="T301">
        <v>3</v>
      </c>
      <c r="U301">
        <v>0</v>
      </c>
      <c r="V301">
        <v>9.6191999999999993</v>
      </c>
    </row>
    <row r="302" spans="1:22" x14ac:dyDescent="0.3">
      <c r="A302">
        <v>2488</v>
      </c>
      <c r="B302" t="s">
        <v>5556</v>
      </c>
      <c r="C302">
        <v>2012</v>
      </c>
      <c r="D302" s="34">
        <v>40910</v>
      </c>
      <c r="E302" s="34">
        <v>40912</v>
      </c>
      <c r="F302" t="s">
        <v>23</v>
      </c>
      <c r="G302" t="s">
        <v>995</v>
      </c>
      <c r="H302" t="s">
        <v>996</v>
      </c>
      <c r="I302" t="s">
        <v>41</v>
      </c>
      <c r="J302" t="s">
        <v>27</v>
      </c>
      <c r="K302" t="s">
        <v>606</v>
      </c>
      <c r="L302" t="s">
        <v>245</v>
      </c>
      <c r="M302">
        <v>19711</v>
      </c>
      <c r="N302" t="s">
        <v>148</v>
      </c>
      <c r="O302" t="s">
        <v>5559</v>
      </c>
      <c r="P302" t="s">
        <v>46</v>
      </c>
      <c r="Q302" t="s">
        <v>68</v>
      </c>
      <c r="R302" t="s">
        <v>5560</v>
      </c>
      <c r="S302">
        <v>9.84</v>
      </c>
      <c r="T302">
        <v>3</v>
      </c>
      <c r="U302">
        <v>0</v>
      </c>
      <c r="V302">
        <v>2.6568000000000005</v>
      </c>
    </row>
    <row r="303" spans="1:22" x14ac:dyDescent="0.3">
      <c r="A303">
        <v>2487</v>
      </c>
      <c r="B303" t="s">
        <v>5556</v>
      </c>
      <c r="C303">
        <v>2012</v>
      </c>
      <c r="D303" s="34">
        <v>40910</v>
      </c>
      <c r="E303" s="34">
        <v>40912</v>
      </c>
      <c r="F303" t="s">
        <v>23</v>
      </c>
      <c r="G303" t="s">
        <v>995</v>
      </c>
      <c r="H303" t="s">
        <v>996</v>
      </c>
      <c r="I303" t="s">
        <v>41</v>
      </c>
      <c r="J303" t="s">
        <v>27</v>
      </c>
      <c r="K303" t="s">
        <v>606</v>
      </c>
      <c r="L303" t="s">
        <v>245</v>
      </c>
      <c r="M303">
        <v>19711</v>
      </c>
      <c r="N303" t="s">
        <v>148</v>
      </c>
      <c r="O303" t="s">
        <v>5557</v>
      </c>
      <c r="P303" t="s">
        <v>46</v>
      </c>
      <c r="Q303" t="s">
        <v>59</v>
      </c>
      <c r="R303" t="s">
        <v>5558</v>
      </c>
      <c r="S303">
        <v>85.52</v>
      </c>
      <c r="T303">
        <v>2</v>
      </c>
      <c r="U303">
        <v>0</v>
      </c>
      <c r="V303">
        <v>22.235199999999999</v>
      </c>
    </row>
    <row r="304" spans="1:22" x14ac:dyDescent="0.3">
      <c r="A304">
        <v>2473</v>
      </c>
      <c r="B304" t="s">
        <v>5532</v>
      </c>
      <c r="C304">
        <v>2013</v>
      </c>
      <c r="D304" s="34">
        <v>41296</v>
      </c>
      <c r="E304" s="34">
        <v>41302</v>
      </c>
      <c r="F304" t="s">
        <v>50</v>
      </c>
      <c r="G304" t="s">
        <v>5533</v>
      </c>
      <c r="H304" t="s">
        <v>5534</v>
      </c>
      <c r="I304" t="s">
        <v>26</v>
      </c>
      <c r="J304" t="s">
        <v>27</v>
      </c>
      <c r="K304" t="s">
        <v>1706</v>
      </c>
      <c r="L304" t="s">
        <v>88</v>
      </c>
      <c r="M304">
        <v>28314</v>
      </c>
      <c r="N304" t="s">
        <v>30</v>
      </c>
      <c r="O304" t="s">
        <v>5131</v>
      </c>
      <c r="P304" t="s">
        <v>46</v>
      </c>
      <c r="Q304" t="s">
        <v>78</v>
      </c>
      <c r="R304" t="s">
        <v>5132</v>
      </c>
      <c r="S304">
        <v>64.864000000000004</v>
      </c>
      <c r="T304">
        <v>4</v>
      </c>
      <c r="U304">
        <v>0.2</v>
      </c>
      <c r="V304">
        <v>6.4864000000000033</v>
      </c>
    </row>
    <row r="305" spans="1:22" x14ac:dyDescent="0.3">
      <c r="A305">
        <v>2472</v>
      </c>
      <c r="B305" t="s">
        <v>5532</v>
      </c>
      <c r="C305">
        <v>2013</v>
      </c>
      <c r="D305" s="34">
        <v>41296</v>
      </c>
      <c r="E305" s="34">
        <v>41302</v>
      </c>
      <c r="F305" t="s">
        <v>50</v>
      </c>
      <c r="G305" t="s">
        <v>5533</v>
      </c>
      <c r="H305" t="s">
        <v>5534</v>
      </c>
      <c r="I305" t="s">
        <v>26</v>
      </c>
      <c r="J305" t="s">
        <v>27</v>
      </c>
      <c r="K305" t="s">
        <v>1706</v>
      </c>
      <c r="L305" t="s">
        <v>88</v>
      </c>
      <c r="M305">
        <v>28314</v>
      </c>
      <c r="N305" t="s">
        <v>30</v>
      </c>
      <c r="O305" t="s">
        <v>5019</v>
      </c>
      <c r="P305" t="s">
        <v>32</v>
      </c>
      <c r="Q305" t="s">
        <v>33</v>
      </c>
      <c r="R305" t="s">
        <v>5537</v>
      </c>
      <c r="S305">
        <v>451.13599999999997</v>
      </c>
      <c r="T305">
        <v>4</v>
      </c>
      <c r="U305">
        <v>0.2</v>
      </c>
      <c r="V305">
        <v>-67.670399999999972</v>
      </c>
    </row>
    <row r="306" spans="1:22" x14ac:dyDescent="0.3">
      <c r="A306">
        <v>2471</v>
      </c>
      <c r="B306" t="s">
        <v>5532</v>
      </c>
      <c r="C306">
        <v>2013</v>
      </c>
      <c r="D306" s="34">
        <v>41296</v>
      </c>
      <c r="E306" s="34">
        <v>41302</v>
      </c>
      <c r="F306" t="s">
        <v>50</v>
      </c>
      <c r="G306" t="s">
        <v>5533</v>
      </c>
      <c r="H306" t="s">
        <v>5534</v>
      </c>
      <c r="I306" t="s">
        <v>26</v>
      </c>
      <c r="J306" t="s">
        <v>27</v>
      </c>
      <c r="K306" t="s">
        <v>1706</v>
      </c>
      <c r="L306" t="s">
        <v>88</v>
      </c>
      <c r="M306">
        <v>28314</v>
      </c>
      <c r="N306" t="s">
        <v>30</v>
      </c>
      <c r="O306" t="s">
        <v>5535</v>
      </c>
      <c r="P306" t="s">
        <v>32</v>
      </c>
      <c r="Q306" t="s">
        <v>65</v>
      </c>
      <c r="R306" t="s">
        <v>5536</v>
      </c>
      <c r="S306">
        <v>14.272</v>
      </c>
      <c r="T306">
        <v>8</v>
      </c>
      <c r="U306">
        <v>0.2</v>
      </c>
      <c r="V306">
        <v>4.281600000000001</v>
      </c>
    </row>
    <row r="307" spans="1:22" x14ac:dyDescent="0.3">
      <c r="A307">
        <v>2409</v>
      </c>
      <c r="B307" t="s">
        <v>5451</v>
      </c>
      <c r="C307">
        <v>2014</v>
      </c>
      <c r="D307" s="34">
        <v>41660</v>
      </c>
      <c r="E307" s="34">
        <v>41665</v>
      </c>
      <c r="F307" t="s">
        <v>50</v>
      </c>
      <c r="G307" t="s">
        <v>5452</v>
      </c>
      <c r="H307" t="s">
        <v>5453</v>
      </c>
      <c r="I307" t="s">
        <v>26</v>
      </c>
      <c r="J307" t="s">
        <v>27</v>
      </c>
      <c r="K307" t="s">
        <v>127</v>
      </c>
      <c r="L307" t="s">
        <v>43</v>
      </c>
      <c r="M307">
        <v>94122</v>
      </c>
      <c r="N307" t="s">
        <v>44</v>
      </c>
      <c r="O307" t="s">
        <v>5454</v>
      </c>
      <c r="P307" t="s">
        <v>71</v>
      </c>
      <c r="Q307" t="s">
        <v>72</v>
      </c>
      <c r="R307" t="s">
        <v>5455</v>
      </c>
      <c r="S307">
        <v>359.97600000000006</v>
      </c>
      <c r="T307">
        <v>3</v>
      </c>
      <c r="U307">
        <v>0.2</v>
      </c>
      <c r="V307">
        <v>130.49130000000002</v>
      </c>
    </row>
    <row r="308" spans="1:22" x14ac:dyDescent="0.3">
      <c r="A308">
        <v>2408</v>
      </c>
      <c r="B308" t="s">
        <v>5451</v>
      </c>
      <c r="C308">
        <v>2014</v>
      </c>
      <c r="D308" s="34">
        <v>41660</v>
      </c>
      <c r="E308" s="34">
        <v>41665</v>
      </c>
      <c r="F308" t="s">
        <v>50</v>
      </c>
      <c r="G308" t="s">
        <v>5452</v>
      </c>
      <c r="H308" t="s">
        <v>5453</v>
      </c>
      <c r="I308" t="s">
        <v>26</v>
      </c>
      <c r="J308" t="s">
        <v>27</v>
      </c>
      <c r="K308" t="s">
        <v>127</v>
      </c>
      <c r="L308" t="s">
        <v>43</v>
      </c>
      <c r="M308">
        <v>94122</v>
      </c>
      <c r="N308" t="s">
        <v>44</v>
      </c>
      <c r="O308" t="s">
        <v>4640</v>
      </c>
      <c r="P308" t="s">
        <v>46</v>
      </c>
      <c r="Q308" t="s">
        <v>68</v>
      </c>
      <c r="R308" t="s">
        <v>186</v>
      </c>
      <c r="S308">
        <v>24.2</v>
      </c>
      <c r="T308">
        <v>5</v>
      </c>
      <c r="U308">
        <v>0</v>
      </c>
      <c r="V308">
        <v>7.9859999999999998</v>
      </c>
    </row>
    <row r="309" spans="1:22" x14ac:dyDescent="0.3">
      <c r="A309">
        <v>2376</v>
      </c>
      <c r="B309" t="s">
        <v>5408</v>
      </c>
      <c r="C309">
        <v>2014</v>
      </c>
      <c r="D309" s="34">
        <v>41664</v>
      </c>
      <c r="E309" s="34">
        <v>41670</v>
      </c>
      <c r="F309" t="s">
        <v>50</v>
      </c>
      <c r="G309" t="s">
        <v>1997</v>
      </c>
      <c r="H309" t="s">
        <v>1998</v>
      </c>
      <c r="I309" t="s">
        <v>26</v>
      </c>
      <c r="J309" t="s">
        <v>27</v>
      </c>
      <c r="K309" t="s">
        <v>3792</v>
      </c>
      <c r="L309" t="s">
        <v>1272</v>
      </c>
      <c r="M309">
        <v>30080</v>
      </c>
      <c r="N309" t="s">
        <v>30</v>
      </c>
      <c r="O309" t="s">
        <v>3795</v>
      </c>
      <c r="P309" t="s">
        <v>46</v>
      </c>
      <c r="Q309" t="s">
        <v>269</v>
      </c>
      <c r="R309" t="s">
        <v>3796</v>
      </c>
      <c r="S309">
        <v>5.67</v>
      </c>
      <c r="T309">
        <v>3</v>
      </c>
      <c r="U309">
        <v>0</v>
      </c>
      <c r="V309">
        <v>0.11340000000000017</v>
      </c>
    </row>
    <row r="310" spans="1:22" x14ac:dyDescent="0.3">
      <c r="A310">
        <v>2303</v>
      </c>
      <c r="B310" t="s">
        <v>5312</v>
      </c>
      <c r="C310">
        <v>2013</v>
      </c>
      <c r="D310" s="34">
        <v>41291</v>
      </c>
      <c r="E310" s="34">
        <v>41295</v>
      </c>
      <c r="F310" t="s">
        <v>50</v>
      </c>
      <c r="G310" t="s">
        <v>3256</v>
      </c>
      <c r="H310" t="s">
        <v>3257</v>
      </c>
      <c r="I310" t="s">
        <v>41</v>
      </c>
      <c r="J310" t="s">
        <v>27</v>
      </c>
      <c r="K310" t="s">
        <v>497</v>
      </c>
      <c r="L310" t="s">
        <v>1272</v>
      </c>
      <c r="M310">
        <v>31907</v>
      </c>
      <c r="N310" t="s">
        <v>30</v>
      </c>
      <c r="O310" t="s">
        <v>2143</v>
      </c>
      <c r="P310" t="s">
        <v>71</v>
      </c>
      <c r="Q310" t="s">
        <v>161</v>
      </c>
      <c r="R310" t="s">
        <v>2144</v>
      </c>
      <c r="S310">
        <v>316</v>
      </c>
      <c r="T310">
        <v>4</v>
      </c>
      <c r="U310">
        <v>0</v>
      </c>
      <c r="V310">
        <v>31.599999999999966</v>
      </c>
    </row>
    <row r="311" spans="1:22" x14ac:dyDescent="0.3">
      <c r="A311">
        <v>2290</v>
      </c>
      <c r="B311" t="s">
        <v>5299</v>
      </c>
      <c r="C311">
        <v>2014</v>
      </c>
      <c r="D311" s="34">
        <v>41648</v>
      </c>
      <c r="E311" s="34">
        <v>41651</v>
      </c>
      <c r="F311" t="s">
        <v>188</v>
      </c>
      <c r="G311" t="s">
        <v>5300</v>
      </c>
      <c r="H311" t="s">
        <v>5301</v>
      </c>
      <c r="I311" t="s">
        <v>41</v>
      </c>
      <c r="J311" t="s">
        <v>27</v>
      </c>
      <c r="K311" t="s">
        <v>95</v>
      </c>
      <c r="L311" t="s">
        <v>96</v>
      </c>
      <c r="M311">
        <v>98115</v>
      </c>
      <c r="N311" t="s">
        <v>44</v>
      </c>
      <c r="O311" t="s">
        <v>5302</v>
      </c>
      <c r="P311" t="s">
        <v>32</v>
      </c>
      <c r="Q311" t="s">
        <v>56</v>
      </c>
      <c r="R311" t="s">
        <v>5303</v>
      </c>
      <c r="S311">
        <v>892.98</v>
      </c>
      <c r="T311">
        <v>2</v>
      </c>
      <c r="U311">
        <v>0</v>
      </c>
      <c r="V311">
        <v>80.368200000000002</v>
      </c>
    </row>
    <row r="312" spans="1:22" x14ac:dyDescent="0.3">
      <c r="A312">
        <v>2171</v>
      </c>
      <c r="B312" t="s">
        <v>5104</v>
      </c>
      <c r="C312">
        <v>2014</v>
      </c>
      <c r="D312" s="34">
        <v>41667</v>
      </c>
      <c r="E312" s="34">
        <v>41670</v>
      </c>
      <c r="F312" t="s">
        <v>23</v>
      </c>
      <c r="G312" t="s">
        <v>5105</v>
      </c>
      <c r="H312" t="s">
        <v>5106</v>
      </c>
      <c r="I312" t="s">
        <v>26</v>
      </c>
      <c r="J312" t="s">
        <v>27</v>
      </c>
      <c r="K312" t="s">
        <v>4255</v>
      </c>
      <c r="L312" t="s">
        <v>498</v>
      </c>
      <c r="M312">
        <v>44240</v>
      </c>
      <c r="N312" t="s">
        <v>148</v>
      </c>
      <c r="O312" t="s">
        <v>692</v>
      </c>
      <c r="P312" t="s">
        <v>71</v>
      </c>
      <c r="Q312" t="s">
        <v>72</v>
      </c>
      <c r="R312" t="s">
        <v>693</v>
      </c>
      <c r="S312">
        <v>107.982</v>
      </c>
      <c r="T312">
        <v>3</v>
      </c>
      <c r="U312">
        <v>0.4</v>
      </c>
      <c r="V312">
        <v>-26.995499999999993</v>
      </c>
    </row>
    <row r="313" spans="1:22" x14ac:dyDescent="0.3">
      <c r="A313">
        <v>2170</v>
      </c>
      <c r="B313" t="s">
        <v>5104</v>
      </c>
      <c r="C313">
        <v>2014</v>
      </c>
      <c r="D313" s="34">
        <v>41667</v>
      </c>
      <c r="E313" s="34">
        <v>41670</v>
      </c>
      <c r="F313" t="s">
        <v>23</v>
      </c>
      <c r="G313" t="s">
        <v>5105</v>
      </c>
      <c r="H313" t="s">
        <v>5106</v>
      </c>
      <c r="I313" t="s">
        <v>26</v>
      </c>
      <c r="J313" t="s">
        <v>27</v>
      </c>
      <c r="K313" t="s">
        <v>4255</v>
      </c>
      <c r="L313" t="s">
        <v>498</v>
      </c>
      <c r="M313">
        <v>44240</v>
      </c>
      <c r="N313" t="s">
        <v>148</v>
      </c>
      <c r="O313" t="s">
        <v>2738</v>
      </c>
      <c r="P313" t="s">
        <v>71</v>
      </c>
      <c r="Q313" t="s">
        <v>161</v>
      </c>
      <c r="R313" t="s">
        <v>2739</v>
      </c>
      <c r="S313">
        <v>71.975999999999999</v>
      </c>
      <c r="T313">
        <v>3</v>
      </c>
      <c r="U313">
        <v>0.2</v>
      </c>
      <c r="V313">
        <v>-8.9970000000000034</v>
      </c>
    </row>
    <row r="314" spans="1:22" x14ac:dyDescent="0.3">
      <c r="A314">
        <v>2169</v>
      </c>
      <c r="B314" t="s">
        <v>5104</v>
      </c>
      <c r="C314">
        <v>2014</v>
      </c>
      <c r="D314" s="34">
        <v>41667</v>
      </c>
      <c r="E314" s="34">
        <v>41670</v>
      </c>
      <c r="F314" t="s">
        <v>23</v>
      </c>
      <c r="G314" t="s">
        <v>5105</v>
      </c>
      <c r="H314" t="s">
        <v>5106</v>
      </c>
      <c r="I314" t="s">
        <v>26</v>
      </c>
      <c r="J314" t="s">
        <v>27</v>
      </c>
      <c r="K314" t="s">
        <v>4255</v>
      </c>
      <c r="L314" t="s">
        <v>498</v>
      </c>
      <c r="M314">
        <v>44240</v>
      </c>
      <c r="N314" t="s">
        <v>148</v>
      </c>
      <c r="O314" t="s">
        <v>1987</v>
      </c>
      <c r="P314" t="s">
        <v>46</v>
      </c>
      <c r="Q314" t="s">
        <v>68</v>
      </c>
      <c r="R314" t="s">
        <v>1988</v>
      </c>
      <c r="S314">
        <v>14.015999999999998</v>
      </c>
      <c r="T314">
        <v>3</v>
      </c>
      <c r="U314">
        <v>0.2</v>
      </c>
      <c r="V314">
        <v>1.7519999999999998</v>
      </c>
    </row>
    <row r="315" spans="1:22" x14ac:dyDescent="0.3">
      <c r="A315">
        <v>2162</v>
      </c>
      <c r="B315" t="s">
        <v>5094</v>
      </c>
      <c r="C315">
        <v>2013</v>
      </c>
      <c r="D315" s="34">
        <v>41281</v>
      </c>
      <c r="E315" s="34">
        <v>41286</v>
      </c>
      <c r="F315" t="s">
        <v>50</v>
      </c>
      <c r="G315" t="s">
        <v>930</v>
      </c>
      <c r="H315" t="s">
        <v>931</v>
      </c>
      <c r="I315" t="s">
        <v>102</v>
      </c>
      <c r="J315" t="s">
        <v>27</v>
      </c>
      <c r="K315" t="s">
        <v>3199</v>
      </c>
      <c r="L315" t="s">
        <v>43</v>
      </c>
      <c r="M315">
        <v>94601</v>
      </c>
      <c r="N315" t="s">
        <v>44</v>
      </c>
      <c r="O315" t="s">
        <v>5095</v>
      </c>
      <c r="P315" t="s">
        <v>46</v>
      </c>
      <c r="Q315" t="s">
        <v>68</v>
      </c>
      <c r="R315" t="s">
        <v>5096</v>
      </c>
      <c r="S315">
        <v>34.58</v>
      </c>
      <c r="T315">
        <v>1</v>
      </c>
      <c r="U315">
        <v>0</v>
      </c>
      <c r="V315">
        <v>10.028199999999998</v>
      </c>
    </row>
    <row r="316" spans="1:22" x14ac:dyDescent="0.3">
      <c r="A316">
        <v>2121</v>
      </c>
      <c r="B316" t="s">
        <v>5027</v>
      </c>
      <c r="C316">
        <v>2014</v>
      </c>
      <c r="D316" s="34">
        <v>41647</v>
      </c>
      <c r="E316" s="34">
        <v>41653</v>
      </c>
      <c r="F316" t="s">
        <v>50</v>
      </c>
      <c r="G316" t="s">
        <v>3902</v>
      </c>
      <c r="H316" t="s">
        <v>3903</v>
      </c>
      <c r="I316" t="s">
        <v>26</v>
      </c>
      <c r="J316" t="s">
        <v>27</v>
      </c>
      <c r="K316" t="s">
        <v>5028</v>
      </c>
      <c r="L316" t="s">
        <v>54</v>
      </c>
      <c r="M316">
        <v>32174</v>
      </c>
      <c r="N316" t="s">
        <v>30</v>
      </c>
      <c r="O316" t="s">
        <v>2913</v>
      </c>
      <c r="P316" t="s">
        <v>46</v>
      </c>
      <c r="Q316" t="s">
        <v>75</v>
      </c>
      <c r="R316" t="s">
        <v>2914</v>
      </c>
      <c r="S316">
        <v>2.8080000000000007</v>
      </c>
      <c r="T316">
        <v>3</v>
      </c>
      <c r="U316">
        <v>0.7</v>
      </c>
      <c r="V316">
        <v>-1.9656000000000002</v>
      </c>
    </row>
    <row r="317" spans="1:22" x14ac:dyDescent="0.3">
      <c r="A317">
        <v>2038</v>
      </c>
      <c r="B317" t="s">
        <v>4913</v>
      </c>
      <c r="C317">
        <v>2012</v>
      </c>
      <c r="D317" s="34">
        <v>40931</v>
      </c>
      <c r="E317" s="34">
        <v>40935</v>
      </c>
      <c r="F317" t="s">
        <v>50</v>
      </c>
      <c r="G317" t="s">
        <v>1679</v>
      </c>
      <c r="H317" t="s">
        <v>1680</v>
      </c>
      <c r="I317" t="s">
        <v>102</v>
      </c>
      <c r="J317" t="s">
        <v>27</v>
      </c>
      <c r="K317" t="s">
        <v>4914</v>
      </c>
      <c r="L317" t="s">
        <v>1762</v>
      </c>
      <c r="M317">
        <v>59715</v>
      </c>
      <c r="N317" t="s">
        <v>44</v>
      </c>
      <c r="O317" t="s">
        <v>4399</v>
      </c>
      <c r="P317" t="s">
        <v>46</v>
      </c>
      <c r="Q317" t="s">
        <v>47</v>
      </c>
      <c r="R317" t="s">
        <v>4400</v>
      </c>
      <c r="S317">
        <v>14.62</v>
      </c>
      <c r="T317">
        <v>2</v>
      </c>
      <c r="U317">
        <v>0</v>
      </c>
      <c r="V317">
        <v>6.8713999999999995</v>
      </c>
    </row>
    <row r="318" spans="1:22" x14ac:dyDescent="0.3">
      <c r="A318">
        <v>2037</v>
      </c>
      <c r="B318" t="s">
        <v>4913</v>
      </c>
      <c r="C318">
        <v>2012</v>
      </c>
      <c r="D318" s="34">
        <v>40931</v>
      </c>
      <c r="E318" s="34">
        <v>40935</v>
      </c>
      <c r="F318" t="s">
        <v>50</v>
      </c>
      <c r="G318" t="s">
        <v>1679</v>
      </c>
      <c r="H318" t="s">
        <v>1680</v>
      </c>
      <c r="I318" t="s">
        <v>102</v>
      </c>
      <c r="J318" t="s">
        <v>27</v>
      </c>
      <c r="K318" t="s">
        <v>4914</v>
      </c>
      <c r="L318" t="s">
        <v>1762</v>
      </c>
      <c r="M318">
        <v>59715</v>
      </c>
      <c r="N318" t="s">
        <v>44</v>
      </c>
      <c r="O318" t="s">
        <v>1438</v>
      </c>
      <c r="P318" t="s">
        <v>46</v>
      </c>
      <c r="Q318" t="s">
        <v>90</v>
      </c>
      <c r="R318" t="s">
        <v>1439</v>
      </c>
      <c r="S318">
        <v>29.04</v>
      </c>
      <c r="T318">
        <v>3</v>
      </c>
      <c r="U318">
        <v>0</v>
      </c>
      <c r="V318">
        <v>13.9392</v>
      </c>
    </row>
    <row r="319" spans="1:22" x14ac:dyDescent="0.3">
      <c r="A319">
        <v>1914</v>
      </c>
      <c r="B319" t="s">
        <v>4753</v>
      </c>
      <c r="C319">
        <v>2011</v>
      </c>
      <c r="D319" s="34">
        <v>40559</v>
      </c>
      <c r="E319" s="34">
        <v>40561</v>
      </c>
      <c r="F319" t="s">
        <v>188</v>
      </c>
      <c r="G319" t="s">
        <v>4754</v>
      </c>
      <c r="H319" t="s">
        <v>4755</v>
      </c>
      <c r="I319" t="s">
        <v>26</v>
      </c>
      <c r="J319" t="s">
        <v>27</v>
      </c>
      <c r="K319" t="s">
        <v>3261</v>
      </c>
      <c r="L319" t="s">
        <v>1272</v>
      </c>
      <c r="M319">
        <v>30076</v>
      </c>
      <c r="N319" t="s">
        <v>30</v>
      </c>
      <c r="O319" t="s">
        <v>1018</v>
      </c>
      <c r="P319" t="s">
        <v>71</v>
      </c>
      <c r="Q319" t="s">
        <v>161</v>
      </c>
      <c r="R319" t="s">
        <v>1019</v>
      </c>
      <c r="S319">
        <v>149.94999999999999</v>
      </c>
      <c r="T319">
        <v>5</v>
      </c>
      <c r="U319">
        <v>0</v>
      </c>
      <c r="V319">
        <v>65.978000000000009</v>
      </c>
    </row>
    <row r="320" spans="1:22" x14ac:dyDescent="0.3">
      <c r="A320">
        <v>1885</v>
      </c>
      <c r="B320" t="s">
        <v>4689</v>
      </c>
      <c r="C320">
        <v>2014</v>
      </c>
      <c r="D320" s="34">
        <v>41659</v>
      </c>
      <c r="E320" s="34">
        <v>41663</v>
      </c>
      <c r="F320" t="s">
        <v>23</v>
      </c>
      <c r="G320" t="s">
        <v>2450</v>
      </c>
      <c r="H320" t="s">
        <v>2451</v>
      </c>
      <c r="I320" t="s">
        <v>26</v>
      </c>
      <c r="J320" t="s">
        <v>27</v>
      </c>
      <c r="K320" t="s">
        <v>4690</v>
      </c>
      <c r="L320" t="s">
        <v>104</v>
      </c>
      <c r="M320">
        <v>76248</v>
      </c>
      <c r="N320" t="s">
        <v>105</v>
      </c>
      <c r="O320" t="s">
        <v>4691</v>
      </c>
      <c r="P320" t="s">
        <v>46</v>
      </c>
      <c r="Q320" t="s">
        <v>47</v>
      </c>
      <c r="R320" t="s">
        <v>4692</v>
      </c>
      <c r="S320">
        <v>6</v>
      </c>
      <c r="T320">
        <v>2</v>
      </c>
      <c r="U320">
        <v>0.2</v>
      </c>
      <c r="V320">
        <v>2.0999999999999996</v>
      </c>
    </row>
    <row r="321" spans="1:22" x14ac:dyDescent="0.3">
      <c r="A321">
        <v>1847</v>
      </c>
      <c r="B321" t="s">
        <v>4627</v>
      </c>
      <c r="C321">
        <v>2014</v>
      </c>
      <c r="D321" s="34">
        <v>41652</v>
      </c>
      <c r="E321" s="34">
        <v>41657</v>
      </c>
      <c r="F321" t="s">
        <v>23</v>
      </c>
      <c r="G321" t="s">
        <v>4452</v>
      </c>
      <c r="H321" t="s">
        <v>4453</v>
      </c>
      <c r="I321" t="s">
        <v>102</v>
      </c>
      <c r="J321" t="s">
        <v>27</v>
      </c>
      <c r="K321" t="s">
        <v>96</v>
      </c>
      <c r="L321" t="s">
        <v>3034</v>
      </c>
      <c r="M321">
        <v>20016</v>
      </c>
      <c r="N321" t="s">
        <v>148</v>
      </c>
      <c r="O321" t="s">
        <v>4628</v>
      </c>
      <c r="P321" t="s">
        <v>32</v>
      </c>
      <c r="Q321" t="s">
        <v>65</v>
      </c>
      <c r="R321" t="s">
        <v>4629</v>
      </c>
      <c r="S321">
        <v>37.68</v>
      </c>
      <c r="T321">
        <v>2</v>
      </c>
      <c r="U321">
        <v>0</v>
      </c>
      <c r="V321">
        <v>15.825600000000001</v>
      </c>
    </row>
    <row r="322" spans="1:22" x14ac:dyDescent="0.3">
      <c r="A322">
        <v>1846</v>
      </c>
      <c r="B322" t="s">
        <v>4627</v>
      </c>
      <c r="C322">
        <v>2014</v>
      </c>
      <c r="D322" s="34">
        <v>41652</v>
      </c>
      <c r="E322" s="34">
        <v>41657</v>
      </c>
      <c r="F322" t="s">
        <v>23</v>
      </c>
      <c r="G322" t="s">
        <v>4452</v>
      </c>
      <c r="H322" t="s">
        <v>4453</v>
      </c>
      <c r="I322" t="s">
        <v>102</v>
      </c>
      <c r="J322" t="s">
        <v>27</v>
      </c>
      <c r="K322" t="s">
        <v>96</v>
      </c>
      <c r="L322" t="s">
        <v>3034</v>
      </c>
      <c r="M322">
        <v>20016</v>
      </c>
      <c r="N322" t="s">
        <v>148</v>
      </c>
      <c r="O322" t="s">
        <v>567</v>
      </c>
      <c r="P322" t="s">
        <v>46</v>
      </c>
      <c r="Q322" t="s">
        <v>90</v>
      </c>
      <c r="R322" t="s">
        <v>568</v>
      </c>
      <c r="S322">
        <v>40.08</v>
      </c>
      <c r="T322">
        <v>6</v>
      </c>
      <c r="U322">
        <v>0</v>
      </c>
      <c r="V322">
        <v>19.238399999999999</v>
      </c>
    </row>
    <row r="323" spans="1:22" x14ac:dyDescent="0.3">
      <c r="A323">
        <v>1760</v>
      </c>
      <c r="B323" t="s">
        <v>4470</v>
      </c>
      <c r="C323">
        <v>2011</v>
      </c>
      <c r="D323" s="34">
        <v>40549</v>
      </c>
      <c r="E323" s="34">
        <v>40556</v>
      </c>
      <c r="F323" t="s">
        <v>50</v>
      </c>
      <c r="G323" t="s">
        <v>3934</v>
      </c>
      <c r="H323" t="s">
        <v>3935</v>
      </c>
      <c r="I323" t="s">
        <v>26</v>
      </c>
      <c r="J323" t="s">
        <v>27</v>
      </c>
      <c r="K323" t="s">
        <v>146</v>
      </c>
      <c r="L323" t="s">
        <v>147</v>
      </c>
      <c r="M323">
        <v>19143</v>
      </c>
      <c r="N323" t="s">
        <v>148</v>
      </c>
      <c r="O323" t="s">
        <v>1423</v>
      </c>
      <c r="P323" t="s">
        <v>46</v>
      </c>
      <c r="Q323" t="s">
        <v>68</v>
      </c>
      <c r="R323" t="s">
        <v>1424</v>
      </c>
      <c r="S323">
        <v>19.536000000000001</v>
      </c>
      <c r="T323">
        <v>3</v>
      </c>
      <c r="U323">
        <v>0.2</v>
      </c>
      <c r="V323">
        <v>4.8840000000000003</v>
      </c>
    </row>
    <row r="324" spans="1:22" x14ac:dyDescent="0.3">
      <c r="A324">
        <v>1713</v>
      </c>
      <c r="B324" t="s">
        <v>4403</v>
      </c>
      <c r="C324">
        <v>2012</v>
      </c>
      <c r="D324" s="34">
        <v>40938</v>
      </c>
      <c r="E324" s="34">
        <v>40943</v>
      </c>
      <c r="F324" t="s">
        <v>50</v>
      </c>
      <c r="G324" t="s">
        <v>1627</v>
      </c>
      <c r="H324" t="s">
        <v>1628</v>
      </c>
      <c r="I324" t="s">
        <v>26</v>
      </c>
      <c r="J324" t="s">
        <v>27</v>
      </c>
      <c r="K324" t="s">
        <v>184</v>
      </c>
      <c r="L324" t="s">
        <v>104</v>
      </c>
      <c r="M324">
        <v>77070</v>
      </c>
      <c r="N324" t="s">
        <v>105</v>
      </c>
      <c r="O324" t="s">
        <v>4404</v>
      </c>
      <c r="P324" t="s">
        <v>46</v>
      </c>
      <c r="Q324" t="s">
        <v>90</v>
      </c>
      <c r="R324" t="s">
        <v>4405</v>
      </c>
      <c r="S324">
        <v>14.303999999999998</v>
      </c>
      <c r="T324">
        <v>6</v>
      </c>
      <c r="U324">
        <v>0.2</v>
      </c>
      <c r="V324">
        <v>5.0064000000000002</v>
      </c>
    </row>
    <row r="325" spans="1:22" x14ac:dyDescent="0.3">
      <c r="A325">
        <v>1670</v>
      </c>
      <c r="B325" t="s">
        <v>4338</v>
      </c>
      <c r="C325">
        <v>2012</v>
      </c>
      <c r="D325" s="34">
        <v>40918</v>
      </c>
      <c r="E325" s="34">
        <v>40923</v>
      </c>
      <c r="F325" t="s">
        <v>50</v>
      </c>
      <c r="G325" t="s">
        <v>3881</v>
      </c>
      <c r="H325" t="s">
        <v>3882</v>
      </c>
      <c r="I325" t="s">
        <v>26</v>
      </c>
      <c r="J325" t="s">
        <v>27</v>
      </c>
      <c r="K325" t="s">
        <v>266</v>
      </c>
      <c r="L325" t="s">
        <v>267</v>
      </c>
      <c r="M325">
        <v>10011</v>
      </c>
      <c r="N325" t="s">
        <v>148</v>
      </c>
      <c r="O325" t="s">
        <v>1601</v>
      </c>
      <c r="P325" t="s">
        <v>32</v>
      </c>
      <c r="Q325" t="s">
        <v>56</v>
      </c>
      <c r="R325" t="s">
        <v>1602</v>
      </c>
      <c r="S325">
        <v>1018.1039999999999</v>
      </c>
      <c r="T325">
        <v>4</v>
      </c>
      <c r="U325">
        <v>0.4</v>
      </c>
      <c r="V325">
        <v>-373.3048</v>
      </c>
    </row>
    <row r="326" spans="1:22" x14ac:dyDescent="0.3">
      <c r="A326">
        <v>1659</v>
      </c>
      <c r="B326" t="s">
        <v>4318</v>
      </c>
      <c r="C326">
        <v>2014</v>
      </c>
      <c r="D326" s="34">
        <v>41660</v>
      </c>
      <c r="E326" s="34">
        <v>41666</v>
      </c>
      <c r="F326" t="s">
        <v>50</v>
      </c>
      <c r="G326" t="s">
        <v>4319</v>
      </c>
      <c r="H326" t="s">
        <v>4320</v>
      </c>
      <c r="I326" t="s">
        <v>26</v>
      </c>
      <c r="J326" t="s">
        <v>27</v>
      </c>
      <c r="K326" t="s">
        <v>42</v>
      </c>
      <c r="L326" t="s">
        <v>43</v>
      </c>
      <c r="M326">
        <v>90045</v>
      </c>
      <c r="N326" t="s">
        <v>44</v>
      </c>
      <c r="O326" t="s">
        <v>4321</v>
      </c>
      <c r="P326" t="s">
        <v>71</v>
      </c>
      <c r="Q326" t="s">
        <v>72</v>
      </c>
      <c r="R326" t="s">
        <v>4322</v>
      </c>
      <c r="S326">
        <v>160.77600000000001</v>
      </c>
      <c r="T326">
        <v>3</v>
      </c>
      <c r="U326">
        <v>0.2</v>
      </c>
      <c r="V326">
        <v>10.048500000000004</v>
      </c>
    </row>
    <row r="327" spans="1:22" x14ac:dyDescent="0.3">
      <c r="A327">
        <v>1416</v>
      </c>
      <c r="B327" t="s">
        <v>3836</v>
      </c>
      <c r="C327">
        <v>2014</v>
      </c>
      <c r="D327" s="34">
        <v>41668</v>
      </c>
      <c r="E327" s="34">
        <v>41671</v>
      </c>
      <c r="F327" t="s">
        <v>23</v>
      </c>
      <c r="G327" t="s">
        <v>3837</v>
      </c>
      <c r="H327" t="s">
        <v>3838</v>
      </c>
      <c r="I327" t="s">
        <v>102</v>
      </c>
      <c r="J327" t="s">
        <v>27</v>
      </c>
      <c r="K327" t="s">
        <v>1711</v>
      </c>
      <c r="L327" t="s">
        <v>43</v>
      </c>
      <c r="M327">
        <v>92627</v>
      </c>
      <c r="N327" t="s">
        <v>44</v>
      </c>
      <c r="O327" t="s">
        <v>3839</v>
      </c>
      <c r="P327" t="s">
        <v>32</v>
      </c>
      <c r="Q327" t="s">
        <v>65</v>
      </c>
      <c r="R327" t="s">
        <v>3840</v>
      </c>
      <c r="S327">
        <v>37.74</v>
      </c>
      <c r="T327">
        <v>3</v>
      </c>
      <c r="U327">
        <v>0</v>
      </c>
      <c r="V327">
        <v>12.831599999999996</v>
      </c>
    </row>
    <row r="328" spans="1:22" x14ac:dyDescent="0.3">
      <c r="A328">
        <v>1415</v>
      </c>
      <c r="B328" t="s">
        <v>3836</v>
      </c>
      <c r="C328">
        <v>2014</v>
      </c>
      <c r="D328" s="34">
        <v>41668</v>
      </c>
      <c r="E328" s="34">
        <v>41671</v>
      </c>
      <c r="F328" t="s">
        <v>23</v>
      </c>
      <c r="G328" t="s">
        <v>3837</v>
      </c>
      <c r="H328" t="s">
        <v>3838</v>
      </c>
      <c r="I328" t="s">
        <v>102</v>
      </c>
      <c r="J328" t="s">
        <v>27</v>
      </c>
      <c r="K328" t="s">
        <v>1711</v>
      </c>
      <c r="L328" t="s">
        <v>43</v>
      </c>
      <c r="M328">
        <v>92627</v>
      </c>
      <c r="N328" t="s">
        <v>44</v>
      </c>
      <c r="O328" t="s">
        <v>3547</v>
      </c>
      <c r="P328" t="s">
        <v>71</v>
      </c>
      <c r="Q328" t="s">
        <v>161</v>
      </c>
      <c r="R328" t="s">
        <v>3548</v>
      </c>
      <c r="S328">
        <v>239.96999999999997</v>
      </c>
      <c r="T328">
        <v>3</v>
      </c>
      <c r="U328">
        <v>0</v>
      </c>
      <c r="V328">
        <v>26.39670000000001</v>
      </c>
    </row>
    <row r="329" spans="1:22" x14ac:dyDescent="0.3">
      <c r="A329">
        <v>1343</v>
      </c>
      <c r="B329" t="s">
        <v>3702</v>
      </c>
      <c r="C329">
        <v>2014</v>
      </c>
      <c r="D329" s="34">
        <v>41642</v>
      </c>
      <c r="E329" s="34">
        <v>41644</v>
      </c>
      <c r="F329" t="s">
        <v>188</v>
      </c>
      <c r="G329" t="s">
        <v>3703</v>
      </c>
      <c r="H329" t="s">
        <v>3704</v>
      </c>
      <c r="I329" t="s">
        <v>41</v>
      </c>
      <c r="J329" t="s">
        <v>27</v>
      </c>
      <c r="K329" t="s">
        <v>1521</v>
      </c>
      <c r="L329" t="s">
        <v>88</v>
      </c>
      <c r="M329">
        <v>28540</v>
      </c>
      <c r="N329" t="s">
        <v>30</v>
      </c>
      <c r="O329" t="s">
        <v>168</v>
      </c>
      <c r="P329" t="s">
        <v>46</v>
      </c>
      <c r="Q329" t="s">
        <v>75</v>
      </c>
      <c r="R329" t="s">
        <v>169</v>
      </c>
      <c r="S329">
        <v>28.854000000000006</v>
      </c>
      <c r="T329">
        <v>6</v>
      </c>
      <c r="U329">
        <v>0.7</v>
      </c>
      <c r="V329">
        <v>-21.159599999999998</v>
      </c>
    </row>
    <row r="330" spans="1:22" x14ac:dyDescent="0.3">
      <c r="A330">
        <v>1342</v>
      </c>
      <c r="B330" t="s">
        <v>3702</v>
      </c>
      <c r="C330">
        <v>2014</v>
      </c>
      <c r="D330" s="34">
        <v>41642</v>
      </c>
      <c r="E330" s="34">
        <v>41644</v>
      </c>
      <c r="F330" t="s">
        <v>188</v>
      </c>
      <c r="G330" t="s">
        <v>3703</v>
      </c>
      <c r="H330" t="s">
        <v>3704</v>
      </c>
      <c r="I330" t="s">
        <v>41</v>
      </c>
      <c r="J330" t="s">
        <v>27</v>
      </c>
      <c r="K330" t="s">
        <v>1521</v>
      </c>
      <c r="L330" t="s">
        <v>88</v>
      </c>
      <c r="M330">
        <v>28540</v>
      </c>
      <c r="N330" t="s">
        <v>30</v>
      </c>
      <c r="O330" t="s">
        <v>3366</v>
      </c>
      <c r="P330" t="s">
        <v>46</v>
      </c>
      <c r="Q330" t="s">
        <v>75</v>
      </c>
      <c r="R330" t="s">
        <v>3367</v>
      </c>
      <c r="S330">
        <v>15.66</v>
      </c>
      <c r="T330">
        <v>5</v>
      </c>
      <c r="U330">
        <v>0.7</v>
      </c>
      <c r="V330">
        <v>-12.527999999999995</v>
      </c>
    </row>
    <row r="331" spans="1:22" x14ac:dyDescent="0.3">
      <c r="A331">
        <v>1341</v>
      </c>
      <c r="B331" t="s">
        <v>3702</v>
      </c>
      <c r="C331">
        <v>2014</v>
      </c>
      <c r="D331" s="34">
        <v>41642</v>
      </c>
      <c r="E331" s="34">
        <v>41644</v>
      </c>
      <c r="F331" t="s">
        <v>188</v>
      </c>
      <c r="G331" t="s">
        <v>3703</v>
      </c>
      <c r="H331" t="s">
        <v>3704</v>
      </c>
      <c r="I331" t="s">
        <v>41</v>
      </c>
      <c r="J331" t="s">
        <v>27</v>
      </c>
      <c r="K331" t="s">
        <v>1521</v>
      </c>
      <c r="L331" t="s">
        <v>88</v>
      </c>
      <c r="M331">
        <v>28540</v>
      </c>
      <c r="N331" t="s">
        <v>30</v>
      </c>
      <c r="O331" t="s">
        <v>3705</v>
      </c>
      <c r="P331" t="s">
        <v>71</v>
      </c>
      <c r="Q331" t="s">
        <v>682</v>
      </c>
      <c r="R331" t="s">
        <v>3706</v>
      </c>
      <c r="S331">
        <v>695.7</v>
      </c>
      <c r="T331">
        <v>2</v>
      </c>
      <c r="U331">
        <v>0.5</v>
      </c>
      <c r="V331">
        <v>-27.827999999999975</v>
      </c>
    </row>
    <row r="332" spans="1:22" x14ac:dyDescent="0.3">
      <c r="A332">
        <v>1184</v>
      </c>
      <c r="B332" t="s">
        <v>3385</v>
      </c>
      <c r="C332">
        <v>2014</v>
      </c>
      <c r="D332" s="34">
        <v>41654</v>
      </c>
      <c r="E332" s="34">
        <v>41655</v>
      </c>
      <c r="F332" t="s">
        <v>188</v>
      </c>
      <c r="G332" t="s">
        <v>2193</v>
      </c>
      <c r="H332" t="s">
        <v>2194</v>
      </c>
      <c r="I332" t="s">
        <v>26</v>
      </c>
      <c r="J332" t="s">
        <v>27</v>
      </c>
      <c r="K332" t="s">
        <v>1521</v>
      </c>
      <c r="L332" t="s">
        <v>88</v>
      </c>
      <c r="M332">
        <v>28540</v>
      </c>
      <c r="N332" t="s">
        <v>30</v>
      </c>
      <c r="O332" t="s">
        <v>3386</v>
      </c>
      <c r="P332" t="s">
        <v>71</v>
      </c>
      <c r="Q332" t="s">
        <v>72</v>
      </c>
      <c r="R332" t="s">
        <v>3387</v>
      </c>
      <c r="S332">
        <v>7.92</v>
      </c>
      <c r="T332">
        <v>5</v>
      </c>
      <c r="U332">
        <v>0.2</v>
      </c>
      <c r="V332">
        <v>0.69300000000000006</v>
      </c>
    </row>
    <row r="333" spans="1:22" x14ac:dyDescent="0.3">
      <c r="A333">
        <v>1183</v>
      </c>
      <c r="B333" t="s">
        <v>3385</v>
      </c>
      <c r="C333">
        <v>2014</v>
      </c>
      <c r="D333" s="34">
        <v>41654</v>
      </c>
      <c r="E333" s="34">
        <v>41655</v>
      </c>
      <c r="F333" t="s">
        <v>188</v>
      </c>
      <c r="G333" t="s">
        <v>2193</v>
      </c>
      <c r="H333" t="s">
        <v>2194</v>
      </c>
      <c r="I333" t="s">
        <v>26</v>
      </c>
      <c r="J333" t="s">
        <v>27</v>
      </c>
      <c r="K333" t="s">
        <v>1521</v>
      </c>
      <c r="L333" t="s">
        <v>88</v>
      </c>
      <c r="M333">
        <v>28540</v>
      </c>
      <c r="N333" t="s">
        <v>30</v>
      </c>
      <c r="O333" t="s">
        <v>505</v>
      </c>
      <c r="P333" t="s">
        <v>46</v>
      </c>
      <c r="Q333" t="s">
        <v>173</v>
      </c>
      <c r="R333" t="s">
        <v>506</v>
      </c>
      <c r="S333">
        <v>21.744</v>
      </c>
      <c r="T333">
        <v>1</v>
      </c>
      <c r="U333">
        <v>0.2</v>
      </c>
      <c r="V333">
        <v>7.3385999999999996</v>
      </c>
    </row>
    <row r="334" spans="1:22" x14ac:dyDescent="0.3">
      <c r="A334">
        <v>1154</v>
      </c>
      <c r="B334" t="s">
        <v>3318</v>
      </c>
      <c r="C334">
        <v>2014</v>
      </c>
      <c r="D334" s="34">
        <v>41640</v>
      </c>
      <c r="E334" s="34">
        <v>41646</v>
      </c>
      <c r="F334" t="s">
        <v>50</v>
      </c>
      <c r="G334" t="s">
        <v>1079</v>
      </c>
      <c r="H334" t="s">
        <v>1080</v>
      </c>
      <c r="I334" t="s">
        <v>41</v>
      </c>
      <c r="J334" t="s">
        <v>27</v>
      </c>
      <c r="K334" t="s">
        <v>3319</v>
      </c>
      <c r="L334" t="s">
        <v>1392</v>
      </c>
      <c r="M334">
        <v>89502</v>
      </c>
      <c r="N334" t="s">
        <v>44</v>
      </c>
      <c r="O334" t="s">
        <v>2712</v>
      </c>
      <c r="P334" t="s">
        <v>46</v>
      </c>
      <c r="Q334" t="s">
        <v>75</v>
      </c>
      <c r="R334" t="s">
        <v>2713</v>
      </c>
      <c r="S334">
        <v>159.768</v>
      </c>
      <c r="T334">
        <v>7</v>
      </c>
      <c r="U334">
        <v>0.2</v>
      </c>
      <c r="V334">
        <v>53.921700000000008</v>
      </c>
    </row>
    <row r="335" spans="1:22" x14ac:dyDescent="0.3">
      <c r="A335">
        <v>1153</v>
      </c>
      <c r="B335" t="s">
        <v>3318</v>
      </c>
      <c r="C335">
        <v>2014</v>
      </c>
      <c r="D335" s="34">
        <v>41640</v>
      </c>
      <c r="E335" s="34">
        <v>41646</v>
      </c>
      <c r="F335" t="s">
        <v>50</v>
      </c>
      <c r="G335" t="s">
        <v>1079</v>
      </c>
      <c r="H335" t="s">
        <v>1080</v>
      </c>
      <c r="I335" t="s">
        <v>41</v>
      </c>
      <c r="J335" t="s">
        <v>27</v>
      </c>
      <c r="K335" t="s">
        <v>3319</v>
      </c>
      <c r="L335" t="s">
        <v>1392</v>
      </c>
      <c r="M335">
        <v>89502</v>
      </c>
      <c r="N335" t="s">
        <v>44</v>
      </c>
      <c r="O335" t="s">
        <v>3320</v>
      </c>
      <c r="P335" t="s">
        <v>46</v>
      </c>
      <c r="Q335" t="s">
        <v>68</v>
      </c>
      <c r="R335" t="s">
        <v>3321</v>
      </c>
      <c r="S335">
        <v>3.64</v>
      </c>
      <c r="T335">
        <v>2</v>
      </c>
      <c r="U335">
        <v>0</v>
      </c>
      <c r="V335">
        <v>1.6379999999999999</v>
      </c>
    </row>
    <row r="336" spans="1:22" x14ac:dyDescent="0.3">
      <c r="A336">
        <v>1127</v>
      </c>
      <c r="B336" t="s">
        <v>3264</v>
      </c>
      <c r="C336">
        <v>2011</v>
      </c>
      <c r="D336" s="34">
        <v>40564</v>
      </c>
      <c r="E336" s="34">
        <v>40570</v>
      </c>
      <c r="F336" t="s">
        <v>50</v>
      </c>
      <c r="G336" t="s">
        <v>2753</v>
      </c>
      <c r="H336" t="s">
        <v>2754</v>
      </c>
      <c r="I336" t="s">
        <v>26</v>
      </c>
      <c r="J336" t="s">
        <v>27</v>
      </c>
      <c r="K336" t="s">
        <v>3265</v>
      </c>
      <c r="L336" t="s">
        <v>1707</v>
      </c>
      <c r="M336">
        <v>72401</v>
      </c>
      <c r="N336" t="s">
        <v>30</v>
      </c>
      <c r="O336" t="s">
        <v>1588</v>
      </c>
      <c r="P336" t="s">
        <v>32</v>
      </c>
      <c r="Q336" t="s">
        <v>36</v>
      </c>
      <c r="R336" t="s">
        <v>1589</v>
      </c>
      <c r="S336">
        <v>1067.94</v>
      </c>
      <c r="T336">
        <v>3</v>
      </c>
      <c r="U336">
        <v>0</v>
      </c>
      <c r="V336">
        <v>224.2673999999999</v>
      </c>
    </row>
    <row r="337" spans="1:22" x14ac:dyDescent="0.3">
      <c r="A337">
        <v>1126</v>
      </c>
      <c r="B337" t="s">
        <v>3264</v>
      </c>
      <c r="C337">
        <v>2011</v>
      </c>
      <c r="D337" s="34">
        <v>40564</v>
      </c>
      <c r="E337" s="34">
        <v>40570</v>
      </c>
      <c r="F337" t="s">
        <v>50</v>
      </c>
      <c r="G337" t="s">
        <v>2753</v>
      </c>
      <c r="H337" t="s">
        <v>2754</v>
      </c>
      <c r="I337" t="s">
        <v>26</v>
      </c>
      <c r="J337" t="s">
        <v>27</v>
      </c>
      <c r="K337" t="s">
        <v>3265</v>
      </c>
      <c r="L337" t="s">
        <v>1707</v>
      </c>
      <c r="M337">
        <v>72401</v>
      </c>
      <c r="N337" t="s">
        <v>30</v>
      </c>
      <c r="O337" t="s">
        <v>3270</v>
      </c>
      <c r="P337" t="s">
        <v>46</v>
      </c>
      <c r="Q337" t="s">
        <v>173</v>
      </c>
      <c r="R337" t="s">
        <v>186</v>
      </c>
      <c r="S337">
        <v>23.34</v>
      </c>
      <c r="T337">
        <v>3</v>
      </c>
      <c r="U337">
        <v>0</v>
      </c>
      <c r="V337">
        <v>10.969799999999999</v>
      </c>
    </row>
    <row r="338" spans="1:22" x14ac:dyDescent="0.3">
      <c r="A338">
        <v>1125</v>
      </c>
      <c r="B338" t="s">
        <v>3264</v>
      </c>
      <c r="C338">
        <v>2011</v>
      </c>
      <c r="D338" s="34">
        <v>40564</v>
      </c>
      <c r="E338" s="34">
        <v>40570</v>
      </c>
      <c r="F338" t="s">
        <v>50</v>
      </c>
      <c r="G338" t="s">
        <v>2753</v>
      </c>
      <c r="H338" t="s">
        <v>2754</v>
      </c>
      <c r="I338" t="s">
        <v>26</v>
      </c>
      <c r="J338" t="s">
        <v>27</v>
      </c>
      <c r="K338" t="s">
        <v>3265</v>
      </c>
      <c r="L338" t="s">
        <v>1707</v>
      </c>
      <c r="M338">
        <v>72401</v>
      </c>
      <c r="N338" t="s">
        <v>30</v>
      </c>
      <c r="O338" t="s">
        <v>1756</v>
      </c>
      <c r="P338" t="s">
        <v>46</v>
      </c>
      <c r="Q338" t="s">
        <v>68</v>
      </c>
      <c r="R338" t="s">
        <v>1757</v>
      </c>
      <c r="S338">
        <v>6.63</v>
      </c>
      <c r="T338">
        <v>3</v>
      </c>
      <c r="U338">
        <v>0</v>
      </c>
      <c r="V338">
        <v>1.7901</v>
      </c>
    </row>
    <row r="339" spans="1:22" x14ac:dyDescent="0.3">
      <c r="A339">
        <v>1124</v>
      </c>
      <c r="B339" t="s">
        <v>3264</v>
      </c>
      <c r="C339">
        <v>2011</v>
      </c>
      <c r="D339" s="34">
        <v>40564</v>
      </c>
      <c r="E339" s="34">
        <v>40570</v>
      </c>
      <c r="F339" t="s">
        <v>50</v>
      </c>
      <c r="G339" t="s">
        <v>2753</v>
      </c>
      <c r="H339" t="s">
        <v>2754</v>
      </c>
      <c r="I339" t="s">
        <v>26</v>
      </c>
      <c r="J339" t="s">
        <v>27</v>
      </c>
      <c r="K339" t="s">
        <v>3265</v>
      </c>
      <c r="L339" t="s">
        <v>1707</v>
      </c>
      <c r="M339">
        <v>72401</v>
      </c>
      <c r="N339" t="s">
        <v>30</v>
      </c>
      <c r="O339" t="s">
        <v>352</v>
      </c>
      <c r="P339" t="s">
        <v>32</v>
      </c>
      <c r="Q339" t="s">
        <v>65</v>
      </c>
      <c r="R339" t="s">
        <v>353</v>
      </c>
      <c r="S339">
        <v>38.6</v>
      </c>
      <c r="T339">
        <v>4</v>
      </c>
      <c r="U339">
        <v>0</v>
      </c>
      <c r="V339">
        <v>11.579999999999998</v>
      </c>
    </row>
    <row r="340" spans="1:22" x14ac:dyDescent="0.3">
      <c r="A340">
        <v>1123</v>
      </c>
      <c r="B340" t="s">
        <v>3264</v>
      </c>
      <c r="C340">
        <v>2011</v>
      </c>
      <c r="D340" s="34">
        <v>40564</v>
      </c>
      <c r="E340" s="34">
        <v>40570</v>
      </c>
      <c r="F340" t="s">
        <v>50</v>
      </c>
      <c r="G340" t="s">
        <v>2753</v>
      </c>
      <c r="H340" t="s">
        <v>2754</v>
      </c>
      <c r="I340" t="s">
        <v>26</v>
      </c>
      <c r="J340" t="s">
        <v>27</v>
      </c>
      <c r="K340" t="s">
        <v>3265</v>
      </c>
      <c r="L340" t="s">
        <v>1707</v>
      </c>
      <c r="M340">
        <v>72401</v>
      </c>
      <c r="N340" t="s">
        <v>30</v>
      </c>
      <c r="O340" t="s">
        <v>3268</v>
      </c>
      <c r="P340" t="s">
        <v>46</v>
      </c>
      <c r="Q340" t="s">
        <v>68</v>
      </c>
      <c r="R340" t="s">
        <v>3269</v>
      </c>
      <c r="S340">
        <v>22.959999999999997</v>
      </c>
      <c r="T340">
        <v>7</v>
      </c>
      <c r="U340">
        <v>0</v>
      </c>
      <c r="V340">
        <v>6.6583999999999968</v>
      </c>
    </row>
    <row r="341" spans="1:22" x14ac:dyDescent="0.3">
      <c r="A341">
        <v>1122</v>
      </c>
      <c r="B341" t="s">
        <v>3264</v>
      </c>
      <c r="C341">
        <v>2011</v>
      </c>
      <c r="D341" s="34">
        <v>40564</v>
      </c>
      <c r="E341" s="34">
        <v>40570</v>
      </c>
      <c r="F341" t="s">
        <v>50</v>
      </c>
      <c r="G341" t="s">
        <v>2753</v>
      </c>
      <c r="H341" t="s">
        <v>2754</v>
      </c>
      <c r="I341" t="s">
        <v>26</v>
      </c>
      <c r="J341" t="s">
        <v>27</v>
      </c>
      <c r="K341" t="s">
        <v>3265</v>
      </c>
      <c r="L341" t="s">
        <v>1707</v>
      </c>
      <c r="M341">
        <v>72401</v>
      </c>
      <c r="N341" t="s">
        <v>30</v>
      </c>
      <c r="O341" t="s">
        <v>3266</v>
      </c>
      <c r="P341" t="s">
        <v>71</v>
      </c>
      <c r="Q341" t="s">
        <v>72</v>
      </c>
      <c r="R341" t="s">
        <v>3267</v>
      </c>
      <c r="S341">
        <v>699.93</v>
      </c>
      <c r="T341">
        <v>7</v>
      </c>
      <c r="U341">
        <v>0</v>
      </c>
      <c r="V341">
        <v>181.98179999999999</v>
      </c>
    </row>
    <row r="342" spans="1:22" x14ac:dyDescent="0.3">
      <c r="A342">
        <v>1097</v>
      </c>
      <c r="B342" t="s">
        <v>3216</v>
      </c>
      <c r="C342">
        <v>2014</v>
      </c>
      <c r="D342" s="34">
        <v>41661</v>
      </c>
      <c r="E342" s="34">
        <v>41666</v>
      </c>
      <c r="F342" t="s">
        <v>50</v>
      </c>
      <c r="G342" t="s">
        <v>3217</v>
      </c>
      <c r="H342" t="s">
        <v>3218</v>
      </c>
      <c r="I342" t="s">
        <v>102</v>
      </c>
      <c r="J342" t="s">
        <v>27</v>
      </c>
      <c r="K342" t="s">
        <v>467</v>
      </c>
      <c r="L342" t="s">
        <v>88</v>
      </c>
      <c r="M342">
        <v>28205</v>
      </c>
      <c r="N342" t="s">
        <v>30</v>
      </c>
      <c r="O342" t="s">
        <v>3221</v>
      </c>
      <c r="P342" t="s">
        <v>46</v>
      </c>
      <c r="Q342" t="s">
        <v>75</v>
      </c>
      <c r="R342" t="s">
        <v>3222</v>
      </c>
      <c r="S342">
        <v>35.783999999999999</v>
      </c>
      <c r="T342">
        <v>7</v>
      </c>
      <c r="U342">
        <v>0.7</v>
      </c>
      <c r="V342">
        <v>-28.627200000000009</v>
      </c>
    </row>
    <row r="343" spans="1:22" x14ac:dyDescent="0.3">
      <c r="A343">
        <v>1096</v>
      </c>
      <c r="B343" t="s">
        <v>3216</v>
      </c>
      <c r="C343">
        <v>2014</v>
      </c>
      <c r="D343" s="34">
        <v>41661</v>
      </c>
      <c r="E343" s="34">
        <v>41666</v>
      </c>
      <c r="F343" t="s">
        <v>50</v>
      </c>
      <c r="G343" t="s">
        <v>3217</v>
      </c>
      <c r="H343" t="s">
        <v>3218</v>
      </c>
      <c r="I343" t="s">
        <v>102</v>
      </c>
      <c r="J343" t="s">
        <v>27</v>
      </c>
      <c r="K343" t="s">
        <v>467</v>
      </c>
      <c r="L343" t="s">
        <v>88</v>
      </c>
      <c r="M343">
        <v>28205</v>
      </c>
      <c r="N343" t="s">
        <v>30</v>
      </c>
      <c r="O343" t="s">
        <v>3219</v>
      </c>
      <c r="P343" t="s">
        <v>46</v>
      </c>
      <c r="Q343" t="s">
        <v>59</v>
      </c>
      <c r="R343" t="s">
        <v>3220</v>
      </c>
      <c r="S343">
        <v>348.20799999999997</v>
      </c>
      <c r="T343">
        <v>7</v>
      </c>
      <c r="U343">
        <v>0.2</v>
      </c>
      <c r="V343">
        <v>30.468200000000024</v>
      </c>
    </row>
    <row r="344" spans="1:22" x14ac:dyDescent="0.3">
      <c r="A344">
        <v>1028</v>
      </c>
      <c r="B344" t="s">
        <v>3048</v>
      </c>
      <c r="C344">
        <v>2013</v>
      </c>
      <c r="D344" s="34">
        <v>41285</v>
      </c>
      <c r="E344" s="34">
        <v>41287</v>
      </c>
      <c r="F344" t="s">
        <v>23</v>
      </c>
      <c r="G344" t="s">
        <v>3049</v>
      </c>
      <c r="H344" t="s">
        <v>3050</v>
      </c>
      <c r="I344" t="s">
        <v>102</v>
      </c>
      <c r="J344" t="s">
        <v>27</v>
      </c>
      <c r="K344" t="s">
        <v>318</v>
      </c>
      <c r="L344" t="s">
        <v>498</v>
      </c>
      <c r="M344">
        <v>45503</v>
      </c>
      <c r="N344" t="s">
        <v>148</v>
      </c>
      <c r="O344" t="s">
        <v>3055</v>
      </c>
      <c r="P344" t="s">
        <v>71</v>
      </c>
      <c r="Q344" t="s">
        <v>72</v>
      </c>
      <c r="R344" t="s">
        <v>3056</v>
      </c>
      <c r="S344">
        <v>15.587999999999999</v>
      </c>
      <c r="T344">
        <v>2</v>
      </c>
      <c r="U344">
        <v>0.4</v>
      </c>
      <c r="V344">
        <v>-9.8724000000000007</v>
      </c>
    </row>
    <row r="345" spans="1:22" x14ac:dyDescent="0.3">
      <c r="A345">
        <v>1027</v>
      </c>
      <c r="B345" t="s">
        <v>3048</v>
      </c>
      <c r="C345">
        <v>2013</v>
      </c>
      <c r="D345" s="34">
        <v>41285</v>
      </c>
      <c r="E345" s="34">
        <v>41287</v>
      </c>
      <c r="F345" t="s">
        <v>23</v>
      </c>
      <c r="G345" t="s">
        <v>3049</v>
      </c>
      <c r="H345" t="s">
        <v>3050</v>
      </c>
      <c r="I345" t="s">
        <v>102</v>
      </c>
      <c r="J345" t="s">
        <v>27</v>
      </c>
      <c r="K345" t="s">
        <v>318</v>
      </c>
      <c r="L345" t="s">
        <v>498</v>
      </c>
      <c r="M345">
        <v>45503</v>
      </c>
      <c r="N345" t="s">
        <v>148</v>
      </c>
      <c r="O345" t="s">
        <v>3053</v>
      </c>
      <c r="P345" t="s">
        <v>46</v>
      </c>
      <c r="Q345" t="s">
        <v>90</v>
      </c>
      <c r="R345" t="s">
        <v>3054</v>
      </c>
      <c r="S345">
        <v>63.311999999999998</v>
      </c>
      <c r="T345">
        <v>3</v>
      </c>
      <c r="U345">
        <v>0.2</v>
      </c>
      <c r="V345">
        <v>20.576399999999996</v>
      </c>
    </row>
    <row r="346" spans="1:22" x14ac:dyDescent="0.3">
      <c r="A346">
        <v>1026</v>
      </c>
      <c r="B346" t="s">
        <v>3048</v>
      </c>
      <c r="C346">
        <v>2013</v>
      </c>
      <c r="D346" s="34">
        <v>41285</v>
      </c>
      <c r="E346" s="34">
        <v>41287</v>
      </c>
      <c r="F346" t="s">
        <v>23</v>
      </c>
      <c r="G346" t="s">
        <v>3049</v>
      </c>
      <c r="H346" t="s">
        <v>3050</v>
      </c>
      <c r="I346" t="s">
        <v>102</v>
      </c>
      <c r="J346" t="s">
        <v>27</v>
      </c>
      <c r="K346" t="s">
        <v>318</v>
      </c>
      <c r="L346" t="s">
        <v>498</v>
      </c>
      <c r="M346">
        <v>45503</v>
      </c>
      <c r="N346" t="s">
        <v>148</v>
      </c>
      <c r="O346" t="s">
        <v>3051</v>
      </c>
      <c r="P346" t="s">
        <v>46</v>
      </c>
      <c r="Q346" t="s">
        <v>90</v>
      </c>
      <c r="R346" t="s">
        <v>3052</v>
      </c>
      <c r="S346">
        <v>15.552000000000003</v>
      </c>
      <c r="T346">
        <v>3</v>
      </c>
      <c r="U346">
        <v>0.2</v>
      </c>
      <c r="V346">
        <v>5.4432</v>
      </c>
    </row>
    <row r="347" spans="1:22" x14ac:dyDescent="0.3">
      <c r="A347">
        <v>978</v>
      </c>
      <c r="B347" t="s">
        <v>2938</v>
      </c>
      <c r="C347">
        <v>2014</v>
      </c>
      <c r="D347" s="34">
        <v>41647</v>
      </c>
      <c r="E347" s="34">
        <v>41650</v>
      </c>
      <c r="F347" t="s">
        <v>188</v>
      </c>
      <c r="G347" t="s">
        <v>2546</v>
      </c>
      <c r="H347" t="s">
        <v>2547</v>
      </c>
      <c r="I347" t="s">
        <v>41</v>
      </c>
      <c r="J347" t="s">
        <v>27</v>
      </c>
      <c r="K347" t="s">
        <v>880</v>
      </c>
      <c r="L347" t="s">
        <v>238</v>
      </c>
      <c r="M347">
        <v>48205</v>
      </c>
      <c r="N347" t="s">
        <v>105</v>
      </c>
      <c r="O347" t="s">
        <v>681</v>
      </c>
      <c r="P347" t="s">
        <v>71</v>
      </c>
      <c r="Q347" t="s">
        <v>682</v>
      </c>
      <c r="R347" t="s">
        <v>683</v>
      </c>
      <c r="S347">
        <v>3059.982</v>
      </c>
      <c r="T347">
        <v>2</v>
      </c>
      <c r="U347">
        <v>0.1</v>
      </c>
      <c r="V347">
        <v>679.99599999999964</v>
      </c>
    </row>
    <row r="348" spans="1:22" x14ac:dyDescent="0.3">
      <c r="A348">
        <v>974</v>
      </c>
      <c r="B348" t="s">
        <v>2931</v>
      </c>
      <c r="C348">
        <v>2011</v>
      </c>
      <c r="D348" s="34">
        <v>40560</v>
      </c>
      <c r="E348" s="34">
        <v>40562</v>
      </c>
      <c r="F348" t="s">
        <v>23</v>
      </c>
      <c r="G348" t="s">
        <v>951</v>
      </c>
      <c r="H348" t="s">
        <v>952</v>
      </c>
      <c r="I348" t="s">
        <v>26</v>
      </c>
      <c r="J348" t="s">
        <v>27</v>
      </c>
      <c r="K348" t="s">
        <v>146</v>
      </c>
      <c r="L348" t="s">
        <v>147</v>
      </c>
      <c r="M348">
        <v>19134</v>
      </c>
      <c r="N348" t="s">
        <v>148</v>
      </c>
      <c r="O348" t="s">
        <v>1197</v>
      </c>
      <c r="P348" t="s">
        <v>46</v>
      </c>
      <c r="Q348" t="s">
        <v>47</v>
      </c>
      <c r="R348" t="s">
        <v>1198</v>
      </c>
      <c r="S348">
        <v>30.072000000000003</v>
      </c>
      <c r="T348">
        <v>3</v>
      </c>
      <c r="U348">
        <v>0.2</v>
      </c>
      <c r="V348">
        <v>10.149299999999997</v>
      </c>
    </row>
    <row r="349" spans="1:22" x14ac:dyDescent="0.3">
      <c r="A349">
        <v>973</v>
      </c>
      <c r="B349" t="s">
        <v>2931</v>
      </c>
      <c r="C349">
        <v>2011</v>
      </c>
      <c r="D349" s="34">
        <v>40560</v>
      </c>
      <c r="E349" s="34">
        <v>40562</v>
      </c>
      <c r="F349" t="s">
        <v>23</v>
      </c>
      <c r="G349" t="s">
        <v>951</v>
      </c>
      <c r="H349" t="s">
        <v>952</v>
      </c>
      <c r="I349" t="s">
        <v>26</v>
      </c>
      <c r="J349" t="s">
        <v>27</v>
      </c>
      <c r="K349" t="s">
        <v>146</v>
      </c>
      <c r="L349" t="s">
        <v>147</v>
      </c>
      <c r="M349">
        <v>19134</v>
      </c>
      <c r="N349" t="s">
        <v>148</v>
      </c>
      <c r="O349" t="s">
        <v>2259</v>
      </c>
      <c r="P349" t="s">
        <v>46</v>
      </c>
      <c r="Q349" t="s">
        <v>75</v>
      </c>
      <c r="R349" t="s">
        <v>2260</v>
      </c>
      <c r="S349">
        <v>18.588000000000005</v>
      </c>
      <c r="T349">
        <v>2</v>
      </c>
      <c r="U349">
        <v>0.7</v>
      </c>
      <c r="V349">
        <v>-13.6312</v>
      </c>
    </row>
    <row r="350" spans="1:22" x14ac:dyDescent="0.3">
      <c r="A350">
        <v>972</v>
      </c>
      <c r="B350" t="s">
        <v>2931</v>
      </c>
      <c r="C350">
        <v>2011</v>
      </c>
      <c r="D350" s="34">
        <v>40560</v>
      </c>
      <c r="E350" s="34">
        <v>40562</v>
      </c>
      <c r="F350" t="s">
        <v>23</v>
      </c>
      <c r="G350" t="s">
        <v>951</v>
      </c>
      <c r="H350" t="s">
        <v>952</v>
      </c>
      <c r="I350" t="s">
        <v>26</v>
      </c>
      <c r="J350" t="s">
        <v>27</v>
      </c>
      <c r="K350" t="s">
        <v>146</v>
      </c>
      <c r="L350" t="s">
        <v>147</v>
      </c>
      <c r="M350">
        <v>19134</v>
      </c>
      <c r="N350" t="s">
        <v>148</v>
      </c>
      <c r="O350" t="s">
        <v>1204</v>
      </c>
      <c r="P350" t="s">
        <v>71</v>
      </c>
      <c r="Q350" t="s">
        <v>72</v>
      </c>
      <c r="R350" t="s">
        <v>1205</v>
      </c>
      <c r="S350">
        <v>124.19999999999999</v>
      </c>
      <c r="T350">
        <v>3</v>
      </c>
      <c r="U350">
        <v>0.4</v>
      </c>
      <c r="V350">
        <v>-31.050000000000011</v>
      </c>
    </row>
    <row r="351" spans="1:22" x14ac:dyDescent="0.3">
      <c r="A351">
        <v>971</v>
      </c>
      <c r="B351" t="s">
        <v>2931</v>
      </c>
      <c r="C351">
        <v>2011</v>
      </c>
      <c r="D351" s="34">
        <v>40560</v>
      </c>
      <c r="E351" s="34">
        <v>40562</v>
      </c>
      <c r="F351" t="s">
        <v>23</v>
      </c>
      <c r="G351" t="s">
        <v>951</v>
      </c>
      <c r="H351" t="s">
        <v>952</v>
      </c>
      <c r="I351" t="s">
        <v>26</v>
      </c>
      <c r="J351" t="s">
        <v>27</v>
      </c>
      <c r="K351" t="s">
        <v>146</v>
      </c>
      <c r="L351" t="s">
        <v>147</v>
      </c>
      <c r="M351">
        <v>19134</v>
      </c>
      <c r="N351" t="s">
        <v>148</v>
      </c>
      <c r="O351" t="s">
        <v>2932</v>
      </c>
      <c r="P351" t="s">
        <v>32</v>
      </c>
      <c r="Q351" t="s">
        <v>65</v>
      </c>
      <c r="R351" t="s">
        <v>2933</v>
      </c>
      <c r="S351">
        <v>127.10400000000001</v>
      </c>
      <c r="T351">
        <v>6</v>
      </c>
      <c r="U351">
        <v>0.2</v>
      </c>
      <c r="V351">
        <v>28.598399999999998</v>
      </c>
    </row>
    <row r="352" spans="1:22" x14ac:dyDescent="0.3">
      <c r="A352">
        <v>878</v>
      </c>
      <c r="B352" t="s">
        <v>2703</v>
      </c>
      <c r="C352">
        <v>2013</v>
      </c>
      <c r="D352" s="34">
        <v>41291</v>
      </c>
      <c r="E352" s="34">
        <v>41295</v>
      </c>
      <c r="F352" t="s">
        <v>50</v>
      </c>
      <c r="G352" t="s">
        <v>2130</v>
      </c>
      <c r="H352" t="s">
        <v>2131</v>
      </c>
      <c r="I352" t="s">
        <v>102</v>
      </c>
      <c r="J352" t="s">
        <v>27</v>
      </c>
      <c r="K352" t="s">
        <v>87</v>
      </c>
      <c r="L352" t="s">
        <v>2694</v>
      </c>
      <c r="M352">
        <v>3301</v>
      </c>
      <c r="N352" t="s">
        <v>148</v>
      </c>
      <c r="O352" t="s">
        <v>2704</v>
      </c>
      <c r="P352" t="s">
        <v>71</v>
      </c>
      <c r="Q352" t="s">
        <v>161</v>
      </c>
      <c r="R352" t="s">
        <v>2705</v>
      </c>
      <c r="S352">
        <v>371.96999999999997</v>
      </c>
      <c r="T352">
        <v>3</v>
      </c>
      <c r="U352">
        <v>0</v>
      </c>
      <c r="V352">
        <v>66.954599999999971</v>
      </c>
    </row>
    <row r="353" spans="1:22" x14ac:dyDescent="0.3">
      <c r="A353">
        <v>877</v>
      </c>
      <c r="B353" t="s">
        <v>2703</v>
      </c>
      <c r="C353">
        <v>2013</v>
      </c>
      <c r="D353" s="34">
        <v>41291</v>
      </c>
      <c r="E353" s="34">
        <v>41295</v>
      </c>
      <c r="F353" t="s">
        <v>50</v>
      </c>
      <c r="G353" t="s">
        <v>2130</v>
      </c>
      <c r="H353" t="s">
        <v>2131</v>
      </c>
      <c r="I353" t="s">
        <v>102</v>
      </c>
      <c r="J353" t="s">
        <v>27</v>
      </c>
      <c r="K353" t="s">
        <v>87</v>
      </c>
      <c r="L353" t="s">
        <v>2694</v>
      </c>
      <c r="M353">
        <v>3301</v>
      </c>
      <c r="N353" t="s">
        <v>148</v>
      </c>
      <c r="O353" t="s">
        <v>1018</v>
      </c>
      <c r="P353" t="s">
        <v>71</v>
      </c>
      <c r="Q353" t="s">
        <v>161</v>
      </c>
      <c r="R353" t="s">
        <v>1019</v>
      </c>
      <c r="S353">
        <v>29.99</v>
      </c>
      <c r="T353">
        <v>1</v>
      </c>
      <c r="U353">
        <v>0</v>
      </c>
      <c r="V353">
        <v>13.195600000000002</v>
      </c>
    </row>
    <row r="354" spans="1:22" x14ac:dyDescent="0.3">
      <c r="A354">
        <v>876</v>
      </c>
      <c r="B354" t="s">
        <v>2703</v>
      </c>
      <c r="C354">
        <v>2013</v>
      </c>
      <c r="D354" s="34">
        <v>41291</v>
      </c>
      <c r="E354" s="34">
        <v>41295</v>
      </c>
      <c r="F354" t="s">
        <v>50</v>
      </c>
      <c r="G354" t="s">
        <v>2130</v>
      </c>
      <c r="H354" t="s">
        <v>2131</v>
      </c>
      <c r="I354" t="s">
        <v>102</v>
      </c>
      <c r="J354" t="s">
        <v>27</v>
      </c>
      <c r="K354" t="s">
        <v>87</v>
      </c>
      <c r="L354" t="s">
        <v>2694</v>
      </c>
      <c r="M354">
        <v>3301</v>
      </c>
      <c r="N354" t="s">
        <v>148</v>
      </c>
      <c r="O354" t="s">
        <v>905</v>
      </c>
      <c r="P354" t="s">
        <v>32</v>
      </c>
      <c r="Q354" t="s">
        <v>65</v>
      </c>
      <c r="R354" t="s">
        <v>906</v>
      </c>
      <c r="S354">
        <v>322.59000000000003</v>
      </c>
      <c r="T354">
        <v>3</v>
      </c>
      <c r="U354">
        <v>0</v>
      </c>
      <c r="V354">
        <v>64.518000000000001</v>
      </c>
    </row>
    <row r="355" spans="1:22" x14ac:dyDescent="0.3">
      <c r="A355">
        <v>867</v>
      </c>
      <c r="B355" t="s">
        <v>2671</v>
      </c>
      <c r="C355">
        <v>2011</v>
      </c>
      <c r="D355" s="34">
        <v>40554</v>
      </c>
      <c r="E355" s="34">
        <v>40559</v>
      </c>
      <c r="F355" t="s">
        <v>50</v>
      </c>
      <c r="G355" t="s">
        <v>2672</v>
      </c>
      <c r="H355" t="s">
        <v>2673</v>
      </c>
      <c r="I355" t="s">
        <v>41</v>
      </c>
      <c r="J355" t="s">
        <v>27</v>
      </c>
      <c r="K355" t="s">
        <v>318</v>
      </c>
      <c r="L355" t="s">
        <v>319</v>
      </c>
      <c r="M355">
        <v>22153</v>
      </c>
      <c r="N355" t="s">
        <v>30</v>
      </c>
      <c r="O355" t="s">
        <v>2676</v>
      </c>
      <c r="P355" t="s">
        <v>32</v>
      </c>
      <c r="Q355" t="s">
        <v>65</v>
      </c>
      <c r="R355" t="s">
        <v>2677</v>
      </c>
      <c r="S355">
        <v>51.94</v>
      </c>
      <c r="T355">
        <v>1</v>
      </c>
      <c r="U355">
        <v>0</v>
      </c>
      <c r="V355">
        <v>21.295400000000001</v>
      </c>
    </row>
    <row r="356" spans="1:22" x14ac:dyDescent="0.3">
      <c r="A356">
        <v>866</v>
      </c>
      <c r="B356" t="s">
        <v>2671</v>
      </c>
      <c r="C356">
        <v>2011</v>
      </c>
      <c r="D356" s="34">
        <v>40554</v>
      </c>
      <c r="E356" s="34">
        <v>40559</v>
      </c>
      <c r="F356" t="s">
        <v>50</v>
      </c>
      <c r="G356" t="s">
        <v>2672</v>
      </c>
      <c r="H356" t="s">
        <v>2673</v>
      </c>
      <c r="I356" t="s">
        <v>41</v>
      </c>
      <c r="J356" t="s">
        <v>27</v>
      </c>
      <c r="K356" t="s">
        <v>318</v>
      </c>
      <c r="L356" t="s">
        <v>319</v>
      </c>
      <c r="M356">
        <v>22153</v>
      </c>
      <c r="N356" t="s">
        <v>30</v>
      </c>
      <c r="O356" t="s">
        <v>2674</v>
      </c>
      <c r="P356" t="s">
        <v>46</v>
      </c>
      <c r="Q356" t="s">
        <v>47</v>
      </c>
      <c r="R356" t="s">
        <v>2675</v>
      </c>
      <c r="S356">
        <v>2.89</v>
      </c>
      <c r="T356">
        <v>1</v>
      </c>
      <c r="U356">
        <v>0</v>
      </c>
      <c r="V356">
        <v>1.3583000000000001</v>
      </c>
    </row>
    <row r="357" spans="1:22" x14ac:dyDescent="0.3">
      <c r="A357">
        <v>865</v>
      </c>
      <c r="B357" t="s">
        <v>2664</v>
      </c>
      <c r="C357">
        <v>2013</v>
      </c>
      <c r="D357" s="34">
        <v>41279</v>
      </c>
      <c r="E357" s="34">
        <v>41281</v>
      </c>
      <c r="F357" t="s">
        <v>23</v>
      </c>
      <c r="G357" t="s">
        <v>2431</v>
      </c>
      <c r="H357" t="s">
        <v>2432</v>
      </c>
      <c r="I357" t="s">
        <v>41</v>
      </c>
      <c r="J357" t="s">
        <v>27</v>
      </c>
      <c r="K357" t="s">
        <v>1521</v>
      </c>
      <c r="L357" t="s">
        <v>54</v>
      </c>
      <c r="M357">
        <v>32216</v>
      </c>
      <c r="N357" t="s">
        <v>30</v>
      </c>
      <c r="O357" t="s">
        <v>2669</v>
      </c>
      <c r="P357" t="s">
        <v>71</v>
      </c>
      <c r="Q357" t="s">
        <v>72</v>
      </c>
      <c r="R357" t="s">
        <v>2670</v>
      </c>
      <c r="S357">
        <v>59.184000000000005</v>
      </c>
      <c r="T357">
        <v>2</v>
      </c>
      <c r="U357">
        <v>0.2</v>
      </c>
      <c r="V357">
        <v>5.1786000000000012</v>
      </c>
    </row>
    <row r="358" spans="1:22" x14ac:dyDescent="0.3">
      <c r="A358">
        <v>864</v>
      </c>
      <c r="B358" t="s">
        <v>2664</v>
      </c>
      <c r="C358">
        <v>2013</v>
      </c>
      <c r="D358" s="34">
        <v>41279</v>
      </c>
      <c r="E358" s="34">
        <v>41281</v>
      </c>
      <c r="F358" t="s">
        <v>23</v>
      </c>
      <c r="G358" t="s">
        <v>2431</v>
      </c>
      <c r="H358" t="s">
        <v>2432</v>
      </c>
      <c r="I358" t="s">
        <v>41</v>
      </c>
      <c r="J358" t="s">
        <v>27</v>
      </c>
      <c r="K358" t="s">
        <v>1521</v>
      </c>
      <c r="L358" t="s">
        <v>54</v>
      </c>
      <c r="M358">
        <v>32216</v>
      </c>
      <c r="N358" t="s">
        <v>30</v>
      </c>
      <c r="O358" t="s">
        <v>2667</v>
      </c>
      <c r="P358" t="s">
        <v>46</v>
      </c>
      <c r="Q358" t="s">
        <v>68</v>
      </c>
      <c r="R358" t="s">
        <v>2668</v>
      </c>
      <c r="S358">
        <v>5.2480000000000002</v>
      </c>
      <c r="T358">
        <v>2</v>
      </c>
      <c r="U358">
        <v>0.2</v>
      </c>
      <c r="V358">
        <v>0.59039999999999915</v>
      </c>
    </row>
    <row r="359" spans="1:22" x14ac:dyDescent="0.3">
      <c r="A359">
        <v>863</v>
      </c>
      <c r="B359" t="s">
        <v>2664</v>
      </c>
      <c r="C359">
        <v>2013</v>
      </c>
      <c r="D359" s="34">
        <v>41279</v>
      </c>
      <c r="E359" s="34">
        <v>41281</v>
      </c>
      <c r="F359" t="s">
        <v>23</v>
      </c>
      <c r="G359" t="s">
        <v>2431</v>
      </c>
      <c r="H359" t="s">
        <v>2432</v>
      </c>
      <c r="I359" t="s">
        <v>41</v>
      </c>
      <c r="J359" t="s">
        <v>27</v>
      </c>
      <c r="K359" t="s">
        <v>1521</v>
      </c>
      <c r="L359" t="s">
        <v>54</v>
      </c>
      <c r="M359">
        <v>32216</v>
      </c>
      <c r="N359" t="s">
        <v>30</v>
      </c>
      <c r="O359" t="s">
        <v>2665</v>
      </c>
      <c r="P359" t="s">
        <v>71</v>
      </c>
      <c r="Q359" t="s">
        <v>161</v>
      </c>
      <c r="R359" t="s">
        <v>2666</v>
      </c>
      <c r="S359">
        <v>191.47200000000001</v>
      </c>
      <c r="T359">
        <v>6</v>
      </c>
      <c r="U359">
        <v>0.2</v>
      </c>
      <c r="V359">
        <v>40.687800000000003</v>
      </c>
    </row>
    <row r="360" spans="1:22" x14ac:dyDescent="0.3">
      <c r="A360">
        <v>849</v>
      </c>
      <c r="B360" t="s">
        <v>2625</v>
      </c>
      <c r="C360">
        <v>2014</v>
      </c>
      <c r="D360" s="34">
        <v>41641</v>
      </c>
      <c r="E360" s="34">
        <v>41646</v>
      </c>
      <c r="F360" t="s">
        <v>50</v>
      </c>
      <c r="G360" t="s">
        <v>2626</v>
      </c>
      <c r="H360" t="s">
        <v>2627</v>
      </c>
      <c r="I360" t="s">
        <v>26</v>
      </c>
      <c r="J360" t="s">
        <v>27</v>
      </c>
      <c r="K360" t="s">
        <v>2628</v>
      </c>
      <c r="L360" t="s">
        <v>498</v>
      </c>
      <c r="M360">
        <v>44052</v>
      </c>
      <c r="N360" t="s">
        <v>148</v>
      </c>
      <c r="O360" t="s">
        <v>2629</v>
      </c>
      <c r="P360" t="s">
        <v>32</v>
      </c>
      <c r="Q360" t="s">
        <v>65</v>
      </c>
      <c r="R360" t="s">
        <v>2630</v>
      </c>
      <c r="S360">
        <v>48.896000000000001</v>
      </c>
      <c r="T360">
        <v>4</v>
      </c>
      <c r="U360">
        <v>0.2</v>
      </c>
      <c r="V360">
        <v>8.5567999999999991</v>
      </c>
    </row>
    <row r="361" spans="1:22" x14ac:dyDescent="0.3">
      <c r="A361">
        <v>776</v>
      </c>
      <c r="B361" t="s">
        <v>2438</v>
      </c>
      <c r="C361">
        <v>2014</v>
      </c>
      <c r="D361" s="34">
        <v>41670</v>
      </c>
      <c r="E361" s="34">
        <v>41676</v>
      </c>
      <c r="F361" t="s">
        <v>50</v>
      </c>
      <c r="G361" t="s">
        <v>2439</v>
      </c>
      <c r="H361" t="s">
        <v>2440</v>
      </c>
      <c r="I361" t="s">
        <v>41</v>
      </c>
      <c r="J361" t="s">
        <v>27</v>
      </c>
      <c r="K361" t="s">
        <v>1377</v>
      </c>
      <c r="L361" t="s">
        <v>489</v>
      </c>
      <c r="M361">
        <v>50315</v>
      </c>
      <c r="N361" t="s">
        <v>105</v>
      </c>
      <c r="O361" t="s">
        <v>2447</v>
      </c>
      <c r="P361" t="s">
        <v>32</v>
      </c>
      <c r="Q361" t="s">
        <v>65</v>
      </c>
      <c r="R361" t="s">
        <v>2448</v>
      </c>
      <c r="S361">
        <v>34.580000000000005</v>
      </c>
      <c r="T361">
        <v>7</v>
      </c>
      <c r="U361">
        <v>0</v>
      </c>
      <c r="V361">
        <v>14.523600000000002</v>
      </c>
    </row>
    <row r="362" spans="1:22" x14ac:dyDescent="0.3">
      <c r="A362">
        <v>775</v>
      </c>
      <c r="B362" t="s">
        <v>2438</v>
      </c>
      <c r="C362">
        <v>2014</v>
      </c>
      <c r="D362" s="34">
        <v>41670</v>
      </c>
      <c r="E362" s="34">
        <v>41676</v>
      </c>
      <c r="F362" t="s">
        <v>50</v>
      </c>
      <c r="G362" t="s">
        <v>2439</v>
      </c>
      <c r="H362" t="s">
        <v>2440</v>
      </c>
      <c r="I362" t="s">
        <v>41</v>
      </c>
      <c r="J362" t="s">
        <v>27</v>
      </c>
      <c r="K362" t="s">
        <v>1377</v>
      </c>
      <c r="L362" t="s">
        <v>489</v>
      </c>
      <c r="M362">
        <v>50315</v>
      </c>
      <c r="N362" t="s">
        <v>105</v>
      </c>
      <c r="O362" t="s">
        <v>2445</v>
      </c>
      <c r="P362" t="s">
        <v>46</v>
      </c>
      <c r="Q362" t="s">
        <v>68</v>
      </c>
      <c r="R362" t="s">
        <v>2446</v>
      </c>
      <c r="S362">
        <v>40.299999999999997</v>
      </c>
      <c r="T362">
        <v>2</v>
      </c>
      <c r="U362">
        <v>0</v>
      </c>
      <c r="V362">
        <v>10.881</v>
      </c>
    </row>
    <row r="363" spans="1:22" x14ac:dyDescent="0.3">
      <c r="A363">
        <v>774</v>
      </c>
      <c r="B363" t="s">
        <v>2438</v>
      </c>
      <c r="C363">
        <v>2014</v>
      </c>
      <c r="D363" s="34">
        <v>41670</v>
      </c>
      <c r="E363" s="34">
        <v>41676</v>
      </c>
      <c r="F363" t="s">
        <v>50</v>
      </c>
      <c r="G363" t="s">
        <v>2439</v>
      </c>
      <c r="H363" t="s">
        <v>2440</v>
      </c>
      <c r="I363" t="s">
        <v>41</v>
      </c>
      <c r="J363" t="s">
        <v>27</v>
      </c>
      <c r="K363" t="s">
        <v>1377</v>
      </c>
      <c r="L363" t="s">
        <v>489</v>
      </c>
      <c r="M363">
        <v>50315</v>
      </c>
      <c r="N363" t="s">
        <v>105</v>
      </c>
      <c r="O363" t="s">
        <v>74</v>
      </c>
      <c r="P363" t="s">
        <v>46</v>
      </c>
      <c r="Q363" t="s">
        <v>75</v>
      </c>
      <c r="R363" t="s">
        <v>76</v>
      </c>
      <c r="S363">
        <v>7.71</v>
      </c>
      <c r="T363">
        <v>1</v>
      </c>
      <c r="U363">
        <v>0</v>
      </c>
      <c r="V363">
        <v>3.4695</v>
      </c>
    </row>
    <row r="364" spans="1:22" x14ac:dyDescent="0.3">
      <c r="A364">
        <v>773</v>
      </c>
      <c r="B364" t="s">
        <v>2438</v>
      </c>
      <c r="C364">
        <v>2014</v>
      </c>
      <c r="D364" s="34">
        <v>41670</v>
      </c>
      <c r="E364" s="34">
        <v>41676</v>
      </c>
      <c r="F364" t="s">
        <v>50</v>
      </c>
      <c r="G364" t="s">
        <v>2439</v>
      </c>
      <c r="H364" t="s">
        <v>2440</v>
      </c>
      <c r="I364" t="s">
        <v>41</v>
      </c>
      <c r="J364" t="s">
        <v>27</v>
      </c>
      <c r="K364" t="s">
        <v>1377</v>
      </c>
      <c r="L364" t="s">
        <v>489</v>
      </c>
      <c r="M364">
        <v>50315</v>
      </c>
      <c r="N364" t="s">
        <v>105</v>
      </c>
      <c r="O364" t="s">
        <v>2443</v>
      </c>
      <c r="P364" t="s">
        <v>46</v>
      </c>
      <c r="Q364" t="s">
        <v>75</v>
      </c>
      <c r="R364" t="s">
        <v>2444</v>
      </c>
      <c r="S364">
        <v>32.35</v>
      </c>
      <c r="T364">
        <v>5</v>
      </c>
      <c r="U364">
        <v>0</v>
      </c>
      <c r="V364">
        <v>16.175000000000001</v>
      </c>
    </row>
    <row r="365" spans="1:22" x14ac:dyDescent="0.3">
      <c r="A365">
        <v>772</v>
      </c>
      <c r="B365" t="s">
        <v>2438</v>
      </c>
      <c r="C365">
        <v>2014</v>
      </c>
      <c r="D365" s="34">
        <v>41670</v>
      </c>
      <c r="E365" s="34">
        <v>41676</v>
      </c>
      <c r="F365" t="s">
        <v>50</v>
      </c>
      <c r="G365" t="s">
        <v>2439</v>
      </c>
      <c r="H365" t="s">
        <v>2440</v>
      </c>
      <c r="I365" t="s">
        <v>41</v>
      </c>
      <c r="J365" t="s">
        <v>27</v>
      </c>
      <c r="K365" t="s">
        <v>1377</v>
      </c>
      <c r="L365" t="s">
        <v>489</v>
      </c>
      <c r="M365">
        <v>50315</v>
      </c>
      <c r="N365" t="s">
        <v>105</v>
      </c>
      <c r="O365" t="s">
        <v>1204</v>
      </c>
      <c r="P365" t="s">
        <v>71</v>
      </c>
      <c r="Q365" t="s">
        <v>72</v>
      </c>
      <c r="R365" t="s">
        <v>1205</v>
      </c>
      <c r="S365">
        <v>207</v>
      </c>
      <c r="T365">
        <v>3</v>
      </c>
      <c r="U365">
        <v>0</v>
      </c>
      <c r="V365">
        <v>51.75</v>
      </c>
    </row>
    <row r="366" spans="1:22" x14ac:dyDescent="0.3">
      <c r="A366">
        <v>771</v>
      </c>
      <c r="B366" t="s">
        <v>2438</v>
      </c>
      <c r="C366">
        <v>2014</v>
      </c>
      <c r="D366" s="34">
        <v>41670</v>
      </c>
      <c r="E366" s="34">
        <v>41676</v>
      </c>
      <c r="F366" t="s">
        <v>50</v>
      </c>
      <c r="G366" t="s">
        <v>2439</v>
      </c>
      <c r="H366" t="s">
        <v>2440</v>
      </c>
      <c r="I366" t="s">
        <v>41</v>
      </c>
      <c r="J366" t="s">
        <v>27</v>
      </c>
      <c r="K366" t="s">
        <v>1377</v>
      </c>
      <c r="L366" t="s">
        <v>489</v>
      </c>
      <c r="M366">
        <v>50315</v>
      </c>
      <c r="N366" t="s">
        <v>105</v>
      </c>
      <c r="O366" t="s">
        <v>2441</v>
      </c>
      <c r="P366" t="s">
        <v>46</v>
      </c>
      <c r="Q366" t="s">
        <v>75</v>
      </c>
      <c r="R366" t="s">
        <v>2442</v>
      </c>
      <c r="S366">
        <v>18.28</v>
      </c>
      <c r="T366">
        <v>2</v>
      </c>
      <c r="U366">
        <v>0</v>
      </c>
      <c r="V366">
        <v>9.14</v>
      </c>
    </row>
    <row r="367" spans="1:22" x14ac:dyDescent="0.3">
      <c r="A367">
        <v>768</v>
      </c>
      <c r="B367" t="s">
        <v>2419</v>
      </c>
      <c r="C367">
        <v>2011</v>
      </c>
      <c r="D367" s="34">
        <v>40557</v>
      </c>
      <c r="E367" s="34">
        <v>40559</v>
      </c>
      <c r="F367" t="s">
        <v>23</v>
      </c>
      <c r="G367" t="s">
        <v>2420</v>
      </c>
      <c r="H367" t="s">
        <v>2421</v>
      </c>
      <c r="I367" t="s">
        <v>41</v>
      </c>
      <c r="J367" t="s">
        <v>27</v>
      </c>
      <c r="K367" t="s">
        <v>2422</v>
      </c>
      <c r="L367" t="s">
        <v>736</v>
      </c>
      <c r="M367">
        <v>71111</v>
      </c>
      <c r="N367" t="s">
        <v>30</v>
      </c>
      <c r="O367" t="s">
        <v>2428</v>
      </c>
      <c r="P367" t="s">
        <v>46</v>
      </c>
      <c r="Q367" t="s">
        <v>59</v>
      </c>
      <c r="R367" t="s">
        <v>2429</v>
      </c>
      <c r="S367">
        <v>572.58000000000004</v>
      </c>
      <c r="T367">
        <v>6</v>
      </c>
      <c r="U367">
        <v>0</v>
      </c>
      <c r="V367">
        <v>34.354799999999955</v>
      </c>
    </row>
    <row r="368" spans="1:22" x14ac:dyDescent="0.3">
      <c r="A368">
        <v>767</v>
      </c>
      <c r="B368" t="s">
        <v>2419</v>
      </c>
      <c r="C368">
        <v>2011</v>
      </c>
      <c r="D368" s="34">
        <v>40557</v>
      </c>
      <c r="E368" s="34">
        <v>40559</v>
      </c>
      <c r="F368" t="s">
        <v>23</v>
      </c>
      <c r="G368" t="s">
        <v>2420</v>
      </c>
      <c r="H368" t="s">
        <v>2421</v>
      </c>
      <c r="I368" t="s">
        <v>41</v>
      </c>
      <c r="J368" t="s">
        <v>27</v>
      </c>
      <c r="K368" t="s">
        <v>2422</v>
      </c>
      <c r="L368" t="s">
        <v>736</v>
      </c>
      <c r="M368">
        <v>71111</v>
      </c>
      <c r="N368" t="s">
        <v>30</v>
      </c>
      <c r="O368" t="s">
        <v>2427</v>
      </c>
      <c r="P368" t="s">
        <v>46</v>
      </c>
      <c r="Q368" t="s">
        <v>75</v>
      </c>
      <c r="R368" t="s">
        <v>186</v>
      </c>
      <c r="S368">
        <v>5.64</v>
      </c>
      <c r="T368">
        <v>3</v>
      </c>
      <c r="U368">
        <v>0</v>
      </c>
      <c r="V368">
        <v>2.7071999999999994</v>
      </c>
    </row>
    <row r="369" spans="1:22" x14ac:dyDescent="0.3">
      <c r="A369">
        <v>766</v>
      </c>
      <c r="B369" t="s">
        <v>2419</v>
      </c>
      <c r="C369">
        <v>2011</v>
      </c>
      <c r="D369" s="34">
        <v>40557</v>
      </c>
      <c r="E369" s="34">
        <v>40559</v>
      </c>
      <c r="F369" t="s">
        <v>23</v>
      </c>
      <c r="G369" t="s">
        <v>2420</v>
      </c>
      <c r="H369" t="s">
        <v>2421</v>
      </c>
      <c r="I369" t="s">
        <v>41</v>
      </c>
      <c r="J369" t="s">
        <v>27</v>
      </c>
      <c r="K369" t="s">
        <v>2422</v>
      </c>
      <c r="L369" t="s">
        <v>736</v>
      </c>
      <c r="M369">
        <v>71111</v>
      </c>
      <c r="N369" t="s">
        <v>30</v>
      </c>
      <c r="O369" t="s">
        <v>2425</v>
      </c>
      <c r="P369" t="s">
        <v>71</v>
      </c>
      <c r="Q369" t="s">
        <v>161</v>
      </c>
      <c r="R369" t="s">
        <v>2426</v>
      </c>
      <c r="S369">
        <v>646.74</v>
      </c>
      <c r="T369">
        <v>6</v>
      </c>
      <c r="U369">
        <v>0</v>
      </c>
      <c r="V369">
        <v>258.69600000000003</v>
      </c>
    </row>
    <row r="370" spans="1:22" x14ac:dyDescent="0.3">
      <c r="A370">
        <v>765</v>
      </c>
      <c r="B370" t="s">
        <v>2419</v>
      </c>
      <c r="C370">
        <v>2011</v>
      </c>
      <c r="D370" s="34">
        <v>40557</v>
      </c>
      <c r="E370" s="34">
        <v>40559</v>
      </c>
      <c r="F370" t="s">
        <v>23</v>
      </c>
      <c r="G370" t="s">
        <v>2420</v>
      </c>
      <c r="H370" t="s">
        <v>2421</v>
      </c>
      <c r="I370" t="s">
        <v>41</v>
      </c>
      <c r="J370" t="s">
        <v>27</v>
      </c>
      <c r="K370" t="s">
        <v>2422</v>
      </c>
      <c r="L370" t="s">
        <v>736</v>
      </c>
      <c r="M370">
        <v>71111</v>
      </c>
      <c r="N370" t="s">
        <v>30</v>
      </c>
      <c r="O370" t="s">
        <v>2423</v>
      </c>
      <c r="P370" t="s">
        <v>46</v>
      </c>
      <c r="Q370" t="s">
        <v>173</v>
      </c>
      <c r="R370" t="s">
        <v>2424</v>
      </c>
      <c r="S370">
        <v>50.94</v>
      </c>
      <c r="T370">
        <v>3</v>
      </c>
      <c r="U370">
        <v>0</v>
      </c>
      <c r="V370">
        <v>25.47</v>
      </c>
    </row>
    <row r="371" spans="1:22" x14ac:dyDescent="0.3">
      <c r="A371">
        <v>764</v>
      </c>
      <c r="B371" t="s">
        <v>2419</v>
      </c>
      <c r="C371">
        <v>2011</v>
      </c>
      <c r="D371" s="34">
        <v>40557</v>
      </c>
      <c r="E371" s="34">
        <v>40559</v>
      </c>
      <c r="F371" t="s">
        <v>23</v>
      </c>
      <c r="G371" t="s">
        <v>2420</v>
      </c>
      <c r="H371" t="s">
        <v>2421</v>
      </c>
      <c r="I371" t="s">
        <v>41</v>
      </c>
      <c r="J371" t="s">
        <v>27</v>
      </c>
      <c r="K371" t="s">
        <v>2422</v>
      </c>
      <c r="L371" t="s">
        <v>736</v>
      </c>
      <c r="M371">
        <v>71111</v>
      </c>
      <c r="N371" t="s">
        <v>30</v>
      </c>
      <c r="O371" t="s">
        <v>669</v>
      </c>
      <c r="P371" t="s">
        <v>46</v>
      </c>
      <c r="Q371" t="s">
        <v>173</v>
      </c>
      <c r="R371" t="s">
        <v>186</v>
      </c>
      <c r="S371">
        <v>11.36</v>
      </c>
      <c r="T371">
        <v>2</v>
      </c>
      <c r="U371">
        <v>0</v>
      </c>
      <c r="V371">
        <v>5.3391999999999991</v>
      </c>
    </row>
    <row r="372" spans="1:22" x14ac:dyDescent="0.3">
      <c r="A372">
        <v>742</v>
      </c>
      <c r="B372" t="s">
        <v>2362</v>
      </c>
      <c r="C372">
        <v>2011</v>
      </c>
      <c r="D372" s="34">
        <v>40548</v>
      </c>
      <c r="E372" s="34">
        <v>40552</v>
      </c>
      <c r="F372" t="s">
        <v>50</v>
      </c>
      <c r="G372" t="s">
        <v>2363</v>
      </c>
      <c r="H372" t="s">
        <v>2364</v>
      </c>
      <c r="I372" t="s">
        <v>102</v>
      </c>
      <c r="J372" t="s">
        <v>27</v>
      </c>
      <c r="K372" t="s">
        <v>210</v>
      </c>
      <c r="L372" t="s">
        <v>211</v>
      </c>
      <c r="M372">
        <v>60540</v>
      </c>
      <c r="N372" t="s">
        <v>105</v>
      </c>
      <c r="O372" t="s">
        <v>2367</v>
      </c>
      <c r="P372" t="s">
        <v>46</v>
      </c>
      <c r="Q372" t="s">
        <v>75</v>
      </c>
      <c r="R372" t="s">
        <v>2368</v>
      </c>
      <c r="S372">
        <v>3.5399999999999991</v>
      </c>
      <c r="T372">
        <v>2</v>
      </c>
      <c r="U372">
        <v>0.8</v>
      </c>
      <c r="V372">
        <v>-5.4870000000000001</v>
      </c>
    </row>
    <row r="373" spans="1:22" x14ac:dyDescent="0.3">
      <c r="A373">
        <v>741</v>
      </c>
      <c r="B373" t="s">
        <v>2362</v>
      </c>
      <c r="C373">
        <v>2011</v>
      </c>
      <c r="D373" s="34">
        <v>40548</v>
      </c>
      <c r="E373" s="34">
        <v>40552</v>
      </c>
      <c r="F373" t="s">
        <v>50</v>
      </c>
      <c r="G373" t="s">
        <v>2363</v>
      </c>
      <c r="H373" t="s">
        <v>2364</v>
      </c>
      <c r="I373" t="s">
        <v>102</v>
      </c>
      <c r="J373" t="s">
        <v>27</v>
      </c>
      <c r="K373" t="s">
        <v>210</v>
      </c>
      <c r="L373" t="s">
        <v>211</v>
      </c>
      <c r="M373">
        <v>60540</v>
      </c>
      <c r="N373" t="s">
        <v>105</v>
      </c>
      <c r="O373" t="s">
        <v>1629</v>
      </c>
      <c r="P373" t="s">
        <v>46</v>
      </c>
      <c r="Q373" t="s">
        <v>59</v>
      </c>
      <c r="R373" t="s">
        <v>1630</v>
      </c>
      <c r="S373">
        <v>272.73599999999999</v>
      </c>
      <c r="T373">
        <v>3</v>
      </c>
      <c r="U373">
        <v>0.2</v>
      </c>
      <c r="V373">
        <v>-64.774800000000013</v>
      </c>
    </row>
    <row r="374" spans="1:22" x14ac:dyDescent="0.3">
      <c r="A374">
        <v>740</v>
      </c>
      <c r="B374" t="s">
        <v>2362</v>
      </c>
      <c r="C374">
        <v>2011</v>
      </c>
      <c r="D374" s="34">
        <v>40548</v>
      </c>
      <c r="E374" s="34">
        <v>40552</v>
      </c>
      <c r="F374" t="s">
        <v>50</v>
      </c>
      <c r="G374" t="s">
        <v>2363</v>
      </c>
      <c r="H374" t="s">
        <v>2364</v>
      </c>
      <c r="I374" t="s">
        <v>102</v>
      </c>
      <c r="J374" t="s">
        <v>27</v>
      </c>
      <c r="K374" t="s">
        <v>210</v>
      </c>
      <c r="L374" t="s">
        <v>211</v>
      </c>
      <c r="M374">
        <v>60540</v>
      </c>
      <c r="N374" t="s">
        <v>105</v>
      </c>
      <c r="O374" t="s">
        <v>2365</v>
      </c>
      <c r="P374" t="s">
        <v>46</v>
      </c>
      <c r="Q374" t="s">
        <v>47</v>
      </c>
      <c r="R374" t="s">
        <v>2366</v>
      </c>
      <c r="S374">
        <v>11.784000000000001</v>
      </c>
      <c r="T374">
        <v>3</v>
      </c>
      <c r="U374">
        <v>0.2</v>
      </c>
      <c r="V374">
        <v>4.2716999999999992</v>
      </c>
    </row>
    <row r="375" spans="1:22" x14ac:dyDescent="0.3">
      <c r="A375">
        <v>738</v>
      </c>
      <c r="B375" t="s">
        <v>2350</v>
      </c>
      <c r="C375">
        <v>2014</v>
      </c>
      <c r="D375" s="34">
        <v>41661</v>
      </c>
      <c r="E375" s="34">
        <v>41665</v>
      </c>
      <c r="F375" t="s">
        <v>50</v>
      </c>
      <c r="G375" t="s">
        <v>2351</v>
      </c>
      <c r="H375" t="s">
        <v>2352</v>
      </c>
      <c r="I375" t="s">
        <v>102</v>
      </c>
      <c r="J375" t="s">
        <v>27</v>
      </c>
      <c r="K375" t="s">
        <v>95</v>
      </c>
      <c r="L375" t="s">
        <v>96</v>
      </c>
      <c r="M375">
        <v>98115</v>
      </c>
      <c r="N375" t="s">
        <v>44</v>
      </c>
      <c r="O375" t="s">
        <v>2357</v>
      </c>
      <c r="P375" t="s">
        <v>46</v>
      </c>
      <c r="Q375" t="s">
        <v>75</v>
      </c>
      <c r="R375" t="s">
        <v>2358</v>
      </c>
      <c r="S375">
        <v>18.72</v>
      </c>
      <c r="T375">
        <v>5</v>
      </c>
      <c r="U375">
        <v>0.2</v>
      </c>
      <c r="V375">
        <v>6.5519999999999996</v>
      </c>
    </row>
    <row r="376" spans="1:22" x14ac:dyDescent="0.3">
      <c r="A376">
        <v>737</v>
      </c>
      <c r="B376" t="s">
        <v>2350</v>
      </c>
      <c r="C376">
        <v>2014</v>
      </c>
      <c r="D376" s="34">
        <v>41661</v>
      </c>
      <c r="E376" s="34">
        <v>41665</v>
      </c>
      <c r="F376" t="s">
        <v>50</v>
      </c>
      <c r="G376" t="s">
        <v>2351</v>
      </c>
      <c r="H376" t="s">
        <v>2352</v>
      </c>
      <c r="I376" t="s">
        <v>102</v>
      </c>
      <c r="J376" t="s">
        <v>27</v>
      </c>
      <c r="K376" t="s">
        <v>95</v>
      </c>
      <c r="L376" t="s">
        <v>96</v>
      </c>
      <c r="M376">
        <v>98115</v>
      </c>
      <c r="N376" t="s">
        <v>44</v>
      </c>
      <c r="O376" t="s">
        <v>2355</v>
      </c>
      <c r="P376" t="s">
        <v>32</v>
      </c>
      <c r="Q376" t="s">
        <v>33</v>
      </c>
      <c r="R376" t="s">
        <v>2356</v>
      </c>
      <c r="S376">
        <v>84.98</v>
      </c>
      <c r="T376">
        <v>1</v>
      </c>
      <c r="U376">
        <v>0</v>
      </c>
      <c r="V376">
        <v>18.695599999999999</v>
      </c>
    </row>
    <row r="377" spans="1:22" x14ac:dyDescent="0.3">
      <c r="A377">
        <v>736</v>
      </c>
      <c r="B377" t="s">
        <v>2350</v>
      </c>
      <c r="C377">
        <v>2014</v>
      </c>
      <c r="D377" s="34">
        <v>41661</v>
      </c>
      <c r="E377" s="34">
        <v>41665</v>
      </c>
      <c r="F377" t="s">
        <v>50</v>
      </c>
      <c r="G377" t="s">
        <v>2351</v>
      </c>
      <c r="H377" t="s">
        <v>2352</v>
      </c>
      <c r="I377" t="s">
        <v>102</v>
      </c>
      <c r="J377" t="s">
        <v>27</v>
      </c>
      <c r="K377" t="s">
        <v>95</v>
      </c>
      <c r="L377" t="s">
        <v>96</v>
      </c>
      <c r="M377">
        <v>98115</v>
      </c>
      <c r="N377" t="s">
        <v>44</v>
      </c>
      <c r="O377" t="s">
        <v>232</v>
      </c>
      <c r="P377" t="s">
        <v>46</v>
      </c>
      <c r="Q377" t="s">
        <v>75</v>
      </c>
      <c r="R377" t="s">
        <v>233</v>
      </c>
      <c r="S377">
        <v>27.936000000000003</v>
      </c>
      <c r="T377">
        <v>4</v>
      </c>
      <c r="U377">
        <v>0.2</v>
      </c>
      <c r="V377">
        <v>9.4283999999999963</v>
      </c>
    </row>
    <row r="378" spans="1:22" x14ac:dyDescent="0.3">
      <c r="A378">
        <v>735</v>
      </c>
      <c r="B378" t="s">
        <v>2350</v>
      </c>
      <c r="C378">
        <v>2014</v>
      </c>
      <c r="D378" s="34">
        <v>41661</v>
      </c>
      <c r="E378" s="34">
        <v>41665</v>
      </c>
      <c r="F378" t="s">
        <v>50</v>
      </c>
      <c r="G378" t="s">
        <v>2351</v>
      </c>
      <c r="H378" t="s">
        <v>2352</v>
      </c>
      <c r="I378" t="s">
        <v>102</v>
      </c>
      <c r="J378" t="s">
        <v>27</v>
      </c>
      <c r="K378" t="s">
        <v>95</v>
      </c>
      <c r="L378" t="s">
        <v>96</v>
      </c>
      <c r="M378">
        <v>98115</v>
      </c>
      <c r="N378" t="s">
        <v>44</v>
      </c>
      <c r="O378" t="s">
        <v>1386</v>
      </c>
      <c r="P378" t="s">
        <v>46</v>
      </c>
      <c r="Q378" t="s">
        <v>75</v>
      </c>
      <c r="R378" t="s">
        <v>1387</v>
      </c>
      <c r="S378">
        <v>99.695999999999998</v>
      </c>
      <c r="T378">
        <v>6</v>
      </c>
      <c r="U378">
        <v>0.2</v>
      </c>
      <c r="V378">
        <v>33.647399999999998</v>
      </c>
    </row>
    <row r="379" spans="1:22" x14ac:dyDescent="0.3">
      <c r="A379">
        <v>734</v>
      </c>
      <c r="B379" t="s">
        <v>2350</v>
      </c>
      <c r="C379">
        <v>2014</v>
      </c>
      <c r="D379" s="34">
        <v>41661</v>
      </c>
      <c r="E379" s="34">
        <v>41665</v>
      </c>
      <c r="F379" t="s">
        <v>50</v>
      </c>
      <c r="G379" t="s">
        <v>2351</v>
      </c>
      <c r="H379" t="s">
        <v>2352</v>
      </c>
      <c r="I379" t="s">
        <v>102</v>
      </c>
      <c r="J379" t="s">
        <v>27</v>
      </c>
      <c r="K379" t="s">
        <v>95</v>
      </c>
      <c r="L379" t="s">
        <v>96</v>
      </c>
      <c r="M379">
        <v>98115</v>
      </c>
      <c r="N379" t="s">
        <v>44</v>
      </c>
      <c r="O379" t="s">
        <v>2353</v>
      </c>
      <c r="P379" t="s">
        <v>71</v>
      </c>
      <c r="Q379" t="s">
        <v>161</v>
      </c>
      <c r="R379" t="s">
        <v>2354</v>
      </c>
      <c r="S379">
        <v>179.97</v>
      </c>
      <c r="T379">
        <v>3</v>
      </c>
      <c r="U379">
        <v>0</v>
      </c>
      <c r="V379">
        <v>86.385600000000011</v>
      </c>
    </row>
    <row r="380" spans="1:22" x14ac:dyDescent="0.3">
      <c r="A380">
        <v>733</v>
      </c>
      <c r="B380" t="s">
        <v>2350</v>
      </c>
      <c r="C380">
        <v>2014</v>
      </c>
      <c r="D380" s="34">
        <v>41661</v>
      </c>
      <c r="E380" s="34">
        <v>41665</v>
      </c>
      <c r="F380" t="s">
        <v>50</v>
      </c>
      <c r="G380" t="s">
        <v>2351</v>
      </c>
      <c r="H380" t="s">
        <v>2352</v>
      </c>
      <c r="I380" t="s">
        <v>102</v>
      </c>
      <c r="J380" t="s">
        <v>27</v>
      </c>
      <c r="K380" t="s">
        <v>95</v>
      </c>
      <c r="L380" t="s">
        <v>96</v>
      </c>
      <c r="M380">
        <v>98115</v>
      </c>
      <c r="N380" t="s">
        <v>44</v>
      </c>
      <c r="O380" t="s">
        <v>1774</v>
      </c>
      <c r="P380" t="s">
        <v>46</v>
      </c>
      <c r="Q380" t="s">
        <v>59</v>
      </c>
      <c r="R380" t="s">
        <v>1775</v>
      </c>
      <c r="S380">
        <v>242.94</v>
      </c>
      <c r="T380">
        <v>3</v>
      </c>
      <c r="U380">
        <v>0</v>
      </c>
      <c r="V380">
        <v>9.7175999999999902</v>
      </c>
    </row>
    <row r="381" spans="1:22" x14ac:dyDescent="0.3">
      <c r="A381">
        <v>717</v>
      </c>
      <c r="B381" t="s">
        <v>2303</v>
      </c>
      <c r="C381">
        <v>2011</v>
      </c>
      <c r="D381" s="34">
        <v>40555</v>
      </c>
      <c r="E381" s="34">
        <v>40558</v>
      </c>
      <c r="F381" t="s">
        <v>188</v>
      </c>
      <c r="G381" t="s">
        <v>2304</v>
      </c>
      <c r="H381" t="s">
        <v>2305</v>
      </c>
      <c r="I381" t="s">
        <v>26</v>
      </c>
      <c r="J381" t="s">
        <v>27</v>
      </c>
      <c r="K381" t="s">
        <v>244</v>
      </c>
      <c r="L381" t="s">
        <v>245</v>
      </c>
      <c r="M381">
        <v>19901</v>
      </c>
      <c r="N381" t="s">
        <v>148</v>
      </c>
      <c r="O381" t="s">
        <v>2045</v>
      </c>
      <c r="P381" t="s">
        <v>32</v>
      </c>
      <c r="Q381" t="s">
        <v>65</v>
      </c>
      <c r="R381" t="s">
        <v>2046</v>
      </c>
      <c r="S381">
        <v>9.94</v>
      </c>
      <c r="T381">
        <v>2</v>
      </c>
      <c r="U381">
        <v>0</v>
      </c>
      <c r="V381">
        <v>3.0813999999999995</v>
      </c>
    </row>
    <row r="382" spans="1:22" x14ac:dyDescent="0.3">
      <c r="A382">
        <v>594</v>
      </c>
      <c r="B382" t="s">
        <v>1983</v>
      </c>
      <c r="C382">
        <v>2011</v>
      </c>
      <c r="D382" s="34">
        <v>40553</v>
      </c>
      <c r="E382" s="34">
        <v>40557</v>
      </c>
      <c r="F382" t="s">
        <v>50</v>
      </c>
      <c r="G382" t="s">
        <v>1984</v>
      </c>
      <c r="H382" t="s">
        <v>1985</v>
      </c>
      <c r="I382" t="s">
        <v>26</v>
      </c>
      <c r="J382" t="s">
        <v>27</v>
      </c>
      <c r="K382" t="s">
        <v>1986</v>
      </c>
      <c r="L382" t="s">
        <v>104</v>
      </c>
      <c r="M382">
        <v>78041</v>
      </c>
      <c r="N382" t="s">
        <v>105</v>
      </c>
      <c r="O382" t="s">
        <v>844</v>
      </c>
      <c r="P382" t="s">
        <v>71</v>
      </c>
      <c r="Q382" t="s">
        <v>161</v>
      </c>
      <c r="R382" t="s">
        <v>845</v>
      </c>
      <c r="S382">
        <v>31.200000000000003</v>
      </c>
      <c r="T382">
        <v>3</v>
      </c>
      <c r="U382">
        <v>0.2</v>
      </c>
      <c r="V382">
        <v>9.7499999999999964</v>
      </c>
    </row>
    <row r="383" spans="1:22" x14ac:dyDescent="0.3">
      <c r="A383">
        <v>593</v>
      </c>
      <c r="B383" t="s">
        <v>1983</v>
      </c>
      <c r="C383">
        <v>2011</v>
      </c>
      <c r="D383" s="34">
        <v>40553</v>
      </c>
      <c r="E383" s="34">
        <v>40557</v>
      </c>
      <c r="F383" t="s">
        <v>50</v>
      </c>
      <c r="G383" t="s">
        <v>1984</v>
      </c>
      <c r="H383" t="s">
        <v>1985</v>
      </c>
      <c r="I383" t="s">
        <v>26</v>
      </c>
      <c r="J383" t="s">
        <v>27</v>
      </c>
      <c r="K383" t="s">
        <v>1986</v>
      </c>
      <c r="L383" t="s">
        <v>104</v>
      </c>
      <c r="M383">
        <v>78041</v>
      </c>
      <c r="N383" t="s">
        <v>105</v>
      </c>
      <c r="O383" t="s">
        <v>1987</v>
      </c>
      <c r="P383" t="s">
        <v>46</v>
      </c>
      <c r="Q383" t="s">
        <v>68</v>
      </c>
      <c r="R383" t="s">
        <v>1988</v>
      </c>
      <c r="S383">
        <v>9.3439999999999994</v>
      </c>
      <c r="T383">
        <v>2</v>
      </c>
      <c r="U383">
        <v>0.2</v>
      </c>
      <c r="V383">
        <v>1.1679999999999997</v>
      </c>
    </row>
    <row r="384" spans="1:22" x14ac:dyDescent="0.3">
      <c r="A384">
        <v>523</v>
      </c>
      <c r="B384" t="s">
        <v>1778</v>
      </c>
      <c r="C384">
        <v>2014</v>
      </c>
      <c r="D384" s="34">
        <v>41663</v>
      </c>
      <c r="E384" s="34">
        <v>41665</v>
      </c>
      <c r="F384" t="s">
        <v>188</v>
      </c>
      <c r="G384" t="s">
        <v>1779</v>
      </c>
      <c r="H384" t="s">
        <v>1780</v>
      </c>
      <c r="I384" t="s">
        <v>41</v>
      </c>
      <c r="J384" t="s">
        <v>27</v>
      </c>
      <c r="K384" t="s">
        <v>880</v>
      </c>
      <c r="L384" t="s">
        <v>238</v>
      </c>
      <c r="M384">
        <v>48234</v>
      </c>
      <c r="N384" t="s">
        <v>105</v>
      </c>
      <c r="O384" t="s">
        <v>1701</v>
      </c>
      <c r="P384" t="s">
        <v>32</v>
      </c>
      <c r="Q384" t="s">
        <v>56</v>
      </c>
      <c r="R384" t="s">
        <v>1702</v>
      </c>
      <c r="S384">
        <v>210.98</v>
      </c>
      <c r="T384">
        <v>2</v>
      </c>
      <c r="U384">
        <v>0</v>
      </c>
      <c r="V384">
        <v>21.097999999999985</v>
      </c>
    </row>
    <row r="385" spans="1:22" x14ac:dyDescent="0.3">
      <c r="A385">
        <v>519</v>
      </c>
      <c r="B385" t="s">
        <v>1760</v>
      </c>
      <c r="C385">
        <v>2014</v>
      </c>
      <c r="D385" s="34">
        <v>41662</v>
      </c>
      <c r="E385" s="34">
        <v>41667</v>
      </c>
      <c r="F385" t="s">
        <v>50</v>
      </c>
      <c r="G385" t="s">
        <v>531</v>
      </c>
      <c r="H385" t="s">
        <v>532</v>
      </c>
      <c r="I385" t="s">
        <v>102</v>
      </c>
      <c r="J385" t="s">
        <v>27</v>
      </c>
      <c r="K385" t="s">
        <v>1761</v>
      </c>
      <c r="L385" t="s">
        <v>1762</v>
      </c>
      <c r="M385">
        <v>59405</v>
      </c>
      <c r="N385" t="s">
        <v>44</v>
      </c>
      <c r="O385" t="s">
        <v>1769</v>
      </c>
      <c r="P385" t="s">
        <v>46</v>
      </c>
      <c r="Q385" t="s">
        <v>59</v>
      </c>
      <c r="R385" t="s">
        <v>1770</v>
      </c>
      <c r="S385">
        <v>1126.02</v>
      </c>
      <c r="T385">
        <v>3</v>
      </c>
      <c r="U385">
        <v>0</v>
      </c>
      <c r="V385">
        <v>56.300999999999988</v>
      </c>
    </row>
    <row r="386" spans="1:22" x14ac:dyDescent="0.3">
      <c r="A386">
        <v>518</v>
      </c>
      <c r="B386" t="s">
        <v>1760</v>
      </c>
      <c r="C386">
        <v>2014</v>
      </c>
      <c r="D386" s="34">
        <v>41662</v>
      </c>
      <c r="E386" s="34">
        <v>41667</v>
      </c>
      <c r="F386" t="s">
        <v>50</v>
      </c>
      <c r="G386" t="s">
        <v>531</v>
      </c>
      <c r="H386" t="s">
        <v>532</v>
      </c>
      <c r="I386" t="s">
        <v>102</v>
      </c>
      <c r="J386" t="s">
        <v>27</v>
      </c>
      <c r="K386" t="s">
        <v>1761</v>
      </c>
      <c r="L386" t="s">
        <v>1762</v>
      </c>
      <c r="M386">
        <v>59405</v>
      </c>
      <c r="N386" t="s">
        <v>44</v>
      </c>
      <c r="O386" t="s">
        <v>1767</v>
      </c>
      <c r="P386" t="s">
        <v>46</v>
      </c>
      <c r="Q386" t="s">
        <v>90</v>
      </c>
      <c r="R386" t="s">
        <v>1768</v>
      </c>
      <c r="S386">
        <v>11.96</v>
      </c>
      <c r="T386">
        <v>2</v>
      </c>
      <c r="U386">
        <v>0</v>
      </c>
      <c r="V386">
        <v>5.3819999999999997</v>
      </c>
    </row>
    <row r="387" spans="1:22" x14ac:dyDescent="0.3">
      <c r="A387">
        <v>517</v>
      </c>
      <c r="B387" t="s">
        <v>1760</v>
      </c>
      <c r="C387">
        <v>2014</v>
      </c>
      <c r="D387" s="34">
        <v>41662</v>
      </c>
      <c r="E387" s="34">
        <v>41667</v>
      </c>
      <c r="F387" t="s">
        <v>50</v>
      </c>
      <c r="G387" t="s">
        <v>531</v>
      </c>
      <c r="H387" t="s">
        <v>532</v>
      </c>
      <c r="I387" t="s">
        <v>102</v>
      </c>
      <c r="J387" t="s">
        <v>27</v>
      </c>
      <c r="K387" t="s">
        <v>1761</v>
      </c>
      <c r="L387" t="s">
        <v>1762</v>
      </c>
      <c r="M387">
        <v>59405</v>
      </c>
      <c r="N387" t="s">
        <v>44</v>
      </c>
      <c r="O387" t="s">
        <v>1765</v>
      </c>
      <c r="P387" t="s">
        <v>46</v>
      </c>
      <c r="Q387" t="s">
        <v>59</v>
      </c>
      <c r="R387" t="s">
        <v>1766</v>
      </c>
      <c r="S387">
        <v>51.449999999999996</v>
      </c>
      <c r="T387">
        <v>3</v>
      </c>
      <c r="U387">
        <v>0</v>
      </c>
      <c r="V387">
        <v>13.891499999999999</v>
      </c>
    </row>
    <row r="388" spans="1:22" x14ac:dyDescent="0.3">
      <c r="A388">
        <v>516</v>
      </c>
      <c r="B388" t="s">
        <v>1760</v>
      </c>
      <c r="C388">
        <v>2014</v>
      </c>
      <c r="D388" s="34">
        <v>41662</v>
      </c>
      <c r="E388" s="34">
        <v>41667</v>
      </c>
      <c r="F388" t="s">
        <v>50</v>
      </c>
      <c r="G388" t="s">
        <v>531</v>
      </c>
      <c r="H388" t="s">
        <v>532</v>
      </c>
      <c r="I388" t="s">
        <v>102</v>
      </c>
      <c r="J388" t="s">
        <v>27</v>
      </c>
      <c r="K388" t="s">
        <v>1761</v>
      </c>
      <c r="L388" t="s">
        <v>1762</v>
      </c>
      <c r="M388">
        <v>59405</v>
      </c>
      <c r="N388" t="s">
        <v>44</v>
      </c>
      <c r="O388" t="s">
        <v>1763</v>
      </c>
      <c r="P388" t="s">
        <v>71</v>
      </c>
      <c r="Q388" t="s">
        <v>1216</v>
      </c>
      <c r="R388" t="s">
        <v>1764</v>
      </c>
      <c r="S388">
        <v>2999.95</v>
      </c>
      <c r="T388">
        <v>5</v>
      </c>
      <c r="U388">
        <v>0</v>
      </c>
      <c r="V388">
        <v>1379.9769999999999</v>
      </c>
    </row>
    <row r="389" spans="1:22" x14ac:dyDescent="0.3">
      <c r="A389">
        <v>468</v>
      </c>
      <c r="B389" t="s">
        <v>1609</v>
      </c>
      <c r="C389">
        <v>2012</v>
      </c>
      <c r="D389" s="34">
        <v>40925</v>
      </c>
      <c r="E389" s="34">
        <v>40932</v>
      </c>
      <c r="F389" t="s">
        <v>50</v>
      </c>
      <c r="G389" t="s">
        <v>1610</v>
      </c>
      <c r="H389" t="s">
        <v>1611</v>
      </c>
      <c r="I389" t="s">
        <v>102</v>
      </c>
      <c r="J389" t="s">
        <v>27</v>
      </c>
      <c r="K389" t="s">
        <v>1612</v>
      </c>
      <c r="L389" t="s">
        <v>211</v>
      </c>
      <c r="M389">
        <v>60068</v>
      </c>
      <c r="N389" t="s">
        <v>105</v>
      </c>
      <c r="O389" t="s">
        <v>1086</v>
      </c>
      <c r="P389" t="s">
        <v>32</v>
      </c>
      <c r="Q389" t="s">
        <v>65</v>
      </c>
      <c r="R389" t="s">
        <v>1087</v>
      </c>
      <c r="S389">
        <v>254.74400000000003</v>
      </c>
      <c r="T389">
        <v>7</v>
      </c>
      <c r="U389">
        <v>0.6</v>
      </c>
      <c r="V389">
        <v>-312.06139999999994</v>
      </c>
    </row>
    <row r="390" spans="1:22" x14ac:dyDescent="0.3">
      <c r="A390">
        <v>440</v>
      </c>
      <c r="B390" t="s">
        <v>1536</v>
      </c>
      <c r="C390">
        <v>2014</v>
      </c>
      <c r="D390" s="34">
        <v>41660</v>
      </c>
      <c r="E390" s="34">
        <v>41663</v>
      </c>
      <c r="F390" t="s">
        <v>23</v>
      </c>
      <c r="G390" t="s">
        <v>481</v>
      </c>
      <c r="H390" t="s">
        <v>482</v>
      </c>
      <c r="I390" t="s">
        <v>41</v>
      </c>
      <c r="J390" t="s">
        <v>27</v>
      </c>
      <c r="K390" t="s">
        <v>266</v>
      </c>
      <c r="L390" t="s">
        <v>267</v>
      </c>
      <c r="M390">
        <v>10024</v>
      </c>
      <c r="N390" t="s">
        <v>148</v>
      </c>
      <c r="O390" t="s">
        <v>1537</v>
      </c>
      <c r="P390" t="s">
        <v>32</v>
      </c>
      <c r="Q390" t="s">
        <v>36</v>
      </c>
      <c r="R390" t="s">
        <v>1538</v>
      </c>
      <c r="S390">
        <v>207.84600000000003</v>
      </c>
      <c r="T390">
        <v>3</v>
      </c>
      <c r="U390">
        <v>0.1</v>
      </c>
      <c r="V390">
        <v>2.3093999999999895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F997A-5047-45B0-AABF-ED2DA9566ADF}">
  <dimension ref="A1:Y66"/>
  <sheetViews>
    <sheetView topLeftCell="H13" zoomScale="95" workbookViewId="0">
      <selection activeCell="K31" sqref="K31"/>
    </sheetView>
  </sheetViews>
  <sheetFormatPr defaultRowHeight="14.4" x14ac:dyDescent="0.3"/>
  <cols>
    <col min="1" max="1" width="12.44140625" bestFit="1" customWidth="1"/>
    <col min="2" max="2" width="17.33203125" bestFit="1" customWidth="1"/>
    <col min="3" max="3" width="11.33203125" bestFit="1" customWidth="1"/>
    <col min="4" max="4" width="13.109375" bestFit="1" customWidth="1"/>
    <col min="5" max="5" width="11.33203125" bestFit="1" customWidth="1"/>
    <col min="6" max="6" width="12.44140625" bestFit="1" customWidth="1"/>
    <col min="7" max="7" width="11.33203125" bestFit="1" customWidth="1"/>
    <col min="8" max="8" width="19.21875" customWidth="1"/>
    <col min="9" max="9" width="12.44140625" bestFit="1" customWidth="1"/>
    <col min="10" max="10" width="11.5546875" bestFit="1" customWidth="1"/>
    <col min="11" max="11" width="12.109375" bestFit="1" customWidth="1"/>
    <col min="12" max="12" width="12.44140625" bestFit="1" customWidth="1"/>
    <col min="13" max="13" width="11.77734375" bestFit="1" customWidth="1"/>
    <col min="14" max="14" width="18.6640625" bestFit="1" customWidth="1"/>
    <col min="16" max="16" width="12.44140625" bestFit="1" customWidth="1"/>
    <col min="17" max="17" width="15.5546875" bestFit="1" customWidth="1"/>
    <col min="20" max="20" width="12.44140625" bestFit="1" customWidth="1"/>
    <col min="21" max="21" width="14.44140625" bestFit="1" customWidth="1"/>
    <col min="24" max="24" width="12.44140625" bestFit="1" customWidth="1"/>
    <col min="25" max="25" width="18.21875" bestFit="1" customWidth="1"/>
  </cols>
  <sheetData>
    <row r="1" spans="1:25" x14ac:dyDescent="0.3">
      <c r="A1" s="6" t="s">
        <v>10932</v>
      </c>
      <c r="B1" s="4" t="s">
        <v>10934</v>
      </c>
      <c r="C1" s="10" t="s">
        <v>10947</v>
      </c>
      <c r="D1" s="6" t="s">
        <v>10932</v>
      </c>
      <c r="E1" s="5" t="s">
        <v>10934</v>
      </c>
      <c r="F1" s="6" t="s">
        <v>10932</v>
      </c>
      <c r="G1" s="5" t="s">
        <v>10947</v>
      </c>
      <c r="H1" s="26" t="s">
        <v>10949</v>
      </c>
      <c r="I1" s="25" t="s">
        <v>10948</v>
      </c>
    </row>
    <row r="2" spans="1:25" x14ac:dyDescent="0.3">
      <c r="A2" s="7" t="s">
        <v>10935</v>
      </c>
      <c r="B2" s="14">
        <v>515.82219999999995</v>
      </c>
      <c r="C2" s="15">
        <v>1961.1659999999997</v>
      </c>
      <c r="D2" s="7" t="s">
        <v>32</v>
      </c>
      <c r="E2" s="20">
        <v>665.92789999999911</v>
      </c>
      <c r="F2" s="7" t="s">
        <v>36</v>
      </c>
      <c r="G2" s="20">
        <v>13110.319999999998</v>
      </c>
      <c r="H2" s="7" t="s">
        <v>32</v>
      </c>
      <c r="I2" s="23">
        <f>E2</f>
        <v>665.92789999999911</v>
      </c>
    </row>
    <row r="3" spans="1:25" x14ac:dyDescent="0.3">
      <c r="A3" s="8" t="s">
        <v>10936</v>
      </c>
      <c r="B3" s="16">
        <v>-70.989700000000155</v>
      </c>
      <c r="C3" s="17">
        <v>1664.8390000000002</v>
      </c>
      <c r="D3" s="8" t="s">
        <v>46</v>
      </c>
      <c r="E3" s="21">
        <v>8334.2213999999931</v>
      </c>
      <c r="F3" s="8" t="s">
        <v>1216</v>
      </c>
      <c r="G3" s="21">
        <v>18599.842000000001</v>
      </c>
      <c r="H3" s="8" t="s">
        <v>46</v>
      </c>
      <c r="I3" s="23">
        <f>E3</f>
        <v>8334.2213999999931</v>
      </c>
    </row>
    <row r="4" spans="1:25" x14ac:dyDescent="0.3">
      <c r="A4" s="8" t="s">
        <v>10937</v>
      </c>
      <c r="B4" s="16">
        <v>-44.357400000000027</v>
      </c>
      <c r="C4" s="17">
        <v>3879.6450000000004</v>
      </c>
      <c r="D4" s="8" t="s">
        <v>71</v>
      </c>
      <c r="E4" s="21">
        <v>17709.067500000001</v>
      </c>
      <c r="F4" s="8" t="s">
        <v>682</v>
      </c>
      <c r="G4" s="21">
        <v>11545.699999999999</v>
      </c>
      <c r="H4" s="8" t="s">
        <v>71</v>
      </c>
      <c r="I4" s="23">
        <f>E4</f>
        <v>17709.067500000001</v>
      </c>
    </row>
    <row r="5" spans="1:25" x14ac:dyDescent="0.3">
      <c r="A5" s="8" t="s">
        <v>10938</v>
      </c>
      <c r="B5" s="16">
        <v>1175.1635000000001</v>
      </c>
      <c r="C5" s="17">
        <v>11140.007999999989</v>
      </c>
      <c r="D5" s="9" t="s">
        <v>10933</v>
      </c>
      <c r="E5" s="22">
        <v>26709.216799999995</v>
      </c>
      <c r="F5" s="8" t="s">
        <v>72</v>
      </c>
      <c r="G5" s="21">
        <v>19237.325999999997</v>
      </c>
      <c r="H5" s="9" t="s">
        <v>10933</v>
      </c>
      <c r="I5" s="23">
        <f>E5</f>
        <v>26709.216799999995</v>
      </c>
    </row>
    <row r="6" spans="1:25" x14ac:dyDescent="0.3">
      <c r="A6" s="8" t="s">
        <v>10939</v>
      </c>
      <c r="B6" s="16">
        <v>404.91619999999989</v>
      </c>
      <c r="C6" s="17">
        <v>3083.29</v>
      </c>
      <c r="F6" s="8" t="s">
        <v>59</v>
      </c>
      <c r="G6" s="21">
        <v>15649.755999999996</v>
      </c>
    </row>
    <row r="7" spans="1:25" x14ac:dyDescent="0.3">
      <c r="A7" s="8" t="s">
        <v>10940</v>
      </c>
      <c r="B7" s="16">
        <v>2248.2433999999998</v>
      </c>
      <c r="C7" s="17">
        <v>6134.7809999999981</v>
      </c>
      <c r="D7" s="6" t="s">
        <v>10932</v>
      </c>
      <c r="E7" s="5" t="s">
        <v>10947</v>
      </c>
      <c r="F7" s="9" t="s">
        <v>10933</v>
      </c>
      <c r="G7" s="22">
        <v>78142.943999999989</v>
      </c>
    </row>
    <row r="8" spans="1:25" x14ac:dyDescent="0.3">
      <c r="A8" s="8" t="s">
        <v>10941</v>
      </c>
      <c r="B8" s="16">
        <v>371.06540000000001</v>
      </c>
      <c r="C8" s="17">
        <v>2969.9390000000008</v>
      </c>
      <c r="D8" s="7" t="s">
        <v>32</v>
      </c>
      <c r="E8" s="11">
        <v>0.23434397328068057</v>
      </c>
    </row>
    <row r="9" spans="1:25" x14ac:dyDescent="0.3">
      <c r="A9" s="8" t="s">
        <v>10942</v>
      </c>
      <c r="B9" s="16">
        <v>609.27759999999955</v>
      </c>
      <c r="C9" s="17">
        <v>5802.3540000000012</v>
      </c>
      <c r="D9" s="8" t="s">
        <v>46</v>
      </c>
      <c r="E9" s="12">
        <v>0.29644656708058281</v>
      </c>
      <c r="I9" s="6" t="s">
        <v>10932</v>
      </c>
      <c r="J9" s="5" t="s">
        <v>10947</v>
      </c>
      <c r="L9" s="6" t="s">
        <v>10932</v>
      </c>
      <c r="M9" s="5" t="s">
        <v>10934</v>
      </c>
      <c r="P9" s="6" t="s">
        <v>10932</v>
      </c>
      <c r="Q9" s="5" t="s">
        <v>10952</v>
      </c>
      <c r="T9" s="6" t="s">
        <v>10932</v>
      </c>
      <c r="U9" s="5" t="s">
        <v>10953</v>
      </c>
      <c r="X9" s="6" t="s">
        <v>10932</v>
      </c>
      <c r="Y9" s="5" t="s">
        <v>10954</v>
      </c>
    </row>
    <row r="10" spans="1:25" x14ac:dyDescent="0.3">
      <c r="A10" s="8" t="s">
        <v>10943</v>
      </c>
      <c r="B10" s="16">
        <v>2990.8471999999974</v>
      </c>
      <c r="C10" s="17">
        <v>18743.808000000001</v>
      </c>
      <c r="D10" s="8" t="s">
        <v>71</v>
      </c>
      <c r="E10" s="12">
        <v>0.46920945963873661</v>
      </c>
      <c r="I10" s="7" t="s">
        <v>10935</v>
      </c>
      <c r="J10" s="5">
        <v>1961.1659999999997</v>
      </c>
      <c r="L10" s="7" t="s">
        <v>10935</v>
      </c>
      <c r="M10" s="5">
        <v>515.82219999999995</v>
      </c>
      <c r="P10" s="7" t="s">
        <v>10935</v>
      </c>
      <c r="Q10" s="5">
        <v>16</v>
      </c>
      <c r="T10" s="7" t="s">
        <v>10935</v>
      </c>
      <c r="U10" s="27">
        <v>62</v>
      </c>
      <c r="X10" s="7" t="s">
        <v>10935</v>
      </c>
      <c r="Y10" s="5">
        <v>0.26301812289219784</v>
      </c>
    </row>
    <row r="11" spans="1:25" x14ac:dyDescent="0.3">
      <c r="A11" s="8" t="s">
        <v>10944</v>
      </c>
      <c r="B11" s="16">
        <v>8868.9486999999972</v>
      </c>
      <c r="C11" s="17">
        <v>25348.710000000003</v>
      </c>
      <c r="D11" s="9" t="s">
        <v>10933</v>
      </c>
      <c r="E11" s="13">
        <v>1</v>
      </c>
      <c r="I11" s="8" t="s">
        <v>10936</v>
      </c>
      <c r="J11" s="31">
        <v>1664.8390000000002</v>
      </c>
      <c r="L11" s="8" t="s">
        <v>10936</v>
      </c>
      <c r="M11" s="31">
        <v>-70.989700000000155</v>
      </c>
      <c r="P11" s="8" t="s">
        <v>10936</v>
      </c>
      <c r="Q11" s="31">
        <v>9</v>
      </c>
      <c r="T11" s="8" t="s">
        <v>10936</v>
      </c>
      <c r="U11" s="28">
        <v>33</v>
      </c>
      <c r="X11" s="8" t="s">
        <v>10936</v>
      </c>
      <c r="Y11" s="31">
        <v>-4.2640579659654863E-2</v>
      </c>
    </row>
    <row r="12" spans="1:25" x14ac:dyDescent="0.3">
      <c r="A12" s="8" t="s">
        <v>10945</v>
      </c>
      <c r="B12" s="16">
        <v>5042.1612999999988</v>
      </c>
      <c r="C12" s="17">
        <v>25183.248999999996</v>
      </c>
      <c r="I12" s="8" t="s">
        <v>10937</v>
      </c>
      <c r="J12" s="31">
        <v>3879.6450000000004</v>
      </c>
      <c r="L12" s="8" t="s">
        <v>10937</v>
      </c>
      <c r="M12" s="31">
        <v>-44.357400000000027</v>
      </c>
      <c r="P12" s="8" t="s">
        <v>10937</v>
      </c>
      <c r="Q12" s="31">
        <v>31</v>
      </c>
      <c r="T12" s="8" t="s">
        <v>10937</v>
      </c>
      <c r="U12" s="28">
        <v>92</v>
      </c>
      <c r="X12" s="8" t="s">
        <v>10937</v>
      </c>
      <c r="Y12" s="31">
        <v>-1.1433365681653868E-2</v>
      </c>
    </row>
    <row r="13" spans="1:25" x14ac:dyDescent="0.3">
      <c r="A13" s="8" t="s">
        <v>10946</v>
      </c>
      <c r="B13" s="16">
        <v>4598.1183999999985</v>
      </c>
      <c r="C13" s="17">
        <v>21551.937000000005</v>
      </c>
      <c r="I13" s="8" t="s">
        <v>10938</v>
      </c>
      <c r="J13" s="31">
        <v>11140.007999999989</v>
      </c>
      <c r="L13" s="8" t="s">
        <v>10938</v>
      </c>
      <c r="M13" s="31">
        <v>1175.1635000000001</v>
      </c>
      <c r="P13" s="8" t="s">
        <v>10938</v>
      </c>
      <c r="Q13" s="31">
        <v>57</v>
      </c>
      <c r="T13" s="8" t="s">
        <v>10938</v>
      </c>
      <c r="U13" s="28">
        <v>174</v>
      </c>
      <c r="X13" s="8" t="s">
        <v>10938</v>
      </c>
      <c r="Y13" s="31">
        <v>0.10549036410027725</v>
      </c>
    </row>
    <row r="14" spans="1:25" x14ac:dyDescent="0.3">
      <c r="A14" s="9" t="s">
        <v>10933</v>
      </c>
      <c r="B14" s="18">
        <v>26709.216799999995</v>
      </c>
      <c r="C14" s="19">
        <v>127463.726</v>
      </c>
      <c r="I14" s="8" t="s">
        <v>10939</v>
      </c>
      <c r="J14" s="31">
        <v>3083.29</v>
      </c>
      <c r="L14" s="8" t="s">
        <v>10939</v>
      </c>
      <c r="M14" s="31">
        <v>404.91619999999989</v>
      </c>
      <c r="P14" s="8" t="s">
        <v>10939</v>
      </c>
      <c r="Q14" s="31">
        <v>23</v>
      </c>
      <c r="T14" s="8" t="s">
        <v>10939</v>
      </c>
      <c r="U14" s="28">
        <v>100</v>
      </c>
      <c r="X14" s="8" t="s">
        <v>10939</v>
      </c>
      <c r="Y14" s="31">
        <v>0.13132601863593754</v>
      </c>
    </row>
    <row r="15" spans="1:25" x14ac:dyDescent="0.3">
      <c r="I15" s="8" t="s">
        <v>10940</v>
      </c>
      <c r="J15" s="31">
        <v>6134.7809999999981</v>
      </c>
      <c r="L15" s="8" t="s">
        <v>10940</v>
      </c>
      <c r="M15" s="31">
        <v>2248.2433999999998</v>
      </c>
      <c r="P15" s="8" t="s">
        <v>10940</v>
      </c>
      <c r="Q15" s="31">
        <v>37</v>
      </c>
      <c r="T15" s="8" t="s">
        <v>10940</v>
      </c>
      <c r="U15" s="28">
        <v>140</v>
      </c>
      <c r="X15" s="8" t="s">
        <v>10940</v>
      </c>
      <c r="Y15" s="31">
        <v>0.36647492388073843</v>
      </c>
    </row>
    <row r="16" spans="1:25" x14ac:dyDescent="0.3">
      <c r="I16" s="8" t="s">
        <v>10941</v>
      </c>
      <c r="J16" s="31">
        <v>2969.9390000000008</v>
      </c>
      <c r="L16" s="8" t="s">
        <v>10941</v>
      </c>
      <c r="M16" s="31">
        <v>371.06540000000001</v>
      </c>
      <c r="P16" s="8" t="s">
        <v>10941</v>
      </c>
      <c r="Q16" s="31">
        <v>34</v>
      </c>
      <c r="T16" s="8" t="s">
        <v>10941</v>
      </c>
      <c r="U16" s="28">
        <v>140</v>
      </c>
      <c r="X16" s="8" t="s">
        <v>10941</v>
      </c>
      <c r="Y16" s="31">
        <v>0.12494041123403542</v>
      </c>
    </row>
    <row r="17" spans="2:25" x14ac:dyDescent="0.3">
      <c r="B17" s="6" t="s">
        <v>10932</v>
      </c>
      <c r="C17" s="5" t="s">
        <v>10947</v>
      </c>
      <c r="E17" s="24" t="s">
        <v>10950</v>
      </c>
      <c r="F17" s="24" t="s">
        <v>10951</v>
      </c>
      <c r="I17" s="8" t="s">
        <v>10942</v>
      </c>
      <c r="J17" s="31">
        <v>5802.3540000000012</v>
      </c>
      <c r="L17" s="8" t="s">
        <v>10942</v>
      </c>
      <c r="M17" s="31">
        <v>609.27759999999955</v>
      </c>
      <c r="P17" s="8" t="s">
        <v>10942</v>
      </c>
      <c r="Q17" s="31">
        <v>35</v>
      </c>
      <c r="T17" s="8" t="s">
        <v>10942</v>
      </c>
      <c r="U17" s="28">
        <v>125</v>
      </c>
      <c r="X17" s="8" t="s">
        <v>10942</v>
      </c>
      <c r="Y17" s="31">
        <v>0.10500524442321159</v>
      </c>
    </row>
    <row r="18" spans="2:25" x14ac:dyDescent="0.3">
      <c r="B18" s="7" t="s">
        <v>747</v>
      </c>
      <c r="C18" s="27">
        <v>1735.1900000000003</v>
      </c>
      <c r="E18" t="str">
        <f>B18</f>
        <v>Connecticut</v>
      </c>
      <c r="F18" s="30">
        <f>GETPIVOTDATA("Sales",$B$17,"State",B18)</f>
        <v>1735.1900000000003</v>
      </c>
      <c r="I18" s="8" t="s">
        <v>10943</v>
      </c>
      <c r="J18" s="31">
        <v>18743.808000000001</v>
      </c>
      <c r="L18" s="8" t="s">
        <v>10943</v>
      </c>
      <c r="M18" s="31">
        <v>2990.8471999999974</v>
      </c>
      <c r="P18" s="8" t="s">
        <v>10943</v>
      </c>
      <c r="Q18" s="31">
        <v>81</v>
      </c>
      <c r="T18" s="8" t="s">
        <v>10943</v>
      </c>
      <c r="U18" s="28">
        <v>294</v>
      </c>
      <c r="X18" s="8" t="s">
        <v>10943</v>
      </c>
      <c r="Y18" s="31">
        <v>0.15956454526209388</v>
      </c>
    </row>
    <row r="19" spans="2:25" x14ac:dyDescent="0.3">
      <c r="B19" s="8" t="s">
        <v>245</v>
      </c>
      <c r="C19" s="28">
        <v>2177.65</v>
      </c>
      <c r="E19" t="str">
        <f t="shared" ref="E19:E66" si="0">B19</f>
        <v>Delaware</v>
      </c>
      <c r="F19" s="30">
        <f t="shared" ref="F19:F66" si="1">GETPIVOTDATA("Sales",$B$17,"State",B19)</f>
        <v>2177.65</v>
      </c>
      <c r="I19" s="8" t="s">
        <v>10944</v>
      </c>
      <c r="J19" s="31">
        <v>25348.710000000003</v>
      </c>
      <c r="L19" s="8" t="s">
        <v>10944</v>
      </c>
      <c r="M19" s="31">
        <v>8868.9486999999972</v>
      </c>
      <c r="P19" s="8" t="s">
        <v>10944</v>
      </c>
      <c r="Q19" s="31">
        <v>36</v>
      </c>
      <c r="T19" s="8" t="s">
        <v>10944</v>
      </c>
      <c r="U19" s="28">
        <v>156</v>
      </c>
      <c r="X19" s="8" t="s">
        <v>10944</v>
      </c>
      <c r="Y19" s="31">
        <v>0.34987771369825116</v>
      </c>
    </row>
    <row r="20" spans="2:25" x14ac:dyDescent="0.3">
      <c r="B20" s="8" t="s">
        <v>3034</v>
      </c>
      <c r="C20" s="28">
        <v>111.67999999999999</v>
      </c>
      <c r="E20" t="str">
        <f t="shared" si="0"/>
        <v>District of Columbia</v>
      </c>
      <c r="F20" s="30">
        <f t="shared" si="1"/>
        <v>111.67999999999999</v>
      </c>
      <c r="I20" s="8" t="s">
        <v>10945</v>
      </c>
      <c r="J20" s="31">
        <v>25183.248999999996</v>
      </c>
      <c r="L20" s="8" t="s">
        <v>10945</v>
      </c>
      <c r="M20" s="31">
        <v>5042.1612999999988</v>
      </c>
      <c r="P20" s="8" t="s">
        <v>10945</v>
      </c>
      <c r="Q20" s="31">
        <v>83</v>
      </c>
      <c r="T20" s="8" t="s">
        <v>10945</v>
      </c>
      <c r="U20" s="28">
        <v>346</v>
      </c>
      <c r="X20" s="8" t="s">
        <v>10945</v>
      </c>
      <c r="Y20" s="31">
        <v>0.2002188557957712</v>
      </c>
    </row>
    <row r="21" spans="2:25" x14ac:dyDescent="0.3">
      <c r="B21" s="8" t="s">
        <v>5235</v>
      </c>
      <c r="C21" s="28">
        <v>106.08000000000001</v>
      </c>
      <c r="E21" t="str">
        <f t="shared" si="0"/>
        <v>Maine</v>
      </c>
      <c r="F21" s="30">
        <f t="shared" si="1"/>
        <v>106.08000000000001</v>
      </c>
      <c r="I21" s="8" t="s">
        <v>10946</v>
      </c>
      <c r="J21" s="31">
        <v>21551.937000000005</v>
      </c>
      <c r="L21" s="8" t="s">
        <v>10946</v>
      </c>
      <c r="M21" s="31">
        <v>4598.1183999999985</v>
      </c>
      <c r="P21" s="8" t="s">
        <v>10946</v>
      </c>
      <c r="Q21" s="31">
        <v>60</v>
      </c>
      <c r="T21" s="8" t="s">
        <v>10946</v>
      </c>
      <c r="U21" s="28">
        <v>251</v>
      </c>
      <c r="X21" s="8" t="s">
        <v>10946</v>
      </c>
      <c r="Y21" s="31">
        <v>0.21335058653892675</v>
      </c>
    </row>
    <row r="22" spans="2:25" x14ac:dyDescent="0.3">
      <c r="B22" s="8" t="s">
        <v>2735</v>
      </c>
      <c r="C22" s="28">
        <v>2265.38</v>
      </c>
      <c r="E22" t="str">
        <f t="shared" si="0"/>
        <v>Maryland</v>
      </c>
      <c r="F22" s="30">
        <f t="shared" si="1"/>
        <v>2265.38</v>
      </c>
      <c r="I22" s="9" t="s">
        <v>10933</v>
      </c>
      <c r="J22" s="32">
        <v>127463.726</v>
      </c>
      <c r="L22" s="9" t="s">
        <v>10933</v>
      </c>
      <c r="M22" s="32">
        <v>26709.216799999995</v>
      </c>
      <c r="P22" s="9" t="s">
        <v>10933</v>
      </c>
      <c r="Q22" s="32">
        <v>502</v>
      </c>
      <c r="T22" s="9" t="s">
        <v>10933</v>
      </c>
      <c r="U22" s="29">
        <v>1913</v>
      </c>
      <c r="X22" s="9" t="s">
        <v>10933</v>
      </c>
      <c r="Y22" s="32">
        <v>0.20954366891801038</v>
      </c>
    </row>
    <row r="23" spans="2:25" x14ac:dyDescent="0.3">
      <c r="B23" s="8" t="s">
        <v>1245</v>
      </c>
      <c r="C23" s="28">
        <v>7843.2999999999993</v>
      </c>
      <c r="E23" t="str">
        <f t="shared" si="0"/>
        <v>Massachusetts</v>
      </c>
      <c r="F23" s="30">
        <f t="shared" si="1"/>
        <v>7843.2999999999993</v>
      </c>
    </row>
    <row r="24" spans="2:25" x14ac:dyDescent="0.3">
      <c r="B24" s="8" t="s">
        <v>2694</v>
      </c>
      <c r="C24" s="28">
        <v>5414.9840000000004</v>
      </c>
      <c r="E24" t="str">
        <f t="shared" si="0"/>
        <v>New Hampshire</v>
      </c>
      <c r="F24" s="30">
        <f t="shared" si="1"/>
        <v>5414.9840000000004</v>
      </c>
      <c r="J24" s="30">
        <f>J22</f>
        <v>127463.726</v>
      </c>
      <c r="M24" s="30">
        <f>M22</f>
        <v>26709.216799999995</v>
      </c>
      <c r="Q24" s="30">
        <f>Q22</f>
        <v>502</v>
      </c>
      <c r="U24" s="30">
        <f>U22</f>
        <v>1913</v>
      </c>
      <c r="Y24" s="33">
        <f>Y22</f>
        <v>0.20954366891801038</v>
      </c>
    </row>
    <row r="25" spans="2:25" x14ac:dyDescent="0.3">
      <c r="B25" s="8" t="s">
        <v>788</v>
      </c>
      <c r="C25" s="28">
        <v>4162.1399999999994</v>
      </c>
      <c r="E25" t="str">
        <f t="shared" si="0"/>
        <v>New Jersey</v>
      </c>
      <c r="F25" s="30">
        <f t="shared" si="1"/>
        <v>4162.1399999999994</v>
      </c>
    </row>
    <row r="26" spans="2:25" x14ac:dyDescent="0.3">
      <c r="B26" s="8" t="s">
        <v>267</v>
      </c>
      <c r="C26" s="28">
        <v>57715.923000000017</v>
      </c>
      <c r="E26" t="str">
        <f t="shared" si="0"/>
        <v>New York</v>
      </c>
      <c r="F26" s="30">
        <f t="shared" si="1"/>
        <v>57715.923000000017</v>
      </c>
    </row>
    <row r="27" spans="2:25" x14ac:dyDescent="0.3">
      <c r="B27" s="8" t="s">
        <v>498</v>
      </c>
      <c r="C27" s="28">
        <v>10854.138999999997</v>
      </c>
      <c r="E27" t="str">
        <f t="shared" si="0"/>
        <v>Ohio</v>
      </c>
      <c r="F27" s="30">
        <f t="shared" si="1"/>
        <v>10854.138999999997</v>
      </c>
      <c r="I27" s="36" t="s">
        <v>10932</v>
      </c>
      <c r="J27" t="s">
        <v>10947</v>
      </c>
      <c r="K27" t="s">
        <v>10934</v>
      </c>
      <c r="L27" t="s">
        <v>10952</v>
      </c>
      <c r="M27" t="s">
        <v>10953</v>
      </c>
      <c r="N27" t="s">
        <v>10954</v>
      </c>
    </row>
    <row r="28" spans="2:25" x14ac:dyDescent="0.3">
      <c r="B28" s="8" t="s">
        <v>147</v>
      </c>
      <c r="C28" s="28">
        <v>18482.560000000001</v>
      </c>
      <c r="E28" t="str">
        <f t="shared" si="0"/>
        <v>Pennsylvania</v>
      </c>
      <c r="F28" s="30">
        <f t="shared" si="1"/>
        <v>18482.560000000001</v>
      </c>
      <c r="I28" s="37">
        <v>2011</v>
      </c>
      <c r="J28">
        <v>14536.821999999993</v>
      </c>
      <c r="K28">
        <v>4463.8227000000015</v>
      </c>
      <c r="L28">
        <v>70</v>
      </c>
      <c r="M28">
        <v>270</v>
      </c>
      <c r="N28">
        <v>0.30707005286299877</v>
      </c>
    </row>
    <row r="29" spans="2:25" x14ac:dyDescent="0.3">
      <c r="B29" s="8" t="s">
        <v>1399</v>
      </c>
      <c r="C29" s="28">
        <v>14763.47</v>
      </c>
      <c r="E29" t="str">
        <f t="shared" si="0"/>
        <v>Rhode Island</v>
      </c>
      <c r="F29" s="30">
        <f t="shared" si="1"/>
        <v>14763.47</v>
      </c>
      <c r="I29" s="37">
        <v>2012</v>
      </c>
      <c r="J29">
        <v>26581.752000000004</v>
      </c>
      <c r="K29">
        <v>5034.7178999999969</v>
      </c>
      <c r="L29">
        <v>135</v>
      </c>
      <c r="M29">
        <v>483</v>
      </c>
      <c r="N29">
        <v>0.18940504373075168</v>
      </c>
    </row>
    <row r="30" spans="2:25" x14ac:dyDescent="0.3">
      <c r="B30" s="8" t="s">
        <v>5203</v>
      </c>
      <c r="C30" s="28">
        <v>1294.75</v>
      </c>
      <c r="E30" t="str">
        <f t="shared" si="0"/>
        <v>Vermont</v>
      </c>
      <c r="F30" s="30">
        <f t="shared" si="1"/>
        <v>1294.75</v>
      </c>
      <c r="I30" s="37">
        <v>2013</v>
      </c>
      <c r="J30">
        <v>33472.567000000003</v>
      </c>
      <c r="K30">
        <v>6184.5741999999973</v>
      </c>
      <c r="L30">
        <v>128</v>
      </c>
      <c r="M30">
        <v>520</v>
      </c>
      <c r="N30">
        <v>0.18476545883080903</v>
      </c>
    </row>
    <row r="31" spans="2:25" x14ac:dyDescent="0.3">
      <c r="B31" s="8" t="s">
        <v>9726</v>
      </c>
      <c r="C31" s="28">
        <v>536.48</v>
      </c>
      <c r="E31" t="str">
        <f t="shared" si="0"/>
        <v>West Virginia</v>
      </c>
      <c r="F31" s="30">
        <f t="shared" si="1"/>
        <v>536.48</v>
      </c>
      <c r="I31" s="37">
        <v>2014</v>
      </c>
      <c r="J31">
        <v>52872.585000000043</v>
      </c>
      <c r="K31">
        <v>11026.101999999999</v>
      </c>
      <c r="L31">
        <v>169</v>
      </c>
      <c r="M31">
        <v>640</v>
      </c>
      <c r="N31">
        <v>0.20854100475700196</v>
      </c>
    </row>
    <row r="32" spans="2:25" x14ac:dyDescent="0.3">
      <c r="B32" s="9" t="s">
        <v>10933</v>
      </c>
      <c r="C32" s="29">
        <v>127463.72600000001</v>
      </c>
      <c r="E32" t="str">
        <f t="shared" si="0"/>
        <v>Grand Total</v>
      </c>
      <c r="F32" s="30" t="e">
        <f t="shared" si="1"/>
        <v>#REF!</v>
      </c>
    </row>
    <row r="33" spans="5:14" x14ac:dyDescent="0.3">
      <c r="E33">
        <f t="shared" si="0"/>
        <v>0</v>
      </c>
      <c r="F33" s="30" t="e">
        <f t="shared" si="1"/>
        <v>#REF!</v>
      </c>
      <c r="J33" s="38">
        <f>(GETPIVOTDATA("Sum of Sales",$I$27,"Year",2014)/GETPIVOTDATA("Sum of Sales",$I$27,"Year",2013))-1</f>
        <v>0.57957963008932167</v>
      </c>
      <c r="K33" s="38">
        <f>(GETPIVOTDATA("Sum of Profit",$I$27,"Year",2014)/GETPIVOTDATA("Sum of Profit",$I$27,"Year",2013))-1</f>
        <v>0.78283931010157559</v>
      </c>
      <c r="L33" s="38">
        <f>(GETPIVOTDATA("Count of Order ID",$I$27,"Year",2014)/GETPIVOTDATA("Count of Order ID",$I$27,"Year",2013))-1</f>
        <v>0.3203125</v>
      </c>
      <c r="M33" s="38">
        <f>(GETPIVOTDATA("Sum of Quantity",$I$27,"Year",2014)/GETPIVOTDATA("Sum of Quantity",$I$27,"Year",2013))-1</f>
        <v>0.23076923076923084</v>
      </c>
      <c r="N33" s="38">
        <f>(GETPIVOTDATA("Sum of Profit margin",$I$27,"Year",2014)/GETPIVOTDATA("Sum of Profit margin",$I$27,"Year",2013))-1</f>
        <v>0.12867960319338878</v>
      </c>
    </row>
    <row r="34" spans="5:14" x14ac:dyDescent="0.3">
      <c r="E34">
        <f t="shared" si="0"/>
        <v>0</v>
      </c>
      <c r="F34" s="30" t="e">
        <f t="shared" si="1"/>
        <v>#REF!</v>
      </c>
    </row>
    <row r="35" spans="5:14" x14ac:dyDescent="0.3">
      <c r="E35">
        <f t="shared" si="0"/>
        <v>0</v>
      </c>
      <c r="F35" s="30" t="e">
        <f t="shared" si="1"/>
        <v>#REF!</v>
      </c>
    </row>
    <row r="36" spans="5:14" x14ac:dyDescent="0.3">
      <c r="E36">
        <f t="shared" si="0"/>
        <v>0</v>
      </c>
      <c r="F36" s="30" t="e">
        <f t="shared" si="1"/>
        <v>#REF!</v>
      </c>
    </row>
    <row r="37" spans="5:14" x14ac:dyDescent="0.3">
      <c r="E37">
        <f t="shared" si="0"/>
        <v>0</v>
      </c>
      <c r="F37" s="30" t="e">
        <f t="shared" si="1"/>
        <v>#REF!</v>
      </c>
    </row>
    <row r="38" spans="5:14" x14ac:dyDescent="0.3">
      <c r="E38">
        <f t="shared" si="0"/>
        <v>0</v>
      </c>
      <c r="F38" s="30" t="e">
        <f t="shared" si="1"/>
        <v>#REF!</v>
      </c>
    </row>
    <row r="39" spans="5:14" x14ac:dyDescent="0.3">
      <c r="E39">
        <f t="shared" si="0"/>
        <v>0</v>
      </c>
      <c r="F39" s="30" t="e">
        <f t="shared" si="1"/>
        <v>#REF!</v>
      </c>
    </row>
    <row r="40" spans="5:14" x14ac:dyDescent="0.3">
      <c r="E40">
        <f t="shared" si="0"/>
        <v>0</v>
      </c>
      <c r="F40" s="30" t="e">
        <f t="shared" si="1"/>
        <v>#REF!</v>
      </c>
    </row>
    <row r="41" spans="5:14" x14ac:dyDescent="0.3">
      <c r="E41">
        <f t="shared" si="0"/>
        <v>0</v>
      </c>
      <c r="F41" s="30" t="e">
        <f t="shared" si="1"/>
        <v>#REF!</v>
      </c>
    </row>
    <row r="42" spans="5:14" x14ac:dyDescent="0.3">
      <c r="E42">
        <f t="shared" si="0"/>
        <v>0</v>
      </c>
      <c r="F42" s="30" t="e">
        <f t="shared" si="1"/>
        <v>#REF!</v>
      </c>
    </row>
    <row r="43" spans="5:14" x14ac:dyDescent="0.3">
      <c r="E43">
        <f t="shared" si="0"/>
        <v>0</v>
      </c>
      <c r="F43" s="30" t="e">
        <f t="shared" si="1"/>
        <v>#REF!</v>
      </c>
    </row>
    <row r="44" spans="5:14" x14ac:dyDescent="0.3">
      <c r="E44">
        <f t="shared" si="0"/>
        <v>0</v>
      </c>
      <c r="F44" s="30" t="e">
        <f t="shared" si="1"/>
        <v>#REF!</v>
      </c>
    </row>
    <row r="45" spans="5:14" x14ac:dyDescent="0.3">
      <c r="E45">
        <f t="shared" si="0"/>
        <v>0</v>
      </c>
      <c r="F45" s="30" t="e">
        <f t="shared" si="1"/>
        <v>#REF!</v>
      </c>
    </row>
    <row r="46" spans="5:14" x14ac:dyDescent="0.3">
      <c r="E46">
        <f t="shared" si="0"/>
        <v>0</v>
      </c>
      <c r="F46" s="30" t="e">
        <f t="shared" si="1"/>
        <v>#REF!</v>
      </c>
    </row>
    <row r="47" spans="5:14" x14ac:dyDescent="0.3">
      <c r="E47">
        <f t="shared" si="0"/>
        <v>0</v>
      </c>
      <c r="F47" s="30" t="e">
        <f t="shared" si="1"/>
        <v>#REF!</v>
      </c>
    </row>
    <row r="48" spans="5:14" x14ac:dyDescent="0.3">
      <c r="E48">
        <f t="shared" si="0"/>
        <v>0</v>
      </c>
      <c r="F48" s="30" t="e">
        <f t="shared" si="1"/>
        <v>#REF!</v>
      </c>
    </row>
    <row r="49" spans="5:6" x14ac:dyDescent="0.3">
      <c r="E49">
        <f t="shared" si="0"/>
        <v>0</v>
      </c>
      <c r="F49" s="30" t="e">
        <f t="shared" si="1"/>
        <v>#REF!</v>
      </c>
    </row>
    <row r="50" spans="5:6" x14ac:dyDescent="0.3">
      <c r="E50">
        <f t="shared" si="0"/>
        <v>0</v>
      </c>
      <c r="F50" s="30" t="e">
        <f t="shared" si="1"/>
        <v>#REF!</v>
      </c>
    </row>
    <row r="51" spans="5:6" x14ac:dyDescent="0.3">
      <c r="E51">
        <f t="shared" si="0"/>
        <v>0</v>
      </c>
      <c r="F51" s="30" t="e">
        <f t="shared" si="1"/>
        <v>#REF!</v>
      </c>
    </row>
    <row r="52" spans="5:6" x14ac:dyDescent="0.3">
      <c r="E52">
        <f t="shared" si="0"/>
        <v>0</v>
      </c>
      <c r="F52" s="30" t="e">
        <f t="shared" si="1"/>
        <v>#REF!</v>
      </c>
    </row>
    <row r="53" spans="5:6" x14ac:dyDescent="0.3">
      <c r="E53">
        <f t="shared" si="0"/>
        <v>0</v>
      </c>
      <c r="F53" s="30" t="e">
        <f t="shared" si="1"/>
        <v>#REF!</v>
      </c>
    </row>
    <row r="54" spans="5:6" x14ac:dyDescent="0.3">
      <c r="E54">
        <f t="shared" si="0"/>
        <v>0</v>
      </c>
      <c r="F54" s="30" t="e">
        <f t="shared" si="1"/>
        <v>#REF!</v>
      </c>
    </row>
    <row r="55" spans="5:6" x14ac:dyDescent="0.3">
      <c r="E55">
        <f t="shared" si="0"/>
        <v>0</v>
      </c>
      <c r="F55" s="30" t="e">
        <f t="shared" si="1"/>
        <v>#REF!</v>
      </c>
    </row>
    <row r="56" spans="5:6" x14ac:dyDescent="0.3">
      <c r="E56">
        <f t="shared" si="0"/>
        <v>0</v>
      </c>
      <c r="F56" s="30" t="e">
        <f t="shared" si="1"/>
        <v>#REF!</v>
      </c>
    </row>
    <row r="57" spans="5:6" x14ac:dyDescent="0.3">
      <c r="E57">
        <f>B57</f>
        <v>0</v>
      </c>
      <c r="F57" s="30" t="e">
        <f t="shared" si="1"/>
        <v>#REF!</v>
      </c>
    </row>
    <row r="58" spans="5:6" x14ac:dyDescent="0.3">
      <c r="E58">
        <f t="shared" si="0"/>
        <v>0</v>
      </c>
      <c r="F58" s="30" t="e">
        <f t="shared" si="1"/>
        <v>#REF!</v>
      </c>
    </row>
    <row r="59" spans="5:6" x14ac:dyDescent="0.3">
      <c r="E59">
        <f t="shared" si="0"/>
        <v>0</v>
      </c>
      <c r="F59" s="30" t="e">
        <f t="shared" si="1"/>
        <v>#REF!</v>
      </c>
    </row>
    <row r="60" spans="5:6" x14ac:dyDescent="0.3">
      <c r="E60">
        <f t="shared" si="0"/>
        <v>0</v>
      </c>
      <c r="F60" s="30" t="e">
        <f t="shared" si="1"/>
        <v>#REF!</v>
      </c>
    </row>
    <row r="61" spans="5:6" x14ac:dyDescent="0.3">
      <c r="E61">
        <f t="shared" si="0"/>
        <v>0</v>
      </c>
      <c r="F61" s="30" t="e">
        <f>GETPIVOTDATA("Sales",$B$17,"State",B61)</f>
        <v>#REF!</v>
      </c>
    </row>
    <row r="62" spans="5:6" x14ac:dyDescent="0.3">
      <c r="E62">
        <f t="shared" si="0"/>
        <v>0</v>
      </c>
      <c r="F62" s="30" t="e">
        <f t="shared" si="1"/>
        <v>#REF!</v>
      </c>
    </row>
    <row r="63" spans="5:6" x14ac:dyDescent="0.3">
      <c r="E63">
        <f t="shared" si="0"/>
        <v>0</v>
      </c>
      <c r="F63" s="30" t="e">
        <f t="shared" si="1"/>
        <v>#REF!</v>
      </c>
    </row>
    <row r="64" spans="5:6" x14ac:dyDescent="0.3">
      <c r="E64">
        <f t="shared" si="0"/>
        <v>0</v>
      </c>
      <c r="F64" s="30" t="e">
        <f t="shared" si="1"/>
        <v>#REF!</v>
      </c>
    </row>
    <row r="65" spans="5:6" x14ac:dyDescent="0.3">
      <c r="E65">
        <f t="shared" si="0"/>
        <v>0</v>
      </c>
      <c r="F65" s="30" t="e">
        <f t="shared" si="1"/>
        <v>#REF!</v>
      </c>
    </row>
    <row r="66" spans="5:6" x14ac:dyDescent="0.3">
      <c r="E66">
        <f t="shared" si="0"/>
        <v>0</v>
      </c>
      <c r="F66" s="30" t="e">
        <f t="shared" si="1"/>
        <v>#REF!</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B41F9-A7BE-435B-AFC6-81DD2ADE3B8F}">
  <dimension ref="A1:A4"/>
  <sheetViews>
    <sheetView tabSelected="1" zoomScale="54" workbookViewId="0">
      <selection activeCell="AE30" sqref="AE30"/>
    </sheetView>
  </sheetViews>
  <sheetFormatPr defaultRowHeight="14.4" x14ac:dyDescent="0.3"/>
  <cols>
    <col min="1" max="16384" width="8.88671875" style="39"/>
  </cols>
  <sheetData>
    <row r="1" s="39" customFormat="1" x14ac:dyDescent="0.3"/>
    <row r="2" s="39" customFormat="1" x14ac:dyDescent="0.3"/>
    <row r="3" s="39" customFormat="1" x14ac:dyDescent="0.3"/>
    <row r="4" s="39" customFormat="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Detail1</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Dhruv Verma</cp:lastModifiedBy>
  <dcterms:created xsi:type="dcterms:W3CDTF">2015-06-05T18:17:20Z</dcterms:created>
  <dcterms:modified xsi:type="dcterms:W3CDTF">2025-06-05T07:33:53Z</dcterms:modified>
</cp:coreProperties>
</file>