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thaihanguyen/Desktop/03_work/06_materials_for_data_training_center/02_creating_courses/08_excel_for_data_analysis/public/hands-on/"/>
    </mc:Choice>
  </mc:AlternateContent>
  <xr:revisionPtr revIDLastSave="0" documentId="13_ncr:1_{9109C984-CE1D-2C46-AD7C-69684EB54036}" xr6:coauthVersionLast="47" xr6:coauthVersionMax="47" xr10:uidLastSave="{00000000-0000-0000-0000-000000000000}"/>
  <bookViews>
    <workbookView xWindow="-38400" yWindow="-1460" windowWidth="38400" windowHeight="21100" activeTab="5" xr2:uid="{00000000-000D-0000-FFFF-FFFF00000000}"/>
  </bookViews>
  <sheets>
    <sheet name="RawData" sheetId="1" r:id="rId1"/>
    <sheet name="NonOptimizedSolution" sheetId="5" r:id="rId2"/>
    <sheet name="OptimizedSolution" sheetId="7" r:id="rId3"/>
    <sheet name="ComparedResults" sheetId="8" r:id="rId4"/>
    <sheet name="thực hành→" sheetId="9" r:id="rId5"/>
    <sheet name="OptimizedSolution_For Practice" sheetId="6" r:id="rId6"/>
  </sheets>
  <definedNames>
    <definedName name="_xlnm._FilterDatabase" localSheetId="1" hidden="1">NonOptimizedSolution!$A$1:$J$501</definedName>
    <definedName name="_xlnm._FilterDatabase" localSheetId="2" hidden="1">OptimizedSolution!$A$1:$J$501</definedName>
    <definedName name="_xlnm._FilterDatabase" localSheetId="5" hidden="1">'OptimizedSolution_For Practice'!$A$1:$J$201</definedName>
    <definedName name="_xlnm._FilterDatabase" localSheetId="0" hidden="1">'RawData'!$A$1:$D$501</definedName>
    <definedName name="solver_adj" localSheetId="1" hidden="1">NonOptimizedSolution!$M$7:$M$9</definedName>
    <definedName name="solver_adj" localSheetId="2" hidden="1">OptimizedSolution!$M$7:$M$9</definedName>
    <definedName name="solver_adj" localSheetId="5" hidden="1">'OptimizedSolution_For Practice'!$M$7:$M$9</definedName>
    <definedName name="solver_cvg" localSheetId="1" hidden="1">0.0001</definedName>
    <definedName name="solver_cvg" localSheetId="2" hidden="1">0.0001</definedName>
    <definedName name="solver_cvg" localSheetId="5" hidden="1">0.0001</definedName>
    <definedName name="solver_drv" localSheetId="1" hidden="1">1</definedName>
    <definedName name="solver_drv" localSheetId="2" hidden="1">1</definedName>
    <definedName name="solver_drv" localSheetId="5" hidden="1">1</definedName>
    <definedName name="solver_eng" localSheetId="1" hidden="1">1</definedName>
    <definedName name="solver_eng" localSheetId="2" hidden="1">1</definedName>
    <definedName name="solver_eng" localSheetId="5" hidden="1">1</definedName>
    <definedName name="solver_itr" localSheetId="1" hidden="1">2147483647</definedName>
    <definedName name="solver_itr" localSheetId="2" hidden="1">2147483647</definedName>
    <definedName name="solver_itr" localSheetId="5" hidden="1">2147483647</definedName>
    <definedName name="solver_lhs1" localSheetId="1" hidden="1">NonOptimizedSolution!$M$7</definedName>
    <definedName name="solver_lhs1" localSheetId="2" hidden="1">OptimizedSolution!$M$7</definedName>
    <definedName name="solver_lhs1" localSheetId="5" hidden="1">'OptimizedSolution_For Practice'!$M$7</definedName>
    <definedName name="solver_lhs2" localSheetId="1" hidden="1">NonOptimizedSolution!$M$7</definedName>
    <definedName name="solver_lhs2" localSheetId="2" hidden="1">OptimizedSolution!$M$7</definedName>
    <definedName name="solver_lhs2" localSheetId="5" hidden="1">'OptimizedSolution_For Practice'!$M$7</definedName>
    <definedName name="solver_lhs3" localSheetId="1" hidden="1">NonOptimizedSolution!$M$8</definedName>
    <definedName name="solver_lhs3" localSheetId="2" hidden="1">OptimizedSolution!$M$8</definedName>
    <definedName name="solver_lhs3" localSheetId="5" hidden="1">'OptimizedSolution_For Practice'!$M$8</definedName>
    <definedName name="solver_lhs4" localSheetId="1" hidden="1">NonOptimizedSolution!$M$8</definedName>
    <definedName name="solver_lhs4" localSheetId="2" hidden="1">OptimizedSolution!$M$8</definedName>
    <definedName name="solver_lhs4" localSheetId="5" hidden="1">'OptimizedSolution_For Practice'!$M$8</definedName>
    <definedName name="solver_lhs5" localSheetId="1" hidden="1">NonOptimizedSolution!$M$9</definedName>
    <definedName name="solver_lhs5" localSheetId="2" hidden="1">OptimizedSolution!$M$9</definedName>
    <definedName name="solver_lhs5" localSheetId="5" hidden="1">'OptimizedSolution_For Practice'!$M$9</definedName>
    <definedName name="solver_lhs6" localSheetId="1" hidden="1">NonOptimizedSolution!$M$9</definedName>
    <definedName name="solver_lhs6" localSheetId="2" hidden="1">OptimizedSolution!$M$9</definedName>
    <definedName name="solver_lhs6" localSheetId="5" hidden="1">'OptimizedSolution_For Practice'!$M$9</definedName>
    <definedName name="solver_lin" localSheetId="1" hidden="1">2</definedName>
    <definedName name="solver_lin" localSheetId="2" hidden="1">2</definedName>
    <definedName name="solver_lin" localSheetId="5" hidden="1">2</definedName>
    <definedName name="solver_mip" localSheetId="1" hidden="1">2147483647</definedName>
    <definedName name="solver_mip" localSheetId="2" hidden="1">2147483647</definedName>
    <definedName name="solver_mip" localSheetId="5" hidden="1">2147483647</definedName>
    <definedName name="solver_mni" localSheetId="1" hidden="1">30</definedName>
    <definedName name="solver_mni" localSheetId="2" hidden="1">30</definedName>
    <definedName name="solver_mni" localSheetId="5" hidden="1">30</definedName>
    <definedName name="solver_mrt" localSheetId="1" hidden="1">0.075</definedName>
    <definedName name="solver_mrt" localSheetId="2" hidden="1">0.075</definedName>
    <definedName name="solver_mrt" localSheetId="5" hidden="1">0.075</definedName>
    <definedName name="solver_msl" localSheetId="1" hidden="1">2</definedName>
    <definedName name="solver_msl" localSheetId="2" hidden="1">2</definedName>
    <definedName name="solver_msl" localSheetId="5" hidden="1">2</definedName>
    <definedName name="solver_neg" localSheetId="1" hidden="1">1</definedName>
    <definedName name="solver_neg" localSheetId="2" hidden="1">1</definedName>
    <definedName name="solver_neg" localSheetId="5" hidden="1">1</definedName>
    <definedName name="solver_nod" localSheetId="1" hidden="1">2147483647</definedName>
    <definedName name="solver_nod" localSheetId="2" hidden="1">2147483647</definedName>
    <definedName name="solver_nod" localSheetId="5" hidden="1">2147483647</definedName>
    <definedName name="solver_num" localSheetId="1" hidden="1">6</definedName>
    <definedName name="solver_num" localSheetId="2" hidden="1">6</definedName>
    <definedName name="solver_num" localSheetId="5" hidden="1">6</definedName>
    <definedName name="solver_opt" localSheetId="1" hidden="1">NonOptimizedSolution!$M$3</definedName>
    <definedName name="solver_opt" localSheetId="2" hidden="1">OptimizedSolution!$M$3</definedName>
    <definedName name="solver_opt" localSheetId="5" hidden="1">'OptimizedSolution_For Practice'!$M$3</definedName>
    <definedName name="solver_pre" localSheetId="1" hidden="1">0.000001</definedName>
    <definedName name="solver_pre" localSheetId="2" hidden="1">0.000001</definedName>
    <definedName name="solver_pre" localSheetId="5" hidden="1">0.000001</definedName>
    <definedName name="solver_rbv" localSheetId="1" hidden="1">1</definedName>
    <definedName name="solver_rbv" localSheetId="2" hidden="1">1</definedName>
    <definedName name="solver_rbv" localSheetId="5" hidden="1">1</definedName>
    <definedName name="solver_rel1" localSheetId="1" hidden="1">1</definedName>
    <definedName name="solver_rel1" localSheetId="2" hidden="1">1</definedName>
    <definedName name="solver_rel1" localSheetId="5" hidden="1">1</definedName>
    <definedName name="solver_rel2" localSheetId="1" hidden="1">3</definedName>
    <definedName name="solver_rel2" localSheetId="2" hidden="1">3</definedName>
    <definedName name="solver_rel2" localSheetId="5" hidden="1">3</definedName>
    <definedName name="solver_rel3" localSheetId="1" hidden="1">1</definedName>
    <definedName name="solver_rel3" localSheetId="2" hidden="1">1</definedName>
    <definedName name="solver_rel3" localSheetId="5" hidden="1">1</definedName>
    <definedName name="solver_rel4" localSheetId="1" hidden="1">3</definedName>
    <definedName name="solver_rel4" localSheetId="2" hidden="1">3</definedName>
    <definedName name="solver_rel4" localSheetId="5" hidden="1">3</definedName>
    <definedName name="solver_rel5" localSheetId="1" hidden="1">1</definedName>
    <definedName name="solver_rel5" localSheetId="2" hidden="1">1</definedName>
    <definedName name="solver_rel5" localSheetId="5" hidden="1">1</definedName>
    <definedName name="solver_rel6" localSheetId="1" hidden="1">3</definedName>
    <definedName name="solver_rel6" localSheetId="2" hidden="1">3</definedName>
    <definedName name="solver_rel6" localSheetId="5" hidden="1">3</definedName>
    <definedName name="solver_rhs1" localSheetId="1" hidden="1">NonOptimizedSolution!$S$4</definedName>
    <definedName name="solver_rhs1" localSheetId="2" hidden="1">OptimizedSolution!$S$4</definedName>
    <definedName name="solver_rhs1" localSheetId="5" hidden="1">'OptimizedSolution_For Practice'!$S$4</definedName>
    <definedName name="solver_rhs2" localSheetId="1" hidden="1">NonOptimizedSolution!$R$4</definedName>
    <definedName name="solver_rhs2" localSheetId="2" hidden="1">OptimizedSolution!$R$4</definedName>
    <definedName name="solver_rhs2" localSheetId="5" hidden="1">'OptimizedSolution_For Practice'!$R$4</definedName>
    <definedName name="solver_rhs3" localSheetId="1" hidden="1">NonOptimizedSolution!$S$5</definedName>
    <definedName name="solver_rhs3" localSheetId="2" hidden="1">OptimizedSolution!$S$5</definedName>
    <definedName name="solver_rhs3" localSheetId="5" hidden="1">'OptimizedSolution_For Practice'!$S$5</definedName>
    <definedName name="solver_rhs4" localSheetId="1" hidden="1">NonOptimizedSolution!$R$5</definedName>
    <definedName name="solver_rhs4" localSheetId="2" hidden="1">OptimizedSolution!$R$5</definedName>
    <definedName name="solver_rhs4" localSheetId="5" hidden="1">'OptimizedSolution_For Practice'!$R$5</definedName>
    <definedName name="solver_rhs5" localSheetId="1" hidden="1">NonOptimizedSolution!$S$6</definedName>
    <definedName name="solver_rhs5" localSheetId="2" hidden="1">OptimizedSolution!$S$6</definedName>
    <definedName name="solver_rhs5" localSheetId="5" hidden="1">'OptimizedSolution_For Practice'!$S$6</definedName>
    <definedName name="solver_rhs6" localSheetId="1" hidden="1">NonOptimizedSolution!$R$6</definedName>
    <definedName name="solver_rhs6" localSheetId="2" hidden="1">OptimizedSolution!$R$6</definedName>
    <definedName name="solver_rhs6" localSheetId="5" hidden="1">'OptimizedSolution_For Practice'!$R$6</definedName>
    <definedName name="solver_rlx" localSheetId="1" hidden="1">2</definedName>
    <definedName name="solver_rlx" localSheetId="2" hidden="1">2</definedName>
    <definedName name="solver_rlx" localSheetId="5" hidden="1">2</definedName>
    <definedName name="solver_rsd" localSheetId="1" hidden="1">0</definedName>
    <definedName name="solver_rsd" localSheetId="2" hidden="1">0</definedName>
    <definedName name="solver_rsd" localSheetId="5" hidden="1">0</definedName>
    <definedName name="solver_scl" localSheetId="1" hidden="1">1</definedName>
    <definedName name="solver_scl" localSheetId="2" hidden="1">1</definedName>
    <definedName name="solver_scl" localSheetId="5" hidden="1">1</definedName>
    <definedName name="solver_sho" localSheetId="1" hidden="1">2</definedName>
    <definedName name="solver_sho" localSheetId="2" hidden="1">2</definedName>
    <definedName name="solver_sho" localSheetId="5" hidden="1">2</definedName>
    <definedName name="solver_ssz" localSheetId="1" hidden="1">100</definedName>
    <definedName name="solver_ssz" localSheetId="2" hidden="1">100</definedName>
    <definedName name="solver_ssz" localSheetId="5" hidden="1">100</definedName>
    <definedName name="solver_tim" localSheetId="1" hidden="1">2147483647</definedName>
    <definedName name="solver_tim" localSheetId="2" hidden="1">2147483647</definedName>
    <definedName name="solver_tim" localSheetId="5" hidden="1">2147483647</definedName>
    <definedName name="solver_tol" localSheetId="1" hidden="1">0.01</definedName>
    <definedName name="solver_tol" localSheetId="2" hidden="1">0.01</definedName>
    <definedName name="solver_tol" localSheetId="5" hidden="1">0.01</definedName>
    <definedName name="solver_typ" localSheetId="1" hidden="1">1</definedName>
    <definedName name="solver_typ" localSheetId="2" hidden="1">1</definedName>
    <definedName name="solver_typ" localSheetId="5" hidden="1">1</definedName>
    <definedName name="solver_val" localSheetId="1" hidden="1">0</definedName>
    <definedName name="solver_val" localSheetId="2" hidden="1">0</definedName>
    <definedName name="solver_val" localSheetId="5" hidden="1">0</definedName>
    <definedName name="solver_ver" localSheetId="1" hidden="1">2</definedName>
    <definedName name="solver_ver" localSheetId="2" hidden="1">2</definedName>
    <definedName name="solver_ver" localSheetId="5" hidden="1">2</definedName>
    <definedName name="Table1" localSheetId="2">OptimizedTable[#All]</definedName>
    <definedName name="Table1" localSheetId="5">Table24[#All]</definedName>
    <definedName name="Table1">Table2[#All]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4" i="5" l="1"/>
  <c r="F236" i="5"/>
  <c r="F254" i="5"/>
  <c r="F255" i="5"/>
  <c r="F276" i="5"/>
  <c r="F293" i="5"/>
  <c r="F344" i="5"/>
  <c r="F345" i="5"/>
  <c r="F364" i="5"/>
  <c r="F365" i="5"/>
  <c r="F396" i="5"/>
  <c r="F416" i="5"/>
  <c r="F433" i="5"/>
  <c r="F434" i="5"/>
  <c r="F453" i="5"/>
  <c r="F466" i="5"/>
  <c r="F484" i="5"/>
  <c r="F485" i="5"/>
  <c r="E205" i="5"/>
  <c r="E206" i="5"/>
  <c r="E234" i="5"/>
  <c r="E253" i="5"/>
  <c r="E266" i="5"/>
  <c r="E284" i="5"/>
  <c r="E285" i="5"/>
  <c r="E316" i="5"/>
  <c r="E345" i="5"/>
  <c r="E374" i="5"/>
  <c r="E375" i="5"/>
  <c r="E403" i="5"/>
  <c r="E404" i="5"/>
  <c r="E433" i="5"/>
  <c r="E445" i="5"/>
  <c r="E474" i="5"/>
  <c r="E475" i="5"/>
  <c r="B501" i="7"/>
  <c r="B500" i="7"/>
  <c r="D500" i="7" s="1"/>
  <c r="B499" i="7"/>
  <c r="D499" i="7" s="1"/>
  <c r="B498" i="7"/>
  <c r="B497" i="7"/>
  <c r="B496" i="7"/>
  <c r="F496" i="7" s="1"/>
  <c r="B495" i="7"/>
  <c r="E495" i="7" s="1"/>
  <c r="B494" i="7"/>
  <c r="B493" i="7"/>
  <c r="B492" i="7"/>
  <c r="E492" i="7" s="1"/>
  <c r="B491" i="7"/>
  <c r="D491" i="7" s="1"/>
  <c r="B490" i="7"/>
  <c r="B489" i="7"/>
  <c r="B488" i="7"/>
  <c r="B487" i="7"/>
  <c r="B486" i="7"/>
  <c r="E486" i="7" s="1"/>
  <c r="B485" i="7"/>
  <c r="B484" i="7"/>
  <c r="B483" i="7"/>
  <c r="F483" i="7" s="1"/>
  <c r="B482" i="7"/>
  <c r="F482" i="7" s="1"/>
  <c r="B481" i="7"/>
  <c r="B480" i="7"/>
  <c r="B479" i="7"/>
  <c r="D479" i="7" s="1"/>
  <c r="B478" i="7"/>
  <c r="B477" i="7"/>
  <c r="B476" i="7"/>
  <c r="B475" i="7"/>
  <c r="B474" i="7"/>
  <c r="B473" i="7"/>
  <c r="B472" i="7"/>
  <c r="B471" i="7"/>
  <c r="E471" i="7" s="1"/>
  <c r="B470" i="7"/>
  <c r="D470" i="7" s="1"/>
  <c r="B469" i="7"/>
  <c r="B468" i="7"/>
  <c r="B467" i="7"/>
  <c r="F467" i="7" s="1"/>
  <c r="B466" i="7"/>
  <c r="B465" i="7"/>
  <c r="B464" i="7"/>
  <c r="B463" i="7"/>
  <c r="B462" i="7"/>
  <c r="B461" i="7"/>
  <c r="D461" i="7" s="1"/>
  <c r="B460" i="7"/>
  <c r="B459" i="7"/>
  <c r="B458" i="7"/>
  <c r="F458" i="7" s="1"/>
  <c r="B457" i="7"/>
  <c r="E457" i="7" s="1"/>
  <c r="B456" i="7"/>
  <c r="B455" i="7"/>
  <c r="B454" i="7"/>
  <c r="D454" i="7" s="1"/>
  <c r="B453" i="7"/>
  <c r="E453" i="7" s="1"/>
  <c r="B452" i="7"/>
  <c r="B451" i="7"/>
  <c r="B450" i="7"/>
  <c r="E450" i="7" s="1"/>
  <c r="B449" i="7"/>
  <c r="D449" i="7" s="1"/>
  <c r="B448" i="7"/>
  <c r="B447" i="7"/>
  <c r="B446" i="7"/>
  <c r="F446" i="7" s="1"/>
  <c r="B445" i="7"/>
  <c r="E445" i="7" s="1"/>
  <c r="B444" i="7"/>
  <c r="B443" i="7"/>
  <c r="B442" i="7"/>
  <c r="E442" i="7" s="1"/>
  <c r="B441" i="7"/>
  <c r="B440" i="7"/>
  <c r="B439" i="7"/>
  <c r="D439" i="7" s="1"/>
  <c r="B438" i="7"/>
  <c r="F438" i="7" s="1"/>
  <c r="B437" i="7"/>
  <c r="E437" i="7" s="1"/>
  <c r="B436" i="7"/>
  <c r="B435" i="7"/>
  <c r="B434" i="7"/>
  <c r="D434" i="7" s="1"/>
  <c r="B433" i="7"/>
  <c r="B432" i="7"/>
  <c r="B431" i="7"/>
  <c r="B430" i="7"/>
  <c r="B429" i="7"/>
  <c r="B428" i="7"/>
  <c r="B427" i="7"/>
  <c r="B426" i="7"/>
  <c r="B425" i="7"/>
  <c r="B424" i="7"/>
  <c r="D424" i="7" s="1"/>
  <c r="B423" i="7"/>
  <c r="B422" i="7"/>
  <c r="B421" i="7"/>
  <c r="E421" i="7" s="1"/>
  <c r="B420" i="7"/>
  <c r="E420" i="7" s="1"/>
  <c r="B419" i="7"/>
  <c r="B418" i="7"/>
  <c r="D418" i="7" s="1"/>
  <c r="B417" i="7"/>
  <c r="B416" i="7"/>
  <c r="E416" i="7" s="1"/>
  <c r="B415" i="7"/>
  <c r="B414" i="7"/>
  <c r="B413" i="7"/>
  <c r="B412" i="7"/>
  <c r="B411" i="7"/>
  <c r="B410" i="7"/>
  <c r="D410" i="7" s="1"/>
  <c r="B409" i="7"/>
  <c r="B408" i="7"/>
  <c r="B407" i="7"/>
  <c r="B406" i="7"/>
  <c r="F406" i="7" s="1"/>
  <c r="B405" i="7"/>
  <c r="B404" i="7"/>
  <c r="D404" i="7" s="1"/>
  <c r="B403" i="7"/>
  <c r="D403" i="7" s="1"/>
  <c r="B402" i="7"/>
  <c r="E402" i="7" s="1"/>
  <c r="B401" i="7"/>
  <c r="B400" i="7"/>
  <c r="D400" i="7" s="1"/>
  <c r="B399" i="7"/>
  <c r="B398" i="7"/>
  <c r="B397" i="7"/>
  <c r="E397" i="7" s="1"/>
  <c r="B396" i="7"/>
  <c r="F396" i="7" s="1"/>
  <c r="B395" i="7"/>
  <c r="B394" i="7"/>
  <c r="B393" i="7"/>
  <c r="F393" i="7" s="1"/>
  <c r="B392" i="7"/>
  <c r="E392" i="7" s="1"/>
  <c r="B391" i="7"/>
  <c r="B390" i="7"/>
  <c r="B389" i="7"/>
  <c r="B388" i="7"/>
  <c r="B387" i="7"/>
  <c r="D387" i="7" s="1"/>
  <c r="B386" i="7"/>
  <c r="B385" i="7"/>
  <c r="B384" i="7"/>
  <c r="D384" i="7" s="1"/>
  <c r="B383" i="7"/>
  <c r="B382" i="7"/>
  <c r="D382" i="7" s="1"/>
  <c r="B381" i="7"/>
  <c r="F381" i="7" s="1"/>
  <c r="B380" i="7"/>
  <c r="F380" i="7" s="1"/>
  <c r="B379" i="7"/>
  <c r="B378" i="7"/>
  <c r="B377" i="7"/>
  <c r="F377" i="7" s="1"/>
  <c r="B376" i="7"/>
  <c r="F376" i="7" s="1"/>
  <c r="B375" i="7"/>
  <c r="B374" i="7"/>
  <c r="B373" i="7"/>
  <c r="D373" i="7" s="1"/>
  <c r="B372" i="7"/>
  <c r="E372" i="7" s="1"/>
  <c r="B371" i="7"/>
  <c r="B370" i="7"/>
  <c r="B369" i="7"/>
  <c r="E369" i="7" s="1"/>
  <c r="B368" i="7"/>
  <c r="B367" i="7"/>
  <c r="B366" i="7"/>
  <c r="B365" i="7"/>
  <c r="F365" i="7" s="1"/>
  <c r="B364" i="7"/>
  <c r="B363" i="7"/>
  <c r="D363" i="7" s="1"/>
  <c r="B362" i="7"/>
  <c r="D362" i="7" s="1"/>
  <c r="B361" i="7"/>
  <c r="B360" i="7"/>
  <c r="B359" i="7"/>
  <c r="D359" i="7" s="1"/>
  <c r="B358" i="7"/>
  <c r="B357" i="7"/>
  <c r="D357" i="7" s="1"/>
  <c r="B356" i="7"/>
  <c r="B355" i="7"/>
  <c r="B354" i="7"/>
  <c r="B353" i="7"/>
  <c r="B352" i="7"/>
  <c r="B351" i="7"/>
  <c r="D351" i="7" s="1"/>
  <c r="B350" i="7"/>
  <c r="B349" i="7"/>
  <c r="B348" i="7"/>
  <c r="D348" i="7" s="1"/>
  <c r="B347" i="7"/>
  <c r="F347" i="7" s="1"/>
  <c r="B346" i="7"/>
  <c r="B345" i="7"/>
  <c r="B344" i="7"/>
  <c r="D344" i="7" s="1"/>
  <c r="B343" i="7"/>
  <c r="B342" i="7"/>
  <c r="B341" i="7"/>
  <c r="B340" i="7"/>
  <c r="B339" i="7"/>
  <c r="D339" i="7" s="1"/>
  <c r="B338" i="7"/>
  <c r="B337" i="7"/>
  <c r="B336" i="7"/>
  <c r="D336" i="7" s="1"/>
  <c r="B335" i="7"/>
  <c r="B334" i="7"/>
  <c r="B333" i="7"/>
  <c r="B332" i="7"/>
  <c r="E332" i="7" s="1"/>
  <c r="B331" i="7"/>
  <c r="B330" i="7"/>
  <c r="B329" i="7"/>
  <c r="B328" i="7"/>
  <c r="B327" i="7"/>
  <c r="D327" i="7" s="1"/>
  <c r="B326" i="7"/>
  <c r="D326" i="7" s="1"/>
  <c r="B325" i="7"/>
  <c r="B324" i="7"/>
  <c r="B323" i="7"/>
  <c r="B322" i="7"/>
  <c r="B321" i="7"/>
  <c r="B320" i="7"/>
  <c r="B319" i="7"/>
  <c r="B318" i="7"/>
  <c r="B317" i="7"/>
  <c r="B316" i="7"/>
  <c r="F316" i="7" s="1"/>
  <c r="B315" i="7"/>
  <c r="B314" i="7"/>
  <c r="B313" i="7"/>
  <c r="B312" i="7"/>
  <c r="F312" i="7" s="1"/>
  <c r="B311" i="7"/>
  <c r="B310" i="7"/>
  <c r="B309" i="7"/>
  <c r="B308" i="7"/>
  <c r="E308" i="7" s="1"/>
  <c r="B307" i="7"/>
  <c r="B306" i="7"/>
  <c r="B305" i="7"/>
  <c r="B304" i="7"/>
  <c r="E304" i="7" s="1"/>
  <c r="B303" i="7"/>
  <c r="B302" i="7"/>
  <c r="D302" i="7" s="1"/>
  <c r="B301" i="7"/>
  <c r="B300" i="7"/>
  <c r="F300" i="7" s="1"/>
  <c r="B299" i="7"/>
  <c r="B298" i="7"/>
  <c r="B297" i="7"/>
  <c r="D297" i="7" s="1"/>
  <c r="B296" i="7"/>
  <c r="D296" i="7" s="1"/>
  <c r="B295" i="7"/>
  <c r="B294" i="7"/>
  <c r="B293" i="7"/>
  <c r="D293" i="7" s="1"/>
  <c r="B292" i="7"/>
  <c r="E292" i="7" s="1"/>
  <c r="B291" i="7"/>
  <c r="B290" i="7"/>
  <c r="B289" i="7"/>
  <c r="B288" i="7"/>
  <c r="F288" i="7" s="1"/>
  <c r="B287" i="7"/>
  <c r="B286" i="7"/>
  <c r="B285" i="7"/>
  <c r="B284" i="7"/>
  <c r="E284" i="7" s="1"/>
  <c r="B283" i="7"/>
  <c r="B282" i="7"/>
  <c r="B281" i="7"/>
  <c r="B280" i="7"/>
  <c r="F280" i="7" s="1"/>
  <c r="B279" i="7"/>
  <c r="B278" i="7"/>
  <c r="B277" i="7"/>
  <c r="D277" i="7" s="1"/>
  <c r="B276" i="7"/>
  <c r="D276" i="7" s="1"/>
  <c r="B275" i="7"/>
  <c r="B274" i="7"/>
  <c r="B273" i="7"/>
  <c r="B272" i="7"/>
  <c r="E272" i="7" s="1"/>
  <c r="B271" i="7"/>
  <c r="B270" i="7"/>
  <c r="B269" i="7"/>
  <c r="B268" i="7"/>
  <c r="F268" i="7" s="1"/>
  <c r="B267" i="7"/>
  <c r="B266" i="7"/>
  <c r="B265" i="7"/>
  <c r="B264" i="7"/>
  <c r="E264" i="7" s="1"/>
  <c r="B263" i="7"/>
  <c r="B262" i="7"/>
  <c r="B261" i="7"/>
  <c r="B260" i="7"/>
  <c r="B259" i="7"/>
  <c r="B258" i="7"/>
  <c r="B257" i="7"/>
  <c r="B256" i="7"/>
  <c r="B255" i="7"/>
  <c r="E255" i="7" s="1"/>
  <c r="B254" i="7"/>
  <c r="D254" i="7" s="1"/>
  <c r="B253" i="7"/>
  <c r="B252" i="7"/>
  <c r="F252" i="7" s="1"/>
  <c r="B251" i="7"/>
  <c r="B250" i="7"/>
  <c r="B249" i="7"/>
  <c r="B248" i="7"/>
  <c r="D248" i="7" s="1"/>
  <c r="B247" i="7"/>
  <c r="B246" i="7"/>
  <c r="B245" i="7"/>
  <c r="B244" i="7"/>
  <c r="F244" i="7" s="1"/>
  <c r="B243" i="7"/>
  <c r="B242" i="7"/>
  <c r="B241" i="7"/>
  <c r="B240" i="7"/>
  <c r="B239" i="7"/>
  <c r="B238" i="7"/>
  <c r="D238" i="7" s="1"/>
  <c r="B237" i="7"/>
  <c r="B236" i="7"/>
  <c r="E236" i="7" s="1"/>
  <c r="B235" i="7"/>
  <c r="B234" i="7"/>
  <c r="D234" i="7" s="1"/>
  <c r="B233" i="7"/>
  <c r="B232" i="7"/>
  <c r="E232" i="7" s="1"/>
  <c r="B231" i="7"/>
  <c r="B230" i="7"/>
  <c r="B229" i="7"/>
  <c r="D229" i="7" s="1"/>
  <c r="B228" i="7"/>
  <c r="E228" i="7" s="1"/>
  <c r="B227" i="7"/>
  <c r="B226" i="7"/>
  <c r="B225" i="7"/>
  <c r="B224" i="7"/>
  <c r="F224" i="7" s="1"/>
  <c r="B223" i="7"/>
  <c r="B222" i="7"/>
  <c r="B221" i="7"/>
  <c r="B220" i="7"/>
  <c r="B219" i="7"/>
  <c r="B218" i="7"/>
  <c r="B217" i="7"/>
  <c r="B216" i="7"/>
  <c r="B215" i="7"/>
  <c r="D215" i="7" s="1"/>
  <c r="B214" i="7"/>
  <c r="B213" i="7"/>
  <c r="B212" i="7"/>
  <c r="B211" i="7"/>
  <c r="E211" i="7" s="1"/>
  <c r="B210" i="7"/>
  <c r="B209" i="7"/>
  <c r="B208" i="7"/>
  <c r="D208" i="7" s="1"/>
  <c r="B207" i="7"/>
  <c r="D207" i="7" s="1"/>
  <c r="B206" i="7"/>
  <c r="B205" i="7"/>
  <c r="B204" i="7"/>
  <c r="D204" i="7" s="1"/>
  <c r="B203" i="7"/>
  <c r="F203" i="7" s="1"/>
  <c r="B202" i="7"/>
  <c r="B201" i="7"/>
  <c r="B200" i="7"/>
  <c r="B199" i="7"/>
  <c r="B198" i="7"/>
  <c r="B197" i="7"/>
  <c r="B196" i="7"/>
  <c r="B195" i="7"/>
  <c r="B194" i="7"/>
  <c r="E194" i="7" s="1"/>
  <c r="B193" i="7"/>
  <c r="B192" i="7"/>
  <c r="B191" i="7"/>
  <c r="B190" i="7"/>
  <c r="E190" i="7" s="1"/>
  <c r="B189" i="7"/>
  <c r="B188" i="7"/>
  <c r="D188" i="7" s="1"/>
  <c r="B187" i="7"/>
  <c r="D187" i="7" s="1"/>
  <c r="B186" i="7"/>
  <c r="D186" i="7" s="1"/>
  <c r="B185" i="7"/>
  <c r="B184" i="7"/>
  <c r="B183" i="7"/>
  <c r="D183" i="7" s="1"/>
  <c r="B182" i="7"/>
  <c r="F182" i="7" s="1"/>
  <c r="B181" i="7"/>
  <c r="B180" i="7"/>
  <c r="B179" i="7"/>
  <c r="B178" i="7"/>
  <c r="F178" i="7" s="1"/>
  <c r="B177" i="7"/>
  <c r="B176" i="7"/>
  <c r="B175" i="7"/>
  <c r="B174" i="7"/>
  <c r="D174" i="7" s="1"/>
  <c r="B173" i="7"/>
  <c r="B172" i="7"/>
  <c r="B171" i="7"/>
  <c r="B170" i="7"/>
  <c r="D170" i="7" s="1"/>
  <c r="B169" i="7"/>
  <c r="B168" i="7"/>
  <c r="B167" i="7"/>
  <c r="B166" i="7"/>
  <c r="B165" i="7"/>
  <c r="D165" i="7" s="1"/>
  <c r="B164" i="7"/>
  <c r="B163" i="7"/>
  <c r="D163" i="7" s="1"/>
  <c r="B162" i="7"/>
  <c r="B161" i="7"/>
  <c r="F161" i="7" s="1"/>
  <c r="B160" i="7"/>
  <c r="B159" i="7"/>
  <c r="B158" i="7"/>
  <c r="B157" i="7"/>
  <c r="B156" i="7"/>
  <c r="B155" i="7"/>
  <c r="B154" i="7"/>
  <c r="B153" i="7"/>
  <c r="D153" i="7" s="1"/>
  <c r="B152" i="7"/>
  <c r="D152" i="7" s="1"/>
  <c r="B151" i="7"/>
  <c r="B150" i="7"/>
  <c r="B149" i="7"/>
  <c r="B148" i="7"/>
  <c r="D148" i="7" s="1"/>
  <c r="B147" i="7"/>
  <c r="B146" i="7"/>
  <c r="B145" i="7"/>
  <c r="B144" i="7"/>
  <c r="D144" i="7" s="1"/>
  <c r="B143" i="7"/>
  <c r="B142" i="7"/>
  <c r="B141" i="7"/>
  <c r="D141" i="7" s="1"/>
  <c r="B140" i="7"/>
  <c r="B139" i="7"/>
  <c r="B138" i="7"/>
  <c r="B137" i="7"/>
  <c r="B136" i="7"/>
  <c r="B135" i="7"/>
  <c r="B134" i="7"/>
  <c r="B133" i="7"/>
  <c r="D133" i="7" s="1"/>
  <c r="B132" i="7"/>
  <c r="D132" i="7" s="1"/>
  <c r="B131" i="7"/>
  <c r="B130" i="7"/>
  <c r="B129" i="7"/>
  <c r="B128" i="7"/>
  <c r="B127" i="7"/>
  <c r="B126" i="7"/>
  <c r="D126" i="7" s="1"/>
  <c r="B125" i="7"/>
  <c r="B124" i="7"/>
  <c r="B123" i="7"/>
  <c r="B122" i="7"/>
  <c r="B121" i="7"/>
  <c r="B120" i="7"/>
  <c r="B119" i="7"/>
  <c r="B118" i="7"/>
  <c r="B117" i="7"/>
  <c r="B116" i="7"/>
  <c r="D116" i="7" s="1"/>
  <c r="B115" i="7"/>
  <c r="D115" i="7" s="1"/>
  <c r="B114" i="7"/>
  <c r="B113" i="7"/>
  <c r="B112" i="7"/>
  <c r="D112" i="7" s="1"/>
  <c r="B111" i="7"/>
  <c r="D111" i="7" s="1"/>
  <c r="B110" i="7"/>
  <c r="B109" i="7"/>
  <c r="B108" i="7"/>
  <c r="B107" i="7"/>
  <c r="B106" i="7"/>
  <c r="D106" i="7" s="1"/>
  <c r="B105" i="7"/>
  <c r="B104" i="7"/>
  <c r="B103" i="7"/>
  <c r="B102" i="7"/>
  <c r="D102" i="7" s="1"/>
  <c r="B101" i="7"/>
  <c r="B100" i="7"/>
  <c r="B99" i="7"/>
  <c r="B98" i="7"/>
  <c r="B97" i="7"/>
  <c r="B96" i="7"/>
  <c r="B95" i="7"/>
  <c r="D95" i="7" s="1"/>
  <c r="B94" i="7"/>
  <c r="B93" i="7"/>
  <c r="B92" i="7"/>
  <c r="B91" i="7"/>
  <c r="D91" i="7" s="1"/>
  <c r="B90" i="7"/>
  <c r="B89" i="7"/>
  <c r="B88" i="7"/>
  <c r="B87" i="7"/>
  <c r="B86" i="7"/>
  <c r="D86" i="7" s="1"/>
  <c r="B85" i="7"/>
  <c r="B84" i="7"/>
  <c r="B83" i="7"/>
  <c r="B82" i="7"/>
  <c r="D82" i="7" s="1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D69" i="7" s="1"/>
  <c r="B68" i="7"/>
  <c r="D68" i="7" s="1"/>
  <c r="B67" i="7"/>
  <c r="B66" i="7"/>
  <c r="B65" i="7"/>
  <c r="D65" i="7" s="1"/>
  <c r="B64" i="7"/>
  <c r="B63" i="7"/>
  <c r="B62" i="7"/>
  <c r="B61" i="7"/>
  <c r="D61" i="7" s="1"/>
  <c r="B60" i="7"/>
  <c r="B59" i="7"/>
  <c r="B58" i="7"/>
  <c r="B57" i="7"/>
  <c r="B56" i="7"/>
  <c r="B55" i="7"/>
  <c r="B54" i="7"/>
  <c r="B53" i="7"/>
  <c r="B52" i="7"/>
  <c r="B51" i="7"/>
  <c r="B50" i="7"/>
  <c r="D50" i="7" s="1"/>
  <c r="B49" i="7"/>
  <c r="B48" i="7"/>
  <c r="B47" i="7"/>
  <c r="B46" i="7"/>
  <c r="D46" i="7" s="1"/>
  <c r="B45" i="7"/>
  <c r="B44" i="7"/>
  <c r="B43" i="7"/>
  <c r="B42" i="7"/>
  <c r="B41" i="7"/>
  <c r="D41" i="7" s="1"/>
  <c r="B40" i="7"/>
  <c r="B39" i="7"/>
  <c r="B38" i="7"/>
  <c r="B37" i="7"/>
  <c r="D37" i="7" s="1"/>
  <c r="B36" i="7"/>
  <c r="B35" i="7"/>
  <c r="B34" i="7"/>
  <c r="B33" i="7"/>
  <c r="B32" i="7"/>
  <c r="B31" i="7"/>
  <c r="B30" i="7"/>
  <c r="B29" i="7"/>
  <c r="B28" i="7"/>
  <c r="B27" i="7"/>
  <c r="B26" i="7"/>
  <c r="D26" i="7" s="1"/>
  <c r="B25" i="7"/>
  <c r="B24" i="7"/>
  <c r="B23" i="7"/>
  <c r="B22" i="7"/>
  <c r="D22" i="7" s="1"/>
  <c r="B21" i="7"/>
  <c r="D21" i="7" s="1"/>
  <c r="B20" i="7"/>
  <c r="B19" i="7"/>
  <c r="B18" i="7"/>
  <c r="B17" i="7"/>
  <c r="B16" i="7"/>
  <c r="B15" i="7"/>
  <c r="B14" i="7"/>
  <c r="B13" i="7"/>
  <c r="B12" i="7"/>
  <c r="B11" i="7"/>
  <c r="B10" i="7"/>
  <c r="D10" i="7" s="1"/>
  <c r="B9" i="7"/>
  <c r="D9" i="7" s="1"/>
  <c r="B8" i="7"/>
  <c r="B7" i="7"/>
  <c r="B6" i="7"/>
  <c r="D6" i="7" s="1"/>
  <c r="B5" i="7"/>
  <c r="D5" i="7" s="1"/>
  <c r="B4" i="7"/>
  <c r="B3" i="7"/>
  <c r="B2" i="7"/>
  <c r="E2" i="7" s="1"/>
  <c r="B202" i="5"/>
  <c r="B203" i="5"/>
  <c r="B204" i="5"/>
  <c r="B205" i="5"/>
  <c r="F205" i="5" s="1"/>
  <c r="B206" i="5"/>
  <c r="F206" i="5" s="1"/>
  <c r="B207" i="5"/>
  <c r="F207" i="5" s="1"/>
  <c r="B208" i="5"/>
  <c r="E208" i="5" s="1"/>
  <c r="B209" i="5"/>
  <c r="E209" i="5" s="1"/>
  <c r="B210" i="5"/>
  <c r="F210" i="5" s="1"/>
  <c r="B211" i="5"/>
  <c r="F211" i="5" s="1"/>
  <c r="B212" i="5"/>
  <c r="F212" i="5" s="1"/>
  <c r="B213" i="5"/>
  <c r="E213" i="5" s="1"/>
  <c r="B214" i="5"/>
  <c r="E214" i="5" s="1"/>
  <c r="B215" i="5"/>
  <c r="E215" i="5" s="1"/>
  <c r="B216" i="5"/>
  <c r="F216" i="5" s="1"/>
  <c r="B217" i="5"/>
  <c r="F217" i="5" s="1"/>
  <c r="B218" i="5"/>
  <c r="F218" i="5" s="1"/>
  <c r="B219" i="5"/>
  <c r="E219" i="5" s="1"/>
  <c r="B220" i="5"/>
  <c r="F220" i="5" s="1"/>
  <c r="B221" i="5"/>
  <c r="F221" i="5" s="1"/>
  <c r="B222" i="5"/>
  <c r="F222" i="5" s="1"/>
  <c r="B223" i="5"/>
  <c r="E223" i="5" s="1"/>
  <c r="B224" i="5"/>
  <c r="E224" i="5" s="1"/>
  <c r="B225" i="5"/>
  <c r="E225" i="5" s="1"/>
  <c r="B226" i="5"/>
  <c r="E226" i="5" s="1"/>
  <c r="B227" i="5"/>
  <c r="E227" i="5" s="1"/>
  <c r="B228" i="5"/>
  <c r="E228" i="5" s="1"/>
  <c r="B229" i="5"/>
  <c r="B230" i="5"/>
  <c r="F230" i="5" s="1"/>
  <c r="B231" i="5"/>
  <c r="F231" i="5" s="1"/>
  <c r="B232" i="5"/>
  <c r="F232" i="5" s="1"/>
  <c r="B233" i="5"/>
  <c r="F233" i="5" s="1"/>
  <c r="B234" i="5"/>
  <c r="F234" i="5" s="1"/>
  <c r="B235" i="5"/>
  <c r="E235" i="5" s="1"/>
  <c r="B236" i="5"/>
  <c r="E236" i="5" s="1"/>
  <c r="B237" i="5"/>
  <c r="E237" i="5" s="1"/>
  <c r="B238" i="5"/>
  <c r="F238" i="5" s="1"/>
  <c r="B239" i="5"/>
  <c r="E239" i="5" s="1"/>
  <c r="B240" i="5"/>
  <c r="F240" i="5" s="1"/>
  <c r="B241" i="5"/>
  <c r="F241" i="5" s="1"/>
  <c r="B242" i="5"/>
  <c r="F242" i="5" s="1"/>
  <c r="B243" i="5"/>
  <c r="F243" i="5" s="1"/>
  <c r="B244" i="5"/>
  <c r="F244" i="5" s="1"/>
  <c r="B245" i="5"/>
  <c r="F245" i="5" s="1"/>
  <c r="B246" i="5"/>
  <c r="B247" i="5"/>
  <c r="B248" i="5"/>
  <c r="E248" i="5" s="1"/>
  <c r="B249" i="5"/>
  <c r="E249" i="5" s="1"/>
  <c r="B250" i="5"/>
  <c r="F250" i="5" s="1"/>
  <c r="B251" i="5"/>
  <c r="F251" i="5" s="1"/>
  <c r="B252" i="5"/>
  <c r="F252" i="5" s="1"/>
  <c r="B253" i="5"/>
  <c r="F253" i="5" s="1"/>
  <c r="B254" i="5"/>
  <c r="E254" i="5" s="1"/>
  <c r="B255" i="5"/>
  <c r="E255" i="5" s="1"/>
  <c r="B256" i="5"/>
  <c r="E256" i="5" s="1"/>
  <c r="B257" i="5"/>
  <c r="E257" i="5" s="1"/>
  <c r="B258" i="5"/>
  <c r="B259" i="5"/>
  <c r="B260" i="5"/>
  <c r="B261" i="5"/>
  <c r="F261" i="5" s="1"/>
  <c r="B262" i="5"/>
  <c r="F262" i="5" s="1"/>
  <c r="B263" i="5"/>
  <c r="F263" i="5" s="1"/>
  <c r="B264" i="5"/>
  <c r="F264" i="5" s="1"/>
  <c r="B265" i="5"/>
  <c r="F265" i="5" s="1"/>
  <c r="B266" i="5"/>
  <c r="F266" i="5" s="1"/>
  <c r="B267" i="5"/>
  <c r="F267" i="5" s="1"/>
  <c r="B268" i="5"/>
  <c r="E268" i="5" s="1"/>
  <c r="B269" i="5"/>
  <c r="E269" i="5" s="1"/>
  <c r="B270" i="5"/>
  <c r="B271" i="5"/>
  <c r="B272" i="5"/>
  <c r="F272" i="5" s="1"/>
  <c r="B273" i="5"/>
  <c r="F273" i="5" s="1"/>
  <c r="B274" i="5"/>
  <c r="F274" i="5" s="1"/>
  <c r="B275" i="5"/>
  <c r="F275" i="5" s="1"/>
  <c r="B276" i="5"/>
  <c r="E276" i="5" s="1"/>
  <c r="B277" i="5"/>
  <c r="E277" i="5" s="1"/>
  <c r="B278" i="5"/>
  <c r="F278" i="5" s="1"/>
  <c r="B279" i="5"/>
  <c r="E279" i="5" s="1"/>
  <c r="B280" i="5"/>
  <c r="B281" i="5"/>
  <c r="B282" i="5"/>
  <c r="E282" i="5" s="1"/>
  <c r="B283" i="5"/>
  <c r="F283" i="5" s="1"/>
  <c r="B284" i="5"/>
  <c r="F284" i="5" s="1"/>
  <c r="B285" i="5"/>
  <c r="F285" i="5" s="1"/>
  <c r="B286" i="5"/>
  <c r="F286" i="5" s="1"/>
  <c r="B287" i="5"/>
  <c r="F287" i="5" s="1"/>
  <c r="B288" i="5"/>
  <c r="E288" i="5" s="1"/>
  <c r="B289" i="5"/>
  <c r="E289" i="5" s="1"/>
  <c r="B290" i="5"/>
  <c r="F290" i="5" s="1"/>
  <c r="B291" i="5"/>
  <c r="B292" i="5"/>
  <c r="E292" i="5" s="1"/>
  <c r="B293" i="5"/>
  <c r="E293" i="5" s="1"/>
  <c r="B294" i="5"/>
  <c r="E294" i="5" s="1"/>
  <c r="B295" i="5"/>
  <c r="F295" i="5" s="1"/>
  <c r="B296" i="5"/>
  <c r="F296" i="5" s="1"/>
  <c r="B297" i="5"/>
  <c r="F297" i="5" s="1"/>
  <c r="B298" i="5"/>
  <c r="F298" i="5" s="1"/>
  <c r="B299" i="5"/>
  <c r="B300" i="5"/>
  <c r="F300" i="5" s="1"/>
  <c r="B301" i="5"/>
  <c r="F301" i="5" s="1"/>
  <c r="B302" i="5"/>
  <c r="E302" i="5" s="1"/>
  <c r="B303" i="5"/>
  <c r="E303" i="5" s="1"/>
  <c r="B304" i="5"/>
  <c r="E304" i="5" s="1"/>
  <c r="B305" i="5"/>
  <c r="E305" i="5" s="1"/>
  <c r="B306" i="5"/>
  <c r="E306" i="5" s="1"/>
  <c r="B307" i="5"/>
  <c r="E307" i="5" s="1"/>
  <c r="B308" i="5"/>
  <c r="E308" i="5" s="1"/>
  <c r="B309" i="5"/>
  <c r="B310" i="5"/>
  <c r="F310" i="5" s="1"/>
  <c r="B311" i="5"/>
  <c r="F311" i="5" s="1"/>
  <c r="B312" i="5"/>
  <c r="F312" i="5" s="1"/>
  <c r="B313" i="5"/>
  <c r="B314" i="5"/>
  <c r="E314" i="5" s="1"/>
  <c r="B315" i="5"/>
  <c r="E315" i="5" s="1"/>
  <c r="B316" i="5"/>
  <c r="F316" i="5" s="1"/>
  <c r="B317" i="5"/>
  <c r="F317" i="5" s="1"/>
  <c r="B318" i="5"/>
  <c r="F318" i="5" s="1"/>
  <c r="B319" i="5"/>
  <c r="E319" i="5" s="1"/>
  <c r="B320" i="5"/>
  <c r="F320" i="5" s="1"/>
  <c r="B321" i="5"/>
  <c r="F321" i="5" s="1"/>
  <c r="B322" i="5"/>
  <c r="E322" i="5" s="1"/>
  <c r="B323" i="5"/>
  <c r="F323" i="5" s="1"/>
  <c r="B324" i="5"/>
  <c r="B325" i="5"/>
  <c r="B326" i="5"/>
  <c r="E326" i="5" s="1"/>
  <c r="B327" i="5"/>
  <c r="E327" i="5" s="1"/>
  <c r="B328" i="5"/>
  <c r="E328" i="5" s="1"/>
  <c r="B329" i="5"/>
  <c r="E329" i="5" s="1"/>
  <c r="B330" i="5"/>
  <c r="F330" i="5" s="1"/>
  <c r="B331" i="5"/>
  <c r="F331" i="5" s="1"/>
  <c r="B332" i="5"/>
  <c r="F332" i="5" s="1"/>
  <c r="B333" i="5"/>
  <c r="F333" i="5" s="1"/>
  <c r="B334" i="5"/>
  <c r="E334" i="5" s="1"/>
  <c r="B335" i="5"/>
  <c r="B336" i="5"/>
  <c r="B337" i="5"/>
  <c r="B338" i="5"/>
  <c r="E338" i="5" s="1"/>
  <c r="B339" i="5"/>
  <c r="E339" i="5" s="1"/>
  <c r="B340" i="5"/>
  <c r="F340" i="5" s="1"/>
  <c r="B341" i="5"/>
  <c r="F341" i="5" s="1"/>
  <c r="B342" i="5"/>
  <c r="E342" i="5" s="1"/>
  <c r="B343" i="5"/>
  <c r="E343" i="5" s="1"/>
  <c r="B344" i="5"/>
  <c r="E344" i="5" s="1"/>
  <c r="B345" i="5"/>
  <c r="B346" i="5"/>
  <c r="E346" i="5" s="1"/>
  <c r="B347" i="5"/>
  <c r="B348" i="5"/>
  <c r="B349" i="5"/>
  <c r="F349" i="5" s="1"/>
  <c r="B350" i="5"/>
  <c r="E350" i="5" s="1"/>
  <c r="B351" i="5"/>
  <c r="F351" i="5" s="1"/>
  <c r="B352" i="5"/>
  <c r="F352" i="5" s="1"/>
  <c r="B353" i="5"/>
  <c r="F353" i="5" s="1"/>
  <c r="B354" i="5"/>
  <c r="F354" i="5" s="1"/>
  <c r="B355" i="5"/>
  <c r="F355" i="5" s="1"/>
  <c r="B356" i="5"/>
  <c r="E356" i="5" s="1"/>
  <c r="B357" i="5"/>
  <c r="E357" i="5" s="1"/>
  <c r="B358" i="5"/>
  <c r="E358" i="5" s="1"/>
  <c r="B359" i="5"/>
  <c r="F359" i="5" s="1"/>
  <c r="B360" i="5"/>
  <c r="F360" i="5" s="1"/>
  <c r="B361" i="5"/>
  <c r="F361" i="5" s="1"/>
  <c r="B362" i="5"/>
  <c r="F362" i="5" s="1"/>
  <c r="B363" i="5"/>
  <c r="F363" i="5" s="1"/>
  <c r="B364" i="5"/>
  <c r="E364" i="5" s="1"/>
  <c r="B365" i="5"/>
  <c r="E365" i="5" s="1"/>
  <c r="B366" i="5"/>
  <c r="E366" i="5" s="1"/>
  <c r="B367" i="5"/>
  <c r="E367" i="5" s="1"/>
  <c r="B368" i="5"/>
  <c r="E368" i="5" s="1"/>
  <c r="B369" i="5"/>
  <c r="F369" i="5" s="1"/>
  <c r="B370" i="5"/>
  <c r="F370" i="5" s="1"/>
  <c r="B371" i="5"/>
  <c r="F371" i="5" s="1"/>
  <c r="B372" i="5"/>
  <c r="F372" i="5" s="1"/>
  <c r="B373" i="5"/>
  <c r="F373" i="5" s="1"/>
  <c r="B374" i="5"/>
  <c r="F374" i="5" s="1"/>
  <c r="B375" i="5"/>
  <c r="F375" i="5" s="1"/>
  <c r="B376" i="5"/>
  <c r="E376" i="5" s="1"/>
  <c r="B377" i="5"/>
  <c r="E377" i="5" s="1"/>
  <c r="B378" i="5"/>
  <c r="E378" i="5" s="1"/>
  <c r="B379" i="5"/>
  <c r="F379" i="5" s="1"/>
  <c r="B380" i="5"/>
  <c r="F380" i="5" s="1"/>
  <c r="B381" i="5"/>
  <c r="F381" i="5" s="1"/>
  <c r="B382" i="5"/>
  <c r="E382" i="5" s="1"/>
  <c r="B383" i="5"/>
  <c r="E383" i="5" s="1"/>
  <c r="B384" i="5"/>
  <c r="F384" i="5" s="1"/>
  <c r="B385" i="5"/>
  <c r="F385" i="5" s="1"/>
  <c r="B386" i="5"/>
  <c r="B387" i="5"/>
  <c r="D387" i="5" s="1"/>
  <c r="B388" i="5"/>
  <c r="E388" i="5" s="1"/>
  <c r="B389" i="5"/>
  <c r="F389" i="5" s="1"/>
  <c r="B390" i="5"/>
  <c r="F390" i="5" s="1"/>
  <c r="B391" i="5"/>
  <c r="F391" i="5" s="1"/>
  <c r="B392" i="5"/>
  <c r="F392" i="5" s="1"/>
  <c r="B393" i="5"/>
  <c r="E393" i="5" s="1"/>
  <c r="B394" i="5"/>
  <c r="E394" i="5" s="1"/>
  <c r="B395" i="5"/>
  <c r="E395" i="5" s="1"/>
  <c r="B396" i="5"/>
  <c r="E396" i="5" s="1"/>
  <c r="B397" i="5"/>
  <c r="B398" i="5"/>
  <c r="B399" i="5"/>
  <c r="F399" i="5" s="1"/>
  <c r="B400" i="5"/>
  <c r="F400" i="5" s="1"/>
  <c r="B401" i="5"/>
  <c r="F401" i="5" s="1"/>
  <c r="B402" i="5"/>
  <c r="D402" i="5" s="1"/>
  <c r="B403" i="5"/>
  <c r="F403" i="5" s="1"/>
  <c r="B404" i="5"/>
  <c r="F404" i="5" s="1"/>
  <c r="B405" i="5"/>
  <c r="F405" i="5" s="1"/>
  <c r="B406" i="5"/>
  <c r="E406" i="5" s="1"/>
  <c r="B407" i="5"/>
  <c r="E407" i="5" s="1"/>
  <c r="B408" i="5"/>
  <c r="E408" i="5" s="1"/>
  <c r="B409" i="5"/>
  <c r="F409" i="5" s="1"/>
  <c r="B410" i="5"/>
  <c r="F410" i="5" s="1"/>
  <c r="B411" i="5"/>
  <c r="F411" i="5" s="1"/>
  <c r="B412" i="5"/>
  <c r="F412" i="5" s="1"/>
  <c r="B413" i="5"/>
  <c r="F413" i="5" s="1"/>
  <c r="B414" i="5"/>
  <c r="F414" i="5" s="1"/>
  <c r="B415" i="5"/>
  <c r="F415" i="5" s="1"/>
  <c r="B416" i="5"/>
  <c r="E416" i="5" s="1"/>
  <c r="B417" i="5"/>
  <c r="E417" i="5" s="1"/>
  <c r="B418" i="5"/>
  <c r="E418" i="5" s="1"/>
  <c r="B419" i="5"/>
  <c r="F419" i="5" s="1"/>
  <c r="B420" i="5"/>
  <c r="F420" i="5" s="1"/>
  <c r="B421" i="5"/>
  <c r="F421" i="5" s="1"/>
  <c r="B422" i="5"/>
  <c r="E422" i="5" s="1"/>
  <c r="B423" i="5"/>
  <c r="F423" i="5" s="1"/>
  <c r="B424" i="5"/>
  <c r="F424" i="5" s="1"/>
  <c r="B425" i="5"/>
  <c r="F425" i="5" s="1"/>
  <c r="B426" i="5"/>
  <c r="E426" i="5" s="1"/>
  <c r="B427" i="5"/>
  <c r="E427" i="5" s="1"/>
  <c r="B428" i="5"/>
  <c r="E428" i="5" s="1"/>
  <c r="B429" i="5"/>
  <c r="E429" i="5" s="1"/>
  <c r="B430" i="5"/>
  <c r="F430" i="5" s="1"/>
  <c r="B431" i="5"/>
  <c r="F431" i="5" s="1"/>
  <c r="B432" i="5"/>
  <c r="D432" i="5" s="1"/>
  <c r="B433" i="5"/>
  <c r="B434" i="5"/>
  <c r="E434" i="5" s="1"/>
  <c r="B435" i="5"/>
  <c r="F435" i="5" s="1"/>
  <c r="B436" i="5"/>
  <c r="B437" i="5"/>
  <c r="B438" i="5"/>
  <c r="E438" i="5" s="1"/>
  <c r="B439" i="5"/>
  <c r="F439" i="5" s="1"/>
  <c r="B440" i="5"/>
  <c r="F440" i="5" s="1"/>
  <c r="B441" i="5"/>
  <c r="F441" i="5" s="1"/>
  <c r="B442" i="5"/>
  <c r="F442" i="5" s="1"/>
  <c r="B443" i="5"/>
  <c r="F443" i="5" s="1"/>
  <c r="B444" i="5"/>
  <c r="F444" i="5" s="1"/>
  <c r="B445" i="5"/>
  <c r="F445" i="5" s="1"/>
  <c r="B446" i="5"/>
  <c r="E446" i="5" s="1"/>
  <c r="B447" i="5"/>
  <c r="B448" i="5"/>
  <c r="D448" i="5" s="1"/>
  <c r="B449" i="5"/>
  <c r="F449" i="5" s="1"/>
  <c r="B450" i="5"/>
  <c r="F450" i="5" s="1"/>
  <c r="B451" i="5"/>
  <c r="E451" i="5" s="1"/>
  <c r="B452" i="5"/>
  <c r="E452" i="5" s="1"/>
  <c r="B453" i="5"/>
  <c r="E453" i="5" s="1"/>
  <c r="B454" i="5"/>
  <c r="E454" i="5" s="1"/>
  <c r="B455" i="5"/>
  <c r="F455" i="5" s="1"/>
  <c r="B456" i="5"/>
  <c r="E456" i="5" s="1"/>
  <c r="B457" i="5"/>
  <c r="E457" i="5" s="1"/>
  <c r="B458" i="5"/>
  <c r="D458" i="5" s="1"/>
  <c r="B459" i="5"/>
  <c r="F459" i="5" s="1"/>
  <c r="B460" i="5"/>
  <c r="F460" i="5" s="1"/>
  <c r="B461" i="5"/>
  <c r="F461" i="5" s="1"/>
  <c r="B462" i="5"/>
  <c r="F462" i="5" s="1"/>
  <c r="B463" i="5"/>
  <c r="F463" i="5" s="1"/>
  <c r="B464" i="5"/>
  <c r="E464" i="5" s="1"/>
  <c r="B465" i="5"/>
  <c r="E465" i="5" s="1"/>
  <c r="B466" i="5"/>
  <c r="E466" i="5" s="1"/>
  <c r="B467" i="5"/>
  <c r="E467" i="5" s="1"/>
  <c r="B468" i="5"/>
  <c r="E468" i="5" s="1"/>
  <c r="B469" i="5"/>
  <c r="F469" i="5" s="1"/>
  <c r="B470" i="5"/>
  <c r="F470" i="5" s="1"/>
  <c r="B471" i="5"/>
  <c r="F471" i="5" s="1"/>
  <c r="B472" i="5"/>
  <c r="F472" i="5" s="1"/>
  <c r="B473" i="5"/>
  <c r="F473" i="5" s="1"/>
  <c r="B474" i="5"/>
  <c r="F474" i="5" s="1"/>
  <c r="B475" i="5"/>
  <c r="D475" i="5" s="1"/>
  <c r="B476" i="5"/>
  <c r="E476" i="5" s="1"/>
  <c r="B477" i="5"/>
  <c r="E477" i="5" s="1"/>
  <c r="B478" i="5"/>
  <c r="E478" i="5" s="1"/>
  <c r="B479" i="5"/>
  <c r="D479" i="5" s="1"/>
  <c r="B480" i="5"/>
  <c r="F480" i="5" s="1"/>
  <c r="B481" i="5"/>
  <c r="F481" i="5" s="1"/>
  <c r="B482" i="5"/>
  <c r="F482" i="5" s="1"/>
  <c r="B483" i="5"/>
  <c r="F483" i="5" s="1"/>
  <c r="B484" i="5"/>
  <c r="E484" i="5" s="1"/>
  <c r="B485" i="5"/>
  <c r="D485" i="5" s="1"/>
  <c r="B486" i="5"/>
  <c r="E486" i="5" s="1"/>
  <c r="B487" i="5"/>
  <c r="E487" i="5" s="1"/>
  <c r="B488" i="5"/>
  <c r="E488" i="5" s="1"/>
  <c r="B489" i="5"/>
  <c r="F489" i="5" s="1"/>
  <c r="B490" i="5"/>
  <c r="F490" i="5" s="1"/>
  <c r="B491" i="5"/>
  <c r="F491" i="5" s="1"/>
  <c r="B492" i="5"/>
  <c r="F492" i="5" s="1"/>
  <c r="B493" i="5"/>
  <c r="F493" i="5" s="1"/>
  <c r="B494" i="5"/>
  <c r="F494" i="5" s="1"/>
  <c r="B495" i="5"/>
  <c r="D495" i="5" s="1"/>
  <c r="B496" i="5"/>
  <c r="E496" i="5" s="1"/>
  <c r="B497" i="5"/>
  <c r="E497" i="5" s="1"/>
  <c r="B498" i="5"/>
  <c r="E498" i="5" s="1"/>
  <c r="B499" i="5"/>
  <c r="D499" i="5" s="1"/>
  <c r="B500" i="5"/>
  <c r="F500" i="5" s="1"/>
  <c r="B501" i="5"/>
  <c r="E501" i="5" s="1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3" i="5"/>
  <c r="D354" i="5"/>
  <c r="D355" i="5"/>
  <c r="D356" i="5"/>
  <c r="D359" i="5"/>
  <c r="D360" i="5"/>
  <c r="D363" i="5"/>
  <c r="D364" i="5"/>
  <c r="D365" i="5"/>
  <c r="D366" i="5"/>
  <c r="D369" i="5"/>
  <c r="D370" i="5"/>
  <c r="D373" i="5"/>
  <c r="D374" i="5"/>
  <c r="D375" i="5"/>
  <c r="D376" i="5"/>
  <c r="D379" i="5"/>
  <c r="D380" i="5"/>
  <c r="D383" i="5"/>
  <c r="D384" i="5"/>
  <c r="D385" i="5"/>
  <c r="D386" i="5"/>
  <c r="D389" i="5"/>
  <c r="D390" i="5"/>
  <c r="D393" i="5"/>
  <c r="D394" i="5"/>
  <c r="D395" i="5"/>
  <c r="D396" i="5"/>
  <c r="D399" i="5"/>
  <c r="D400" i="5"/>
  <c r="D403" i="5"/>
  <c r="D404" i="5"/>
  <c r="D405" i="5"/>
  <c r="D406" i="5"/>
  <c r="D410" i="5"/>
  <c r="D413" i="5"/>
  <c r="D414" i="5"/>
  <c r="D415" i="5"/>
  <c r="D416" i="5"/>
  <c r="D420" i="5"/>
  <c r="D423" i="5"/>
  <c r="D424" i="5"/>
  <c r="D425" i="5"/>
  <c r="D426" i="5"/>
  <c r="D430" i="5"/>
  <c r="D433" i="5"/>
  <c r="D434" i="5"/>
  <c r="G434" i="5" s="1"/>
  <c r="D435" i="5"/>
  <c r="D436" i="5"/>
  <c r="D440" i="5"/>
  <c r="D443" i="5"/>
  <c r="D444" i="5"/>
  <c r="D445" i="5"/>
  <c r="D446" i="5"/>
  <c r="D450" i="5"/>
  <c r="D453" i="5"/>
  <c r="D454" i="5"/>
  <c r="D455" i="5"/>
  <c r="D456" i="5"/>
  <c r="D460" i="5"/>
  <c r="D463" i="5"/>
  <c r="D464" i="5"/>
  <c r="D465" i="5"/>
  <c r="D466" i="5"/>
  <c r="D470" i="5"/>
  <c r="D473" i="5"/>
  <c r="D474" i="5"/>
  <c r="D476" i="5"/>
  <c r="D480" i="5"/>
  <c r="D483" i="5"/>
  <c r="D484" i="5"/>
  <c r="D486" i="5"/>
  <c r="D490" i="5"/>
  <c r="D493" i="5"/>
  <c r="D494" i="5"/>
  <c r="D496" i="5"/>
  <c r="D500" i="5"/>
  <c r="B9" i="5"/>
  <c r="B11" i="5"/>
  <c r="E11" i="5" s="1"/>
  <c r="B19" i="5"/>
  <c r="B29" i="5"/>
  <c r="B39" i="5"/>
  <c r="B49" i="5"/>
  <c r="F49" i="5" s="1"/>
  <c r="B59" i="5"/>
  <c r="B69" i="5"/>
  <c r="F69" i="5" s="1"/>
  <c r="B87" i="5"/>
  <c r="B89" i="5"/>
  <c r="B91" i="5"/>
  <c r="B98" i="5"/>
  <c r="D98" i="5" s="1"/>
  <c r="B99" i="5"/>
  <c r="B100" i="5"/>
  <c r="E100" i="5" s="1"/>
  <c r="B101" i="5"/>
  <c r="B110" i="5"/>
  <c r="E110" i="5" s="1"/>
  <c r="B111" i="5"/>
  <c r="E111" i="5" s="1"/>
  <c r="B118" i="5"/>
  <c r="B121" i="5"/>
  <c r="B128" i="5"/>
  <c r="D128" i="5" s="1"/>
  <c r="B129" i="5"/>
  <c r="B130" i="5"/>
  <c r="B139" i="5"/>
  <c r="F139" i="5" s="1"/>
  <c r="B150" i="5"/>
  <c r="B156" i="5"/>
  <c r="D156" i="5" s="1"/>
  <c r="B161" i="5"/>
  <c r="E161" i="5" s="1"/>
  <c r="B167" i="5"/>
  <c r="D167" i="5" s="1"/>
  <c r="B170" i="5"/>
  <c r="B181" i="5"/>
  <c r="B189" i="5"/>
  <c r="B191" i="5"/>
  <c r="E9" i="8"/>
  <c r="E10" i="8"/>
  <c r="E8" i="8"/>
  <c r="E5" i="8"/>
  <c r="E4" i="8"/>
  <c r="A201" i="6"/>
  <c r="C201" i="6" s="1"/>
  <c r="E201" i="6" s="1"/>
  <c r="A200" i="6"/>
  <c r="C200" i="6" s="1"/>
  <c r="E200" i="6" s="1"/>
  <c r="A199" i="6"/>
  <c r="C199" i="6" s="1"/>
  <c r="E199" i="6" s="1"/>
  <c r="A198" i="6"/>
  <c r="C198" i="6" s="1"/>
  <c r="E198" i="6" s="1"/>
  <c r="A197" i="6"/>
  <c r="C197" i="6" s="1"/>
  <c r="E197" i="6" s="1"/>
  <c r="A196" i="6"/>
  <c r="A195" i="6"/>
  <c r="C195" i="6" s="1"/>
  <c r="E195" i="6" s="1"/>
  <c r="A194" i="6"/>
  <c r="B194" i="6" s="1"/>
  <c r="D194" i="6" s="1"/>
  <c r="C193" i="6"/>
  <c r="E193" i="6" s="1"/>
  <c r="B193" i="6"/>
  <c r="D193" i="6" s="1"/>
  <c r="A193" i="6"/>
  <c r="A192" i="6"/>
  <c r="C192" i="6" s="1"/>
  <c r="E192" i="6" s="1"/>
  <c r="A191" i="6"/>
  <c r="C191" i="6" s="1"/>
  <c r="E191" i="6" s="1"/>
  <c r="A190" i="6"/>
  <c r="C190" i="6" s="1"/>
  <c r="E190" i="6" s="1"/>
  <c r="A189" i="6"/>
  <c r="C189" i="6" s="1"/>
  <c r="E189" i="6" s="1"/>
  <c r="A188" i="6"/>
  <c r="B188" i="6" s="1"/>
  <c r="D188" i="6" s="1"/>
  <c r="F188" i="6" s="1"/>
  <c r="A187" i="6"/>
  <c r="C187" i="6" s="1"/>
  <c r="E187" i="6" s="1"/>
  <c r="A186" i="6"/>
  <c r="A185" i="6"/>
  <c r="C185" i="6" s="1"/>
  <c r="E185" i="6" s="1"/>
  <c r="A184" i="6"/>
  <c r="B184" i="6" s="1"/>
  <c r="D184" i="6" s="1"/>
  <c r="C183" i="6"/>
  <c r="E183" i="6" s="1"/>
  <c r="B183" i="6"/>
  <c r="D183" i="6" s="1"/>
  <c r="A183" i="6"/>
  <c r="A182" i="6"/>
  <c r="B182" i="6" s="1"/>
  <c r="D182" i="6" s="1"/>
  <c r="A181" i="6"/>
  <c r="C181" i="6" s="1"/>
  <c r="E181" i="6" s="1"/>
  <c r="A180" i="6"/>
  <c r="B180" i="6" s="1"/>
  <c r="D180" i="6" s="1"/>
  <c r="A179" i="6"/>
  <c r="C179" i="6" s="1"/>
  <c r="E179" i="6" s="1"/>
  <c r="A178" i="6"/>
  <c r="B178" i="6" s="1"/>
  <c r="D178" i="6" s="1"/>
  <c r="F178" i="6" s="1"/>
  <c r="A177" i="6"/>
  <c r="C177" i="6" s="1"/>
  <c r="E177" i="6" s="1"/>
  <c r="A176" i="6"/>
  <c r="A175" i="6"/>
  <c r="C175" i="6" s="1"/>
  <c r="E175" i="6" s="1"/>
  <c r="A174" i="6"/>
  <c r="B174" i="6" s="1"/>
  <c r="D174" i="6" s="1"/>
  <c r="A173" i="6"/>
  <c r="C173" i="6" s="1"/>
  <c r="E173" i="6" s="1"/>
  <c r="A172" i="6"/>
  <c r="B172" i="6" s="1"/>
  <c r="D172" i="6" s="1"/>
  <c r="A171" i="6"/>
  <c r="B171" i="6" s="1"/>
  <c r="D171" i="6" s="1"/>
  <c r="A170" i="6"/>
  <c r="C170" i="6" s="1"/>
  <c r="E170" i="6" s="1"/>
  <c r="A169" i="6"/>
  <c r="C169" i="6" s="1"/>
  <c r="E169" i="6" s="1"/>
  <c r="A168" i="6"/>
  <c r="B168" i="6" s="1"/>
  <c r="D168" i="6" s="1"/>
  <c r="F168" i="6" s="1"/>
  <c r="A167" i="6"/>
  <c r="C167" i="6" s="1"/>
  <c r="E167" i="6" s="1"/>
  <c r="A166" i="6"/>
  <c r="A165" i="6"/>
  <c r="C165" i="6" s="1"/>
  <c r="E165" i="6" s="1"/>
  <c r="A164" i="6"/>
  <c r="B164" i="6" s="1"/>
  <c r="D164" i="6" s="1"/>
  <c r="F164" i="6" s="1"/>
  <c r="A163" i="6"/>
  <c r="B163" i="6" s="1"/>
  <c r="D163" i="6" s="1"/>
  <c r="A162" i="6"/>
  <c r="A161" i="6"/>
  <c r="A160" i="6"/>
  <c r="A159" i="6"/>
  <c r="A158" i="6"/>
  <c r="A157" i="6"/>
  <c r="C157" i="6" s="1"/>
  <c r="E157" i="6" s="1"/>
  <c r="A156" i="6"/>
  <c r="A155" i="6"/>
  <c r="C155" i="6" s="1"/>
  <c r="E155" i="6" s="1"/>
  <c r="A154" i="6"/>
  <c r="B154" i="6" s="1"/>
  <c r="D154" i="6" s="1"/>
  <c r="C153" i="6"/>
  <c r="E153" i="6" s="1"/>
  <c r="B153" i="6"/>
  <c r="D153" i="6" s="1"/>
  <c r="A153" i="6"/>
  <c r="A152" i="6"/>
  <c r="C152" i="6" s="1"/>
  <c r="E152" i="6" s="1"/>
  <c r="A151" i="6"/>
  <c r="C151" i="6" s="1"/>
  <c r="E151" i="6" s="1"/>
  <c r="A150" i="6"/>
  <c r="C150" i="6" s="1"/>
  <c r="E150" i="6" s="1"/>
  <c r="A149" i="6"/>
  <c r="C149" i="6" s="1"/>
  <c r="E149" i="6" s="1"/>
  <c r="A148" i="6"/>
  <c r="B148" i="6" s="1"/>
  <c r="D148" i="6" s="1"/>
  <c r="F148" i="6" s="1"/>
  <c r="A147" i="6"/>
  <c r="C147" i="6" s="1"/>
  <c r="E147" i="6" s="1"/>
  <c r="A146" i="6"/>
  <c r="A145" i="6"/>
  <c r="C145" i="6" s="1"/>
  <c r="E145" i="6" s="1"/>
  <c r="A144" i="6"/>
  <c r="B144" i="6" s="1"/>
  <c r="D144" i="6" s="1"/>
  <c r="C143" i="6"/>
  <c r="E143" i="6" s="1"/>
  <c r="B143" i="6"/>
  <c r="D143" i="6" s="1"/>
  <c r="A143" i="6"/>
  <c r="A142" i="6"/>
  <c r="C142" i="6" s="1"/>
  <c r="E142" i="6" s="1"/>
  <c r="A141" i="6"/>
  <c r="C141" i="6" s="1"/>
  <c r="E141" i="6" s="1"/>
  <c r="A140" i="6"/>
  <c r="C140" i="6" s="1"/>
  <c r="E140" i="6" s="1"/>
  <c r="A139" i="6"/>
  <c r="C139" i="6" s="1"/>
  <c r="E139" i="6" s="1"/>
  <c r="A138" i="6"/>
  <c r="B138" i="6" s="1"/>
  <c r="D138" i="6" s="1"/>
  <c r="A137" i="6"/>
  <c r="C137" i="6" s="1"/>
  <c r="E137" i="6" s="1"/>
  <c r="A136" i="6"/>
  <c r="A135" i="6"/>
  <c r="C135" i="6" s="1"/>
  <c r="E135" i="6" s="1"/>
  <c r="A134" i="6"/>
  <c r="B134" i="6" s="1"/>
  <c r="D134" i="6" s="1"/>
  <c r="A133" i="6"/>
  <c r="C133" i="6" s="1"/>
  <c r="E133" i="6" s="1"/>
  <c r="A132" i="6"/>
  <c r="B132" i="6" s="1"/>
  <c r="D132" i="6" s="1"/>
  <c r="F132" i="6" s="1"/>
  <c r="A131" i="6"/>
  <c r="C131" i="6" s="1"/>
  <c r="E131" i="6" s="1"/>
  <c r="A130" i="6"/>
  <c r="B130" i="6" s="1"/>
  <c r="D130" i="6" s="1"/>
  <c r="A129" i="6"/>
  <c r="A128" i="6"/>
  <c r="B128" i="6" s="1"/>
  <c r="D128" i="6" s="1"/>
  <c r="F128" i="6" s="1"/>
  <c r="A127" i="6"/>
  <c r="C127" i="6" s="1"/>
  <c r="E127" i="6" s="1"/>
  <c r="A126" i="6"/>
  <c r="A125" i="6"/>
  <c r="C125" i="6" s="1"/>
  <c r="E125" i="6" s="1"/>
  <c r="A124" i="6"/>
  <c r="B124" i="6" s="1"/>
  <c r="D124" i="6" s="1"/>
  <c r="A123" i="6"/>
  <c r="C123" i="6" s="1"/>
  <c r="E123" i="6" s="1"/>
  <c r="C122" i="6"/>
  <c r="E122" i="6" s="1"/>
  <c r="A122" i="6"/>
  <c r="B122" i="6" s="1"/>
  <c r="D122" i="6" s="1"/>
  <c r="F122" i="6" s="1"/>
  <c r="A121" i="6"/>
  <c r="A120" i="6"/>
  <c r="C120" i="6" s="1"/>
  <c r="E120" i="6" s="1"/>
  <c r="A119" i="6"/>
  <c r="C119" i="6" s="1"/>
  <c r="E119" i="6" s="1"/>
  <c r="A118" i="6"/>
  <c r="B118" i="6" s="1"/>
  <c r="D118" i="6" s="1"/>
  <c r="F118" i="6" s="1"/>
  <c r="A117" i="6"/>
  <c r="C117" i="6" s="1"/>
  <c r="E117" i="6" s="1"/>
  <c r="A116" i="6"/>
  <c r="A115" i="6"/>
  <c r="C115" i="6" s="1"/>
  <c r="E115" i="6" s="1"/>
  <c r="A114" i="6"/>
  <c r="C114" i="6" s="1"/>
  <c r="E114" i="6" s="1"/>
  <c r="A113" i="6"/>
  <c r="C113" i="6" s="1"/>
  <c r="E113" i="6" s="1"/>
  <c r="A112" i="6"/>
  <c r="C112" i="6" s="1"/>
  <c r="E112" i="6" s="1"/>
  <c r="A111" i="6"/>
  <c r="A110" i="6"/>
  <c r="C110" i="6" s="1"/>
  <c r="E110" i="6" s="1"/>
  <c r="A109" i="6"/>
  <c r="C109" i="6" s="1"/>
  <c r="E109" i="6" s="1"/>
  <c r="A108" i="6"/>
  <c r="A107" i="6"/>
  <c r="C107" i="6" s="1"/>
  <c r="E107" i="6" s="1"/>
  <c r="A106" i="6"/>
  <c r="A105" i="6"/>
  <c r="C105" i="6" s="1"/>
  <c r="E105" i="6" s="1"/>
  <c r="A104" i="6"/>
  <c r="A103" i="6"/>
  <c r="C103" i="6" s="1"/>
  <c r="E103" i="6" s="1"/>
  <c r="A102" i="6"/>
  <c r="A101" i="6"/>
  <c r="C101" i="6" s="1"/>
  <c r="E101" i="6" s="1"/>
  <c r="A100" i="6"/>
  <c r="A99" i="6"/>
  <c r="B99" i="6" s="1"/>
  <c r="D99" i="6" s="1"/>
  <c r="F99" i="6" s="1"/>
  <c r="A98" i="6"/>
  <c r="B98" i="6" s="1"/>
  <c r="D98" i="6" s="1"/>
  <c r="F98" i="6" s="1"/>
  <c r="A97" i="6"/>
  <c r="C97" i="6" s="1"/>
  <c r="E97" i="6" s="1"/>
  <c r="B96" i="6"/>
  <c r="D96" i="6" s="1"/>
  <c r="A96" i="6"/>
  <c r="C96" i="6" s="1"/>
  <c r="E96" i="6" s="1"/>
  <c r="A95" i="6"/>
  <c r="C95" i="6" s="1"/>
  <c r="E95" i="6" s="1"/>
  <c r="A94" i="6"/>
  <c r="A93" i="6"/>
  <c r="A92" i="6"/>
  <c r="B92" i="6" s="1"/>
  <c r="D92" i="6" s="1"/>
  <c r="C91" i="6"/>
  <c r="E91" i="6" s="1"/>
  <c r="A91" i="6"/>
  <c r="B91" i="6" s="1"/>
  <c r="D91" i="6" s="1"/>
  <c r="A90" i="6"/>
  <c r="B90" i="6" s="1"/>
  <c r="D90" i="6" s="1"/>
  <c r="A89" i="6"/>
  <c r="C89" i="6" s="1"/>
  <c r="E89" i="6" s="1"/>
  <c r="A88" i="6"/>
  <c r="C88" i="6" s="1"/>
  <c r="E88" i="6" s="1"/>
  <c r="A87" i="6"/>
  <c r="C87" i="6" s="1"/>
  <c r="E87" i="6" s="1"/>
  <c r="A86" i="6"/>
  <c r="B86" i="6" s="1"/>
  <c r="D86" i="6" s="1"/>
  <c r="A85" i="6"/>
  <c r="B85" i="6" s="1"/>
  <c r="D85" i="6" s="1"/>
  <c r="A84" i="6"/>
  <c r="C84" i="6" s="1"/>
  <c r="E84" i="6" s="1"/>
  <c r="A83" i="6"/>
  <c r="A82" i="6"/>
  <c r="B82" i="6" s="1"/>
  <c r="D82" i="6" s="1"/>
  <c r="B81" i="6"/>
  <c r="D81" i="6" s="1"/>
  <c r="A81" i="6"/>
  <c r="C81" i="6" s="1"/>
  <c r="E81" i="6" s="1"/>
  <c r="A80" i="6"/>
  <c r="C80" i="6" s="1"/>
  <c r="E80" i="6" s="1"/>
  <c r="A79" i="6"/>
  <c r="C79" i="6" s="1"/>
  <c r="E79" i="6" s="1"/>
  <c r="A78" i="6"/>
  <c r="B78" i="6" s="1"/>
  <c r="D78" i="6" s="1"/>
  <c r="B77" i="6"/>
  <c r="D77" i="6" s="1"/>
  <c r="A77" i="6"/>
  <c r="C77" i="6" s="1"/>
  <c r="E77" i="6" s="1"/>
  <c r="A76" i="6"/>
  <c r="C76" i="6" s="1"/>
  <c r="E76" i="6" s="1"/>
  <c r="A75" i="6"/>
  <c r="C75" i="6" s="1"/>
  <c r="E75" i="6" s="1"/>
  <c r="A74" i="6"/>
  <c r="A73" i="6"/>
  <c r="C72" i="6"/>
  <c r="E72" i="6" s="1"/>
  <c r="A72" i="6"/>
  <c r="B72" i="6" s="1"/>
  <c r="D72" i="6" s="1"/>
  <c r="A71" i="6"/>
  <c r="C71" i="6" s="1"/>
  <c r="E71" i="6" s="1"/>
  <c r="A70" i="6"/>
  <c r="B70" i="6" s="1"/>
  <c r="D70" i="6" s="1"/>
  <c r="C69" i="6"/>
  <c r="E69" i="6" s="1"/>
  <c r="B69" i="6"/>
  <c r="D69" i="6" s="1"/>
  <c r="A69" i="6"/>
  <c r="A68" i="6"/>
  <c r="C68" i="6" s="1"/>
  <c r="E68" i="6" s="1"/>
  <c r="A67" i="6"/>
  <c r="C67" i="6" s="1"/>
  <c r="E67" i="6" s="1"/>
  <c r="A66" i="6"/>
  <c r="A65" i="6"/>
  <c r="B65" i="6" s="1"/>
  <c r="D65" i="6" s="1"/>
  <c r="F65" i="6" s="1"/>
  <c r="A64" i="6"/>
  <c r="C64" i="6" s="1"/>
  <c r="E64" i="6" s="1"/>
  <c r="A63" i="6"/>
  <c r="A62" i="6"/>
  <c r="B62" i="6" s="1"/>
  <c r="D62" i="6" s="1"/>
  <c r="F62" i="6" s="1"/>
  <c r="A61" i="6"/>
  <c r="C61" i="6" s="1"/>
  <c r="E61" i="6" s="1"/>
  <c r="A60" i="6"/>
  <c r="C60" i="6" s="1"/>
  <c r="E60" i="6" s="1"/>
  <c r="B59" i="6"/>
  <c r="D59" i="6" s="1"/>
  <c r="A59" i="6"/>
  <c r="C59" i="6" s="1"/>
  <c r="E59" i="6" s="1"/>
  <c r="A58" i="6"/>
  <c r="A57" i="6"/>
  <c r="C57" i="6" s="1"/>
  <c r="E57" i="6" s="1"/>
  <c r="A56" i="6"/>
  <c r="B56" i="6" s="1"/>
  <c r="D56" i="6" s="1"/>
  <c r="B55" i="6"/>
  <c r="D55" i="6" s="1"/>
  <c r="A55" i="6"/>
  <c r="C55" i="6" s="1"/>
  <c r="E55" i="6" s="1"/>
  <c r="A54" i="6"/>
  <c r="C54" i="6" s="1"/>
  <c r="E54" i="6" s="1"/>
  <c r="A53" i="6"/>
  <c r="A52" i="6"/>
  <c r="B52" i="6" s="1"/>
  <c r="D52" i="6" s="1"/>
  <c r="C51" i="6"/>
  <c r="E51" i="6" s="1"/>
  <c r="B51" i="6"/>
  <c r="D51" i="6" s="1"/>
  <c r="A51" i="6"/>
  <c r="A50" i="6"/>
  <c r="A49" i="6"/>
  <c r="C49" i="6" s="1"/>
  <c r="E49" i="6" s="1"/>
  <c r="A48" i="6"/>
  <c r="B48" i="6" s="1"/>
  <c r="D48" i="6" s="1"/>
  <c r="A47" i="6"/>
  <c r="C47" i="6" s="1"/>
  <c r="E47" i="6" s="1"/>
  <c r="A46" i="6"/>
  <c r="C46" i="6" s="1"/>
  <c r="E46" i="6" s="1"/>
  <c r="A45" i="6"/>
  <c r="C45" i="6" s="1"/>
  <c r="E45" i="6" s="1"/>
  <c r="A44" i="6"/>
  <c r="A43" i="6"/>
  <c r="B43" i="6" s="1"/>
  <c r="D43" i="6" s="1"/>
  <c r="B42" i="6"/>
  <c r="D42" i="6" s="1"/>
  <c r="F42" i="6" s="1"/>
  <c r="A42" i="6"/>
  <c r="C42" i="6" s="1"/>
  <c r="E42" i="6" s="1"/>
  <c r="A41" i="6"/>
  <c r="C41" i="6" s="1"/>
  <c r="E41" i="6" s="1"/>
  <c r="A40" i="6"/>
  <c r="C40" i="6" s="1"/>
  <c r="E40" i="6" s="1"/>
  <c r="A39" i="6"/>
  <c r="A38" i="6"/>
  <c r="B38" i="6" s="1"/>
  <c r="D38" i="6" s="1"/>
  <c r="A37" i="6"/>
  <c r="C37" i="6" s="1"/>
  <c r="E37" i="6" s="1"/>
  <c r="A36" i="6"/>
  <c r="B36" i="6" s="1"/>
  <c r="D36" i="6" s="1"/>
  <c r="A35" i="6"/>
  <c r="C35" i="6" s="1"/>
  <c r="E35" i="6" s="1"/>
  <c r="A34" i="6"/>
  <c r="A33" i="6"/>
  <c r="C33" i="6" s="1"/>
  <c r="E33" i="6" s="1"/>
  <c r="A32" i="6"/>
  <c r="C32" i="6" s="1"/>
  <c r="E32" i="6" s="1"/>
  <c r="C31" i="6"/>
  <c r="E31" i="6" s="1"/>
  <c r="A31" i="6"/>
  <c r="B31" i="6" s="1"/>
  <c r="D31" i="6" s="1"/>
  <c r="A30" i="6"/>
  <c r="C30" i="6" s="1"/>
  <c r="E30" i="6" s="1"/>
  <c r="A29" i="6"/>
  <c r="A28" i="6"/>
  <c r="B28" i="6" s="1"/>
  <c r="D28" i="6" s="1"/>
  <c r="C27" i="6"/>
  <c r="E27" i="6" s="1"/>
  <c r="A27" i="6"/>
  <c r="B27" i="6" s="1"/>
  <c r="D27" i="6" s="1"/>
  <c r="A26" i="6"/>
  <c r="C26" i="6" s="1"/>
  <c r="E26" i="6" s="1"/>
  <c r="A25" i="6"/>
  <c r="C25" i="6" s="1"/>
  <c r="E25" i="6" s="1"/>
  <c r="C24" i="6"/>
  <c r="E24" i="6" s="1"/>
  <c r="A24" i="6"/>
  <c r="B24" i="6" s="1"/>
  <c r="D24" i="6" s="1"/>
  <c r="A23" i="6"/>
  <c r="C23" i="6" s="1"/>
  <c r="E23" i="6" s="1"/>
  <c r="A22" i="6"/>
  <c r="B22" i="6" s="1"/>
  <c r="D22" i="6" s="1"/>
  <c r="C21" i="6"/>
  <c r="E21" i="6" s="1"/>
  <c r="A21" i="6"/>
  <c r="B21" i="6" s="1"/>
  <c r="D21" i="6" s="1"/>
  <c r="A20" i="6"/>
  <c r="C20" i="6" s="1"/>
  <c r="E20" i="6" s="1"/>
  <c r="A19" i="6"/>
  <c r="C19" i="6" s="1"/>
  <c r="E19" i="6" s="1"/>
  <c r="C18" i="6"/>
  <c r="E18" i="6" s="1"/>
  <c r="A18" i="6"/>
  <c r="B18" i="6" s="1"/>
  <c r="D18" i="6" s="1"/>
  <c r="F18" i="6" s="1"/>
  <c r="A17" i="6"/>
  <c r="C17" i="6" s="1"/>
  <c r="E17" i="6" s="1"/>
  <c r="A16" i="6"/>
  <c r="C16" i="6" s="1"/>
  <c r="E16" i="6" s="1"/>
  <c r="C15" i="6"/>
  <c r="E15" i="6" s="1"/>
  <c r="B15" i="6"/>
  <c r="D15" i="6" s="1"/>
  <c r="A15" i="6"/>
  <c r="A14" i="6"/>
  <c r="C14" i="6" s="1"/>
  <c r="E14" i="6" s="1"/>
  <c r="A13" i="6"/>
  <c r="B13" i="6" s="1"/>
  <c r="D13" i="6" s="1"/>
  <c r="B12" i="6"/>
  <c r="D12" i="6" s="1"/>
  <c r="A12" i="6"/>
  <c r="C12" i="6" s="1"/>
  <c r="E12" i="6" s="1"/>
  <c r="A11" i="6"/>
  <c r="C11" i="6" s="1"/>
  <c r="E11" i="6" s="1"/>
  <c r="A10" i="6"/>
  <c r="C10" i="6" s="1"/>
  <c r="E10" i="6" s="1"/>
  <c r="C9" i="6"/>
  <c r="E9" i="6" s="1"/>
  <c r="A9" i="6"/>
  <c r="B9" i="6" s="1"/>
  <c r="D9" i="6" s="1"/>
  <c r="A8" i="6"/>
  <c r="B8" i="6" s="1"/>
  <c r="D8" i="6" s="1"/>
  <c r="A7" i="6"/>
  <c r="C7" i="6" s="1"/>
  <c r="E7" i="6" s="1"/>
  <c r="B6" i="6"/>
  <c r="D6" i="6" s="1"/>
  <c r="A6" i="6"/>
  <c r="C6" i="6" s="1"/>
  <c r="E6" i="6" s="1"/>
  <c r="A5" i="6"/>
  <c r="C5" i="6" s="1"/>
  <c r="E5" i="6" s="1"/>
  <c r="A4" i="6"/>
  <c r="B4" i="6" s="1"/>
  <c r="D4" i="6" s="1"/>
  <c r="A3" i="6"/>
  <c r="A2" i="6"/>
  <c r="B200" i="5"/>
  <c r="E200" i="5" s="1"/>
  <c r="B198" i="5"/>
  <c r="D198" i="5" s="1"/>
  <c r="B192" i="5"/>
  <c r="B187" i="5"/>
  <c r="E187" i="5" s="1"/>
  <c r="B184" i="5"/>
  <c r="D184" i="5" s="1"/>
  <c r="B178" i="5"/>
  <c r="D178" i="5" s="1"/>
  <c r="B176" i="5"/>
  <c r="B172" i="5"/>
  <c r="E172" i="5" s="1"/>
  <c r="B164" i="5"/>
  <c r="B163" i="5"/>
  <c r="B159" i="5"/>
  <c r="B154" i="5"/>
  <c r="E154" i="5" s="1"/>
  <c r="B148" i="5"/>
  <c r="F148" i="5" s="1"/>
  <c r="B144" i="5"/>
  <c r="E144" i="5" s="1"/>
  <c r="B142" i="5"/>
  <c r="E142" i="5" s="1"/>
  <c r="B137" i="5"/>
  <c r="B134" i="5"/>
  <c r="F134" i="5" s="1"/>
  <c r="B122" i="5"/>
  <c r="B114" i="5"/>
  <c r="B112" i="5"/>
  <c r="B109" i="5"/>
  <c r="F109" i="5" s="1"/>
  <c r="B107" i="5"/>
  <c r="F107" i="5" s="1"/>
  <c r="B95" i="5"/>
  <c r="E95" i="5" s="1"/>
  <c r="B83" i="5"/>
  <c r="D83" i="5" s="1"/>
  <c r="B75" i="5"/>
  <c r="E75" i="5" s="1"/>
  <c r="B66" i="5"/>
  <c r="D66" i="5" s="1"/>
  <c r="B55" i="5"/>
  <c r="D55" i="5" s="1"/>
  <c r="B46" i="5"/>
  <c r="B38" i="5"/>
  <c r="B36" i="5"/>
  <c r="B32" i="5"/>
  <c r="E32" i="5" s="1"/>
  <c r="B22" i="5"/>
  <c r="E22" i="5" s="1"/>
  <c r="B18" i="5"/>
  <c r="B15" i="5"/>
  <c r="B13" i="5"/>
  <c r="E13" i="5" s="1"/>
  <c r="B8" i="5"/>
  <c r="E8" i="5" s="1"/>
  <c r="B5" i="5"/>
  <c r="B2" i="5"/>
  <c r="E2" i="5" s="1"/>
  <c r="D421" i="7" l="1"/>
  <c r="D280" i="7"/>
  <c r="G293" i="5"/>
  <c r="D38" i="5"/>
  <c r="F38" i="5"/>
  <c r="E38" i="5"/>
  <c r="D114" i="5"/>
  <c r="E114" i="5"/>
  <c r="F114" i="5"/>
  <c r="D164" i="5"/>
  <c r="F164" i="5"/>
  <c r="E164" i="5"/>
  <c r="G404" i="5"/>
  <c r="J404" i="5" s="1"/>
  <c r="D46" i="5"/>
  <c r="E46" i="5"/>
  <c r="F46" i="5"/>
  <c r="D99" i="5"/>
  <c r="E99" i="5"/>
  <c r="D378" i="5"/>
  <c r="E437" i="5"/>
  <c r="F437" i="5"/>
  <c r="D36" i="5"/>
  <c r="E36" i="5"/>
  <c r="D112" i="5"/>
  <c r="F112" i="5"/>
  <c r="D163" i="5"/>
  <c r="F163" i="5"/>
  <c r="D181" i="5"/>
  <c r="F181" i="5"/>
  <c r="E181" i="5"/>
  <c r="D121" i="5"/>
  <c r="F121" i="5"/>
  <c r="D87" i="5"/>
  <c r="F87" i="5"/>
  <c r="G484" i="5"/>
  <c r="I484" i="5" s="1"/>
  <c r="G474" i="5"/>
  <c r="G374" i="5"/>
  <c r="G253" i="5"/>
  <c r="J253" i="5" s="1"/>
  <c r="E313" i="5"/>
  <c r="F313" i="5"/>
  <c r="F203" i="5"/>
  <c r="E203" i="5"/>
  <c r="E492" i="5"/>
  <c r="E479" i="5"/>
  <c r="E463" i="5"/>
  <c r="E450" i="5"/>
  <c r="G450" i="5" s="1"/>
  <c r="E421" i="5"/>
  <c r="E405" i="5"/>
  <c r="G405" i="5" s="1"/>
  <c r="E392" i="5"/>
  <c r="E379" i="5"/>
  <c r="G379" i="5" s="1"/>
  <c r="J379" i="5" s="1"/>
  <c r="E363" i="5"/>
  <c r="G363" i="5" s="1"/>
  <c r="H363" i="5" s="1"/>
  <c r="E333" i="5"/>
  <c r="G333" i="5" s="1"/>
  <c r="E318" i="5"/>
  <c r="G318" i="5" s="1"/>
  <c r="E301" i="5"/>
  <c r="E286" i="5"/>
  <c r="G286" i="5" s="1"/>
  <c r="E272" i="5"/>
  <c r="E240" i="5"/>
  <c r="E222" i="5"/>
  <c r="G222" i="5" s="1"/>
  <c r="J222" i="5" s="1"/>
  <c r="E207" i="5"/>
  <c r="G207" i="5" s="1"/>
  <c r="H207" i="5" s="1"/>
  <c r="E128" i="5"/>
  <c r="F501" i="5"/>
  <c r="F486" i="5"/>
  <c r="G486" i="5" s="1"/>
  <c r="I486" i="5" s="1"/>
  <c r="F468" i="5"/>
  <c r="F454" i="5"/>
  <c r="G454" i="5" s="1"/>
  <c r="F438" i="5"/>
  <c r="F418" i="5"/>
  <c r="F383" i="5"/>
  <c r="F366" i="5"/>
  <c r="G366" i="5" s="1"/>
  <c r="H366" i="5" s="1"/>
  <c r="F346" i="5"/>
  <c r="F329" i="5"/>
  <c r="G329" i="5" s="1"/>
  <c r="J329" i="5" s="1"/>
  <c r="F314" i="5"/>
  <c r="G314" i="5" s="1"/>
  <c r="F294" i="5"/>
  <c r="G294" i="5" s="1"/>
  <c r="J294" i="5" s="1"/>
  <c r="F277" i="5"/>
  <c r="G277" i="5" s="1"/>
  <c r="F256" i="5"/>
  <c r="F237" i="5"/>
  <c r="F215" i="5"/>
  <c r="G215" i="5" s="1"/>
  <c r="F95" i="5"/>
  <c r="D118" i="5"/>
  <c r="F118" i="5"/>
  <c r="F202" i="5"/>
  <c r="E202" i="5"/>
  <c r="E491" i="5"/>
  <c r="E462" i="5"/>
  <c r="E449" i="5"/>
  <c r="E420" i="5"/>
  <c r="E391" i="5"/>
  <c r="E362" i="5"/>
  <c r="E349" i="5"/>
  <c r="G349" i="5" s="1"/>
  <c r="E332" i="5"/>
  <c r="G332" i="5" s="1"/>
  <c r="E317" i="5"/>
  <c r="G317" i="5" s="1"/>
  <c r="I317" i="5" s="1"/>
  <c r="E300" i="5"/>
  <c r="G300" i="5" s="1"/>
  <c r="E267" i="5"/>
  <c r="G267" i="5" s="1"/>
  <c r="I267" i="5" s="1"/>
  <c r="E238" i="5"/>
  <c r="G238" i="5" s="1"/>
  <c r="E221" i="5"/>
  <c r="E156" i="5"/>
  <c r="F499" i="5"/>
  <c r="F467" i="5"/>
  <c r="F417" i="5"/>
  <c r="F402" i="5"/>
  <c r="F382" i="5"/>
  <c r="F328" i="5"/>
  <c r="G328" i="5" s="1"/>
  <c r="F308" i="5"/>
  <c r="G308" i="5" s="1"/>
  <c r="F154" i="5"/>
  <c r="D482" i="5"/>
  <c r="D452" i="5"/>
  <c r="D422" i="5"/>
  <c r="D392" i="5"/>
  <c r="D372" i="5"/>
  <c r="G372" i="5" s="1"/>
  <c r="H372" i="5" s="1"/>
  <c r="F291" i="5"/>
  <c r="E291" i="5"/>
  <c r="F281" i="5"/>
  <c r="E281" i="5"/>
  <c r="F271" i="5"/>
  <c r="E271" i="5"/>
  <c r="D396" i="7"/>
  <c r="E490" i="5"/>
  <c r="E461" i="5"/>
  <c r="E432" i="5"/>
  <c r="G432" i="5" s="1"/>
  <c r="E419" i="5"/>
  <c r="E390" i="5"/>
  <c r="G390" i="5" s="1"/>
  <c r="E361" i="5"/>
  <c r="E331" i="5"/>
  <c r="G331" i="5" s="1"/>
  <c r="J331" i="5" s="1"/>
  <c r="E298" i="5"/>
  <c r="G298" i="5" s="1"/>
  <c r="E252" i="5"/>
  <c r="G252" i="5" s="1"/>
  <c r="E220" i="5"/>
  <c r="G220" i="5" s="1"/>
  <c r="F498" i="5"/>
  <c r="F452" i="5"/>
  <c r="F327" i="5"/>
  <c r="G327" i="5" s="1"/>
  <c r="F307" i="5"/>
  <c r="F292" i="5"/>
  <c r="G292" i="5" s="1"/>
  <c r="F235" i="5"/>
  <c r="F213" i="5"/>
  <c r="G213" i="5" s="1"/>
  <c r="F128" i="5"/>
  <c r="D69" i="5"/>
  <c r="E69" i="5"/>
  <c r="D122" i="5"/>
  <c r="F122" i="5"/>
  <c r="D176" i="5"/>
  <c r="F176" i="5"/>
  <c r="D161" i="5"/>
  <c r="F161" i="5"/>
  <c r="D110" i="5"/>
  <c r="F110" i="5"/>
  <c r="D49" i="5"/>
  <c r="E49" i="5"/>
  <c r="D501" i="5"/>
  <c r="D491" i="5"/>
  <c r="D481" i="5"/>
  <c r="D471" i="5"/>
  <c r="D461" i="5"/>
  <c r="G461" i="5" s="1"/>
  <c r="H461" i="5" s="1"/>
  <c r="D451" i="5"/>
  <c r="D441" i="5"/>
  <c r="D431" i="5"/>
  <c r="D421" i="5"/>
  <c r="D411" i="5"/>
  <c r="D401" i="5"/>
  <c r="D391" i="5"/>
  <c r="D381" i="5"/>
  <c r="D371" i="5"/>
  <c r="D361" i="5"/>
  <c r="D351" i="5"/>
  <c r="D350" i="5"/>
  <c r="F350" i="5"/>
  <c r="F280" i="5"/>
  <c r="E280" i="5"/>
  <c r="F270" i="5"/>
  <c r="E270" i="5"/>
  <c r="F260" i="5"/>
  <c r="E260" i="5"/>
  <c r="D369" i="7"/>
  <c r="D471" i="7"/>
  <c r="E489" i="5"/>
  <c r="E473" i="5"/>
  <c r="E460" i="5"/>
  <c r="G460" i="5" s="1"/>
  <c r="E444" i="5"/>
  <c r="G444" i="5" s="1"/>
  <c r="E431" i="5"/>
  <c r="E415" i="5"/>
  <c r="G415" i="5" s="1"/>
  <c r="E402" i="5"/>
  <c r="E389" i="5"/>
  <c r="G389" i="5" s="1"/>
  <c r="J389" i="5" s="1"/>
  <c r="E373" i="5"/>
  <c r="G373" i="5" s="1"/>
  <c r="E360" i="5"/>
  <c r="G360" i="5" s="1"/>
  <c r="E330" i="5"/>
  <c r="G330" i="5" s="1"/>
  <c r="I330" i="5" s="1"/>
  <c r="E312" i="5"/>
  <c r="G312" i="5" s="1"/>
  <c r="E297" i="5"/>
  <c r="E283" i="5"/>
  <c r="G283" i="5" s="1"/>
  <c r="E265" i="5"/>
  <c r="E251" i="5"/>
  <c r="E233" i="5"/>
  <c r="G233" i="5" s="1"/>
  <c r="H233" i="5" s="1"/>
  <c r="E218" i="5"/>
  <c r="G218" i="5" s="1"/>
  <c r="I218" i="5" s="1"/>
  <c r="E122" i="5"/>
  <c r="E107" i="5"/>
  <c r="F497" i="5"/>
  <c r="F479" i="5"/>
  <c r="F465" i="5"/>
  <c r="G465" i="5" s="1"/>
  <c r="F451" i="5"/>
  <c r="F432" i="5"/>
  <c r="F395" i="5"/>
  <c r="F378" i="5"/>
  <c r="F358" i="5"/>
  <c r="F343" i="5"/>
  <c r="G343" i="5" s="1"/>
  <c r="F326" i="5"/>
  <c r="G326" i="5" s="1"/>
  <c r="J326" i="5" s="1"/>
  <c r="F306" i="5"/>
  <c r="G306" i="5" s="1"/>
  <c r="J306" i="5" s="1"/>
  <c r="F289" i="5"/>
  <c r="G289" i="5" s="1"/>
  <c r="J289" i="5" s="1"/>
  <c r="F269" i="5"/>
  <c r="G269" i="5" s="1"/>
  <c r="F228" i="5"/>
  <c r="F209" i="5"/>
  <c r="E309" i="5"/>
  <c r="F309" i="5"/>
  <c r="G309" i="5" s="1"/>
  <c r="J309" i="5" s="1"/>
  <c r="E299" i="5"/>
  <c r="F299" i="5"/>
  <c r="E259" i="5"/>
  <c r="F259" i="5"/>
  <c r="E229" i="5"/>
  <c r="F229" i="5"/>
  <c r="D312" i="7"/>
  <c r="D406" i="7"/>
  <c r="E485" i="5"/>
  <c r="E472" i="5"/>
  <c r="E459" i="5"/>
  <c r="E443" i="5"/>
  <c r="G443" i="5" s="1"/>
  <c r="H443" i="5" s="1"/>
  <c r="E430" i="5"/>
  <c r="G430" i="5" s="1"/>
  <c r="E414" i="5"/>
  <c r="G414" i="5" s="1"/>
  <c r="E401" i="5"/>
  <c r="E385" i="5"/>
  <c r="G385" i="5" s="1"/>
  <c r="E372" i="5"/>
  <c r="E359" i="5"/>
  <c r="E311" i="5"/>
  <c r="E296" i="5"/>
  <c r="G296" i="5" s="1"/>
  <c r="I296" i="5" s="1"/>
  <c r="E278" i="5"/>
  <c r="G278" i="5" s="1"/>
  <c r="E264" i="5"/>
  <c r="G264" i="5" s="1"/>
  <c r="I264" i="5" s="1"/>
  <c r="E250" i="5"/>
  <c r="G250" i="5" s="1"/>
  <c r="I250" i="5" s="1"/>
  <c r="E232" i="5"/>
  <c r="G232" i="5" s="1"/>
  <c r="E217" i="5"/>
  <c r="G217" i="5" s="1"/>
  <c r="E167" i="5"/>
  <c r="E121" i="5"/>
  <c r="F496" i="5"/>
  <c r="F478" i="5"/>
  <c r="F464" i="5"/>
  <c r="G464" i="5" s="1"/>
  <c r="F446" i="5"/>
  <c r="F429" i="5"/>
  <c r="F394" i="5"/>
  <c r="G394" i="5" s="1"/>
  <c r="F377" i="5"/>
  <c r="F357" i="5"/>
  <c r="F342" i="5"/>
  <c r="G342" i="5" s="1"/>
  <c r="F322" i="5"/>
  <c r="F305" i="5"/>
  <c r="F288" i="5"/>
  <c r="F268" i="5"/>
  <c r="G268" i="5" s="1"/>
  <c r="J268" i="5" s="1"/>
  <c r="F249" i="5"/>
  <c r="G249" i="5" s="1"/>
  <c r="F227" i="5"/>
  <c r="F208" i="5"/>
  <c r="G208" i="5" s="1"/>
  <c r="F167" i="5"/>
  <c r="F66" i="5"/>
  <c r="D59" i="5"/>
  <c r="E59" i="5"/>
  <c r="F59" i="5"/>
  <c r="D492" i="5"/>
  <c r="D472" i="5"/>
  <c r="G472" i="5" s="1"/>
  <c r="I472" i="5" s="1"/>
  <c r="D462" i="5"/>
  <c r="D442" i="5"/>
  <c r="D412" i="5"/>
  <c r="D382" i="5"/>
  <c r="D362" i="5"/>
  <c r="D352" i="5"/>
  <c r="D5" i="5"/>
  <c r="F5" i="5"/>
  <c r="D137" i="5"/>
  <c r="E137" i="5"/>
  <c r="D39" i="5"/>
  <c r="E39" i="5"/>
  <c r="D142" i="5"/>
  <c r="F142" i="5"/>
  <c r="D150" i="5"/>
  <c r="F150" i="5"/>
  <c r="D29" i="5"/>
  <c r="E29" i="5"/>
  <c r="F29" i="5"/>
  <c r="D489" i="5"/>
  <c r="D469" i="5"/>
  <c r="D449" i="5"/>
  <c r="G449" i="5" s="1"/>
  <c r="J449" i="5" s="1"/>
  <c r="D429" i="5"/>
  <c r="F458" i="5"/>
  <c r="E458" i="5"/>
  <c r="F398" i="5"/>
  <c r="E398" i="5"/>
  <c r="F348" i="5"/>
  <c r="E348" i="5"/>
  <c r="G348" i="5" s="1"/>
  <c r="F258" i="5"/>
  <c r="G258" i="5" s="1"/>
  <c r="J258" i="5" s="1"/>
  <c r="E258" i="5"/>
  <c r="D304" i="7"/>
  <c r="E500" i="5"/>
  <c r="G500" i="5" s="1"/>
  <c r="E471" i="5"/>
  <c r="E455" i="5"/>
  <c r="G455" i="5" s="1"/>
  <c r="H455" i="5" s="1"/>
  <c r="E442" i="5"/>
  <c r="E413" i="5"/>
  <c r="G413" i="5" s="1"/>
  <c r="H413" i="5" s="1"/>
  <c r="E400" i="5"/>
  <c r="G400" i="5" s="1"/>
  <c r="E384" i="5"/>
  <c r="G384" i="5" s="1"/>
  <c r="E371" i="5"/>
  <c r="E355" i="5"/>
  <c r="G355" i="5" s="1"/>
  <c r="J355" i="5" s="1"/>
  <c r="E310" i="5"/>
  <c r="G310" i="5" s="1"/>
  <c r="H310" i="5" s="1"/>
  <c r="E295" i="5"/>
  <c r="G295" i="5" s="1"/>
  <c r="E263" i="5"/>
  <c r="G263" i="5" s="1"/>
  <c r="E245" i="5"/>
  <c r="G245" i="5" s="1"/>
  <c r="I245" i="5" s="1"/>
  <c r="E231" i="5"/>
  <c r="E216" i="5"/>
  <c r="E198" i="5"/>
  <c r="E184" i="5"/>
  <c r="E134" i="5"/>
  <c r="E87" i="5"/>
  <c r="E55" i="5"/>
  <c r="F495" i="5"/>
  <c r="F477" i="5"/>
  <c r="F428" i="5"/>
  <c r="F408" i="5"/>
  <c r="F393" i="5"/>
  <c r="F376" i="5"/>
  <c r="F356" i="5"/>
  <c r="F339" i="5"/>
  <c r="G339" i="5" s="1"/>
  <c r="F319" i="5"/>
  <c r="F304" i="5"/>
  <c r="G304" i="5" s="1"/>
  <c r="H304" i="5" s="1"/>
  <c r="F248" i="5"/>
  <c r="F226" i="5"/>
  <c r="G226" i="5" s="1"/>
  <c r="J226" i="5" s="1"/>
  <c r="F144" i="5"/>
  <c r="D111" i="5"/>
  <c r="F111" i="5"/>
  <c r="D101" i="5"/>
  <c r="F101" i="5"/>
  <c r="D75" i="5"/>
  <c r="F75" i="5"/>
  <c r="D381" i="7"/>
  <c r="E499" i="5"/>
  <c r="E483" i="5"/>
  <c r="G483" i="5" s="1"/>
  <c r="I483" i="5" s="1"/>
  <c r="E470" i="5"/>
  <c r="G470" i="5" s="1"/>
  <c r="E441" i="5"/>
  <c r="E425" i="5"/>
  <c r="G425" i="5" s="1"/>
  <c r="E412" i="5"/>
  <c r="E399" i="5"/>
  <c r="G399" i="5" s="1"/>
  <c r="J399" i="5" s="1"/>
  <c r="E370" i="5"/>
  <c r="G370" i="5" s="1"/>
  <c r="H370" i="5" s="1"/>
  <c r="E354" i="5"/>
  <c r="G354" i="5" s="1"/>
  <c r="E341" i="5"/>
  <c r="G341" i="5" s="1"/>
  <c r="I341" i="5" s="1"/>
  <c r="E323" i="5"/>
  <c r="G323" i="5" s="1"/>
  <c r="E262" i="5"/>
  <c r="G262" i="5" s="1"/>
  <c r="E244" i="5"/>
  <c r="G244" i="5" s="1"/>
  <c r="I244" i="5" s="1"/>
  <c r="E230" i="5"/>
  <c r="G230" i="5" s="1"/>
  <c r="E212" i="5"/>
  <c r="G212" i="5" s="1"/>
  <c r="H212" i="5" s="1"/>
  <c r="E118" i="5"/>
  <c r="E101" i="5"/>
  <c r="F476" i="5"/>
  <c r="G476" i="5" s="1"/>
  <c r="I476" i="5" s="1"/>
  <c r="F427" i="5"/>
  <c r="F407" i="5"/>
  <c r="F338" i="5"/>
  <c r="G338" i="5" s="1"/>
  <c r="F303" i="5"/>
  <c r="G303" i="5" s="1"/>
  <c r="F225" i="5"/>
  <c r="G225" i="5" s="1"/>
  <c r="I225" i="5" s="1"/>
  <c r="F184" i="5"/>
  <c r="F99" i="5"/>
  <c r="F83" i="5"/>
  <c r="F39" i="5"/>
  <c r="D170" i="5"/>
  <c r="F170" i="5"/>
  <c r="E170" i="5"/>
  <c r="G453" i="5"/>
  <c r="I453" i="5" s="1"/>
  <c r="D172" i="5"/>
  <c r="F172" i="5"/>
  <c r="D8" i="5"/>
  <c r="F8" i="5"/>
  <c r="D15" i="5"/>
  <c r="E15" i="5"/>
  <c r="D19" i="5"/>
  <c r="E19" i="5"/>
  <c r="D488" i="5"/>
  <c r="D418" i="5"/>
  <c r="G418" i="5" s="1"/>
  <c r="J418" i="5" s="1"/>
  <c r="D398" i="5"/>
  <c r="D358" i="5"/>
  <c r="F447" i="5"/>
  <c r="E447" i="5"/>
  <c r="F397" i="5"/>
  <c r="E397" i="5"/>
  <c r="D18" i="5"/>
  <c r="F18" i="5"/>
  <c r="D148" i="5"/>
  <c r="E148" i="5"/>
  <c r="D192" i="5"/>
  <c r="F192" i="5"/>
  <c r="E192" i="5"/>
  <c r="D130" i="5"/>
  <c r="F130" i="5"/>
  <c r="D11" i="5"/>
  <c r="F11" i="5"/>
  <c r="D497" i="5"/>
  <c r="D487" i="5"/>
  <c r="D477" i="5"/>
  <c r="D467" i="5"/>
  <c r="G467" i="5" s="1"/>
  <c r="H467" i="5" s="1"/>
  <c r="D457" i="5"/>
  <c r="D447" i="5"/>
  <c r="D437" i="5"/>
  <c r="D427" i="5"/>
  <c r="D417" i="5"/>
  <c r="D407" i="5"/>
  <c r="D397" i="5"/>
  <c r="G397" i="5" s="1"/>
  <c r="H397" i="5" s="1"/>
  <c r="D377" i="5"/>
  <c r="G377" i="5" s="1"/>
  <c r="I377" i="5" s="1"/>
  <c r="D367" i="5"/>
  <c r="D357" i="5"/>
  <c r="E436" i="5"/>
  <c r="F436" i="5"/>
  <c r="E386" i="5"/>
  <c r="F386" i="5"/>
  <c r="F336" i="5"/>
  <c r="E336" i="5"/>
  <c r="E246" i="5"/>
  <c r="F246" i="5"/>
  <c r="D194" i="7"/>
  <c r="D203" i="7"/>
  <c r="D288" i="7"/>
  <c r="D446" i="7"/>
  <c r="E495" i="5"/>
  <c r="E482" i="5"/>
  <c r="E469" i="5"/>
  <c r="E440" i="5"/>
  <c r="G440" i="5" s="1"/>
  <c r="E424" i="5"/>
  <c r="G424" i="5" s="1"/>
  <c r="E411" i="5"/>
  <c r="G411" i="5" s="1"/>
  <c r="H411" i="5" s="1"/>
  <c r="E369" i="5"/>
  <c r="G369" i="5" s="1"/>
  <c r="J369" i="5" s="1"/>
  <c r="E353" i="5"/>
  <c r="G353" i="5" s="1"/>
  <c r="E340" i="5"/>
  <c r="G340" i="5" s="1"/>
  <c r="I340" i="5" s="1"/>
  <c r="E290" i="5"/>
  <c r="G290" i="5" s="1"/>
  <c r="E275" i="5"/>
  <c r="E261" i="5"/>
  <c r="E243" i="5"/>
  <c r="G243" i="5" s="1"/>
  <c r="E211" i="5"/>
  <c r="G211" i="5" s="1"/>
  <c r="H211" i="5" s="1"/>
  <c r="E178" i="5"/>
  <c r="E150" i="5"/>
  <c r="F475" i="5"/>
  <c r="G475" i="5" s="1"/>
  <c r="I475" i="5" s="1"/>
  <c r="F457" i="5"/>
  <c r="F426" i="5"/>
  <c r="G426" i="5" s="1"/>
  <c r="F406" i="5"/>
  <c r="F334" i="5"/>
  <c r="F302" i="5"/>
  <c r="F282" i="5"/>
  <c r="F224" i="5"/>
  <c r="G224" i="5" s="1"/>
  <c r="I224" i="5" s="1"/>
  <c r="F98" i="5"/>
  <c r="F19" i="5"/>
  <c r="D498" i="5"/>
  <c r="G498" i="5" s="1"/>
  <c r="D468" i="5"/>
  <c r="G468" i="5" s="1"/>
  <c r="J468" i="5" s="1"/>
  <c r="D428" i="5"/>
  <c r="G428" i="5" s="1"/>
  <c r="J428" i="5" s="1"/>
  <c r="D388" i="5"/>
  <c r="F347" i="5"/>
  <c r="E347" i="5"/>
  <c r="F337" i="5"/>
  <c r="E337" i="5"/>
  <c r="G337" i="5" s="1"/>
  <c r="I337" i="5" s="1"/>
  <c r="D191" i="5"/>
  <c r="F191" i="5"/>
  <c r="E191" i="5"/>
  <c r="D129" i="5"/>
  <c r="E129" i="5"/>
  <c r="F129" i="5"/>
  <c r="D91" i="5"/>
  <c r="F91" i="5"/>
  <c r="E91" i="5"/>
  <c r="D9" i="5"/>
  <c r="E9" i="5"/>
  <c r="F9" i="5"/>
  <c r="F335" i="5"/>
  <c r="E335" i="5"/>
  <c r="E325" i="5"/>
  <c r="F325" i="5"/>
  <c r="E494" i="5"/>
  <c r="G494" i="5" s="1"/>
  <c r="E481" i="5"/>
  <c r="E439" i="5"/>
  <c r="E423" i="5"/>
  <c r="G423" i="5" s="1"/>
  <c r="E410" i="5"/>
  <c r="G410" i="5" s="1"/>
  <c r="E381" i="5"/>
  <c r="E352" i="5"/>
  <c r="G352" i="5" s="1"/>
  <c r="H352" i="5" s="1"/>
  <c r="E321" i="5"/>
  <c r="G321" i="5" s="1"/>
  <c r="I321" i="5" s="1"/>
  <c r="E274" i="5"/>
  <c r="G274" i="5" s="1"/>
  <c r="E242" i="5"/>
  <c r="G242" i="5" s="1"/>
  <c r="E210" i="5"/>
  <c r="E163" i="5"/>
  <c r="E98" i="5"/>
  <c r="E66" i="5"/>
  <c r="E5" i="5"/>
  <c r="F488" i="5"/>
  <c r="G488" i="5" s="1"/>
  <c r="F456" i="5"/>
  <c r="G456" i="5" s="1"/>
  <c r="I456" i="5" s="1"/>
  <c r="F422" i="5"/>
  <c r="G422" i="5" s="1"/>
  <c r="F388" i="5"/>
  <c r="F368" i="5"/>
  <c r="F279" i="5"/>
  <c r="F239" i="5"/>
  <c r="G239" i="5" s="1"/>
  <c r="F223" i="5"/>
  <c r="G223" i="5" s="1"/>
  <c r="F198" i="5"/>
  <c r="F15" i="5"/>
  <c r="D100" i="5"/>
  <c r="F100" i="5"/>
  <c r="D459" i="5"/>
  <c r="D439" i="5"/>
  <c r="D419" i="5"/>
  <c r="D409" i="5"/>
  <c r="F448" i="5"/>
  <c r="E448" i="5"/>
  <c r="D187" i="5"/>
  <c r="F187" i="5"/>
  <c r="D139" i="5"/>
  <c r="E139" i="5"/>
  <c r="D478" i="5"/>
  <c r="G478" i="5" s="1"/>
  <c r="D438" i="5"/>
  <c r="G438" i="5" s="1"/>
  <c r="D408" i="5"/>
  <c r="D368" i="5"/>
  <c r="E387" i="5"/>
  <c r="F387" i="5"/>
  <c r="E247" i="5"/>
  <c r="F247" i="5"/>
  <c r="D22" i="5"/>
  <c r="G22" i="5" s="1"/>
  <c r="F22" i="5"/>
  <c r="D32" i="5"/>
  <c r="F32" i="5"/>
  <c r="D109" i="5"/>
  <c r="E109" i="5"/>
  <c r="D159" i="5"/>
  <c r="E159" i="5"/>
  <c r="F159" i="5"/>
  <c r="D200" i="5"/>
  <c r="F200" i="5"/>
  <c r="D189" i="5"/>
  <c r="E189" i="5"/>
  <c r="F189" i="5"/>
  <c r="D89" i="5"/>
  <c r="E89" i="5"/>
  <c r="F89" i="5"/>
  <c r="E324" i="5"/>
  <c r="F324" i="5"/>
  <c r="F204" i="5"/>
  <c r="E204" i="5"/>
  <c r="D224" i="7"/>
  <c r="E493" i="5"/>
  <c r="G493" i="5" s="1"/>
  <c r="H493" i="5" s="1"/>
  <c r="E480" i="5"/>
  <c r="G480" i="5" s="1"/>
  <c r="E435" i="5"/>
  <c r="G435" i="5" s="1"/>
  <c r="I435" i="5" s="1"/>
  <c r="E409" i="5"/>
  <c r="E380" i="5"/>
  <c r="G380" i="5" s="1"/>
  <c r="E351" i="5"/>
  <c r="E320" i="5"/>
  <c r="G320" i="5" s="1"/>
  <c r="E287" i="5"/>
  <c r="G287" i="5" s="1"/>
  <c r="H287" i="5" s="1"/>
  <c r="E273" i="5"/>
  <c r="G273" i="5" s="1"/>
  <c r="I273" i="5" s="1"/>
  <c r="E241" i="5"/>
  <c r="G241" i="5" s="1"/>
  <c r="H241" i="5" s="1"/>
  <c r="E176" i="5"/>
  <c r="E130" i="5"/>
  <c r="E112" i="5"/>
  <c r="E83" i="5"/>
  <c r="E18" i="5"/>
  <c r="F2" i="5"/>
  <c r="F487" i="5"/>
  <c r="F367" i="5"/>
  <c r="F315" i="5"/>
  <c r="G315" i="5" s="1"/>
  <c r="J315" i="5" s="1"/>
  <c r="F257" i="5"/>
  <c r="G257" i="5" s="1"/>
  <c r="F219" i="5"/>
  <c r="G219" i="5" s="1"/>
  <c r="F178" i="5"/>
  <c r="F156" i="5"/>
  <c r="F137" i="5"/>
  <c r="F55" i="5"/>
  <c r="F36" i="5"/>
  <c r="F13" i="5"/>
  <c r="G466" i="5"/>
  <c r="J466" i="5" s="1"/>
  <c r="G316" i="5"/>
  <c r="H316" i="5" s="1"/>
  <c r="G256" i="5"/>
  <c r="I256" i="5" s="1"/>
  <c r="G365" i="5"/>
  <c r="I365" i="5" s="1"/>
  <c r="G364" i="5"/>
  <c r="H364" i="5" s="1"/>
  <c r="G393" i="5"/>
  <c r="J393" i="5" s="1"/>
  <c r="G383" i="5"/>
  <c r="H383" i="5" s="1"/>
  <c r="G301" i="5"/>
  <c r="I301" i="5" s="1"/>
  <c r="G322" i="5"/>
  <c r="I322" i="5" s="1"/>
  <c r="G302" i="5"/>
  <c r="H302" i="5" s="1"/>
  <c r="G272" i="5"/>
  <c r="I272" i="5" s="1"/>
  <c r="G490" i="5"/>
  <c r="J490" i="5" s="1"/>
  <c r="G270" i="5"/>
  <c r="I270" i="5" s="1"/>
  <c r="G240" i="5"/>
  <c r="J240" i="5" s="1"/>
  <c r="G209" i="5"/>
  <c r="I209" i="5" s="1"/>
  <c r="G288" i="5"/>
  <c r="H288" i="5" s="1"/>
  <c r="G228" i="5"/>
  <c r="H228" i="5" s="1"/>
  <c r="G297" i="5"/>
  <c r="I297" i="5" s="1"/>
  <c r="D161" i="7"/>
  <c r="D376" i="7"/>
  <c r="D483" i="7"/>
  <c r="D492" i="7"/>
  <c r="D284" i="7"/>
  <c r="D300" i="7"/>
  <c r="D316" i="7"/>
  <c r="D377" i="7"/>
  <c r="D392" i="7"/>
  <c r="D442" i="7"/>
  <c r="D450" i="7"/>
  <c r="D458" i="7"/>
  <c r="D467" i="7"/>
  <c r="D182" i="7"/>
  <c r="D268" i="7"/>
  <c r="D393" i="7"/>
  <c r="D178" i="7"/>
  <c r="D264" i="7"/>
  <c r="D482" i="7"/>
  <c r="D308" i="7"/>
  <c r="D252" i="7"/>
  <c r="D372" i="7"/>
  <c r="D402" i="7"/>
  <c r="D228" i="7"/>
  <c r="D244" i="7"/>
  <c r="D347" i="7"/>
  <c r="D365" i="7"/>
  <c r="D380" i="7"/>
  <c r="D420" i="7"/>
  <c r="D438" i="7"/>
  <c r="D453" i="7"/>
  <c r="D496" i="7"/>
  <c r="E396" i="7"/>
  <c r="F18" i="7"/>
  <c r="E18" i="7"/>
  <c r="E30" i="7"/>
  <c r="F30" i="7"/>
  <c r="D58" i="7"/>
  <c r="E58" i="7"/>
  <c r="F58" i="7"/>
  <c r="D120" i="7"/>
  <c r="E120" i="7"/>
  <c r="F120" i="7"/>
  <c r="D136" i="7"/>
  <c r="F136" i="7"/>
  <c r="E136" i="7"/>
  <c r="D195" i="7"/>
  <c r="F195" i="7"/>
  <c r="E195" i="7"/>
  <c r="F213" i="7"/>
  <c r="E213" i="7"/>
  <c r="D230" i="7"/>
  <c r="F230" i="7"/>
  <c r="E230" i="7"/>
  <c r="D243" i="7"/>
  <c r="E243" i="7"/>
  <c r="F243" i="7"/>
  <c r="E340" i="7"/>
  <c r="F340" i="7"/>
  <c r="F413" i="7"/>
  <c r="E413" i="7"/>
  <c r="D413" i="7"/>
  <c r="F448" i="7"/>
  <c r="E448" i="7"/>
  <c r="D448" i="7"/>
  <c r="F2" i="7"/>
  <c r="D14" i="7"/>
  <c r="F14" i="7"/>
  <c r="E14" i="7"/>
  <c r="F62" i="7"/>
  <c r="E62" i="7"/>
  <c r="D74" i="7"/>
  <c r="F74" i="7"/>
  <c r="E74" i="7"/>
  <c r="E209" i="7"/>
  <c r="F209" i="7"/>
  <c r="D222" i="7"/>
  <c r="F222" i="7"/>
  <c r="E222" i="7"/>
  <c r="F273" i="7"/>
  <c r="E273" i="7"/>
  <c r="D289" i="7"/>
  <c r="F289" i="7"/>
  <c r="E289" i="7"/>
  <c r="D306" i="7"/>
  <c r="F306" i="7"/>
  <c r="E306" i="7"/>
  <c r="D501" i="7"/>
  <c r="E501" i="7"/>
  <c r="F501" i="7"/>
  <c r="D3" i="7"/>
  <c r="F3" i="7"/>
  <c r="E3" i="7"/>
  <c r="F105" i="7"/>
  <c r="E105" i="7"/>
  <c r="F48" i="7"/>
  <c r="E48" i="7"/>
  <c r="D13" i="7"/>
  <c r="F13" i="7"/>
  <c r="E13" i="7"/>
  <c r="D33" i="7"/>
  <c r="F33" i="7"/>
  <c r="E33" i="7"/>
  <c r="D53" i="7"/>
  <c r="F53" i="7"/>
  <c r="E53" i="7"/>
  <c r="D73" i="7"/>
  <c r="F73" i="7"/>
  <c r="E73" i="7"/>
  <c r="F82" i="7"/>
  <c r="E82" i="7"/>
  <c r="F86" i="7"/>
  <c r="E86" i="7"/>
  <c r="F132" i="7"/>
  <c r="E132" i="7"/>
  <c r="D140" i="7"/>
  <c r="F140" i="7"/>
  <c r="E140" i="7"/>
  <c r="F144" i="7"/>
  <c r="E144" i="7"/>
  <c r="E148" i="7"/>
  <c r="F148" i="7"/>
  <c r="F152" i="7"/>
  <c r="E152" i="7"/>
  <c r="E174" i="7"/>
  <c r="F174" i="7"/>
  <c r="F204" i="7"/>
  <c r="E204" i="7"/>
  <c r="D221" i="7"/>
  <c r="F221" i="7"/>
  <c r="E221" i="7"/>
  <c r="F234" i="7"/>
  <c r="E234" i="7"/>
  <c r="E238" i="7"/>
  <c r="F238" i="7"/>
  <c r="F247" i="7"/>
  <c r="D247" i="7"/>
  <c r="E247" i="7"/>
  <c r="D251" i="7"/>
  <c r="F251" i="7"/>
  <c r="E251" i="7"/>
  <c r="D259" i="7"/>
  <c r="E259" i="7"/>
  <c r="F259" i="7"/>
  <c r="F293" i="7"/>
  <c r="E293" i="7"/>
  <c r="F297" i="7"/>
  <c r="E297" i="7"/>
  <c r="D301" i="7"/>
  <c r="F301" i="7"/>
  <c r="E301" i="7"/>
  <c r="D305" i="7"/>
  <c r="E305" i="7"/>
  <c r="F305" i="7"/>
  <c r="D314" i="7"/>
  <c r="F314" i="7"/>
  <c r="E314" i="7"/>
  <c r="D318" i="7"/>
  <c r="E318" i="7"/>
  <c r="F318" i="7"/>
  <c r="F344" i="7"/>
  <c r="E344" i="7"/>
  <c r="F352" i="7"/>
  <c r="E352" i="7"/>
  <c r="D352" i="7"/>
  <c r="F357" i="7"/>
  <c r="E357" i="7"/>
  <c r="D370" i="7"/>
  <c r="E370" i="7"/>
  <c r="F370" i="7"/>
  <c r="F387" i="7"/>
  <c r="E387" i="7"/>
  <c r="D391" i="7"/>
  <c r="E391" i="7"/>
  <c r="F391" i="7"/>
  <c r="F395" i="7"/>
  <c r="D395" i="7"/>
  <c r="E395" i="7"/>
  <c r="F408" i="7"/>
  <c r="E408" i="7"/>
  <c r="D408" i="7"/>
  <c r="F417" i="7"/>
  <c r="D417" i="7"/>
  <c r="E417" i="7"/>
  <c r="E439" i="7"/>
  <c r="F439" i="7"/>
  <c r="D443" i="7"/>
  <c r="F443" i="7"/>
  <c r="E443" i="7"/>
  <c r="D452" i="7"/>
  <c r="E452" i="7"/>
  <c r="F452" i="7"/>
  <c r="D456" i="7"/>
  <c r="F456" i="7"/>
  <c r="E456" i="7"/>
  <c r="D474" i="7"/>
  <c r="E474" i="7"/>
  <c r="F474" i="7"/>
  <c r="D487" i="7"/>
  <c r="F487" i="7"/>
  <c r="E487" i="7"/>
  <c r="D107" i="7"/>
  <c r="F107" i="7"/>
  <c r="E107" i="7"/>
  <c r="D18" i="7"/>
  <c r="D30" i="7"/>
  <c r="E59" i="7"/>
  <c r="F59" i="7"/>
  <c r="D79" i="7"/>
  <c r="F79" i="7"/>
  <c r="E79" i="7"/>
  <c r="D83" i="7"/>
  <c r="F83" i="7"/>
  <c r="E83" i="7"/>
  <c r="D87" i="7"/>
  <c r="F87" i="7"/>
  <c r="E87" i="7"/>
  <c r="D100" i="7"/>
  <c r="F100" i="7"/>
  <c r="E100" i="7"/>
  <c r="D104" i="7"/>
  <c r="F104" i="7"/>
  <c r="E104" i="7"/>
  <c r="D108" i="7"/>
  <c r="E108" i="7"/>
  <c r="F108" i="7"/>
  <c r="F121" i="7"/>
  <c r="E121" i="7"/>
  <c r="F125" i="7"/>
  <c r="E125" i="7"/>
  <c r="D129" i="7"/>
  <c r="F129" i="7"/>
  <c r="E129" i="7"/>
  <c r="F133" i="7"/>
  <c r="E133" i="7"/>
  <c r="D137" i="7"/>
  <c r="F137" i="7"/>
  <c r="E137" i="7"/>
  <c r="D145" i="7"/>
  <c r="F145" i="7"/>
  <c r="E145" i="7"/>
  <c r="D149" i="7"/>
  <c r="E149" i="7"/>
  <c r="F149" i="7"/>
  <c r="E153" i="7"/>
  <c r="F153" i="7"/>
  <c r="D157" i="7"/>
  <c r="F157" i="7"/>
  <c r="E157" i="7"/>
  <c r="D166" i="7"/>
  <c r="F166" i="7"/>
  <c r="E166" i="7"/>
  <c r="D175" i="7"/>
  <c r="F175" i="7"/>
  <c r="E175" i="7"/>
  <c r="D192" i="7"/>
  <c r="F192" i="7"/>
  <c r="E192" i="7"/>
  <c r="D196" i="7"/>
  <c r="F196" i="7"/>
  <c r="E196" i="7"/>
  <c r="D201" i="7"/>
  <c r="F201" i="7"/>
  <c r="E201" i="7"/>
  <c r="D205" i="7"/>
  <c r="F205" i="7"/>
  <c r="E205" i="7"/>
  <c r="D213" i="7"/>
  <c r="E218" i="7"/>
  <c r="F218" i="7"/>
  <c r="D227" i="7"/>
  <c r="F227" i="7"/>
  <c r="E227" i="7"/>
  <c r="D231" i="7"/>
  <c r="F231" i="7"/>
  <c r="E231" i="7"/>
  <c r="D235" i="7"/>
  <c r="F235" i="7"/>
  <c r="E235" i="7"/>
  <c r="D239" i="7"/>
  <c r="E239" i="7"/>
  <c r="F239" i="7"/>
  <c r="D256" i="7"/>
  <c r="F256" i="7"/>
  <c r="E256" i="7"/>
  <c r="F269" i="7"/>
  <c r="E269" i="7"/>
  <c r="D281" i="7"/>
  <c r="E281" i="7"/>
  <c r="F281" i="7"/>
  <c r="D285" i="7"/>
  <c r="E285" i="7"/>
  <c r="F285" i="7"/>
  <c r="F294" i="7"/>
  <c r="E294" i="7"/>
  <c r="D298" i="7"/>
  <c r="E298" i="7"/>
  <c r="F298" i="7"/>
  <c r="F311" i="7"/>
  <c r="D311" i="7"/>
  <c r="E311" i="7"/>
  <c r="D324" i="7"/>
  <c r="F324" i="7"/>
  <c r="E324" i="7"/>
  <c r="D328" i="7"/>
  <c r="E328" i="7"/>
  <c r="F328" i="7"/>
  <c r="F333" i="7"/>
  <c r="E333" i="7"/>
  <c r="D340" i="7"/>
  <c r="D345" i="7"/>
  <c r="F345" i="7"/>
  <c r="E345" i="7"/>
  <c r="D349" i="7"/>
  <c r="E349" i="7"/>
  <c r="F349" i="7"/>
  <c r="D358" i="7"/>
  <c r="F358" i="7"/>
  <c r="E358" i="7"/>
  <c r="D367" i="7"/>
  <c r="F367" i="7"/>
  <c r="E367" i="7"/>
  <c r="D401" i="7"/>
  <c r="E401" i="7"/>
  <c r="F401" i="7"/>
  <c r="D405" i="7"/>
  <c r="F405" i="7"/>
  <c r="E405" i="7"/>
  <c r="D414" i="7"/>
  <c r="F414" i="7"/>
  <c r="E414" i="7"/>
  <c r="E422" i="7"/>
  <c r="F422" i="7"/>
  <c r="D431" i="7"/>
  <c r="F431" i="7"/>
  <c r="E431" i="7"/>
  <c r="F436" i="7"/>
  <c r="D436" i="7"/>
  <c r="E436" i="7"/>
  <c r="D440" i="7"/>
  <c r="E440" i="7"/>
  <c r="F440" i="7"/>
  <c r="F462" i="7"/>
  <c r="E462" i="7"/>
  <c r="D462" i="7"/>
  <c r="F480" i="7"/>
  <c r="E480" i="7"/>
  <c r="D99" i="7"/>
  <c r="F99" i="7"/>
  <c r="E99" i="7"/>
  <c r="F42" i="7"/>
  <c r="E42" i="7"/>
  <c r="D2" i="7"/>
  <c r="E15" i="7"/>
  <c r="F15" i="7"/>
  <c r="F19" i="7"/>
  <c r="E19" i="7"/>
  <c r="D27" i="7"/>
  <c r="E27" i="7"/>
  <c r="F27" i="7"/>
  <c r="F31" i="7"/>
  <c r="E31" i="7"/>
  <c r="E35" i="7"/>
  <c r="F35" i="7"/>
  <c r="F39" i="7"/>
  <c r="E39" i="7"/>
  <c r="D42" i="7"/>
  <c r="D47" i="7"/>
  <c r="F47" i="7"/>
  <c r="E47" i="7"/>
  <c r="F51" i="7"/>
  <c r="E51" i="7"/>
  <c r="D55" i="7"/>
  <c r="E55" i="7"/>
  <c r="F55" i="7"/>
  <c r="D62" i="7"/>
  <c r="D67" i="7"/>
  <c r="F67" i="7"/>
  <c r="E67" i="7"/>
  <c r="E71" i="7"/>
  <c r="F71" i="7"/>
  <c r="D75" i="7"/>
  <c r="F75" i="7"/>
  <c r="E75" i="7"/>
  <c r="F92" i="7"/>
  <c r="E92" i="7"/>
  <c r="F96" i="7"/>
  <c r="E96" i="7"/>
  <c r="D162" i="7"/>
  <c r="F162" i="7"/>
  <c r="E162" i="7"/>
  <c r="D171" i="7"/>
  <c r="E171" i="7"/>
  <c r="F171" i="7"/>
  <c r="D180" i="7"/>
  <c r="F180" i="7"/>
  <c r="E180" i="7"/>
  <c r="F184" i="7"/>
  <c r="E184" i="7"/>
  <c r="F188" i="7"/>
  <c r="E188" i="7"/>
  <c r="D209" i="7"/>
  <c r="F214" i="7"/>
  <c r="E214" i="7"/>
  <c r="F223" i="7"/>
  <c r="D223" i="7"/>
  <c r="E223" i="7"/>
  <c r="E249" i="7"/>
  <c r="F249" i="7"/>
  <c r="D261" i="7"/>
  <c r="E261" i="7"/>
  <c r="F261" i="7"/>
  <c r="D265" i="7"/>
  <c r="E265" i="7"/>
  <c r="F265" i="7"/>
  <c r="D273" i="7"/>
  <c r="D290" i="7"/>
  <c r="F290" i="7"/>
  <c r="E290" i="7"/>
  <c r="F307" i="7"/>
  <c r="D307" i="7"/>
  <c r="E307" i="7"/>
  <c r="D320" i="7"/>
  <c r="E320" i="7"/>
  <c r="F320" i="7"/>
  <c r="F337" i="7"/>
  <c r="E337" i="7"/>
  <c r="D341" i="7"/>
  <c r="F341" i="7"/>
  <c r="E341" i="7"/>
  <c r="D354" i="7"/>
  <c r="E354" i="7"/>
  <c r="F354" i="7"/>
  <c r="F427" i="7"/>
  <c r="E427" i="7"/>
  <c r="F476" i="7"/>
  <c r="E476" i="7"/>
  <c r="D484" i="7"/>
  <c r="F484" i="7"/>
  <c r="E484" i="7"/>
  <c r="E489" i="7"/>
  <c r="F489" i="7"/>
  <c r="F493" i="7"/>
  <c r="E493" i="7"/>
  <c r="D497" i="7"/>
  <c r="F497" i="7"/>
  <c r="E497" i="7"/>
  <c r="D103" i="7"/>
  <c r="F103" i="7"/>
  <c r="E103" i="7"/>
  <c r="D34" i="7"/>
  <c r="F34" i="7"/>
  <c r="E34" i="7"/>
  <c r="D7" i="7"/>
  <c r="F7" i="7"/>
  <c r="E7" i="7"/>
  <c r="D23" i="7"/>
  <c r="F23" i="7"/>
  <c r="E23" i="7"/>
  <c r="D59" i="7"/>
  <c r="D63" i="7"/>
  <c r="F63" i="7"/>
  <c r="E63" i="7"/>
  <c r="D88" i="7"/>
  <c r="F88" i="7"/>
  <c r="E88" i="7"/>
  <c r="F101" i="7"/>
  <c r="E101" i="7"/>
  <c r="D109" i="7"/>
  <c r="E109" i="7"/>
  <c r="F109" i="7"/>
  <c r="D113" i="7"/>
  <c r="F113" i="7"/>
  <c r="E113" i="7"/>
  <c r="D117" i="7"/>
  <c r="F117" i="7"/>
  <c r="E117" i="7"/>
  <c r="D121" i="7"/>
  <c r="D125" i="7"/>
  <c r="D130" i="7"/>
  <c r="E130" i="7"/>
  <c r="F130" i="7"/>
  <c r="D138" i="7"/>
  <c r="F138" i="7"/>
  <c r="E138" i="7"/>
  <c r="D142" i="7"/>
  <c r="F142" i="7"/>
  <c r="E142" i="7"/>
  <c r="D146" i="7"/>
  <c r="F146" i="7"/>
  <c r="E146" i="7"/>
  <c r="E150" i="7"/>
  <c r="F150" i="7"/>
  <c r="D158" i="7"/>
  <c r="F158" i="7"/>
  <c r="E158" i="7"/>
  <c r="D167" i="7"/>
  <c r="F167" i="7"/>
  <c r="E167" i="7"/>
  <c r="D176" i="7"/>
  <c r="F176" i="7"/>
  <c r="E176" i="7"/>
  <c r="E193" i="7"/>
  <c r="F193" i="7"/>
  <c r="D197" i="7"/>
  <c r="F197" i="7"/>
  <c r="E197" i="7"/>
  <c r="D202" i="7"/>
  <c r="F202" i="7"/>
  <c r="E202" i="7"/>
  <c r="D206" i="7"/>
  <c r="F206" i="7"/>
  <c r="E206" i="7"/>
  <c r="D210" i="7"/>
  <c r="F210" i="7"/>
  <c r="E210" i="7"/>
  <c r="D218" i="7"/>
  <c r="D240" i="7"/>
  <c r="E240" i="7"/>
  <c r="F240" i="7"/>
  <c r="F253" i="7"/>
  <c r="E253" i="7"/>
  <c r="F257" i="7"/>
  <c r="E257" i="7"/>
  <c r="D269" i="7"/>
  <c r="F274" i="7"/>
  <c r="E274" i="7"/>
  <c r="F278" i="7"/>
  <c r="E278" i="7"/>
  <c r="F282" i="7"/>
  <c r="E282" i="7"/>
  <c r="D286" i="7"/>
  <c r="F286" i="7"/>
  <c r="E286" i="7"/>
  <c r="D294" i="7"/>
  <c r="D299" i="7"/>
  <c r="F299" i="7"/>
  <c r="E299" i="7"/>
  <c r="F303" i="7"/>
  <c r="D303" i="7"/>
  <c r="E303" i="7"/>
  <c r="F325" i="7"/>
  <c r="E325" i="7"/>
  <c r="D329" i="7"/>
  <c r="E329" i="7"/>
  <c r="F329" i="7"/>
  <c r="D333" i="7"/>
  <c r="F346" i="7"/>
  <c r="E346" i="7"/>
  <c r="E350" i="7"/>
  <c r="F350" i="7"/>
  <c r="E389" i="7"/>
  <c r="F389" i="7"/>
  <c r="D389" i="7"/>
  <c r="F415" i="7"/>
  <c r="E415" i="7"/>
  <c r="D419" i="7"/>
  <c r="E419" i="7"/>
  <c r="F419" i="7"/>
  <c r="D422" i="7"/>
  <c r="D432" i="7"/>
  <c r="F432" i="7"/>
  <c r="E432" i="7"/>
  <c r="D441" i="7"/>
  <c r="E441" i="7"/>
  <c r="F441" i="7"/>
  <c r="D463" i="7"/>
  <c r="F463" i="7"/>
  <c r="E463" i="7"/>
  <c r="E472" i="7"/>
  <c r="F472" i="7"/>
  <c r="D480" i="7"/>
  <c r="D38" i="7"/>
  <c r="E38" i="7"/>
  <c r="F38" i="7"/>
  <c r="D51" i="7"/>
  <c r="D184" i="7"/>
  <c r="D214" i="7"/>
  <c r="D219" i="7"/>
  <c r="E219" i="7"/>
  <c r="F219" i="7"/>
  <c r="D249" i="7"/>
  <c r="F262" i="7"/>
  <c r="E262" i="7"/>
  <c r="D266" i="7"/>
  <c r="F266" i="7"/>
  <c r="E266" i="7"/>
  <c r="D270" i="7"/>
  <c r="F270" i="7"/>
  <c r="E270" i="7"/>
  <c r="F291" i="7"/>
  <c r="D291" i="7"/>
  <c r="E291" i="7"/>
  <c r="D295" i="7"/>
  <c r="F295" i="7"/>
  <c r="E295" i="7"/>
  <c r="F321" i="7"/>
  <c r="E321" i="7"/>
  <c r="F334" i="7"/>
  <c r="E334" i="7"/>
  <c r="D337" i="7"/>
  <c r="D342" i="7"/>
  <c r="F342" i="7"/>
  <c r="E342" i="7"/>
  <c r="F355" i="7"/>
  <c r="D355" i="7"/>
  <c r="E355" i="7"/>
  <c r="D364" i="7"/>
  <c r="F364" i="7"/>
  <c r="E364" i="7"/>
  <c r="F411" i="7"/>
  <c r="E411" i="7"/>
  <c r="D423" i="7"/>
  <c r="E423" i="7"/>
  <c r="F423" i="7"/>
  <c r="D427" i="7"/>
  <c r="D468" i="7"/>
  <c r="F468" i="7"/>
  <c r="E468" i="7"/>
  <c r="D476" i="7"/>
  <c r="D481" i="7"/>
  <c r="F481" i="7"/>
  <c r="E481" i="7"/>
  <c r="D485" i="7"/>
  <c r="F485" i="7"/>
  <c r="E485" i="7"/>
  <c r="D489" i="7"/>
  <c r="D493" i="7"/>
  <c r="F498" i="7"/>
  <c r="E498" i="7"/>
  <c r="D498" i="7"/>
  <c r="E26" i="7"/>
  <c r="F26" i="7"/>
  <c r="E46" i="7"/>
  <c r="F46" i="7"/>
  <c r="F91" i="7"/>
  <c r="E91" i="7"/>
  <c r="D124" i="7"/>
  <c r="F124" i="7"/>
  <c r="E124" i="7"/>
  <c r="D156" i="7"/>
  <c r="F156" i="7"/>
  <c r="E156" i="7"/>
  <c r="D191" i="7"/>
  <c r="F191" i="7"/>
  <c r="E191" i="7"/>
  <c r="D226" i="7"/>
  <c r="F226" i="7"/>
  <c r="E226" i="7"/>
  <c r="F323" i="7"/>
  <c r="D323" i="7"/>
  <c r="E323" i="7"/>
  <c r="D375" i="7"/>
  <c r="F375" i="7"/>
  <c r="E375" i="7"/>
  <c r="D435" i="7"/>
  <c r="F435" i="7"/>
  <c r="E435" i="7"/>
  <c r="F6" i="7"/>
  <c r="E6" i="7"/>
  <c r="F22" i="7"/>
  <c r="E22" i="7"/>
  <c r="D54" i="7"/>
  <c r="F54" i="7"/>
  <c r="E54" i="7"/>
  <c r="D70" i="7"/>
  <c r="F70" i="7"/>
  <c r="E70" i="7"/>
  <c r="F141" i="7"/>
  <c r="E141" i="7"/>
  <c r="D319" i="7"/>
  <c r="E319" i="7"/>
  <c r="F319" i="7"/>
  <c r="D353" i="7"/>
  <c r="E353" i="7"/>
  <c r="F353" i="7"/>
  <c r="D371" i="7"/>
  <c r="E371" i="7"/>
  <c r="F371" i="7"/>
  <c r="D409" i="7"/>
  <c r="E409" i="7"/>
  <c r="F409" i="7"/>
  <c r="D426" i="7"/>
  <c r="F426" i="7"/>
  <c r="E426" i="7"/>
  <c r="D444" i="7"/>
  <c r="F444" i="7"/>
  <c r="E444" i="7"/>
  <c r="D80" i="7"/>
  <c r="F80" i="7"/>
  <c r="E80" i="7"/>
  <c r="E28" i="7"/>
  <c r="F28" i="7"/>
  <c r="D35" i="7"/>
  <c r="F56" i="7"/>
  <c r="E56" i="7"/>
  <c r="D71" i="7"/>
  <c r="F134" i="7"/>
  <c r="E134" i="7"/>
  <c r="E154" i="7"/>
  <c r="F154" i="7"/>
  <c r="D172" i="7"/>
  <c r="F172" i="7"/>
  <c r="E172" i="7"/>
  <c r="D181" i="7"/>
  <c r="F181" i="7"/>
  <c r="E181" i="7"/>
  <c r="D4" i="7"/>
  <c r="F4" i="7"/>
  <c r="E4" i="7"/>
  <c r="D8" i="7"/>
  <c r="F8" i="7"/>
  <c r="E8" i="7"/>
  <c r="F12" i="7"/>
  <c r="E12" i="7"/>
  <c r="D16" i="7"/>
  <c r="E16" i="7"/>
  <c r="F16" i="7"/>
  <c r="D20" i="7"/>
  <c r="F20" i="7"/>
  <c r="E20" i="7"/>
  <c r="D24" i="7"/>
  <c r="F24" i="7"/>
  <c r="E24" i="7"/>
  <c r="F32" i="7"/>
  <c r="E32" i="7"/>
  <c r="D36" i="7"/>
  <c r="E36" i="7"/>
  <c r="F36" i="7"/>
  <c r="D40" i="7"/>
  <c r="F40" i="7"/>
  <c r="E40" i="7"/>
  <c r="D44" i="7"/>
  <c r="F44" i="7"/>
  <c r="E44" i="7"/>
  <c r="F52" i="7"/>
  <c r="E52" i="7"/>
  <c r="D64" i="7"/>
  <c r="F64" i="7"/>
  <c r="E64" i="7"/>
  <c r="F72" i="7"/>
  <c r="E72" i="7"/>
  <c r="F81" i="7"/>
  <c r="E81" i="7"/>
  <c r="F85" i="7"/>
  <c r="E85" i="7"/>
  <c r="D89" i="7"/>
  <c r="F89" i="7"/>
  <c r="E89" i="7"/>
  <c r="D93" i="7"/>
  <c r="F93" i="7"/>
  <c r="E93" i="7"/>
  <c r="D97" i="7"/>
  <c r="F97" i="7"/>
  <c r="E97" i="7"/>
  <c r="D101" i="7"/>
  <c r="D105" i="7"/>
  <c r="D110" i="7"/>
  <c r="F110" i="7"/>
  <c r="E110" i="7"/>
  <c r="D114" i="7"/>
  <c r="F114" i="7"/>
  <c r="E114" i="7"/>
  <c r="D118" i="7"/>
  <c r="F118" i="7"/>
  <c r="E118" i="7"/>
  <c r="F131" i="7"/>
  <c r="E131" i="7"/>
  <c r="F139" i="7"/>
  <c r="E139" i="7"/>
  <c r="F143" i="7"/>
  <c r="E143" i="7"/>
  <c r="F147" i="7"/>
  <c r="E147" i="7"/>
  <c r="D150" i="7"/>
  <c r="D159" i="7"/>
  <c r="F159" i="7"/>
  <c r="E159" i="7"/>
  <c r="D168" i="7"/>
  <c r="F168" i="7"/>
  <c r="E168" i="7"/>
  <c r="D177" i="7"/>
  <c r="F177" i="7"/>
  <c r="E177" i="7"/>
  <c r="D185" i="7"/>
  <c r="F185" i="7"/>
  <c r="E185" i="7"/>
  <c r="D189" i="7"/>
  <c r="F189" i="7"/>
  <c r="E189" i="7"/>
  <c r="D193" i="7"/>
  <c r="E198" i="7"/>
  <c r="D198" i="7"/>
  <c r="F198" i="7"/>
  <c r="F233" i="7"/>
  <c r="E233" i="7"/>
  <c r="F237" i="7"/>
  <c r="E237" i="7"/>
  <c r="D241" i="7"/>
  <c r="E241" i="7"/>
  <c r="F241" i="7"/>
  <c r="F250" i="7"/>
  <c r="E250" i="7"/>
  <c r="D253" i="7"/>
  <c r="D257" i="7"/>
  <c r="D274" i="7"/>
  <c r="D278" i="7"/>
  <c r="D282" i="7"/>
  <c r="F287" i="7"/>
  <c r="D287" i="7"/>
  <c r="E287" i="7"/>
  <c r="F317" i="7"/>
  <c r="E317" i="7"/>
  <c r="D325" i="7"/>
  <c r="D330" i="7"/>
  <c r="E330" i="7"/>
  <c r="F330" i="7"/>
  <c r="D338" i="7"/>
  <c r="E338" i="7"/>
  <c r="F338" i="7"/>
  <c r="D346" i="7"/>
  <c r="D350" i="7"/>
  <c r="E360" i="7"/>
  <c r="D360" i="7"/>
  <c r="F360" i="7"/>
  <c r="E390" i="7"/>
  <c r="F390" i="7"/>
  <c r="D398" i="7"/>
  <c r="F398" i="7"/>
  <c r="E398" i="7"/>
  <c r="D415" i="7"/>
  <c r="D433" i="7"/>
  <c r="F433" i="7"/>
  <c r="E433" i="7"/>
  <c r="F455" i="7"/>
  <c r="E455" i="7"/>
  <c r="D459" i="7"/>
  <c r="E459" i="7"/>
  <c r="F459" i="7"/>
  <c r="D464" i="7"/>
  <c r="F464" i="7"/>
  <c r="E464" i="7"/>
  <c r="D472" i="7"/>
  <c r="D477" i="7"/>
  <c r="F477" i="7"/>
  <c r="E477" i="7"/>
  <c r="D490" i="7"/>
  <c r="E490" i="7"/>
  <c r="F490" i="7"/>
  <c r="D494" i="7"/>
  <c r="F494" i="7"/>
  <c r="E494" i="7"/>
  <c r="F50" i="7"/>
  <c r="E50" i="7"/>
  <c r="D78" i="7"/>
  <c r="F78" i="7"/>
  <c r="E78" i="7"/>
  <c r="F183" i="7"/>
  <c r="E183" i="7"/>
  <c r="D200" i="7"/>
  <c r="F200" i="7"/>
  <c r="E200" i="7"/>
  <c r="D217" i="7"/>
  <c r="F217" i="7"/>
  <c r="E217" i="7"/>
  <c r="F362" i="7"/>
  <c r="E362" i="7"/>
  <c r="D430" i="7"/>
  <c r="F430" i="7"/>
  <c r="E430" i="7"/>
  <c r="F10" i="7"/>
  <c r="E10" i="7"/>
  <c r="F112" i="7"/>
  <c r="E112" i="7"/>
  <c r="D383" i="7"/>
  <c r="F383" i="7"/>
  <c r="E383" i="7"/>
  <c r="F418" i="7"/>
  <c r="E418" i="7"/>
  <c r="D43" i="7"/>
  <c r="F43" i="7"/>
  <c r="E43" i="7"/>
  <c r="D15" i="7"/>
  <c r="D31" i="7"/>
  <c r="D39" i="7"/>
  <c r="F60" i="7"/>
  <c r="E60" i="7"/>
  <c r="F76" i="7"/>
  <c r="E76" i="7"/>
  <c r="D92" i="7"/>
  <c r="F122" i="7"/>
  <c r="E122" i="7"/>
  <c r="D245" i="7"/>
  <c r="F245" i="7"/>
  <c r="E245" i="7"/>
  <c r="D28" i="7"/>
  <c r="D48" i="7"/>
  <c r="D56" i="7"/>
  <c r="D60" i="7"/>
  <c r="D76" i="7"/>
  <c r="F102" i="7"/>
  <c r="E102" i="7"/>
  <c r="F106" i="7"/>
  <c r="E106" i="7"/>
  <c r="D122" i="7"/>
  <c r="D134" i="7"/>
  <c r="D151" i="7"/>
  <c r="E151" i="7"/>
  <c r="F151" i="7"/>
  <c r="D154" i="7"/>
  <c r="D173" i="7"/>
  <c r="E173" i="7"/>
  <c r="F173" i="7"/>
  <c r="D220" i="7"/>
  <c r="E220" i="7"/>
  <c r="F220" i="7"/>
  <c r="E229" i="7"/>
  <c r="F229" i="7"/>
  <c r="D246" i="7"/>
  <c r="F246" i="7"/>
  <c r="E246" i="7"/>
  <c r="F254" i="7"/>
  <c r="E254" i="7"/>
  <c r="D258" i="7"/>
  <c r="F258" i="7"/>
  <c r="E258" i="7"/>
  <c r="D262" i="7"/>
  <c r="D267" i="7"/>
  <c r="F267" i="7"/>
  <c r="E267" i="7"/>
  <c r="F271" i="7"/>
  <c r="D271" i="7"/>
  <c r="E271" i="7"/>
  <c r="D275" i="7"/>
  <c r="F275" i="7"/>
  <c r="E275" i="7"/>
  <c r="D279" i="7"/>
  <c r="F279" i="7"/>
  <c r="E279" i="7"/>
  <c r="D283" i="7"/>
  <c r="E283" i="7"/>
  <c r="F283" i="7"/>
  <c r="D313" i="7"/>
  <c r="F313" i="7"/>
  <c r="E313" i="7"/>
  <c r="D321" i="7"/>
  <c r="F326" i="7"/>
  <c r="E326" i="7"/>
  <c r="D334" i="7"/>
  <c r="D343" i="7"/>
  <c r="F343" i="7"/>
  <c r="E343" i="7"/>
  <c r="F356" i="7"/>
  <c r="D356" i="7"/>
  <c r="E356" i="7"/>
  <c r="D386" i="7"/>
  <c r="F386" i="7"/>
  <c r="E386" i="7"/>
  <c r="D394" i="7"/>
  <c r="F394" i="7"/>
  <c r="E394" i="7"/>
  <c r="E403" i="7"/>
  <c r="F403" i="7"/>
  <c r="D407" i="7"/>
  <c r="F407" i="7"/>
  <c r="E407" i="7"/>
  <c r="D411" i="7"/>
  <c r="D451" i="7"/>
  <c r="E451" i="7"/>
  <c r="F451" i="7"/>
  <c r="D469" i="7"/>
  <c r="E469" i="7"/>
  <c r="F469" i="7"/>
  <c r="D473" i="7"/>
  <c r="E473" i="7"/>
  <c r="F473" i="7"/>
  <c r="F95" i="7"/>
  <c r="E95" i="7"/>
  <c r="D128" i="7"/>
  <c r="F128" i="7"/>
  <c r="E128" i="7"/>
  <c r="E170" i="7"/>
  <c r="F170" i="7"/>
  <c r="F187" i="7"/>
  <c r="E187" i="7"/>
  <c r="D310" i="7"/>
  <c r="F310" i="7"/>
  <c r="E310" i="7"/>
  <c r="F336" i="7"/>
  <c r="E336" i="7"/>
  <c r="D366" i="7"/>
  <c r="F366" i="7"/>
  <c r="E366" i="7"/>
  <c r="D379" i="7"/>
  <c r="F379" i="7"/>
  <c r="E379" i="7"/>
  <c r="D466" i="7"/>
  <c r="F466" i="7"/>
  <c r="E466" i="7"/>
  <c r="D66" i="7"/>
  <c r="F66" i="7"/>
  <c r="E66" i="7"/>
  <c r="F116" i="7"/>
  <c r="E116" i="7"/>
  <c r="D179" i="7"/>
  <c r="F179" i="7"/>
  <c r="E179" i="7"/>
  <c r="D260" i="7"/>
  <c r="E260" i="7"/>
  <c r="F260" i="7"/>
  <c r="F277" i="7"/>
  <c r="E277" i="7"/>
  <c r="F302" i="7"/>
  <c r="E302" i="7"/>
  <c r="D315" i="7"/>
  <c r="F315" i="7"/>
  <c r="E315" i="7"/>
  <c r="D11" i="7"/>
  <c r="F11" i="7"/>
  <c r="E11" i="7"/>
  <c r="D84" i="7"/>
  <c r="F84" i="7"/>
  <c r="E84" i="7"/>
  <c r="D19" i="7"/>
  <c r="F68" i="7"/>
  <c r="E68" i="7"/>
  <c r="D96" i="7"/>
  <c r="F126" i="7"/>
  <c r="E126" i="7"/>
  <c r="F163" i="7"/>
  <c r="E163" i="7"/>
  <c r="F5" i="7"/>
  <c r="E5" i="7"/>
  <c r="F9" i="7"/>
  <c r="E9" i="7"/>
  <c r="D12" i="7"/>
  <c r="D17" i="7"/>
  <c r="E17" i="7"/>
  <c r="F17" i="7"/>
  <c r="F21" i="7"/>
  <c r="E21" i="7"/>
  <c r="D25" i="7"/>
  <c r="E25" i="7"/>
  <c r="F25" i="7"/>
  <c r="D29" i="7"/>
  <c r="E29" i="7"/>
  <c r="F29" i="7"/>
  <c r="D32" i="7"/>
  <c r="E37" i="7"/>
  <c r="F37" i="7"/>
  <c r="F41" i="7"/>
  <c r="E41" i="7"/>
  <c r="D45" i="7"/>
  <c r="E45" i="7"/>
  <c r="F45" i="7"/>
  <c r="D49" i="7"/>
  <c r="F49" i="7"/>
  <c r="E49" i="7"/>
  <c r="D52" i="7"/>
  <c r="D57" i="7"/>
  <c r="F57" i="7"/>
  <c r="E57" i="7"/>
  <c r="F61" i="7"/>
  <c r="E61" i="7"/>
  <c r="F65" i="7"/>
  <c r="E65" i="7"/>
  <c r="F69" i="7"/>
  <c r="E69" i="7"/>
  <c r="D72" i="7"/>
  <c r="D77" i="7"/>
  <c r="F77" i="7"/>
  <c r="E77" i="7"/>
  <c r="D81" i="7"/>
  <c r="D85" i="7"/>
  <c r="D90" i="7"/>
  <c r="F90" i="7"/>
  <c r="E90" i="7"/>
  <c r="D94" i="7"/>
  <c r="F94" i="7"/>
  <c r="E94" i="7"/>
  <c r="D98" i="7"/>
  <c r="E98" i="7"/>
  <c r="F98" i="7"/>
  <c r="F111" i="7"/>
  <c r="E111" i="7"/>
  <c r="F115" i="7"/>
  <c r="E115" i="7"/>
  <c r="D119" i="7"/>
  <c r="E119" i="7"/>
  <c r="F119" i="7"/>
  <c r="D123" i="7"/>
  <c r="F123" i="7"/>
  <c r="E123" i="7"/>
  <c r="D127" i="7"/>
  <c r="F127" i="7"/>
  <c r="E127" i="7"/>
  <c r="D131" i="7"/>
  <c r="D135" i="7"/>
  <c r="F135" i="7"/>
  <c r="E135" i="7"/>
  <c r="D139" i="7"/>
  <c r="D143" i="7"/>
  <c r="D147" i="7"/>
  <c r="D155" i="7"/>
  <c r="F155" i="7"/>
  <c r="E155" i="7"/>
  <c r="D160" i="7"/>
  <c r="F160" i="7"/>
  <c r="E160" i="7"/>
  <c r="D164" i="7"/>
  <c r="F164" i="7"/>
  <c r="E164" i="7"/>
  <c r="F169" i="7"/>
  <c r="D169" i="7"/>
  <c r="E169" i="7"/>
  <c r="D199" i="7"/>
  <c r="F199" i="7"/>
  <c r="E199" i="7"/>
  <c r="E208" i="7"/>
  <c r="F208" i="7"/>
  <c r="D212" i="7"/>
  <c r="F212" i="7"/>
  <c r="E212" i="7"/>
  <c r="D216" i="7"/>
  <c r="F216" i="7"/>
  <c r="E216" i="7"/>
  <c r="D225" i="7"/>
  <c r="F225" i="7"/>
  <c r="E225" i="7"/>
  <c r="D233" i="7"/>
  <c r="D237" i="7"/>
  <c r="D242" i="7"/>
  <c r="F242" i="7"/>
  <c r="E242" i="7"/>
  <c r="D250" i="7"/>
  <c r="D263" i="7"/>
  <c r="E263" i="7"/>
  <c r="F263" i="7"/>
  <c r="D309" i="7"/>
  <c r="E309" i="7"/>
  <c r="F309" i="7"/>
  <c r="D317" i="7"/>
  <c r="D322" i="7"/>
  <c r="F322" i="7"/>
  <c r="E322" i="7"/>
  <c r="D331" i="7"/>
  <c r="E331" i="7"/>
  <c r="F331" i="7"/>
  <c r="F335" i="7"/>
  <c r="D335" i="7"/>
  <c r="E335" i="7"/>
  <c r="D361" i="7"/>
  <c r="F361" i="7"/>
  <c r="E361" i="7"/>
  <c r="D374" i="7"/>
  <c r="E374" i="7"/>
  <c r="F374" i="7"/>
  <c r="D378" i="7"/>
  <c r="F378" i="7"/>
  <c r="E378" i="7"/>
  <c r="F382" i="7"/>
  <c r="E382" i="7"/>
  <c r="D390" i="7"/>
  <c r="D399" i="7"/>
  <c r="E399" i="7"/>
  <c r="F399" i="7"/>
  <c r="D412" i="7"/>
  <c r="F412" i="7"/>
  <c r="E412" i="7"/>
  <c r="F429" i="7"/>
  <c r="E429" i="7"/>
  <c r="D429" i="7"/>
  <c r="D447" i="7"/>
  <c r="F447" i="7"/>
  <c r="E447" i="7"/>
  <c r="D455" i="7"/>
  <c r="D460" i="7"/>
  <c r="E460" i="7"/>
  <c r="F460" i="7"/>
  <c r="F465" i="7"/>
  <c r="D465" i="7"/>
  <c r="E465" i="7"/>
  <c r="E467" i="7"/>
  <c r="E377" i="7"/>
  <c r="E347" i="7"/>
  <c r="E327" i="7"/>
  <c r="E207" i="7"/>
  <c r="F492" i="7"/>
  <c r="F442" i="7"/>
  <c r="F424" i="7"/>
  <c r="F410" i="7"/>
  <c r="F392" i="7"/>
  <c r="F194" i="7"/>
  <c r="D385" i="7"/>
  <c r="F385" i="7"/>
  <c r="D425" i="7"/>
  <c r="F425" i="7"/>
  <c r="E496" i="7"/>
  <c r="E446" i="7"/>
  <c r="E406" i="7"/>
  <c r="E376" i="7"/>
  <c r="E316" i="7"/>
  <c r="E296" i="7"/>
  <c r="E276" i="7"/>
  <c r="E186" i="7"/>
  <c r="F491" i="7"/>
  <c r="F373" i="7"/>
  <c r="F359" i="7"/>
  <c r="F339" i="7"/>
  <c r="F304" i="7"/>
  <c r="F284" i="7"/>
  <c r="F264" i="7"/>
  <c r="F248" i="7"/>
  <c r="F228" i="7"/>
  <c r="D397" i="7"/>
  <c r="F397" i="7"/>
  <c r="D475" i="7"/>
  <c r="F475" i="7"/>
  <c r="D488" i="7"/>
  <c r="F488" i="7"/>
  <c r="E475" i="7"/>
  <c r="E425" i="7"/>
  <c r="E385" i="7"/>
  <c r="E365" i="7"/>
  <c r="E215" i="7"/>
  <c r="E165" i="7"/>
  <c r="F454" i="7"/>
  <c r="F404" i="7"/>
  <c r="F372" i="7"/>
  <c r="F207" i="7"/>
  <c r="E454" i="7"/>
  <c r="E434" i="7"/>
  <c r="E424" i="7"/>
  <c r="E404" i="7"/>
  <c r="E384" i="7"/>
  <c r="E244" i="7"/>
  <c r="E224" i="7"/>
  <c r="F471" i="7"/>
  <c r="F453" i="7"/>
  <c r="F421" i="7"/>
  <c r="G421" i="7" s="1"/>
  <c r="I421" i="7" s="1"/>
  <c r="F186" i="7"/>
  <c r="E483" i="7"/>
  <c r="E393" i="7"/>
  <c r="E373" i="7"/>
  <c r="E363" i="7"/>
  <c r="E203" i="7"/>
  <c r="F470" i="7"/>
  <c r="F434" i="7"/>
  <c r="F420" i="7"/>
  <c r="F402" i="7"/>
  <c r="F384" i="7"/>
  <c r="F351" i="7"/>
  <c r="F296" i="7"/>
  <c r="F276" i="7"/>
  <c r="F165" i="7"/>
  <c r="E482" i="7"/>
  <c r="E312" i="7"/>
  <c r="E252" i="7"/>
  <c r="E182" i="7"/>
  <c r="F369" i="7"/>
  <c r="E491" i="7"/>
  <c r="E461" i="7"/>
  <c r="E381" i="7"/>
  <c r="E351" i="7"/>
  <c r="E161" i="7"/>
  <c r="F500" i="7"/>
  <c r="F450" i="7"/>
  <c r="F400" i="7"/>
  <c r="E500" i="7"/>
  <c r="E470" i="7"/>
  <c r="E410" i="7"/>
  <c r="E400" i="7"/>
  <c r="E380" i="7"/>
  <c r="E300" i="7"/>
  <c r="E280" i="7"/>
  <c r="G280" i="7" s="1"/>
  <c r="I280" i="7" s="1"/>
  <c r="F499" i="7"/>
  <c r="F449" i="7"/>
  <c r="F363" i="7"/>
  <c r="F348" i="7"/>
  <c r="F308" i="7"/>
  <c r="D211" i="7"/>
  <c r="F211" i="7"/>
  <c r="D255" i="7"/>
  <c r="F255" i="7"/>
  <c r="D388" i="7"/>
  <c r="F388" i="7"/>
  <c r="D416" i="7"/>
  <c r="F416" i="7"/>
  <c r="D428" i="7"/>
  <c r="F428" i="7"/>
  <c r="D486" i="7"/>
  <c r="F486" i="7"/>
  <c r="E499" i="7"/>
  <c r="E479" i="7"/>
  <c r="E449" i="7"/>
  <c r="E359" i="7"/>
  <c r="E339" i="7"/>
  <c r="F327" i="7"/>
  <c r="D190" i="7"/>
  <c r="F190" i="7"/>
  <c r="D232" i="7"/>
  <c r="F232" i="7"/>
  <c r="D236" i="7"/>
  <c r="F236" i="7"/>
  <c r="D272" i="7"/>
  <c r="F272" i="7"/>
  <c r="D292" i="7"/>
  <c r="F292" i="7"/>
  <c r="D332" i="7"/>
  <c r="F332" i="7"/>
  <c r="D368" i="7"/>
  <c r="F368" i="7"/>
  <c r="D437" i="7"/>
  <c r="F437" i="7"/>
  <c r="D445" i="7"/>
  <c r="F445" i="7"/>
  <c r="D457" i="7"/>
  <c r="F457" i="7"/>
  <c r="D478" i="7"/>
  <c r="F478" i="7"/>
  <c r="D495" i="7"/>
  <c r="F495" i="7"/>
  <c r="E488" i="7"/>
  <c r="E478" i="7"/>
  <c r="E458" i="7"/>
  <c r="E438" i="7"/>
  <c r="E428" i="7"/>
  <c r="E388" i="7"/>
  <c r="E368" i="7"/>
  <c r="E348" i="7"/>
  <c r="E288" i="7"/>
  <c r="G288" i="7" s="1"/>
  <c r="I288" i="7" s="1"/>
  <c r="E268" i="7"/>
  <c r="E248" i="7"/>
  <c r="E178" i="7"/>
  <c r="F479" i="7"/>
  <c r="F461" i="7"/>
  <c r="F215" i="7"/>
  <c r="G345" i="5"/>
  <c r="J345" i="5" s="1"/>
  <c r="G305" i="5"/>
  <c r="I305" i="5" s="1"/>
  <c r="G285" i="5"/>
  <c r="J285" i="5" s="1"/>
  <c r="G275" i="5"/>
  <c r="H275" i="5" s="1"/>
  <c r="G265" i="5"/>
  <c r="J265" i="5" s="1"/>
  <c r="G255" i="5"/>
  <c r="J255" i="5" s="1"/>
  <c r="G235" i="5"/>
  <c r="I235" i="5" s="1"/>
  <c r="G205" i="5"/>
  <c r="H205" i="5" s="1"/>
  <c r="G344" i="5"/>
  <c r="I344" i="5" s="1"/>
  <c r="G334" i="5"/>
  <c r="H334" i="5" s="1"/>
  <c r="G284" i="5"/>
  <c r="J284" i="5" s="1"/>
  <c r="G254" i="5"/>
  <c r="J254" i="5" s="1"/>
  <c r="G234" i="5"/>
  <c r="H234" i="5" s="1"/>
  <c r="G214" i="5"/>
  <c r="H214" i="5" s="1"/>
  <c r="G347" i="5"/>
  <c r="I347" i="5" s="1"/>
  <c r="G307" i="5"/>
  <c r="J307" i="5" s="1"/>
  <c r="G237" i="5"/>
  <c r="H237" i="5" s="1"/>
  <c r="G227" i="5"/>
  <c r="J227" i="5" s="1"/>
  <c r="G346" i="5"/>
  <c r="I346" i="5" s="1"/>
  <c r="G336" i="5"/>
  <c r="H336" i="5" s="1"/>
  <c r="G276" i="5"/>
  <c r="H276" i="5" s="1"/>
  <c r="G266" i="5"/>
  <c r="H266" i="5" s="1"/>
  <c r="G236" i="5"/>
  <c r="H236" i="5" s="1"/>
  <c r="G216" i="5"/>
  <c r="J216" i="5" s="1"/>
  <c r="G206" i="5"/>
  <c r="H206" i="5" s="1"/>
  <c r="G311" i="5"/>
  <c r="I311" i="5" s="1"/>
  <c r="G291" i="5"/>
  <c r="I291" i="5" s="1"/>
  <c r="G261" i="5"/>
  <c r="H261" i="5" s="1"/>
  <c r="G251" i="5"/>
  <c r="H251" i="5" s="1"/>
  <c r="G231" i="5"/>
  <c r="H231" i="5" s="1"/>
  <c r="G221" i="5"/>
  <c r="H221" i="5" s="1"/>
  <c r="G280" i="5"/>
  <c r="I280" i="5" s="1"/>
  <c r="G210" i="5"/>
  <c r="H210" i="5" s="1"/>
  <c r="G319" i="5"/>
  <c r="J319" i="5" s="1"/>
  <c r="G279" i="5"/>
  <c r="G248" i="5"/>
  <c r="J248" i="5" s="1"/>
  <c r="G496" i="5"/>
  <c r="I496" i="5" s="1"/>
  <c r="G446" i="5"/>
  <c r="J446" i="5" s="1"/>
  <c r="G416" i="5"/>
  <c r="I416" i="5" s="1"/>
  <c r="G406" i="5"/>
  <c r="I406" i="5" s="1"/>
  <c r="G396" i="5"/>
  <c r="H396" i="5" s="1"/>
  <c r="G386" i="5"/>
  <c r="I386" i="5" s="1"/>
  <c r="G376" i="5"/>
  <c r="I376" i="5" s="1"/>
  <c r="G356" i="5"/>
  <c r="I356" i="5" s="1"/>
  <c r="G282" i="5"/>
  <c r="I282" i="5" s="1"/>
  <c r="G482" i="5"/>
  <c r="H482" i="5" s="1"/>
  <c r="G402" i="5"/>
  <c r="I402" i="5" s="1"/>
  <c r="I243" i="5"/>
  <c r="H243" i="5"/>
  <c r="J243" i="5"/>
  <c r="G473" i="5"/>
  <c r="J473" i="5" s="1"/>
  <c r="G463" i="5"/>
  <c r="H463" i="5" s="1"/>
  <c r="G433" i="5"/>
  <c r="I433" i="5" s="1"/>
  <c r="G403" i="5"/>
  <c r="H403" i="5" s="1"/>
  <c r="G421" i="5"/>
  <c r="G420" i="5"/>
  <c r="J420" i="5" s="1"/>
  <c r="G419" i="5"/>
  <c r="J419" i="5" s="1"/>
  <c r="G409" i="5"/>
  <c r="J409" i="5" s="1"/>
  <c r="G359" i="5"/>
  <c r="J359" i="5" s="1"/>
  <c r="G368" i="5"/>
  <c r="J368" i="5" s="1"/>
  <c r="G448" i="5"/>
  <c r="J448" i="5" s="1"/>
  <c r="G408" i="5"/>
  <c r="J408" i="5" s="1"/>
  <c r="H490" i="5"/>
  <c r="G447" i="5"/>
  <c r="I447" i="5" s="1"/>
  <c r="G427" i="5"/>
  <c r="J427" i="5" s="1"/>
  <c r="G387" i="5"/>
  <c r="I387" i="5" s="1"/>
  <c r="G485" i="5"/>
  <c r="I485" i="5" s="1"/>
  <c r="G445" i="5"/>
  <c r="H445" i="5" s="1"/>
  <c r="G395" i="5"/>
  <c r="G375" i="5"/>
  <c r="J375" i="5" s="1"/>
  <c r="I474" i="5"/>
  <c r="H434" i="5"/>
  <c r="I434" i="5"/>
  <c r="I293" i="5"/>
  <c r="H293" i="5"/>
  <c r="I364" i="5"/>
  <c r="I490" i="5"/>
  <c r="J209" i="5"/>
  <c r="J365" i="5"/>
  <c r="I374" i="5"/>
  <c r="J484" i="5"/>
  <c r="J364" i="5"/>
  <c r="J474" i="5"/>
  <c r="J434" i="5"/>
  <c r="J293" i="5"/>
  <c r="H365" i="5"/>
  <c r="H484" i="5"/>
  <c r="H474" i="5"/>
  <c r="H374" i="5"/>
  <c r="J374" i="5"/>
  <c r="B7" i="6"/>
  <c r="D7" i="6" s="1"/>
  <c r="B35" i="6"/>
  <c r="D35" i="6" s="1"/>
  <c r="B47" i="6"/>
  <c r="D47" i="6" s="1"/>
  <c r="B88" i="6"/>
  <c r="D88" i="6" s="1"/>
  <c r="B117" i="6"/>
  <c r="D117" i="6" s="1"/>
  <c r="F117" i="6" s="1"/>
  <c r="B127" i="6"/>
  <c r="D127" i="6" s="1"/>
  <c r="F127" i="6" s="1"/>
  <c r="G127" i="6" s="1"/>
  <c r="C172" i="6"/>
  <c r="E172" i="6" s="1"/>
  <c r="G172" i="6" s="1"/>
  <c r="B177" i="6"/>
  <c r="D177" i="6" s="1"/>
  <c r="F177" i="6" s="1"/>
  <c r="G177" i="6" s="1"/>
  <c r="C188" i="6"/>
  <c r="E188" i="6" s="1"/>
  <c r="G188" i="6" s="1"/>
  <c r="B123" i="6"/>
  <c r="D123" i="6" s="1"/>
  <c r="B133" i="6"/>
  <c r="D133" i="6" s="1"/>
  <c r="B10" i="6"/>
  <c r="D10" i="6" s="1"/>
  <c r="B25" i="6"/>
  <c r="D25" i="6" s="1"/>
  <c r="F25" i="6" s="1"/>
  <c r="B32" i="6"/>
  <c r="D32" i="6" s="1"/>
  <c r="B110" i="6"/>
  <c r="D110" i="6" s="1"/>
  <c r="F110" i="6" s="1"/>
  <c r="C13" i="6"/>
  <c r="E13" i="6" s="1"/>
  <c r="B16" i="6"/>
  <c r="D16" i="6" s="1"/>
  <c r="B19" i="6"/>
  <c r="D19" i="6" s="1"/>
  <c r="F19" i="6" s="1"/>
  <c r="G19" i="6" s="1"/>
  <c r="C22" i="6"/>
  <c r="E22" i="6" s="1"/>
  <c r="B40" i="6"/>
  <c r="D40" i="6" s="1"/>
  <c r="F40" i="6" s="1"/>
  <c r="C43" i="6"/>
  <c r="E43" i="6" s="1"/>
  <c r="C52" i="6"/>
  <c r="E52" i="6" s="1"/>
  <c r="B61" i="6"/>
  <c r="D61" i="6" s="1"/>
  <c r="C65" i="6"/>
  <c r="E65" i="6" s="1"/>
  <c r="G65" i="6" s="1"/>
  <c r="B103" i="6"/>
  <c r="D103" i="6" s="1"/>
  <c r="F103" i="6" s="1"/>
  <c r="G103" i="6" s="1"/>
  <c r="C118" i="6"/>
  <c r="E118" i="6" s="1"/>
  <c r="C144" i="6"/>
  <c r="E144" i="6" s="1"/>
  <c r="C154" i="6"/>
  <c r="E154" i="6" s="1"/>
  <c r="B173" i="6"/>
  <c r="D173" i="6" s="1"/>
  <c r="F173" i="6" s="1"/>
  <c r="G173" i="6" s="1"/>
  <c r="C194" i="6"/>
  <c r="E194" i="6" s="1"/>
  <c r="C28" i="6"/>
  <c r="E28" i="6" s="1"/>
  <c r="C56" i="6"/>
  <c r="E56" i="6" s="1"/>
  <c r="C82" i="6"/>
  <c r="E82" i="6" s="1"/>
  <c r="C92" i="6"/>
  <c r="E92" i="6" s="1"/>
  <c r="B97" i="6"/>
  <c r="D97" i="6" s="1"/>
  <c r="B149" i="6"/>
  <c r="D149" i="6" s="1"/>
  <c r="F149" i="6" s="1"/>
  <c r="G149" i="6" s="1"/>
  <c r="C4" i="6"/>
  <c r="E4" i="6" s="1"/>
  <c r="C36" i="6"/>
  <c r="E36" i="6" s="1"/>
  <c r="C48" i="6"/>
  <c r="E48" i="6" s="1"/>
  <c r="B57" i="6"/>
  <c r="D57" i="6" s="1"/>
  <c r="C70" i="6"/>
  <c r="E70" i="6" s="1"/>
  <c r="B75" i="6"/>
  <c r="D75" i="6" s="1"/>
  <c r="F75" i="6" s="1"/>
  <c r="B80" i="6"/>
  <c r="D80" i="6" s="1"/>
  <c r="C98" i="6"/>
  <c r="E98" i="6" s="1"/>
  <c r="G98" i="6" s="1"/>
  <c r="C134" i="6"/>
  <c r="E134" i="6" s="1"/>
  <c r="B140" i="6"/>
  <c r="D140" i="6" s="1"/>
  <c r="F140" i="6" s="1"/>
  <c r="G140" i="6" s="1"/>
  <c r="B167" i="6"/>
  <c r="D167" i="6" s="1"/>
  <c r="F167" i="6" s="1"/>
  <c r="C184" i="6"/>
  <c r="E184" i="6" s="1"/>
  <c r="B190" i="6"/>
  <c r="D190" i="6" s="1"/>
  <c r="F190" i="6" s="1"/>
  <c r="G190" i="6" s="1"/>
  <c r="C138" i="6"/>
  <c r="E138" i="6" s="1"/>
  <c r="B5" i="6"/>
  <c r="D5" i="6" s="1"/>
  <c r="F5" i="6" s="1"/>
  <c r="G5" i="6" s="1"/>
  <c r="B11" i="6"/>
  <c r="D11" i="6" s="1"/>
  <c r="B23" i="6"/>
  <c r="D23" i="6" s="1"/>
  <c r="F23" i="6" s="1"/>
  <c r="B33" i="6"/>
  <c r="D33" i="6" s="1"/>
  <c r="F33" i="6" s="1"/>
  <c r="G33" i="6" s="1"/>
  <c r="B41" i="6"/>
  <c r="D41" i="6" s="1"/>
  <c r="F41" i="6" s="1"/>
  <c r="G41" i="6" s="1"/>
  <c r="B84" i="6"/>
  <c r="D84" i="6" s="1"/>
  <c r="B89" i="6"/>
  <c r="D89" i="6" s="1"/>
  <c r="B112" i="6"/>
  <c r="D112" i="6" s="1"/>
  <c r="F112" i="6" s="1"/>
  <c r="G112" i="6" s="1"/>
  <c r="C130" i="6"/>
  <c r="E130" i="6" s="1"/>
  <c r="C8" i="6"/>
  <c r="E8" i="6" s="1"/>
  <c r="B17" i="6"/>
  <c r="D17" i="6" s="1"/>
  <c r="F17" i="6" s="1"/>
  <c r="G17" i="6" s="1"/>
  <c r="B20" i="6"/>
  <c r="D20" i="6" s="1"/>
  <c r="F20" i="6" s="1"/>
  <c r="G20" i="6" s="1"/>
  <c r="B26" i="6"/>
  <c r="D26" i="6" s="1"/>
  <c r="B37" i="6"/>
  <c r="D37" i="6" s="1"/>
  <c r="B49" i="6"/>
  <c r="D49" i="6" s="1"/>
  <c r="F49" i="6" s="1"/>
  <c r="B67" i="6"/>
  <c r="D67" i="6" s="1"/>
  <c r="F67" i="6" s="1"/>
  <c r="G67" i="6" s="1"/>
  <c r="B71" i="6"/>
  <c r="D71" i="6" s="1"/>
  <c r="F71" i="6" s="1"/>
  <c r="C99" i="6"/>
  <c r="E99" i="6" s="1"/>
  <c r="G99" i="6" s="1"/>
  <c r="B105" i="6"/>
  <c r="D105" i="6" s="1"/>
  <c r="F105" i="6" s="1"/>
  <c r="G105" i="6" s="1"/>
  <c r="C124" i="6"/>
  <c r="E124" i="6" s="1"/>
  <c r="B151" i="6"/>
  <c r="D151" i="6" s="1"/>
  <c r="F151" i="6" s="1"/>
  <c r="G151" i="6" s="1"/>
  <c r="C163" i="6"/>
  <c r="E163" i="6" s="1"/>
  <c r="B191" i="6"/>
  <c r="D191" i="6" s="1"/>
  <c r="B14" i="6"/>
  <c r="D14" i="6" s="1"/>
  <c r="F14" i="6" s="1"/>
  <c r="G14" i="6" s="1"/>
  <c r="B30" i="6"/>
  <c r="D30" i="6" s="1"/>
  <c r="B54" i="6"/>
  <c r="D54" i="6" s="1"/>
  <c r="F54" i="6" s="1"/>
  <c r="G54" i="6" s="1"/>
  <c r="I54" i="6" s="1"/>
  <c r="C62" i="6"/>
  <c r="E62" i="6" s="1"/>
  <c r="G62" i="6" s="1"/>
  <c r="C85" i="6"/>
  <c r="E85" i="6" s="1"/>
  <c r="C90" i="6"/>
  <c r="E90" i="6" s="1"/>
  <c r="G90" i="6" s="1"/>
  <c r="B131" i="6"/>
  <c r="D131" i="6" s="1"/>
  <c r="F131" i="6" s="1"/>
  <c r="G131" i="6" s="1"/>
  <c r="B142" i="6"/>
  <c r="D142" i="6" s="1"/>
  <c r="F142" i="6" s="1"/>
  <c r="C174" i="6"/>
  <c r="E174" i="6" s="1"/>
  <c r="C180" i="6"/>
  <c r="E180" i="6" s="1"/>
  <c r="B147" i="6"/>
  <c r="D147" i="6" s="1"/>
  <c r="F147" i="6" s="1"/>
  <c r="G147" i="6" s="1"/>
  <c r="H147" i="6" s="1"/>
  <c r="B157" i="6"/>
  <c r="D157" i="6" s="1"/>
  <c r="F157" i="6" s="1"/>
  <c r="G157" i="6" s="1"/>
  <c r="C182" i="6"/>
  <c r="E182" i="6" s="1"/>
  <c r="B192" i="6"/>
  <c r="D192" i="6" s="1"/>
  <c r="F192" i="6" s="1"/>
  <c r="C38" i="6"/>
  <c r="E38" i="6" s="1"/>
  <c r="B46" i="6"/>
  <c r="D46" i="6" s="1"/>
  <c r="F46" i="6" s="1"/>
  <c r="B101" i="6"/>
  <c r="D101" i="6" s="1"/>
  <c r="C132" i="6"/>
  <c r="E132" i="6" s="1"/>
  <c r="G132" i="6" s="1"/>
  <c r="B137" i="6"/>
  <c r="D137" i="6" s="1"/>
  <c r="C164" i="6"/>
  <c r="E164" i="6" s="1"/>
  <c r="C171" i="6"/>
  <c r="E171" i="6" s="1"/>
  <c r="B187" i="6"/>
  <c r="D187" i="6" s="1"/>
  <c r="F187" i="6" s="1"/>
  <c r="B197" i="6"/>
  <c r="D197" i="6" s="1"/>
  <c r="F197" i="6" s="1"/>
  <c r="G40" i="6"/>
  <c r="J40" i="6" s="1"/>
  <c r="G118" i="6"/>
  <c r="H118" i="6" s="1"/>
  <c r="G164" i="6"/>
  <c r="I164" i="6" s="1"/>
  <c r="F81" i="6"/>
  <c r="G81" i="6" s="1"/>
  <c r="F52" i="6"/>
  <c r="G52" i="6" s="1"/>
  <c r="G167" i="6"/>
  <c r="H167" i="6" s="1"/>
  <c r="F16" i="6"/>
  <c r="G16" i="6" s="1"/>
  <c r="F4" i="6"/>
  <c r="G4" i="6" s="1"/>
  <c r="F10" i="6"/>
  <c r="G10" i="6" s="1"/>
  <c r="F22" i="6"/>
  <c r="G22" i="6" s="1"/>
  <c r="F32" i="6"/>
  <c r="G32" i="6" s="1"/>
  <c r="F47" i="6"/>
  <c r="G47" i="6" s="1"/>
  <c r="F48" i="6"/>
  <c r="F8" i="6"/>
  <c r="G8" i="6" s="1"/>
  <c r="F11" i="6"/>
  <c r="G11" i="6" s="1"/>
  <c r="F26" i="6"/>
  <c r="G26" i="6" s="1"/>
  <c r="F37" i="6"/>
  <c r="G37" i="6" s="1"/>
  <c r="H41" i="6"/>
  <c r="J41" i="6"/>
  <c r="I41" i="6"/>
  <c r="F6" i="6"/>
  <c r="G6" i="6" s="1"/>
  <c r="F38" i="6"/>
  <c r="F36" i="6"/>
  <c r="F9" i="6"/>
  <c r="G9" i="6" s="1"/>
  <c r="F21" i="6"/>
  <c r="G21" i="6" s="1"/>
  <c r="F24" i="6"/>
  <c r="G24" i="6" s="1"/>
  <c r="F27" i="6"/>
  <c r="G27" i="6" s="1"/>
  <c r="F31" i="6"/>
  <c r="G31" i="6" s="1"/>
  <c r="F15" i="6"/>
  <c r="G15" i="6" s="1"/>
  <c r="F28" i="6"/>
  <c r="G28" i="6" s="1"/>
  <c r="C50" i="6"/>
  <c r="E50" i="6" s="1"/>
  <c r="B50" i="6"/>
  <c r="D50" i="6" s="1"/>
  <c r="F56" i="6"/>
  <c r="G56" i="6" s="1"/>
  <c r="C74" i="6"/>
  <c r="E74" i="6" s="1"/>
  <c r="B74" i="6"/>
  <c r="D74" i="6" s="1"/>
  <c r="F86" i="6"/>
  <c r="C116" i="6"/>
  <c r="E116" i="6" s="1"/>
  <c r="B116" i="6"/>
  <c r="D116" i="6" s="1"/>
  <c r="F124" i="6"/>
  <c r="C129" i="6"/>
  <c r="E129" i="6" s="1"/>
  <c r="B129" i="6"/>
  <c r="D129" i="6" s="1"/>
  <c r="F133" i="6"/>
  <c r="G133" i="6" s="1"/>
  <c r="G25" i="6"/>
  <c r="F59" i="6"/>
  <c r="G59" i="6" s="1"/>
  <c r="C86" i="6"/>
  <c r="E86" i="6" s="1"/>
  <c r="G86" i="6" s="1"/>
  <c r="C121" i="6"/>
  <c r="E121" i="6" s="1"/>
  <c r="B121" i="6"/>
  <c r="D121" i="6" s="1"/>
  <c r="F137" i="6"/>
  <c r="G137" i="6" s="1"/>
  <c r="F13" i="6"/>
  <c r="G18" i="6"/>
  <c r="F30" i="6"/>
  <c r="G30" i="6" s="1"/>
  <c r="F35" i="6"/>
  <c r="G35" i="6" s="1"/>
  <c r="G42" i="6"/>
  <c r="C44" i="6"/>
  <c r="E44" i="6" s="1"/>
  <c r="B44" i="6"/>
  <c r="D44" i="6" s="1"/>
  <c r="F78" i="6"/>
  <c r="C108" i="6"/>
  <c r="E108" i="6" s="1"/>
  <c r="B108" i="6"/>
  <c r="D108" i="6" s="1"/>
  <c r="F182" i="6"/>
  <c r="F12" i="6"/>
  <c r="G12" i="6" s="1"/>
  <c r="C39" i="6"/>
  <c r="E39" i="6" s="1"/>
  <c r="B39" i="6"/>
  <c r="D39" i="6" s="1"/>
  <c r="F51" i="6"/>
  <c r="G51" i="6" s="1"/>
  <c r="C78" i="6"/>
  <c r="E78" i="6" s="1"/>
  <c r="C104" i="6"/>
  <c r="E104" i="6" s="1"/>
  <c r="B104" i="6"/>
  <c r="D104" i="6" s="1"/>
  <c r="C29" i="6"/>
  <c r="E29" i="6" s="1"/>
  <c r="B29" i="6"/>
  <c r="D29" i="6" s="1"/>
  <c r="C34" i="6"/>
  <c r="E34" i="6" s="1"/>
  <c r="B34" i="6"/>
  <c r="D34" i="6" s="1"/>
  <c r="F57" i="6"/>
  <c r="G57" i="6" s="1"/>
  <c r="G75" i="6"/>
  <c r="F90" i="6"/>
  <c r="C100" i="6"/>
  <c r="E100" i="6" s="1"/>
  <c r="B100" i="6"/>
  <c r="D100" i="6" s="1"/>
  <c r="F134" i="6"/>
  <c r="C156" i="6"/>
  <c r="E156" i="6" s="1"/>
  <c r="B156" i="6"/>
  <c r="D156" i="6" s="1"/>
  <c r="C66" i="6"/>
  <c r="E66" i="6" s="1"/>
  <c r="B66" i="6"/>
  <c r="D66" i="6" s="1"/>
  <c r="G122" i="6"/>
  <c r="F143" i="6"/>
  <c r="G143" i="6" s="1"/>
  <c r="F172" i="6"/>
  <c r="F72" i="6"/>
  <c r="G72" i="6" s="1"/>
  <c r="C94" i="6"/>
  <c r="E94" i="6" s="1"/>
  <c r="B94" i="6"/>
  <c r="D94" i="6" s="1"/>
  <c r="F163" i="6"/>
  <c r="C3" i="6"/>
  <c r="E3" i="6" s="1"/>
  <c r="B3" i="6"/>
  <c r="D3" i="6" s="1"/>
  <c r="G23" i="6"/>
  <c r="B45" i="6"/>
  <c r="D45" i="6" s="1"/>
  <c r="C58" i="6"/>
  <c r="E58" i="6" s="1"/>
  <c r="B58" i="6"/>
  <c r="D58" i="6" s="1"/>
  <c r="F70" i="6"/>
  <c r="G70" i="6" s="1"/>
  <c r="F97" i="6"/>
  <c r="G97" i="6" s="1"/>
  <c r="F123" i="6"/>
  <c r="G123" i="6" s="1"/>
  <c r="F7" i="6"/>
  <c r="G7" i="6" s="1"/>
  <c r="F43" i="6"/>
  <c r="G43" i="6" s="1"/>
  <c r="F85" i="6"/>
  <c r="F91" i="6"/>
  <c r="G91" i="6" s="1"/>
  <c r="C159" i="6"/>
  <c r="E159" i="6" s="1"/>
  <c r="B159" i="6"/>
  <c r="D159" i="6" s="1"/>
  <c r="C2" i="6"/>
  <c r="E2" i="6" s="1"/>
  <c r="B2" i="6"/>
  <c r="D2" i="6" s="1"/>
  <c r="F55" i="6"/>
  <c r="G55" i="6" s="1"/>
  <c r="F82" i="6"/>
  <c r="G82" i="6" s="1"/>
  <c r="C106" i="6"/>
  <c r="E106" i="6" s="1"/>
  <c r="B106" i="6"/>
  <c r="D106" i="6" s="1"/>
  <c r="C111" i="6"/>
  <c r="E111" i="6" s="1"/>
  <c r="B111" i="6"/>
  <c r="D111" i="6" s="1"/>
  <c r="F191" i="6"/>
  <c r="G191" i="6" s="1"/>
  <c r="C63" i="6"/>
  <c r="E63" i="6" s="1"/>
  <c r="B63" i="6"/>
  <c r="D63" i="6" s="1"/>
  <c r="C146" i="6"/>
  <c r="E146" i="6" s="1"/>
  <c r="B146" i="6"/>
  <c r="D146" i="6" s="1"/>
  <c r="F184" i="6"/>
  <c r="G184" i="6" s="1"/>
  <c r="G187" i="6"/>
  <c r="C93" i="6"/>
  <c r="E93" i="6" s="1"/>
  <c r="B93" i="6"/>
  <c r="D93" i="6" s="1"/>
  <c r="F153" i="6"/>
  <c r="G153" i="6" s="1"/>
  <c r="C160" i="6"/>
  <c r="E160" i="6" s="1"/>
  <c r="B160" i="6"/>
  <c r="D160" i="6" s="1"/>
  <c r="G192" i="6"/>
  <c r="C196" i="6"/>
  <c r="E196" i="6" s="1"/>
  <c r="B196" i="6"/>
  <c r="D196" i="6" s="1"/>
  <c r="B113" i="6"/>
  <c r="D113" i="6" s="1"/>
  <c r="B115" i="6"/>
  <c r="D115" i="6" s="1"/>
  <c r="B141" i="6"/>
  <c r="D141" i="6" s="1"/>
  <c r="C161" i="6"/>
  <c r="E161" i="6" s="1"/>
  <c r="B161" i="6"/>
  <c r="D161" i="6" s="1"/>
  <c r="B170" i="6"/>
  <c r="D170" i="6" s="1"/>
  <c r="C73" i="6"/>
  <c r="E73" i="6" s="1"/>
  <c r="B73" i="6"/>
  <c r="D73" i="6" s="1"/>
  <c r="B119" i="6"/>
  <c r="D119" i="6" s="1"/>
  <c r="F138" i="6"/>
  <c r="G138" i="6"/>
  <c r="F144" i="6"/>
  <c r="F193" i="6"/>
  <c r="G193" i="6" s="1"/>
  <c r="J147" i="6"/>
  <c r="I147" i="6"/>
  <c r="F171" i="6"/>
  <c r="F180" i="6"/>
  <c r="G180" i="6" s="1"/>
  <c r="B189" i="6"/>
  <c r="D189" i="6" s="1"/>
  <c r="C53" i="6"/>
  <c r="E53" i="6" s="1"/>
  <c r="B53" i="6"/>
  <c r="D53" i="6" s="1"/>
  <c r="B60" i="6"/>
  <c r="D60" i="6" s="1"/>
  <c r="B68" i="6"/>
  <c r="D68" i="6" s="1"/>
  <c r="F69" i="6"/>
  <c r="G69" i="6" s="1"/>
  <c r="B76" i="6"/>
  <c r="D76" i="6" s="1"/>
  <c r="F77" i="6"/>
  <c r="G77" i="6" s="1"/>
  <c r="F96" i="6"/>
  <c r="G96" i="6" s="1"/>
  <c r="F130" i="6"/>
  <c r="C162" i="6"/>
  <c r="E162" i="6" s="1"/>
  <c r="B162" i="6"/>
  <c r="D162" i="6" s="1"/>
  <c r="F61" i="6"/>
  <c r="G61" i="6" s="1"/>
  <c r="B79" i="6"/>
  <c r="D79" i="6" s="1"/>
  <c r="F80" i="6"/>
  <c r="G80" i="6" s="1"/>
  <c r="F84" i="6"/>
  <c r="G84" i="6" s="1"/>
  <c r="B87" i="6"/>
  <c r="D87" i="6" s="1"/>
  <c r="F88" i="6"/>
  <c r="G88" i="6" s="1"/>
  <c r="F92" i="6"/>
  <c r="G92" i="6" s="1"/>
  <c r="B95" i="6"/>
  <c r="D95" i="6" s="1"/>
  <c r="C102" i="6"/>
  <c r="E102" i="6" s="1"/>
  <c r="B102" i="6"/>
  <c r="D102" i="6" s="1"/>
  <c r="B107" i="6"/>
  <c r="D107" i="6" s="1"/>
  <c r="B120" i="6"/>
  <c r="D120" i="6" s="1"/>
  <c r="C126" i="6"/>
  <c r="E126" i="6" s="1"/>
  <c r="B126" i="6"/>
  <c r="D126" i="6" s="1"/>
  <c r="C136" i="6"/>
  <c r="E136" i="6" s="1"/>
  <c r="B136" i="6"/>
  <c r="D136" i="6" s="1"/>
  <c r="G142" i="6"/>
  <c r="F154" i="6"/>
  <c r="B64" i="6"/>
  <c r="D64" i="6" s="1"/>
  <c r="C83" i="6"/>
  <c r="E83" i="6" s="1"/>
  <c r="B83" i="6"/>
  <c r="D83" i="6" s="1"/>
  <c r="B114" i="6"/>
  <c r="D114" i="6" s="1"/>
  <c r="B139" i="6"/>
  <c r="D139" i="6" s="1"/>
  <c r="B158" i="6"/>
  <c r="D158" i="6" s="1"/>
  <c r="C158" i="6"/>
  <c r="E158" i="6" s="1"/>
  <c r="C168" i="6"/>
  <c r="E168" i="6" s="1"/>
  <c r="G168" i="6" s="1"/>
  <c r="F174" i="6"/>
  <c r="F183" i="6"/>
  <c r="G183" i="6" s="1"/>
  <c r="F194" i="6"/>
  <c r="G194" i="6" s="1"/>
  <c r="B179" i="6"/>
  <c r="D179" i="6" s="1"/>
  <c r="B181" i="6"/>
  <c r="D181" i="6" s="1"/>
  <c r="C186" i="6"/>
  <c r="E186" i="6" s="1"/>
  <c r="B186" i="6"/>
  <c r="D186" i="6" s="1"/>
  <c r="C148" i="6"/>
  <c r="E148" i="6" s="1"/>
  <c r="G148" i="6" s="1"/>
  <c r="B150" i="6"/>
  <c r="D150" i="6" s="1"/>
  <c r="B152" i="6"/>
  <c r="D152" i="6" s="1"/>
  <c r="B169" i="6"/>
  <c r="D169" i="6" s="1"/>
  <c r="C176" i="6"/>
  <c r="E176" i="6" s="1"/>
  <c r="B176" i="6"/>
  <c r="D176" i="6" s="1"/>
  <c r="C166" i="6"/>
  <c r="E166" i="6" s="1"/>
  <c r="B166" i="6"/>
  <c r="D166" i="6" s="1"/>
  <c r="B109" i="6"/>
  <c r="D109" i="6" s="1"/>
  <c r="C128" i="6"/>
  <c r="E128" i="6" s="1"/>
  <c r="G128" i="6" s="1"/>
  <c r="C178" i="6"/>
  <c r="E178" i="6" s="1"/>
  <c r="G178" i="6" s="1"/>
  <c r="B201" i="6"/>
  <c r="D201" i="6" s="1"/>
  <c r="B200" i="6"/>
  <c r="D200" i="6" s="1"/>
  <c r="B199" i="6"/>
  <c r="D199" i="6" s="1"/>
  <c r="B198" i="6"/>
  <c r="D198" i="6" s="1"/>
  <c r="B125" i="6"/>
  <c r="D125" i="6" s="1"/>
  <c r="B135" i="6"/>
  <c r="D135" i="6" s="1"/>
  <c r="B145" i="6"/>
  <c r="D145" i="6" s="1"/>
  <c r="B155" i="6"/>
  <c r="D155" i="6" s="1"/>
  <c r="B165" i="6"/>
  <c r="D165" i="6" s="1"/>
  <c r="B175" i="6"/>
  <c r="D175" i="6" s="1"/>
  <c r="B185" i="6"/>
  <c r="D185" i="6" s="1"/>
  <c r="B195" i="6"/>
  <c r="D195" i="6" s="1"/>
  <c r="D107" i="5"/>
  <c r="D2" i="5"/>
  <c r="D95" i="5"/>
  <c r="D154" i="5"/>
  <c r="D144" i="5"/>
  <c r="D134" i="5"/>
  <c r="D13" i="5"/>
  <c r="B78" i="5"/>
  <c r="G83" i="5"/>
  <c r="B50" i="5"/>
  <c r="B119" i="5"/>
  <c r="B30" i="5"/>
  <c r="B72" i="5"/>
  <c r="B169" i="5"/>
  <c r="B27" i="5"/>
  <c r="B180" i="5"/>
  <c r="B42" i="5"/>
  <c r="B7" i="5"/>
  <c r="B136" i="5"/>
  <c r="B141" i="5"/>
  <c r="B16" i="5"/>
  <c r="B61" i="5"/>
  <c r="B88" i="5"/>
  <c r="B125" i="5"/>
  <c r="B171" i="5"/>
  <c r="B186" i="5"/>
  <c r="B28" i="5"/>
  <c r="B68" i="5"/>
  <c r="B93" i="5"/>
  <c r="B97" i="5"/>
  <c r="B132" i="5"/>
  <c r="B175" i="5"/>
  <c r="B197" i="5"/>
  <c r="B48" i="5"/>
  <c r="B152" i="5"/>
  <c r="B182" i="5"/>
  <c r="B25" i="5"/>
  <c r="B33" i="5"/>
  <c r="B44" i="5"/>
  <c r="B54" i="5"/>
  <c r="B80" i="5"/>
  <c r="B85" i="5"/>
  <c r="B133" i="5"/>
  <c r="B138" i="5"/>
  <c r="B147" i="5"/>
  <c r="B193" i="5"/>
  <c r="B17" i="5"/>
  <c r="B21" i="5"/>
  <c r="B37" i="5"/>
  <c r="B58" i="5"/>
  <c r="B94" i="5"/>
  <c r="B103" i="5"/>
  <c r="B123" i="5"/>
  <c r="B143" i="5"/>
  <c r="B158" i="5"/>
  <c r="B183" i="5"/>
  <c r="B77" i="5"/>
  <c r="B113" i="5"/>
  <c r="B153" i="5"/>
  <c r="B173" i="5"/>
  <c r="B34" i="5"/>
  <c r="B73" i="5"/>
  <c r="B106" i="5"/>
  <c r="B126" i="5"/>
  <c r="B177" i="5"/>
  <c r="B131" i="5"/>
  <c r="B64" i="5"/>
  <c r="B67" i="5"/>
  <c r="B70" i="5"/>
  <c r="B116" i="5"/>
  <c r="B127" i="5"/>
  <c r="B6" i="5"/>
  <c r="B12" i="5"/>
  <c r="B20" i="5"/>
  <c r="B24" i="5"/>
  <c r="B41" i="5"/>
  <c r="B45" i="5"/>
  <c r="B53" i="5"/>
  <c r="B57" i="5"/>
  <c r="B117" i="5"/>
  <c r="B82" i="5"/>
  <c r="B84" i="5"/>
  <c r="B174" i="5"/>
  <c r="B60" i="5"/>
  <c r="B86" i="5"/>
  <c r="B104" i="5"/>
  <c r="B4" i="5"/>
  <c r="B10" i="5"/>
  <c r="B23" i="5"/>
  <c r="B40" i="5"/>
  <c r="B52" i="5"/>
  <c r="B56" i="5"/>
  <c r="B63" i="5"/>
  <c r="B74" i="5"/>
  <c r="B90" i="5"/>
  <c r="B96" i="5"/>
  <c r="B14" i="5"/>
  <c r="B26" i="5"/>
  <c r="B31" i="5"/>
  <c r="B35" i="5"/>
  <c r="B43" i="5"/>
  <c r="B47" i="5"/>
  <c r="B76" i="5"/>
  <c r="B92" i="5"/>
  <c r="B102" i="5"/>
  <c r="B140" i="5"/>
  <c r="B160" i="5"/>
  <c r="B3" i="5"/>
  <c r="B65" i="5"/>
  <c r="B71" i="5"/>
  <c r="B79" i="5"/>
  <c r="B105" i="5"/>
  <c r="B51" i="5"/>
  <c r="B62" i="5"/>
  <c r="B81" i="5"/>
  <c r="B157" i="5"/>
  <c r="B135" i="5"/>
  <c r="B190" i="5"/>
  <c r="B108" i="5"/>
  <c r="B120" i="5"/>
  <c r="B155" i="5"/>
  <c r="B185" i="5"/>
  <c r="B168" i="5"/>
  <c r="B115" i="5"/>
  <c r="B124" i="5"/>
  <c r="B151" i="5"/>
  <c r="B188" i="5"/>
  <c r="B199" i="5"/>
  <c r="B146" i="5"/>
  <c r="B196" i="5"/>
  <c r="B166" i="5"/>
  <c r="B149" i="5"/>
  <c r="B162" i="5"/>
  <c r="B179" i="5"/>
  <c r="B194" i="5"/>
  <c r="B201" i="5"/>
  <c r="B145" i="5"/>
  <c r="B195" i="5"/>
  <c r="B165" i="5"/>
  <c r="J380" i="5" l="1"/>
  <c r="H380" i="5"/>
  <c r="H400" i="5"/>
  <c r="I400" i="5"/>
  <c r="J400" i="5"/>
  <c r="J275" i="5"/>
  <c r="G398" i="5"/>
  <c r="J398" i="5" s="1"/>
  <c r="G469" i="5"/>
  <c r="J469" i="5" s="1"/>
  <c r="G459" i="5"/>
  <c r="J459" i="5" s="1"/>
  <c r="G299" i="5"/>
  <c r="J299" i="5" s="1"/>
  <c r="G260" i="5"/>
  <c r="I260" i="5" s="1"/>
  <c r="G392" i="5"/>
  <c r="J392" i="5" s="1"/>
  <c r="G378" i="5"/>
  <c r="J378" i="5" s="1"/>
  <c r="G324" i="5"/>
  <c r="J324" i="5" s="1"/>
  <c r="G417" i="5"/>
  <c r="H417" i="5" s="1"/>
  <c r="J272" i="5"/>
  <c r="I253" i="5"/>
  <c r="H253" i="5"/>
  <c r="G388" i="5"/>
  <c r="J388" i="5" s="1"/>
  <c r="G325" i="5"/>
  <c r="H325" i="5" s="1"/>
  <c r="G499" i="5"/>
  <c r="H348" i="5"/>
  <c r="J348" i="5"/>
  <c r="I348" i="5"/>
  <c r="G467" i="7"/>
  <c r="I467" i="7" s="1"/>
  <c r="G312" i="7"/>
  <c r="I312" i="7" s="1"/>
  <c r="H349" i="5"/>
  <c r="J349" i="5"/>
  <c r="G204" i="5"/>
  <c r="J204" i="5" s="1"/>
  <c r="G381" i="5"/>
  <c r="J381" i="5" s="1"/>
  <c r="G246" i="5"/>
  <c r="H246" i="5" s="1"/>
  <c r="G442" i="5"/>
  <c r="I442" i="5" s="1"/>
  <c r="G410" i="7"/>
  <c r="I410" i="7" s="1"/>
  <c r="J327" i="5"/>
  <c r="H327" i="5"/>
  <c r="I327" i="5"/>
  <c r="G407" i="5"/>
  <c r="H407" i="5" s="1"/>
  <c r="G489" i="5"/>
  <c r="I489" i="5" s="1"/>
  <c r="G367" i="5"/>
  <c r="H367" i="5" s="1"/>
  <c r="G495" i="5"/>
  <c r="I495" i="5" s="1"/>
  <c r="G429" i="5"/>
  <c r="J429" i="5" s="1"/>
  <c r="G412" i="5"/>
  <c r="J412" i="5" s="1"/>
  <c r="G451" i="5"/>
  <c r="H451" i="5" s="1"/>
  <c r="G361" i="5"/>
  <c r="J361" i="5" s="1"/>
  <c r="G202" i="5"/>
  <c r="I202" i="5" s="1"/>
  <c r="G501" i="5"/>
  <c r="I501" i="5" s="1"/>
  <c r="G228" i="7"/>
  <c r="I228" i="7" s="1"/>
  <c r="G351" i="5"/>
  <c r="J351" i="5" s="1"/>
  <c r="G437" i="5"/>
  <c r="H437" i="5" s="1"/>
  <c r="I302" i="5"/>
  <c r="I349" i="5"/>
  <c r="J302" i="5"/>
  <c r="G446" i="7"/>
  <c r="I446" i="7" s="1"/>
  <c r="G438" i="7"/>
  <c r="I438" i="7" s="1"/>
  <c r="G372" i="7"/>
  <c r="I372" i="7" s="1"/>
  <c r="G442" i="7"/>
  <c r="I442" i="7" s="1"/>
  <c r="G496" i="7"/>
  <c r="I496" i="7" s="1"/>
  <c r="G6" i="7"/>
  <c r="I6" i="7" s="1"/>
  <c r="G471" i="7"/>
  <c r="I471" i="7" s="1"/>
  <c r="G483" i="7"/>
  <c r="I483" i="7" s="1"/>
  <c r="G143" i="7"/>
  <c r="I143" i="7" s="1"/>
  <c r="G350" i="7"/>
  <c r="I350" i="7" s="1"/>
  <c r="G452" i="7"/>
  <c r="I452" i="7" s="1"/>
  <c r="G387" i="7"/>
  <c r="I387" i="7" s="1"/>
  <c r="G413" i="7"/>
  <c r="I413" i="7" s="1"/>
  <c r="G394" i="7"/>
  <c r="I394" i="7" s="1"/>
  <c r="G168" i="7"/>
  <c r="I168" i="7" s="1"/>
  <c r="G146" i="7"/>
  <c r="I146" i="7" s="1"/>
  <c r="G162" i="7"/>
  <c r="I162" i="7" s="1"/>
  <c r="G311" i="7"/>
  <c r="I311" i="7" s="1"/>
  <c r="G196" i="7"/>
  <c r="J196" i="7" s="1"/>
  <c r="G79" i="7"/>
  <c r="I79" i="7" s="1"/>
  <c r="G487" i="7"/>
  <c r="I487" i="7" s="1"/>
  <c r="G408" i="7"/>
  <c r="I408" i="7" s="1"/>
  <c r="G301" i="7"/>
  <c r="I301" i="7" s="1"/>
  <c r="G251" i="7"/>
  <c r="I251" i="7" s="1"/>
  <c r="G221" i="7"/>
  <c r="I221" i="7" s="1"/>
  <c r="G252" i="7"/>
  <c r="I252" i="7" s="1"/>
  <c r="G213" i="7"/>
  <c r="I213" i="7" s="1"/>
  <c r="G190" i="7"/>
  <c r="H190" i="7" s="1"/>
  <c r="G309" i="7"/>
  <c r="I309" i="7" s="1"/>
  <c r="G332" i="7"/>
  <c r="I332" i="7" s="1"/>
  <c r="G453" i="7"/>
  <c r="I453" i="7" s="1"/>
  <c r="G450" i="7"/>
  <c r="I450" i="7" s="1"/>
  <c r="G161" i="7"/>
  <c r="H161" i="7" s="1"/>
  <c r="G152" i="7"/>
  <c r="I152" i="7" s="1"/>
  <c r="G219" i="7"/>
  <c r="I219" i="7" s="1"/>
  <c r="G458" i="7"/>
  <c r="I458" i="7" s="1"/>
  <c r="G18" i="7"/>
  <c r="I18" i="7" s="1"/>
  <c r="G144" i="7"/>
  <c r="I144" i="7" s="1"/>
  <c r="J453" i="5"/>
  <c r="J322" i="5"/>
  <c r="H453" i="5"/>
  <c r="H476" i="5"/>
  <c r="H322" i="5"/>
  <c r="J424" i="5"/>
  <c r="I424" i="5"/>
  <c r="H424" i="5"/>
  <c r="H242" i="5"/>
  <c r="J242" i="5"/>
  <c r="G281" i="5"/>
  <c r="J281" i="5" s="1"/>
  <c r="H270" i="5"/>
  <c r="G391" i="5"/>
  <c r="I391" i="5" s="1"/>
  <c r="I380" i="5"/>
  <c r="J270" i="5"/>
  <c r="J334" i="5"/>
  <c r="G188" i="7"/>
  <c r="I188" i="7" s="1"/>
  <c r="G486" i="7"/>
  <c r="I486" i="7" s="1"/>
  <c r="G307" i="7"/>
  <c r="I307" i="7" s="1"/>
  <c r="G120" i="7"/>
  <c r="I120" i="7" s="1"/>
  <c r="G82" i="7"/>
  <c r="I82" i="7" s="1"/>
  <c r="G440" i="7"/>
  <c r="J440" i="7" s="1"/>
  <c r="G367" i="7"/>
  <c r="I367" i="7" s="1"/>
  <c r="G166" i="7"/>
  <c r="I166" i="7" s="1"/>
  <c r="G344" i="7"/>
  <c r="I344" i="7" s="1"/>
  <c r="G71" i="7"/>
  <c r="I71" i="7" s="1"/>
  <c r="G455" i="7"/>
  <c r="I455" i="7" s="1"/>
  <c r="G343" i="7"/>
  <c r="I343" i="7" s="1"/>
  <c r="G494" i="7"/>
  <c r="I494" i="7" s="1"/>
  <c r="G464" i="7"/>
  <c r="I464" i="7" s="1"/>
  <c r="G176" i="7"/>
  <c r="I176" i="7" s="1"/>
  <c r="G148" i="7"/>
  <c r="I148" i="7" s="1"/>
  <c r="G268" i="7"/>
  <c r="I268" i="7" s="1"/>
  <c r="G248" i="7"/>
  <c r="I248" i="7" s="1"/>
  <c r="G334" i="7"/>
  <c r="I334" i="7" s="1"/>
  <c r="G489" i="7"/>
  <c r="I489" i="7" s="1"/>
  <c r="G48" i="7"/>
  <c r="I48" i="7" s="1"/>
  <c r="G439" i="7"/>
  <c r="I439" i="7" s="1"/>
  <c r="G293" i="7"/>
  <c r="I293" i="7" s="1"/>
  <c r="G174" i="7"/>
  <c r="I174" i="7" s="1"/>
  <c r="G75" i="7"/>
  <c r="I75" i="7" s="1"/>
  <c r="G462" i="7"/>
  <c r="H462" i="7" s="1"/>
  <c r="G431" i="7"/>
  <c r="I431" i="7" s="1"/>
  <c r="G239" i="7"/>
  <c r="I239" i="7" s="1"/>
  <c r="G396" i="7"/>
  <c r="I396" i="7" s="1"/>
  <c r="G401" i="7"/>
  <c r="I401" i="7" s="1"/>
  <c r="G21" i="7"/>
  <c r="I21" i="7" s="1"/>
  <c r="G171" i="7"/>
  <c r="I171" i="7" s="1"/>
  <c r="G35" i="7"/>
  <c r="I35" i="7" s="1"/>
  <c r="G153" i="7"/>
  <c r="I153" i="7" s="1"/>
  <c r="G402" i="7"/>
  <c r="I402" i="7" s="1"/>
  <c r="G406" i="7"/>
  <c r="I406" i="7" s="1"/>
  <c r="G154" i="7"/>
  <c r="I154" i="7" s="1"/>
  <c r="G185" i="7"/>
  <c r="J185" i="7" s="1"/>
  <c r="G480" i="7"/>
  <c r="I480" i="7" s="1"/>
  <c r="G187" i="7"/>
  <c r="I187" i="7" s="1"/>
  <c r="G472" i="7"/>
  <c r="H472" i="7" s="1"/>
  <c r="G65" i="7"/>
  <c r="H65" i="7" s="1"/>
  <c r="G68" i="7"/>
  <c r="I68" i="7" s="1"/>
  <c r="G172" i="7"/>
  <c r="I172" i="7" s="1"/>
  <c r="G433" i="7"/>
  <c r="I433" i="7" s="1"/>
  <c r="G130" i="7"/>
  <c r="I130" i="7" s="1"/>
  <c r="G304" i="7"/>
  <c r="I304" i="7" s="1"/>
  <c r="G125" i="7"/>
  <c r="I125" i="7" s="1"/>
  <c r="G61" i="7"/>
  <c r="J61" i="7" s="1"/>
  <c r="G302" i="7"/>
  <c r="I302" i="7" s="1"/>
  <c r="G116" i="7"/>
  <c r="I116" i="7" s="1"/>
  <c r="G360" i="7"/>
  <c r="I360" i="7" s="1"/>
  <c r="G272" i="7"/>
  <c r="I272" i="7" s="1"/>
  <c r="G15" i="7"/>
  <c r="I15" i="7" s="1"/>
  <c r="G149" i="7"/>
  <c r="I149" i="7" s="1"/>
  <c r="G73" i="7"/>
  <c r="I73" i="7" s="1"/>
  <c r="G191" i="7"/>
  <c r="I191" i="7" s="1"/>
  <c r="G62" i="7"/>
  <c r="H62" i="7" s="1"/>
  <c r="G437" i="7"/>
  <c r="I437" i="7" s="1"/>
  <c r="G194" i="7"/>
  <c r="I194" i="7" s="1"/>
  <c r="G376" i="7"/>
  <c r="I376" i="7" s="1"/>
  <c r="G255" i="7"/>
  <c r="I255" i="7" s="1"/>
  <c r="G112" i="7"/>
  <c r="I112" i="7" s="1"/>
  <c r="G264" i="7"/>
  <c r="H264" i="7" s="1"/>
  <c r="G163" i="7"/>
  <c r="I163" i="7" s="1"/>
  <c r="G340" i="7"/>
  <c r="I340" i="7" s="1"/>
  <c r="G58" i="7"/>
  <c r="I58" i="7" s="1"/>
  <c r="G243" i="7"/>
  <c r="I243" i="7" s="1"/>
  <c r="G347" i="7"/>
  <c r="I347" i="7" s="1"/>
  <c r="G369" i="7"/>
  <c r="I369" i="7" s="1"/>
  <c r="G195" i="7"/>
  <c r="I195" i="7" s="1"/>
  <c r="G457" i="7"/>
  <c r="I457" i="7" s="1"/>
  <c r="G327" i="7"/>
  <c r="I327" i="7" s="1"/>
  <c r="G69" i="7"/>
  <c r="I69" i="7" s="1"/>
  <c r="G32" i="7"/>
  <c r="H32" i="7" s="1"/>
  <c r="G95" i="7"/>
  <c r="H95" i="7" s="1"/>
  <c r="G56" i="7"/>
  <c r="I56" i="7" s="1"/>
  <c r="G47" i="7"/>
  <c r="I47" i="7" s="1"/>
  <c r="G436" i="7"/>
  <c r="I436" i="7" s="1"/>
  <c r="G405" i="7"/>
  <c r="I405" i="7" s="1"/>
  <c r="G298" i="7"/>
  <c r="I298" i="7" s="1"/>
  <c r="G281" i="7"/>
  <c r="I281" i="7" s="1"/>
  <c r="G192" i="7"/>
  <c r="I192" i="7" s="1"/>
  <c r="G137" i="7"/>
  <c r="I137" i="7" s="1"/>
  <c r="G474" i="7"/>
  <c r="I474" i="7" s="1"/>
  <c r="G443" i="7"/>
  <c r="I443" i="7" s="1"/>
  <c r="G395" i="7"/>
  <c r="I395" i="7" s="1"/>
  <c r="G370" i="7"/>
  <c r="I370" i="7" s="1"/>
  <c r="G318" i="7"/>
  <c r="I318" i="7" s="1"/>
  <c r="G297" i="7"/>
  <c r="H297" i="7" s="1"/>
  <c r="G247" i="7"/>
  <c r="I247" i="7" s="1"/>
  <c r="G204" i="7"/>
  <c r="I204" i="7" s="1"/>
  <c r="G140" i="7"/>
  <c r="I140" i="7" s="1"/>
  <c r="G399" i="7"/>
  <c r="I399" i="7" s="1"/>
  <c r="G169" i="7"/>
  <c r="I169" i="7" s="1"/>
  <c r="G111" i="7"/>
  <c r="I111" i="7" s="1"/>
  <c r="G9" i="7"/>
  <c r="I9" i="7" s="1"/>
  <c r="G356" i="7"/>
  <c r="I356" i="7" s="1"/>
  <c r="G106" i="7"/>
  <c r="I106" i="7" s="1"/>
  <c r="G50" i="7"/>
  <c r="I50" i="7" s="1"/>
  <c r="G46" i="7"/>
  <c r="I46" i="7" s="1"/>
  <c r="G133" i="7"/>
  <c r="I133" i="7" s="1"/>
  <c r="G352" i="7"/>
  <c r="I352" i="7" s="1"/>
  <c r="G238" i="7"/>
  <c r="I238" i="7" s="1"/>
  <c r="G132" i="7"/>
  <c r="I132" i="7" s="1"/>
  <c r="G300" i="7"/>
  <c r="I300" i="7" s="1"/>
  <c r="G385" i="7"/>
  <c r="I385" i="7" s="1"/>
  <c r="G381" i="7"/>
  <c r="I381" i="7" s="1"/>
  <c r="G425" i="7"/>
  <c r="H425" i="7" s="1"/>
  <c r="G178" i="7"/>
  <c r="I178" i="7" s="1"/>
  <c r="G365" i="7"/>
  <c r="I365" i="7" s="1"/>
  <c r="G393" i="7"/>
  <c r="I393" i="7" s="1"/>
  <c r="G203" i="7"/>
  <c r="I203" i="7" s="1"/>
  <c r="G13" i="7"/>
  <c r="I13" i="7" s="1"/>
  <c r="G501" i="7"/>
  <c r="I501" i="7" s="1"/>
  <c r="G222" i="7"/>
  <c r="I222" i="7" s="1"/>
  <c r="G316" i="7"/>
  <c r="I316" i="7" s="1"/>
  <c r="G482" i="7"/>
  <c r="I482" i="7" s="1"/>
  <c r="G165" i="7"/>
  <c r="H165" i="7" s="1"/>
  <c r="G491" i="7"/>
  <c r="I491" i="7" s="1"/>
  <c r="G29" i="7"/>
  <c r="I29" i="7" s="1"/>
  <c r="G273" i="7"/>
  <c r="I273" i="7" s="1"/>
  <c r="G223" i="7"/>
  <c r="I223" i="7" s="1"/>
  <c r="G180" i="7"/>
  <c r="I180" i="7" s="1"/>
  <c r="G39" i="7"/>
  <c r="I39" i="7" s="1"/>
  <c r="G328" i="7"/>
  <c r="J328" i="7" s="1"/>
  <c r="G269" i="7"/>
  <c r="I269" i="7" s="1"/>
  <c r="G205" i="7"/>
  <c r="I205" i="7" s="1"/>
  <c r="G108" i="7"/>
  <c r="I108" i="7" s="1"/>
  <c r="G30" i="7"/>
  <c r="I30" i="7" s="1"/>
  <c r="G357" i="7"/>
  <c r="H357" i="7" s="1"/>
  <c r="G314" i="7"/>
  <c r="I314" i="7" s="1"/>
  <c r="G306" i="7"/>
  <c r="I306" i="7" s="1"/>
  <c r="G209" i="7"/>
  <c r="I209" i="7" s="1"/>
  <c r="G186" i="7"/>
  <c r="I186" i="7" s="1"/>
  <c r="G448" i="7"/>
  <c r="H448" i="7" s="1"/>
  <c r="G351" i="7"/>
  <c r="I351" i="7" s="1"/>
  <c r="G377" i="7"/>
  <c r="I377" i="7" s="1"/>
  <c r="G31" i="7"/>
  <c r="J31" i="7" s="1"/>
  <c r="G325" i="7"/>
  <c r="I325" i="7" s="1"/>
  <c r="G253" i="7"/>
  <c r="J253" i="7" s="1"/>
  <c r="G389" i="7"/>
  <c r="I389" i="7" s="1"/>
  <c r="G286" i="7"/>
  <c r="I286" i="7" s="1"/>
  <c r="G158" i="7"/>
  <c r="I158" i="7" s="1"/>
  <c r="G324" i="7"/>
  <c r="I324" i="7" s="1"/>
  <c r="G201" i="7"/>
  <c r="I201" i="7" s="1"/>
  <c r="G83" i="7"/>
  <c r="I83" i="7" s="1"/>
  <c r="G107" i="7"/>
  <c r="I107" i="7" s="1"/>
  <c r="G289" i="7"/>
  <c r="I289" i="7" s="1"/>
  <c r="G74" i="7"/>
  <c r="I74" i="7" s="1"/>
  <c r="G230" i="7"/>
  <c r="J230" i="7" s="1"/>
  <c r="G380" i="7"/>
  <c r="I380" i="7" s="1"/>
  <c r="G424" i="7"/>
  <c r="I424" i="7" s="1"/>
  <c r="G5" i="7"/>
  <c r="I5" i="7" s="1"/>
  <c r="G84" i="7"/>
  <c r="I84" i="7" s="1"/>
  <c r="G170" i="7"/>
  <c r="H170" i="7" s="1"/>
  <c r="G403" i="7"/>
  <c r="I403" i="7" s="1"/>
  <c r="G254" i="7"/>
  <c r="J254" i="7" s="1"/>
  <c r="G291" i="7"/>
  <c r="I291" i="7" s="1"/>
  <c r="G432" i="7"/>
  <c r="I432" i="7" s="1"/>
  <c r="G206" i="7"/>
  <c r="I206" i="7" s="1"/>
  <c r="G63" i="7"/>
  <c r="I63" i="7" s="1"/>
  <c r="G354" i="7"/>
  <c r="I354" i="7" s="1"/>
  <c r="G285" i="7"/>
  <c r="J285" i="7" s="1"/>
  <c r="G227" i="7"/>
  <c r="I227" i="7" s="1"/>
  <c r="G129" i="7"/>
  <c r="I129" i="7" s="1"/>
  <c r="G234" i="7"/>
  <c r="I234" i="7" s="1"/>
  <c r="G86" i="7"/>
  <c r="I86" i="7" s="1"/>
  <c r="G33" i="7"/>
  <c r="I33" i="7" s="1"/>
  <c r="G3" i="7"/>
  <c r="I3" i="7" s="1"/>
  <c r="G374" i="7"/>
  <c r="I374" i="7" s="1"/>
  <c r="G115" i="7"/>
  <c r="I115" i="7" s="1"/>
  <c r="G315" i="7"/>
  <c r="I315" i="7" s="1"/>
  <c r="G179" i="7"/>
  <c r="I179" i="7" s="1"/>
  <c r="G383" i="7"/>
  <c r="I383" i="7" s="1"/>
  <c r="G362" i="7"/>
  <c r="I362" i="7" s="1"/>
  <c r="G78" i="7"/>
  <c r="J78" i="7" s="1"/>
  <c r="G330" i="7"/>
  <c r="I330" i="7" s="1"/>
  <c r="G278" i="7"/>
  <c r="I278" i="7" s="1"/>
  <c r="G181" i="7"/>
  <c r="I181" i="7" s="1"/>
  <c r="G91" i="7"/>
  <c r="I91" i="7" s="1"/>
  <c r="G355" i="7"/>
  <c r="J355" i="7" s="1"/>
  <c r="G266" i="7"/>
  <c r="I266" i="7" s="1"/>
  <c r="G197" i="7"/>
  <c r="I197" i="7" s="1"/>
  <c r="G117" i="7"/>
  <c r="I117" i="7" s="1"/>
  <c r="G497" i="7"/>
  <c r="I497" i="7" s="1"/>
  <c r="G445" i="7"/>
  <c r="I445" i="7" s="1"/>
  <c r="G397" i="7"/>
  <c r="I397" i="7" s="1"/>
  <c r="G479" i="7"/>
  <c r="I479" i="7" s="1"/>
  <c r="G242" i="7"/>
  <c r="I242" i="7" s="1"/>
  <c r="G216" i="7"/>
  <c r="H216" i="7" s="1"/>
  <c r="G155" i="7"/>
  <c r="I155" i="7" s="1"/>
  <c r="G127" i="7"/>
  <c r="I127" i="7" s="1"/>
  <c r="G85" i="7"/>
  <c r="I85" i="7" s="1"/>
  <c r="G379" i="7"/>
  <c r="I379" i="7" s="1"/>
  <c r="G473" i="7"/>
  <c r="J473" i="7" s="1"/>
  <c r="G407" i="7"/>
  <c r="I407" i="7" s="1"/>
  <c r="G275" i="7"/>
  <c r="I275" i="7" s="1"/>
  <c r="G258" i="7"/>
  <c r="H258" i="7" s="1"/>
  <c r="G220" i="7"/>
  <c r="J220" i="7" s="1"/>
  <c r="G477" i="7"/>
  <c r="I477" i="7" s="1"/>
  <c r="G118" i="7"/>
  <c r="I118" i="7" s="1"/>
  <c r="G353" i="7"/>
  <c r="I353" i="7" s="1"/>
  <c r="G485" i="7"/>
  <c r="I485" i="7" s="1"/>
  <c r="G295" i="7"/>
  <c r="I295" i="7" s="1"/>
  <c r="G441" i="7"/>
  <c r="I441" i="7" s="1"/>
  <c r="G329" i="7"/>
  <c r="I329" i="7" s="1"/>
  <c r="G210" i="7"/>
  <c r="I210" i="7" s="1"/>
  <c r="G113" i="7"/>
  <c r="I113" i="7" s="1"/>
  <c r="G88" i="7"/>
  <c r="I88" i="7" s="1"/>
  <c r="G7" i="7"/>
  <c r="I7" i="7" s="1"/>
  <c r="G349" i="7"/>
  <c r="I349" i="7" s="1"/>
  <c r="G231" i="7"/>
  <c r="I231" i="7" s="1"/>
  <c r="G53" i="7"/>
  <c r="H53" i="7" s="1"/>
  <c r="G317" i="7"/>
  <c r="I317" i="7" s="1"/>
  <c r="G2" i="7"/>
  <c r="I2" i="7" s="1"/>
  <c r="G495" i="7"/>
  <c r="H495" i="7" s="1"/>
  <c r="G232" i="7"/>
  <c r="I232" i="7" s="1"/>
  <c r="G211" i="7"/>
  <c r="J211" i="7" s="1"/>
  <c r="G465" i="7"/>
  <c r="I465" i="7" s="1"/>
  <c r="G429" i="7"/>
  <c r="I429" i="7" s="1"/>
  <c r="G382" i="7"/>
  <c r="H382" i="7" s="1"/>
  <c r="G41" i="7"/>
  <c r="I41" i="7" s="1"/>
  <c r="G277" i="7"/>
  <c r="I277" i="7" s="1"/>
  <c r="G102" i="7"/>
  <c r="I102" i="7" s="1"/>
  <c r="G323" i="7"/>
  <c r="I323" i="7" s="1"/>
  <c r="G16" i="7"/>
  <c r="I16" i="7" s="1"/>
  <c r="G368" i="7"/>
  <c r="I368" i="7" s="1"/>
  <c r="G500" i="7"/>
  <c r="I500" i="7" s="1"/>
  <c r="G420" i="7"/>
  <c r="I420" i="7" s="1"/>
  <c r="G72" i="7"/>
  <c r="I72" i="7" s="1"/>
  <c r="G52" i="7"/>
  <c r="H52" i="7" s="1"/>
  <c r="G468" i="7"/>
  <c r="I468" i="7" s="1"/>
  <c r="G358" i="7"/>
  <c r="H358" i="7" s="1"/>
  <c r="G157" i="7"/>
  <c r="I157" i="7" s="1"/>
  <c r="G14" i="7"/>
  <c r="I14" i="7" s="1"/>
  <c r="J314" i="5"/>
  <c r="I314" i="5"/>
  <c r="J292" i="5"/>
  <c r="I292" i="5"/>
  <c r="H292" i="5"/>
  <c r="H249" i="5"/>
  <c r="J249" i="5"/>
  <c r="H339" i="5"/>
  <c r="I339" i="5"/>
  <c r="J339" i="5"/>
  <c r="I415" i="5"/>
  <c r="J415" i="5"/>
  <c r="H415" i="5"/>
  <c r="I295" i="5"/>
  <c r="J295" i="5"/>
  <c r="I390" i="5"/>
  <c r="J390" i="5"/>
  <c r="H390" i="5"/>
  <c r="H239" i="5"/>
  <c r="J239" i="5"/>
  <c r="H466" i="5"/>
  <c r="I275" i="5"/>
  <c r="G335" i="5"/>
  <c r="J335" i="5" s="1"/>
  <c r="G382" i="5"/>
  <c r="H382" i="5" s="1"/>
  <c r="G491" i="5"/>
  <c r="J491" i="5" s="1"/>
  <c r="J218" i="5"/>
  <c r="I466" i="5"/>
  <c r="J273" i="5"/>
  <c r="J383" i="5"/>
  <c r="J310" i="5"/>
  <c r="I242" i="5"/>
  <c r="H273" i="5"/>
  <c r="I383" i="5"/>
  <c r="G130" i="5"/>
  <c r="H130" i="5" s="1"/>
  <c r="G439" i="5"/>
  <c r="H439" i="5" s="1"/>
  <c r="G358" i="5"/>
  <c r="J358" i="5" s="1"/>
  <c r="G458" i="5"/>
  <c r="J458" i="5" s="1"/>
  <c r="G362" i="5"/>
  <c r="J362" i="5" s="1"/>
  <c r="G66" i="5"/>
  <c r="I66" i="5" s="1"/>
  <c r="G431" i="5"/>
  <c r="H431" i="5" s="1"/>
  <c r="G271" i="5"/>
  <c r="J271" i="5" s="1"/>
  <c r="G462" i="5"/>
  <c r="I462" i="5" s="1"/>
  <c r="G308" i="7"/>
  <c r="I308" i="7" s="1"/>
  <c r="G92" i="7"/>
  <c r="I92" i="7" s="1"/>
  <c r="G292" i="7"/>
  <c r="I292" i="7" s="1"/>
  <c r="G449" i="7"/>
  <c r="I449" i="7" s="1"/>
  <c r="G331" i="7"/>
  <c r="I331" i="7" s="1"/>
  <c r="G263" i="7"/>
  <c r="I263" i="7" s="1"/>
  <c r="G96" i="7"/>
  <c r="I96" i="7" s="1"/>
  <c r="G229" i="7"/>
  <c r="I229" i="7" s="1"/>
  <c r="G121" i="7"/>
  <c r="I121" i="7" s="1"/>
  <c r="G276" i="7"/>
  <c r="J276" i="7" s="1"/>
  <c r="G262" i="7"/>
  <c r="I262" i="7" s="1"/>
  <c r="G257" i="7"/>
  <c r="I257" i="7" s="1"/>
  <c r="G493" i="7"/>
  <c r="I493" i="7" s="1"/>
  <c r="G427" i="7"/>
  <c r="I427" i="7" s="1"/>
  <c r="G294" i="7"/>
  <c r="H294" i="7" s="1"/>
  <c r="G105" i="7"/>
  <c r="H105" i="7" s="1"/>
  <c r="G236" i="7"/>
  <c r="H236" i="7" s="1"/>
  <c r="G499" i="7"/>
  <c r="I499" i="7" s="1"/>
  <c r="G296" i="7"/>
  <c r="I296" i="7" s="1"/>
  <c r="G447" i="7"/>
  <c r="I447" i="7" s="1"/>
  <c r="G322" i="7"/>
  <c r="I322" i="7" s="1"/>
  <c r="G147" i="7"/>
  <c r="I147" i="7" s="1"/>
  <c r="G81" i="7"/>
  <c r="I81" i="7" s="1"/>
  <c r="G45" i="7"/>
  <c r="I45" i="7" s="1"/>
  <c r="G25" i="7"/>
  <c r="I25" i="7" s="1"/>
  <c r="G313" i="7"/>
  <c r="I313" i="7" s="1"/>
  <c r="G245" i="7"/>
  <c r="I245" i="7" s="1"/>
  <c r="G217" i="7"/>
  <c r="I217" i="7" s="1"/>
  <c r="G198" i="7"/>
  <c r="I198" i="7" s="1"/>
  <c r="G97" i="7"/>
  <c r="I97" i="7" s="1"/>
  <c r="G44" i="7"/>
  <c r="I44" i="7" s="1"/>
  <c r="G426" i="7"/>
  <c r="I426" i="7" s="1"/>
  <c r="G54" i="7"/>
  <c r="J54" i="7" s="1"/>
  <c r="G375" i="7"/>
  <c r="I375" i="7" s="1"/>
  <c r="G423" i="7"/>
  <c r="I423" i="7" s="1"/>
  <c r="G38" i="7"/>
  <c r="I38" i="7" s="1"/>
  <c r="G150" i="7"/>
  <c r="I150" i="7" s="1"/>
  <c r="G138" i="7"/>
  <c r="I138" i="7" s="1"/>
  <c r="G320" i="7"/>
  <c r="I320" i="7" s="1"/>
  <c r="G265" i="7"/>
  <c r="J265" i="7" s="1"/>
  <c r="G55" i="7"/>
  <c r="I55" i="7" s="1"/>
  <c r="G256" i="7"/>
  <c r="I256" i="7" s="1"/>
  <c r="G175" i="7"/>
  <c r="J175" i="7" s="1"/>
  <c r="G456" i="7"/>
  <c r="I456" i="7" s="1"/>
  <c r="G417" i="7"/>
  <c r="I417" i="7" s="1"/>
  <c r="G391" i="7"/>
  <c r="I391" i="7" s="1"/>
  <c r="G305" i="7"/>
  <c r="J305" i="7" s="1"/>
  <c r="G259" i="7"/>
  <c r="I259" i="7" s="1"/>
  <c r="G136" i="7"/>
  <c r="J136" i="7" s="1"/>
  <c r="G392" i="7"/>
  <c r="H392" i="7" s="1"/>
  <c r="G415" i="7"/>
  <c r="I415" i="7" s="1"/>
  <c r="H425" i="5"/>
  <c r="I425" i="5"/>
  <c r="J425" i="5"/>
  <c r="G371" i="5"/>
  <c r="I371" i="5" s="1"/>
  <c r="H435" i="5"/>
  <c r="I228" i="5"/>
  <c r="G471" i="5"/>
  <c r="J471" i="5" s="1"/>
  <c r="G497" i="5"/>
  <c r="H497" i="5" s="1"/>
  <c r="J260" i="5"/>
  <c r="H260" i="5"/>
  <c r="J435" i="5"/>
  <c r="I411" i="5"/>
  <c r="H222" i="5"/>
  <c r="H297" i="5"/>
  <c r="J228" i="5"/>
  <c r="I307" i="5"/>
  <c r="I222" i="5"/>
  <c r="J366" i="5"/>
  <c r="G481" i="5"/>
  <c r="I481" i="5" s="1"/>
  <c r="I366" i="5"/>
  <c r="G350" i="5"/>
  <c r="H350" i="5" s="1"/>
  <c r="G492" i="5"/>
  <c r="H492" i="5" s="1"/>
  <c r="H218" i="5"/>
  <c r="J224" i="5"/>
  <c r="J233" i="5"/>
  <c r="J386" i="5"/>
  <c r="H277" i="5"/>
  <c r="J277" i="5"/>
  <c r="I277" i="5"/>
  <c r="I262" i="5"/>
  <c r="H262" i="5"/>
  <c r="J262" i="5"/>
  <c r="J414" i="5"/>
  <c r="I414" i="5"/>
  <c r="H414" i="5"/>
  <c r="H394" i="5"/>
  <c r="J394" i="5"/>
  <c r="I394" i="5"/>
  <c r="J300" i="5"/>
  <c r="H300" i="5"/>
  <c r="I300" i="5"/>
  <c r="J232" i="5"/>
  <c r="H232" i="5"/>
  <c r="I232" i="5"/>
  <c r="H308" i="5"/>
  <c r="I308" i="5"/>
  <c r="J308" i="5"/>
  <c r="I480" i="5"/>
  <c r="H480" i="5"/>
  <c r="J480" i="5"/>
  <c r="H238" i="5"/>
  <c r="I238" i="5"/>
  <c r="J238" i="5"/>
  <c r="H318" i="5"/>
  <c r="J318" i="5"/>
  <c r="I318" i="5"/>
  <c r="J426" i="5"/>
  <c r="I426" i="5"/>
  <c r="H298" i="5"/>
  <c r="I298" i="5"/>
  <c r="J298" i="5"/>
  <c r="G477" i="5"/>
  <c r="I477" i="5" s="1"/>
  <c r="G259" i="5"/>
  <c r="H259" i="5" s="1"/>
  <c r="H301" i="5"/>
  <c r="I316" i="5"/>
  <c r="I212" i="5"/>
  <c r="I404" i="5"/>
  <c r="G487" i="5"/>
  <c r="I487" i="5" s="1"/>
  <c r="I240" i="5"/>
  <c r="J316" i="5"/>
  <c r="J212" i="5"/>
  <c r="H404" i="5"/>
  <c r="J256" i="5"/>
  <c r="H393" i="5"/>
  <c r="I393" i="5"/>
  <c r="G247" i="5"/>
  <c r="I247" i="5" s="1"/>
  <c r="J288" i="5"/>
  <c r="J237" i="5"/>
  <c r="H291" i="5"/>
  <c r="J301" i="5"/>
  <c r="I392" i="5"/>
  <c r="H254" i="5"/>
  <c r="H256" i="5"/>
  <c r="G357" i="5"/>
  <c r="I357" i="5" s="1"/>
  <c r="H392" i="5"/>
  <c r="G452" i="5"/>
  <c r="H452" i="5" s="1"/>
  <c r="J305" i="5"/>
  <c r="G441" i="5"/>
  <c r="H441" i="5" s="1"/>
  <c r="I219" i="5"/>
  <c r="J219" i="5"/>
  <c r="H338" i="5"/>
  <c r="J338" i="5"/>
  <c r="I338" i="5"/>
  <c r="H499" i="5"/>
  <c r="I499" i="5"/>
  <c r="H500" i="5"/>
  <c r="I500" i="5"/>
  <c r="J500" i="5"/>
  <c r="H208" i="5"/>
  <c r="J208" i="5"/>
  <c r="H430" i="5"/>
  <c r="J430" i="5"/>
  <c r="I430" i="5"/>
  <c r="H360" i="5"/>
  <c r="J360" i="5"/>
  <c r="I451" i="5"/>
  <c r="H381" i="5"/>
  <c r="H223" i="5"/>
  <c r="J223" i="5"/>
  <c r="I223" i="5"/>
  <c r="H496" i="5"/>
  <c r="G203" i="5"/>
  <c r="J203" i="5" s="1"/>
  <c r="J486" i="5"/>
  <c r="J496" i="5"/>
  <c r="G313" i="5"/>
  <c r="H313" i="5" s="1"/>
  <c r="I306" i="5"/>
  <c r="H486" i="5"/>
  <c r="G436" i="5"/>
  <c r="H436" i="5" s="1"/>
  <c r="G457" i="5"/>
  <c r="I457" i="5" s="1"/>
  <c r="G401" i="5"/>
  <c r="J401" i="5" s="1"/>
  <c r="G229" i="5"/>
  <c r="I229" i="5" s="1"/>
  <c r="I373" i="5"/>
  <c r="H373" i="5"/>
  <c r="J373" i="5"/>
  <c r="I410" i="5"/>
  <c r="J410" i="5"/>
  <c r="H410" i="5"/>
  <c r="I278" i="5"/>
  <c r="J278" i="5"/>
  <c r="H278" i="5"/>
  <c r="H332" i="5"/>
  <c r="I332" i="5"/>
  <c r="J332" i="5"/>
  <c r="H384" i="5"/>
  <c r="I384" i="5"/>
  <c r="J384" i="5"/>
  <c r="J444" i="5"/>
  <c r="H444" i="5"/>
  <c r="I444" i="5"/>
  <c r="I290" i="5"/>
  <c r="H290" i="5"/>
  <c r="J290" i="5"/>
  <c r="J274" i="5"/>
  <c r="H274" i="5"/>
  <c r="I274" i="5"/>
  <c r="I285" i="5"/>
  <c r="J330" i="5"/>
  <c r="J214" i="5"/>
  <c r="I214" i="5"/>
  <c r="I216" i="5"/>
  <c r="J207" i="5"/>
  <c r="J291" i="5"/>
  <c r="J211" i="5"/>
  <c r="J344" i="5"/>
  <c r="G479" i="5"/>
  <c r="I479" i="5" s="1"/>
  <c r="H311" i="5"/>
  <c r="H216" i="5"/>
  <c r="J343" i="5"/>
  <c r="I343" i="5"/>
  <c r="H343" i="5"/>
  <c r="I320" i="5"/>
  <c r="H320" i="5"/>
  <c r="J320" i="5"/>
  <c r="I423" i="5"/>
  <c r="J423" i="5"/>
  <c r="H423" i="5"/>
  <c r="H440" i="5"/>
  <c r="J440" i="5"/>
  <c r="I440" i="5"/>
  <c r="H354" i="5"/>
  <c r="J354" i="5"/>
  <c r="I354" i="5"/>
  <c r="I464" i="5"/>
  <c r="J464" i="5"/>
  <c r="H464" i="5"/>
  <c r="I494" i="5"/>
  <c r="H494" i="5"/>
  <c r="J494" i="5"/>
  <c r="I215" i="5"/>
  <c r="J215" i="5"/>
  <c r="H215" i="5"/>
  <c r="I450" i="5"/>
  <c r="H450" i="5"/>
  <c r="J450" i="5"/>
  <c r="I283" i="5"/>
  <c r="J283" i="5"/>
  <c r="H283" i="5"/>
  <c r="J220" i="5"/>
  <c r="H220" i="5"/>
  <c r="I220" i="5"/>
  <c r="J286" i="5"/>
  <c r="I286" i="5"/>
  <c r="H286" i="5"/>
  <c r="I230" i="5"/>
  <c r="H230" i="5"/>
  <c r="J230" i="5"/>
  <c r="I342" i="5"/>
  <c r="J342" i="5"/>
  <c r="H342" i="5"/>
  <c r="I385" i="5"/>
  <c r="J385" i="5"/>
  <c r="H385" i="5"/>
  <c r="I269" i="5"/>
  <c r="H269" i="5"/>
  <c r="J269" i="5"/>
  <c r="H465" i="5"/>
  <c r="J465" i="5"/>
  <c r="I465" i="5"/>
  <c r="H460" i="5"/>
  <c r="J460" i="5"/>
  <c r="I460" i="5"/>
  <c r="J252" i="5"/>
  <c r="H252" i="5"/>
  <c r="I252" i="5"/>
  <c r="J454" i="5"/>
  <c r="H454" i="5"/>
  <c r="I454" i="5"/>
  <c r="H478" i="5"/>
  <c r="I478" i="5"/>
  <c r="J478" i="5"/>
  <c r="J353" i="5"/>
  <c r="H353" i="5"/>
  <c r="I353" i="5"/>
  <c r="I470" i="5"/>
  <c r="J470" i="5"/>
  <c r="H470" i="5"/>
  <c r="J312" i="5"/>
  <c r="I312" i="5"/>
  <c r="H312" i="5"/>
  <c r="J257" i="5"/>
  <c r="H257" i="5"/>
  <c r="I257" i="5"/>
  <c r="H498" i="5"/>
  <c r="I498" i="5"/>
  <c r="J498" i="5"/>
  <c r="H303" i="5"/>
  <c r="I303" i="5"/>
  <c r="J303" i="5"/>
  <c r="H263" i="5"/>
  <c r="I263" i="5"/>
  <c r="J263" i="5"/>
  <c r="J213" i="5"/>
  <c r="H213" i="5"/>
  <c r="I213" i="5"/>
  <c r="H333" i="5"/>
  <c r="I333" i="5"/>
  <c r="J333" i="5"/>
  <c r="I488" i="5"/>
  <c r="J488" i="5"/>
  <c r="H488" i="5"/>
  <c r="I323" i="5"/>
  <c r="H323" i="5"/>
  <c r="J323" i="5"/>
  <c r="H328" i="5"/>
  <c r="J328" i="5"/>
  <c r="I328" i="5"/>
  <c r="D65" i="5"/>
  <c r="E65" i="5"/>
  <c r="F65" i="5"/>
  <c r="E37" i="5"/>
  <c r="F37" i="5"/>
  <c r="E136" i="5"/>
  <c r="F136" i="5"/>
  <c r="G36" i="6"/>
  <c r="D145" i="5"/>
  <c r="F145" i="5"/>
  <c r="E145" i="5"/>
  <c r="D194" i="5"/>
  <c r="E194" i="5"/>
  <c r="F194" i="5"/>
  <c r="D124" i="5"/>
  <c r="E124" i="5"/>
  <c r="F124" i="5"/>
  <c r="D81" i="5"/>
  <c r="F81" i="5"/>
  <c r="E81" i="5"/>
  <c r="D102" i="5"/>
  <c r="F102" i="5"/>
  <c r="E102" i="5"/>
  <c r="D90" i="5"/>
  <c r="F90" i="5"/>
  <c r="E90" i="5"/>
  <c r="D86" i="5"/>
  <c r="E86" i="5"/>
  <c r="F86" i="5"/>
  <c r="D24" i="5"/>
  <c r="E24" i="5"/>
  <c r="F24" i="5"/>
  <c r="D177" i="5"/>
  <c r="E177" i="5"/>
  <c r="F177" i="5"/>
  <c r="D158" i="5"/>
  <c r="F158" i="5"/>
  <c r="E158" i="5"/>
  <c r="E147" i="5"/>
  <c r="F147" i="5"/>
  <c r="F152" i="5"/>
  <c r="E152" i="5"/>
  <c r="F171" i="5"/>
  <c r="E171" i="5"/>
  <c r="F42" i="5"/>
  <c r="E42" i="5"/>
  <c r="D78" i="5"/>
  <c r="F78" i="5"/>
  <c r="E78" i="5"/>
  <c r="J167" i="6"/>
  <c r="G144" i="6"/>
  <c r="G49" i="6"/>
  <c r="G71" i="6"/>
  <c r="H219" i="5"/>
  <c r="J297" i="5"/>
  <c r="J245" i="5"/>
  <c r="J267" i="5"/>
  <c r="H344" i="5"/>
  <c r="I233" i="5"/>
  <c r="I284" i="5"/>
  <c r="I360" i="5"/>
  <c r="H501" i="5"/>
  <c r="G90" i="7"/>
  <c r="I90" i="7" s="1"/>
  <c r="D179" i="5"/>
  <c r="E179" i="5"/>
  <c r="F179" i="5"/>
  <c r="D92" i="5"/>
  <c r="F92" i="5"/>
  <c r="E92" i="5"/>
  <c r="D60" i="5"/>
  <c r="F60" i="5"/>
  <c r="E60" i="5"/>
  <c r="D20" i="5"/>
  <c r="F20" i="5"/>
  <c r="E20" i="5"/>
  <c r="D126" i="5"/>
  <c r="E126" i="5"/>
  <c r="F126" i="5"/>
  <c r="F143" i="5"/>
  <c r="E143" i="5"/>
  <c r="F138" i="5"/>
  <c r="E138" i="5"/>
  <c r="E48" i="5"/>
  <c r="F48" i="5"/>
  <c r="E125" i="5"/>
  <c r="F125" i="5"/>
  <c r="F180" i="5"/>
  <c r="E180" i="5"/>
  <c r="H307" i="5"/>
  <c r="D115" i="5"/>
  <c r="E115" i="5"/>
  <c r="F115" i="5"/>
  <c r="D51" i="5"/>
  <c r="F51" i="5"/>
  <c r="E51" i="5"/>
  <c r="G130" i="6"/>
  <c r="J485" i="5"/>
  <c r="J234" i="5"/>
  <c r="G284" i="7"/>
  <c r="I284" i="7" s="1"/>
  <c r="G193" i="7"/>
  <c r="I193" i="7" s="1"/>
  <c r="D162" i="5"/>
  <c r="F162" i="5"/>
  <c r="E162" i="5"/>
  <c r="F88" i="5"/>
  <c r="E88" i="5"/>
  <c r="D185" i="5"/>
  <c r="F185" i="5"/>
  <c r="E185" i="5"/>
  <c r="D47" i="5"/>
  <c r="E47" i="5"/>
  <c r="F47" i="5"/>
  <c r="D6" i="5"/>
  <c r="F6" i="5"/>
  <c r="E6" i="5"/>
  <c r="F103" i="5"/>
  <c r="E103" i="5"/>
  <c r="D27" i="5"/>
  <c r="E27" i="5"/>
  <c r="F27" i="5"/>
  <c r="D35" i="5"/>
  <c r="E35" i="5"/>
  <c r="F35" i="5"/>
  <c r="D56" i="5"/>
  <c r="F56" i="5"/>
  <c r="E56" i="5"/>
  <c r="D146" i="5"/>
  <c r="E146" i="5"/>
  <c r="F146" i="5"/>
  <c r="D23" i="5"/>
  <c r="F23" i="5"/>
  <c r="E23" i="5"/>
  <c r="E153" i="5"/>
  <c r="F153" i="5"/>
  <c r="F44" i="5"/>
  <c r="E44" i="5"/>
  <c r="J376" i="5"/>
  <c r="J321" i="5"/>
  <c r="H209" i="5"/>
  <c r="I352" i="5"/>
  <c r="H489" i="5"/>
  <c r="H305" i="5"/>
  <c r="G478" i="7"/>
  <c r="I478" i="7" s="1"/>
  <c r="G182" i="7"/>
  <c r="I182" i="7" s="1"/>
  <c r="G488" i="7"/>
  <c r="I488" i="7" s="1"/>
  <c r="G246" i="7"/>
  <c r="J246" i="7" s="1"/>
  <c r="D62" i="5"/>
  <c r="F62" i="5"/>
  <c r="E62" i="5"/>
  <c r="D74" i="5"/>
  <c r="F74" i="5"/>
  <c r="E74" i="5"/>
  <c r="D168" i="5"/>
  <c r="E168" i="5"/>
  <c r="F168" i="5"/>
  <c r="D76" i="5"/>
  <c r="F76" i="5"/>
  <c r="E76" i="5"/>
  <c r="D63" i="5"/>
  <c r="F63" i="5"/>
  <c r="E63" i="5"/>
  <c r="D174" i="5"/>
  <c r="F174" i="5"/>
  <c r="E174" i="5"/>
  <c r="D12" i="5"/>
  <c r="F12" i="5"/>
  <c r="E12" i="5"/>
  <c r="D106" i="5"/>
  <c r="F106" i="5"/>
  <c r="E106" i="5"/>
  <c r="F123" i="5"/>
  <c r="E123" i="5"/>
  <c r="F133" i="5"/>
  <c r="E133" i="5"/>
  <c r="F197" i="5"/>
  <c r="E197" i="5"/>
  <c r="E93" i="5"/>
  <c r="F93" i="5"/>
  <c r="D195" i="5"/>
  <c r="E195" i="5"/>
  <c r="F195" i="5"/>
  <c r="D199" i="5"/>
  <c r="E199" i="5"/>
  <c r="F199" i="5"/>
  <c r="D190" i="5"/>
  <c r="F190" i="5"/>
  <c r="E190" i="5"/>
  <c r="D3" i="5"/>
  <c r="F3" i="5"/>
  <c r="E3" i="5"/>
  <c r="D26" i="5"/>
  <c r="E26" i="5"/>
  <c r="F26" i="5"/>
  <c r="D10" i="5"/>
  <c r="F10" i="5"/>
  <c r="E10" i="5"/>
  <c r="D53" i="5"/>
  <c r="E53" i="5"/>
  <c r="F53" i="5"/>
  <c r="D67" i="5"/>
  <c r="E67" i="5"/>
  <c r="F67" i="5"/>
  <c r="E113" i="5"/>
  <c r="F113" i="5"/>
  <c r="F21" i="5"/>
  <c r="E21" i="5"/>
  <c r="F33" i="5"/>
  <c r="E33" i="5"/>
  <c r="D68" i="5"/>
  <c r="E68" i="5"/>
  <c r="F68" i="5"/>
  <c r="F7" i="5"/>
  <c r="E7" i="5"/>
  <c r="D119" i="5"/>
  <c r="E119" i="5"/>
  <c r="F119" i="5"/>
  <c r="G110" i="6"/>
  <c r="H54" i="6"/>
  <c r="G134" i="6"/>
  <c r="G13" i="6"/>
  <c r="G38" i="6"/>
  <c r="G117" i="6"/>
  <c r="J117" i="6" s="1"/>
  <c r="H321" i="5"/>
  <c r="J407" i="5"/>
  <c r="I287" i="5"/>
  <c r="J231" i="5"/>
  <c r="H376" i="5"/>
  <c r="I288" i="5"/>
  <c r="J287" i="5"/>
  <c r="H472" i="5"/>
  <c r="G400" i="7"/>
  <c r="I400" i="7" s="1"/>
  <c r="G434" i="7"/>
  <c r="J434" i="7" s="1"/>
  <c r="G404" i="7"/>
  <c r="I404" i="7" s="1"/>
  <c r="G475" i="7"/>
  <c r="I475" i="7" s="1"/>
  <c r="G492" i="7"/>
  <c r="I492" i="7" s="1"/>
  <c r="G199" i="7"/>
  <c r="I199" i="7" s="1"/>
  <c r="G94" i="7"/>
  <c r="I94" i="7" s="1"/>
  <c r="G126" i="7"/>
  <c r="I126" i="7" s="1"/>
  <c r="G11" i="7"/>
  <c r="I11" i="7" s="1"/>
  <c r="G260" i="7"/>
  <c r="I260" i="7" s="1"/>
  <c r="G466" i="7"/>
  <c r="I466" i="7" s="1"/>
  <c r="G310" i="7"/>
  <c r="I310" i="7" s="1"/>
  <c r="G386" i="7"/>
  <c r="I386" i="7" s="1"/>
  <c r="G326" i="7"/>
  <c r="H326" i="7" s="1"/>
  <c r="G418" i="7"/>
  <c r="I418" i="7" s="1"/>
  <c r="G282" i="7"/>
  <c r="I282" i="7" s="1"/>
  <c r="G159" i="7"/>
  <c r="I159" i="7" s="1"/>
  <c r="G134" i="7"/>
  <c r="I134" i="7" s="1"/>
  <c r="G444" i="7"/>
  <c r="I444" i="7" s="1"/>
  <c r="G70" i="7"/>
  <c r="I70" i="7" s="1"/>
  <c r="G435" i="7"/>
  <c r="I435" i="7" s="1"/>
  <c r="G321" i="7"/>
  <c r="I321" i="7" s="1"/>
  <c r="G214" i="7"/>
  <c r="I214" i="7" s="1"/>
  <c r="G299" i="7"/>
  <c r="I299" i="7" s="1"/>
  <c r="G142" i="7"/>
  <c r="I142" i="7" s="1"/>
  <c r="G101" i="7"/>
  <c r="I101" i="7" s="1"/>
  <c r="G103" i="7"/>
  <c r="I103" i="7" s="1"/>
  <c r="G484" i="7"/>
  <c r="I484" i="7" s="1"/>
  <c r="G341" i="7"/>
  <c r="I341" i="7" s="1"/>
  <c r="G249" i="7"/>
  <c r="I249" i="7" s="1"/>
  <c r="G100" i="7"/>
  <c r="I100" i="7" s="1"/>
  <c r="D149" i="5"/>
  <c r="E149" i="5"/>
  <c r="F149" i="5"/>
  <c r="D105" i="5"/>
  <c r="F105" i="5"/>
  <c r="E105" i="5"/>
  <c r="D84" i="5"/>
  <c r="E84" i="5"/>
  <c r="F84" i="5"/>
  <c r="D73" i="5"/>
  <c r="E73" i="5"/>
  <c r="F73" i="5"/>
  <c r="E85" i="5"/>
  <c r="F85" i="5"/>
  <c r="F175" i="5"/>
  <c r="E175" i="5"/>
  <c r="F61" i="5"/>
  <c r="E61" i="5"/>
  <c r="D166" i="5"/>
  <c r="F166" i="5"/>
  <c r="E166" i="5"/>
  <c r="D155" i="5"/>
  <c r="E155" i="5"/>
  <c r="F155" i="5"/>
  <c r="D79" i="5"/>
  <c r="E79" i="5"/>
  <c r="F79" i="5"/>
  <c r="D43" i="5"/>
  <c r="F43" i="5"/>
  <c r="E43" i="5"/>
  <c r="D52" i="5"/>
  <c r="F52" i="5"/>
  <c r="E52" i="5"/>
  <c r="D82" i="5"/>
  <c r="F82" i="5"/>
  <c r="E82" i="5"/>
  <c r="D127" i="5"/>
  <c r="F127" i="5"/>
  <c r="E127" i="5"/>
  <c r="F34" i="5"/>
  <c r="E34" i="5"/>
  <c r="E94" i="5"/>
  <c r="F94" i="5"/>
  <c r="F80" i="5"/>
  <c r="E80" i="5"/>
  <c r="F132" i="5"/>
  <c r="E132" i="5"/>
  <c r="F16" i="5"/>
  <c r="E16" i="5"/>
  <c r="D169" i="5"/>
  <c r="E169" i="5"/>
  <c r="F169" i="5"/>
  <c r="D196" i="5"/>
  <c r="E196" i="5"/>
  <c r="F196" i="5"/>
  <c r="D120" i="5"/>
  <c r="F120" i="5"/>
  <c r="E120" i="5"/>
  <c r="D71" i="5"/>
  <c r="F71" i="5"/>
  <c r="E71" i="5"/>
  <c r="D40" i="5"/>
  <c r="F40" i="5"/>
  <c r="E40" i="5"/>
  <c r="D117" i="5"/>
  <c r="F117" i="5"/>
  <c r="E117" i="5"/>
  <c r="D116" i="5"/>
  <c r="F116" i="5"/>
  <c r="E116" i="5"/>
  <c r="E173" i="5"/>
  <c r="F173" i="5"/>
  <c r="F58" i="5"/>
  <c r="E58" i="5"/>
  <c r="E54" i="5"/>
  <c r="F54" i="5"/>
  <c r="E97" i="5"/>
  <c r="F97" i="5"/>
  <c r="F141" i="5"/>
  <c r="E141" i="5"/>
  <c r="F72" i="5"/>
  <c r="E72" i="5"/>
  <c r="D165" i="5"/>
  <c r="F165" i="5"/>
  <c r="E165" i="5"/>
  <c r="D31" i="5"/>
  <c r="F31" i="5"/>
  <c r="E31" i="5"/>
  <c r="D70" i="5"/>
  <c r="F70" i="5"/>
  <c r="E70" i="5"/>
  <c r="F30" i="5"/>
  <c r="E30" i="5"/>
  <c r="D188" i="5"/>
  <c r="F188" i="5"/>
  <c r="E188" i="5"/>
  <c r="D160" i="5"/>
  <c r="F160" i="5"/>
  <c r="E160" i="5"/>
  <c r="D4" i="5"/>
  <c r="F4" i="5"/>
  <c r="E4" i="5"/>
  <c r="D45" i="5"/>
  <c r="F45" i="5"/>
  <c r="E45" i="5"/>
  <c r="D64" i="5"/>
  <c r="F64" i="5"/>
  <c r="E64" i="5"/>
  <c r="F77" i="5"/>
  <c r="E77" i="5"/>
  <c r="F17" i="5"/>
  <c r="E17" i="5"/>
  <c r="E25" i="5"/>
  <c r="F25" i="5"/>
  <c r="E28" i="5"/>
  <c r="F28" i="5"/>
  <c r="D50" i="5"/>
  <c r="F50" i="5"/>
  <c r="E50" i="5"/>
  <c r="J54" i="6"/>
  <c r="G124" i="6"/>
  <c r="G48" i="6"/>
  <c r="J489" i="5"/>
  <c r="I234" i="5"/>
  <c r="H426" i="5"/>
  <c r="J472" i="5"/>
  <c r="H267" i="5"/>
  <c r="G339" i="7"/>
  <c r="I339" i="7" s="1"/>
  <c r="G224" i="7"/>
  <c r="I224" i="7" s="1"/>
  <c r="G454" i="7"/>
  <c r="H454" i="7" s="1"/>
  <c r="G412" i="7"/>
  <c r="I412" i="7" s="1"/>
  <c r="G160" i="7"/>
  <c r="I160" i="7" s="1"/>
  <c r="G279" i="7"/>
  <c r="I279" i="7" s="1"/>
  <c r="G151" i="7"/>
  <c r="I151" i="7" s="1"/>
  <c r="G459" i="7"/>
  <c r="I459" i="7" s="1"/>
  <c r="G390" i="7"/>
  <c r="I390" i="7" s="1"/>
  <c r="G89" i="7"/>
  <c r="I89" i="7" s="1"/>
  <c r="G36" i="7"/>
  <c r="I36" i="7" s="1"/>
  <c r="G371" i="7"/>
  <c r="I371" i="7" s="1"/>
  <c r="G226" i="7"/>
  <c r="I226" i="7" s="1"/>
  <c r="G184" i="7"/>
  <c r="I184" i="7" s="1"/>
  <c r="G463" i="7"/>
  <c r="I463" i="7" s="1"/>
  <c r="G419" i="7"/>
  <c r="I419" i="7" s="1"/>
  <c r="G333" i="7"/>
  <c r="H333" i="7" s="1"/>
  <c r="G274" i="7"/>
  <c r="J274" i="7" s="1"/>
  <c r="G218" i="7"/>
  <c r="I218" i="7" s="1"/>
  <c r="G167" i="7"/>
  <c r="I167" i="7" s="1"/>
  <c r="G23" i="7"/>
  <c r="I23" i="7" s="1"/>
  <c r="G337" i="7"/>
  <c r="I337" i="7" s="1"/>
  <c r="G290" i="7"/>
  <c r="I290" i="7" s="1"/>
  <c r="G67" i="7"/>
  <c r="I67" i="7" s="1"/>
  <c r="G42" i="7"/>
  <c r="I42" i="7" s="1"/>
  <c r="G19" i="7"/>
  <c r="I19" i="7" s="1"/>
  <c r="G235" i="7"/>
  <c r="J235" i="7" s="1"/>
  <c r="G87" i="7"/>
  <c r="I87" i="7" s="1"/>
  <c r="D108" i="5"/>
  <c r="F108" i="5"/>
  <c r="E108" i="5"/>
  <c r="D57" i="5"/>
  <c r="E57" i="5"/>
  <c r="F57" i="5"/>
  <c r="D135" i="5"/>
  <c r="E135" i="5"/>
  <c r="F135" i="5"/>
  <c r="D14" i="5"/>
  <c r="E14" i="5"/>
  <c r="F14" i="5"/>
  <c r="D201" i="5"/>
  <c r="F201" i="5"/>
  <c r="E201" i="5"/>
  <c r="D151" i="5"/>
  <c r="F151" i="5"/>
  <c r="E151" i="5"/>
  <c r="D157" i="5"/>
  <c r="E157" i="5"/>
  <c r="F157" i="5"/>
  <c r="D140" i="5"/>
  <c r="F140" i="5"/>
  <c r="E140" i="5"/>
  <c r="D96" i="5"/>
  <c r="F96" i="5"/>
  <c r="E96" i="5"/>
  <c r="D104" i="5"/>
  <c r="F104" i="5"/>
  <c r="E104" i="5"/>
  <c r="D41" i="5"/>
  <c r="F41" i="5"/>
  <c r="E41" i="5"/>
  <c r="D131" i="5"/>
  <c r="F131" i="5"/>
  <c r="E131" i="5"/>
  <c r="F183" i="5"/>
  <c r="E183" i="5"/>
  <c r="E193" i="5"/>
  <c r="F193" i="5"/>
  <c r="F182" i="5"/>
  <c r="E182" i="5"/>
  <c r="F186" i="5"/>
  <c r="E186" i="5"/>
  <c r="G154" i="6"/>
  <c r="I167" i="6"/>
  <c r="J499" i="5"/>
  <c r="H272" i="5"/>
  <c r="G461" i="7"/>
  <c r="I461" i="7" s="1"/>
  <c r="G244" i="7"/>
  <c r="I244" i="7" s="1"/>
  <c r="G12" i="7"/>
  <c r="H12" i="7" s="1"/>
  <c r="G28" i="7"/>
  <c r="J28" i="7" s="1"/>
  <c r="H386" i="5"/>
  <c r="J244" i="5"/>
  <c r="J396" i="5"/>
  <c r="H355" i="5"/>
  <c r="I221" i="5"/>
  <c r="J377" i="5"/>
  <c r="J372" i="5"/>
  <c r="J221" i="5"/>
  <c r="J482" i="5"/>
  <c r="I361" i="5"/>
  <c r="H483" i="5"/>
  <c r="J483" i="5"/>
  <c r="J476" i="5"/>
  <c r="H314" i="5"/>
  <c r="I324" i="5"/>
  <c r="J367" i="5"/>
  <c r="H295" i="5"/>
  <c r="J346" i="5"/>
  <c r="H224" i="5"/>
  <c r="H324" i="5"/>
  <c r="I206" i="5"/>
  <c r="H356" i="5"/>
  <c r="I334" i="5"/>
  <c r="J311" i="5"/>
  <c r="J356" i="5"/>
  <c r="I331" i="5"/>
  <c r="J205" i="5"/>
  <c r="J493" i="5"/>
  <c r="J206" i="5"/>
  <c r="J413" i="5"/>
  <c r="I304" i="5"/>
  <c r="H341" i="5"/>
  <c r="I231" i="5"/>
  <c r="I208" i="5"/>
  <c r="I413" i="5"/>
  <c r="H331" i="5"/>
  <c r="H485" i="5"/>
  <c r="J304" i="5"/>
  <c r="I205" i="5"/>
  <c r="I276" i="5"/>
  <c r="I249" i="5"/>
  <c r="H495" i="5"/>
  <c r="J467" i="5"/>
  <c r="H427" i="5"/>
  <c r="J411" i="5"/>
  <c r="J276" i="5"/>
  <c r="H240" i="5"/>
  <c r="I396" i="5"/>
  <c r="H225" i="5"/>
  <c r="I345" i="5"/>
  <c r="J397" i="5"/>
  <c r="J495" i="5"/>
  <c r="J202" i="5"/>
  <c r="J341" i="5"/>
  <c r="I467" i="5"/>
  <c r="I254" i="5"/>
  <c r="J266" i="5"/>
  <c r="I266" i="5"/>
  <c r="I251" i="5"/>
  <c r="I239" i="5"/>
  <c r="H235" i="5"/>
  <c r="I351" i="5"/>
  <c r="J433" i="5"/>
  <c r="H375" i="5"/>
  <c r="H351" i="5"/>
  <c r="H264" i="5"/>
  <c r="I255" i="5"/>
  <c r="H284" i="5"/>
  <c r="I261" i="5"/>
  <c r="H345" i="5"/>
  <c r="H347" i="5"/>
  <c r="J250" i="5"/>
  <c r="I446" i="5"/>
  <c r="I326" i="5"/>
  <c r="J261" i="5"/>
  <c r="H456" i="5"/>
  <c r="H446" i="5"/>
  <c r="H326" i="5"/>
  <c r="J456" i="5"/>
  <c r="I294" i="5"/>
  <c r="J347" i="5"/>
  <c r="H280" i="5"/>
  <c r="H294" i="5"/>
  <c r="H250" i="5"/>
  <c r="J280" i="5"/>
  <c r="H245" i="5"/>
  <c r="J296" i="5"/>
  <c r="J225" i="5"/>
  <c r="J461" i="5"/>
  <c r="J337" i="5"/>
  <c r="H306" i="5"/>
  <c r="J235" i="5"/>
  <c r="I461" i="5"/>
  <c r="I325" i="5"/>
  <c r="J463" i="5"/>
  <c r="J325" i="5"/>
  <c r="H317" i="5"/>
  <c r="J241" i="5"/>
  <c r="J443" i="5"/>
  <c r="J264" i="5"/>
  <c r="J317" i="5"/>
  <c r="H406" i="5"/>
  <c r="J282" i="5"/>
  <c r="I241" i="5"/>
  <c r="J251" i="5"/>
  <c r="J416" i="5"/>
  <c r="J475" i="5"/>
  <c r="H296" i="5"/>
  <c r="H416" i="5"/>
  <c r="J447" i="5"/>
  <c r="J210" i="5"/>
  <c r="H402" i="5"/>
  <c r="G428" i="7"/>
  <c r="I428" i="7" s="1"/>
  <c r="G60" i="7"/>
  <c r="I60" i="7" s="1"/>
  <c r="G183" i="7"/>
  <c r="J183" i="7" s="1"/>
  <c r="G359" i="7"/>
  <c r="H359" i="7" s="1"/>
  <c r="G49" i="7"/>
  <c r="I49" i="7" s="1"/>
  <c r="G416" i="7"/>
  <c r="I416" i="7" s="1"/>
  <c r="G388" i="7"/>
  <c r="I388" i="7" s="1"/>
  <c r="G363" i="7"/>
  <c r="I363" i="7" s="1"/>
  <c r="G215" i="7"/>
  <c r="I215" i="7" s="1"/>
  <c r="G373" i="7"/>
  <c r="I373" i="7" s="1"/>
  <c r="G225" i="7"/>
  <c r="H225" i="7" s="1"/>
  <c r="G17" i="7"/>
  <c r="I17" i="7" s="1"/>
  <c r="G490" i="7"/>
  <c r="J490" i="7" s="1"/>
  <c r="G361" i="7"/>
  <c r="I361" i="7" s="1"/>
  <c r="G10" i="7"/>
  <c r="I10" i="7" s="1"/>
  <c r="G250" i="7"/>
  <c r="I250" i="7" s="1"/>
  <c r="G177" i="7"/>
  <c r="I177" i="7" s="1"/>
  <c r="G24" i="7"/>
  <c r="I24" i="7" s="1"/>
  <c r="G22" i="7"/>
  <c r="I22" i="7" s="1"/>
  <c r="G26" i="7"/>
  <c r="I26" i="7" s="1"/>
  <c r="G342" i="7"/>
  <c r="I342" i="7" s="1"/>
  <c r="G460" i="7"/>
  <c r="I460" i="7" s="1"/>
  <c r="G131" i="7"/>
  <c r="I131" i="7" s="1"/>
  <c r="G384" i="7"/>
  <c r="I384" i="7" s="1"/>
  <c r="G237" i="7"/>
  <c r="I237" i="7" s="1"/>
  <c r="G212" i="7"/>
  <c r="I212" i="7" s="1"/>
  <c r="G139" i="7"/>
  <c r="I139" i="7" s="1"/>
  <c r="G123" i="7"/>
  <c r="I123" i="7" s="1"/>
  <c r="G98" i="7"/>
  <c r="I98" i="7" s="1"/>
  <c r="G366" i="7"/>
  <c r="I366" i="7" s="1"/>
  <c r="G128" i="7"/>
  <c r="I128" i="7" s="1"/>
  <c r="G469" i="7"/>
  <c r="I469" i="7" s="1"/>
  <c r="G271" i="7"/>
  <c r="I271" i="7" s="1"/>
  <c r="G173" i="7"/>
  <c r="I173" i="7" s="1"/>
  <c r="G122" i="7"/>
  <c r="I122" i="7" s="1"/>
  <c r="G346" i="7"/>
  <c r="H346" i="7" s="1"/>
  <c r="G114" i="7"/>
  <c r="I114" i="7" s="1"/>
  <c r="G20" i="7"/>
  <c r="I20" i="7" s="1"/>
  <c r="G8" i="7"/>
  <c r="I8" i="7" s="1"/>
  <c r="G80" i="7"/>
  <c r="I80" i="7" s="1"/>
  <c r="G319" i="7"/>
  <c r="H319" i="7" s="1"/>
  <c r="G156" i="7"/>
  <c r="J156" i="7" s="1"/>
  <c r="G498" i="7"/>
  <c r="I498" i="7" s="1"/>
  <c r="G481" i="7"/>
  <c r="I481" i="7" s="1"/>
  <c r="G411" i="7"/>
  <c r="I411" i="7" s="1"/>
  <c r="G34" i="7"/>
  <c r="I34" i="7" s="1"/>
  <c r="G51" i="7"/>
  <c r="I51" i="7" s="1"/>
  <c r="G414" i="7"/>
  <c r="I414" i="7" s="1"/>
  <c r="G345" i="7"/>
  <c r="I345" i="7" s="1"/>
  <c r="G145" i="7"/>
  <c r="J145" i="7" s="1"/>
  <c r="G104" i="7"/>
  <c r="I104" i="7" s="1"/>
  <c r="G348" i="7"/>
  <c r="I348" i="7" s="1"/>
  <c r="G470" i="7"/>
  <c r="I470" i="7" s="1"/>
  <c r="G207" i="7"/>
  <c r="I207" i="7" s="1"/>
  <c r="G378" i="7"/>
  <c r="I378" i="7" s="1"/>
  <c r="G335" i="7"/>
  <c r="I335" i="7" s="1"/>
  <c r="G233" i="7"/>
  <c r="I233" i="7" s="1"/>
  <c r="G208" i="7"/>
  <c r="I208" i="7" s="1"/>
  <c r="G164" i="7"/>
  <c r="I164" i="7" s="1"/>
  <c r="G135" i="7"/>
  <c r="I135" i="7" s="1"/>
  <c r="G119" i="7"/>
  <c r="I119" i="7" s="1"/>
  <c r="G77" i="7"/>
  <c r="I77" i="7" s="1"/>
  <c r="G57" i="7"/>
  <c r="I57" i="7" s="1"/>
  <c r="G37" i="7"/>
  <c r="I37" i="7" s="1"/>
  <c r="G66" i="7"/>
  <c r="I66" i="7" s="1"/>
  <c r="G336" i="7"/>
  <c r="J336" i="7" s="1"/>
  <c r="G451" i="7"/>
  <c r="I451" i="7" s="1"/>
  <c r="G283" i="7"/>
  <c r="I283" i="7" s="1"/>
  <c r="G267" i="7"/>
  <c r="I267" i="7" s="1"/>
  <c r="G76" i="7"/>
  <c r="I76" i="7" s="1"/>
  <c r="G43" i="7"/>
  <c r="I43" i="7" s="1"/>
  <c r="G430" i="7"/>
  <c r="I430" i="7" s="1"/>
  <c r="G200" i="7"/>
  <c r="I200" i="7" s="1"/>
  <c r="G398" i="7"/>
  <c r="I398" i="7" s="1"/>
  <c r="G338" i="7"/>
  <c r="H338" i="7" s="1"/>
  <c r="G287" i="7"/>
  <c r="J287" i="7" s="1"/>
  <c r="G241" i="7"/>
  <c r="I241" i="7" s="1"/>
  <c r="G189" i="7"/>
  <c r="I189" i="7" s="1"/>
  <c r="G110" i="7"/>
  <c r="I110" i="7" s="1"/>
  <c r="G93" i="7"/>
  <c r="H93" i="7" s="1"/>
  <c r="G64" i="7"/>
  <c r="I64" i="7" s="1"/>
  <c r="G40" i="7"/>
  <c r="I40" i="7" s="1"/>
  <c r="G4" i="7"/>
  <c r="I4" i="7" s="1"/>
  <c r="G409" i="7"/>
  <c r="I409" i="7" s="1"/>
  <c r="G141" i="7"/>
  <c r="I141" i="7" s="1"/>
  <c r="G124" i="7"/>
  <c r="I124" i="7" s="1"/>
  <c r="G476" i="7"/>
  <c r="H476" i="7" s="1"/>
  <c r="G364" i="7"/>
  <c r="H364" i="7" s="1"/>
  <c r="G270" i="7"/>
  <c r="H270" i="7" s="1"/>
  <c r="G422" i="7"/>
  <c r="J422" i="7" s="1"/>
  <c r="G303" i="7"/>
  <c r="I303" i="7" s="1"/>
  <c r="G240" i="7"/>
  <c r="I240" i="7" s="1"/>
  <c r="G202" i="7"/>
  <c r="I202" i="7" s="1"/>
  <c r="G109" i="7"/>
  <c r="I109" i="7" s="1"/>
  <c r="G59" i="7"/>
  <c r="I59" i="7" s="1"/>
  <c r="G261" i="7"/>
  <c r="I261" i="7" s="1"/>
  <c r="G27" i="7"/>
  <c r="I27" i="7" s="1"/>
  <c r="G99" i="7"/>
  <c r="I99" i="7" s="1"/>
  <c r="H475" i="5"/>
  <c r="J437" i="5"/>
  <c r="H473" i="5"/>
  <c r="J336" i="5"/>
  <c r="H244" i="5"/>
  <c r="J363" i="5"/>
  <c r="I355" i="5"/>
  <c r="I310" i="5"/>
  <c r="J417" i="5"/>
  <c r="H315" i="5"/>
  <c r="H442" i="5"/>
  <c r="H420" i="5"/>
  <c r="I236" i="5"/>
  <c r="I211" i="5"/>
  <c r="I363" i="5"/>
  <c r="J387" i="5"/>
  <c r="H346" i="5"/>
  <c r="I482" i="5"/>
  <c r="I372" i="5"/>
  <c r="H285" i="5"/>
  <c r="I315" i="5"/>
  <c r="H255" i="5"/>
  <c r="I395" i="5"/>
  <c r="I336" i="5"/>
  <c r="I265" i="5"/>
  <c r="I397" i="5"/>
  <c r="I463" i="5"/>
  <c r="H395" i="5"/>
  <c r="J352" i="5"/>
  <c r="J402" i="5"/>
  <c r="J445" i="5"/>
  <c r="H330" i="5"/>
  <c r="H433" i="5"/>
  <c r="I204" i="5"/>
  <c r="H265" i="5"/>
  <c r="H405" i="5"/>
  <c r="H422" i="5"/>
  <c r="I422" i="5"/>
  <c r="J406" i="5"/>
  <c r="H447" i="5"/>
  <c r="I468" i="5"/>
  <c r="J236" i="5"/>
  <c r="I421" i="5"/>
  <c r="I237" i="5"/>
  <c r="I432" i="5"/>
  <c r="I227" i="5"/>
  <c r="I207" i="5"/>
  <c r="J395" i="5"/>
  <c r="H337" i="5"/>
  <c r="I226" i="5"/>
  <c r="J422" i="5"/>
  <c r="I210" i="5"/>
  <c r="H227" i="5"/>
  <c r="I370" i="5"/>
  <c r="J370" i="5"/>
  <c r="I445" i="5"/>
  <c r="I417" i="5"/>
  <c r="H226" i="5"/>
  <c r="I437" i="5"/>
  <c r="J432" i="5"/>
  <c r="J421" i="5"/>
  <c r="I443" i="5"/>
  <c r="H258" i="5"/>
  <c r="I258" i="5"/>
  <c r="H387" i="5"/>
  <c r="H268" i="5"/>
  <c r="I268" i="5"/>
  <c r="H421" i="5"/>
  <c r="J279" i="5"/>
  <c r="H279" i="5"/>
  <c r="I279" i="5"/>
  <c r="J438" i="5"/>
  <c r="H468" i="5"/>
  <c r="H289" i="5"/>
  <c r="I289" i="5"/>
  <c r="I405" i="5"/>
  <c r="H282" i="5"/>
  <c r="I412" i="5"/>
  <c r="I299" i="5"/>
  <c r="H299" i="5"/>
  <c r="J340" i="5"/>
  <c r="H340" i="5"/>
  <c r="I309" i="5"/>
  <c r="H309" i="5"/>
  <c r="I319" i="5"/>
  <c r="H319" i="5"/>
  <c r="I248" i="5"/>
  <c r="H248" i="5"/>
  <c r="H329" i="5"/>
  <c r="I329" i="5"/>
  <c r="I493" i="5"/>
  <c r="I420" i="5"/>
  <c r="J405" i="5"/>
  <c r="H432" i="5"/>
  <c r="I375" i="5"/>
  <c r="H412" i="5"/>
  <c r="I407" i="5"/>
  <c r="J455" i="5"/>
  <c r="H408" i="5"/>
  <c r="I408" i="5"/>
  <c r="I368" i="5"/>
  <c r="H368" i="5"/>
  <c r="H369" i="5"/>
  <c r="I369" i="5"/>
  <c r="H469" i="5"/>
  <c r="I469" i="5"/>
  <c r="I428" i="5"/>
  <c r="H428" i="5"/>
  <c r="I388" i="5"/>
  <c r="H388" i="5"/>
  <c r="I379" i="5"/>
  <c r="H379" i="5"/>
  <c r="H448" i="5"/>
  <c r="I448" i="5"/>
  <c r="I418" i="5"/>
  <c r="H418" i="5"/>
  <c r="I389" i="5"/>
  <c r="H389" i="5"/>
  <c r="H438" i="5"/>
  <c r="I438" i="5"/>
  <c r="H399" i="5"/>
  <c r="I399" i="5"/>
  <c r="H377" i="5"/>
  <c r="H361" i="5"/>
  <c r="I458" i="5"/>
  <c r="H458" i="5"/>
  <c r="H409" i="5"/>
  <c r="I409" i="5"/>
  <c r="I419" i="5"/>
  <c r="H419" i="5"/>
  <c r="H429" i="5"/>
  <c r="I427" i="5"/>
  <c r="I455" i="5"/>
  <c r="I403" i="5"/>
  <c r="I473" i="5"/>
  <c r="H378" i="5"/>
  <c r="I378" i="5"/>
  <c r="H449" i="5"/>
  <c r="I449" i="5"/>
  <c r="J403" i="5"/>
  <c r="H398" i="5"/>
  <c r="I398" i="5"/>
  <c r="I217" i="5"/>
  <c r="J217" i="5"/>
  <c r="H217" i="5"/>
  <c r="H359" i="5"/>
  <c r="I359" i="5"/>
  <c r="I459" i="5"/>
  <c r="H459" i="5"/>
  <c r="I83" i="5"/>
  <c r="H280" i="7"/>
  <c r="J280" i="7"/>
  <c r="J421" i="7"/>
  <c r="H421" i="7"/>
  <c r="J467" i="7"/>
  <c r="H467" i="7"/>
  <c r="H288" i="7"/>
  <c r="J288" i="7"/>
  <c r="H312" i="7"/>
  <c r="J312" i="7"/>
  <c r="G85" i="6"/>
  <c r="G171" i="6"/>
  <c r="J171" i="6" s="1"/>
  <c r="I118" i="6"/>
  <c r="G46" i="6"/>
  <c r="J164" i="6"/>
  <c r="H40" i="6"/>
  <c r="I62" i="6"/>
  <c r="J62" i="6"/>
  <c r="H62" i="6"/>
  <c r="H164" i="6"/>
  <c r="J118" i="6"/>
  <c r="G78" i="6"/>
  <c r="I78" i="6" s="1"/>
  <c r="F89" i="6"/>
  <c r="G89" i="6" s="1"/>
  <c r="G197" i="6"/>
  <c r="F101" i="6"/>
  <c r="G101" i="6" s="1"/>
  <c r="I40" i="6"/>
  <c r="G174" i="6"/>
  <c r="H174" i="6" s="1"/>
  <c r="G163" i="6"/>
  <c r="H163" i="6" s="1"/>
  <c r="G182" i="6"/>
  <c r="J182" i="6" s="1"/>
  <c r="I105" i="6"/>
  <c r="H105" i="6"/>
  <c r="J105" i="6"/>
  <c r="J52" i="6"/>
  <c r="I52" i="6"/>
  <c r="H52" i="6"/>
  <c r="I81" i="6"/>
  <c r="J81" i="6"/>
  <c r="H81" i="6"/>
  <c r="H117" i="6"/>
  <c r="I117" i="6"/>
  <c r="I112" i="6"/>
  <c r="J112" i="6"/>
  <c r="H112" i="6"/>
  <c r="J80" i="6"/>
  <c r="I80" i="6"/>
  <c r="H80" i="6"/>
  <c r="J123" i="6"/>
  <c r="I123" i="6"/>
  <c r="H123" i="6"/>
  <c r="J12" i="6"/>
  <c r="I12" i="6"/>
  <c r="H12" i="6"/>
  <c r="J91" i="6"/>
  <c r="I91" i="6"/>
  <c r="H91" i="6"/>
  <c r="I96" i="6"/>
  <c r="H96" i="6"/>
  <c r="J96" i="6"/>
  <c r="J148" i="6"/>
  <c r="I148" i="6"/>
  <c r="H148" i="6"/>
  <c r="J154" i="6"/>
  <c r="H154" i="6"/>
  <c r="I154" i="6"/>
  <c r="I61" i="6"/>
  <c r="H61" i="6"/>
  <c r="J61" i="6"/>
  <c r="J193" i="6"/>
  <c r="I193" i="6"/>
  <c r="H193" i="6"/>
  <c r="J140" i="6"/>
  <c r="H140" i="6"/>
  <c r="I140" i="6"/>
  <c r="H28" i="6"/>
  <c r="J28" i="6"/>
  <c r="I28" i="6"/>
  <c r="J11" i="6"/>
  <c r="I11" i="6"/>
  <c r="H11" i="6"/>
  <c r="H32" i="6"/>
  <c r="J32" i="6"/>
  <c r="I32" i="6"/>
  <c r="J55" i="6"/>
  <c r="I55" i="6"/>
  <c r="H55" i="6"/>
  <c r="H97" i="6"/>
  <c r="J97" i="6"/>
  <c r="I97" i="6"/>
  <c r="J163" i="6"/>
  <c r="H57" i="6"/>
  <c r="J57" i="6"/>
  <c r="I57" i="6"/>
  <c r="J86" i="6"/>
  <c r="I86" i="6"/>
  <c r="H86" i="6"/>
  <c r="H67" i="6"/>
  <c r="J67" i="6"/>
  <c r="I67" i="6"/>
  <c r="J8" i="6"/>
  <c r="H8" i="6"/>
  <c r="I8" i="6"/>
  <c r="J130" i="6"/>
  <c r="H130" i="6"/>
  <c r="I130" i="6"/>
  <c r="H33" i="6"/>
  <c r="J33" i="6"/>
  <c r="I33" i="6"/>
  <c r="J69" i="6"/>
  <c r="I69" i="6"/>
  <c r="H69" i="6"/>
  <c r="J157" i="6"/>
  <c r="I157" i="6"/>
  <c r="H157" i="6"/>
  <c r="J151" i="6"/>
  <c r="I151" i="6"/>
  <c r="H151" i="6"/>
  <c r="H78" i="6"/>
  <c r="J78" i="6"/>
  <c r="H30" i="6"/>
  <c r="J30" i="6"/>
  <c r="I30" i="6"/>
  <c r="J59" i="6"/>
  <c r="I59" i="6"/>
  <c r="H59" i="6"/>
  <c r="J5" i="6"/>
  <c r="I5" i="6"/>
  <c r="H5" i="6"/>
  <c r="J127" i="6"/>
  <c r="I127" i="6"/>
  <c r="H127" i="6"/>
  <c r="J191" i="6"/>
  <c r="I191" i="6"/>
  <c r="H191" i="6"/>
  <c r="J143" i="6"/>
  <c r="I143" i="6"/>
  <c r="H143" i="6"/>
  <c r="J134" i="6"/>
  <c r="H134" i="6"/>
  <c r="I134" i="6"/>
  <c r="J51" i="6"/>
  <c r="I51" i="6"/>
  <c r="H51" i="6"/>
  <c r="H36" i="6"/>
  <c r="J36" i="6"/>
  <c r="I36" i="6"/>
  <c r="I48" i="6"/>
  <c r="H48" i="6"/>
  <c r="J48" i="6"/>
  <c r="J10" i="6"/>
  <c r="I10" i="6"/>
  <c r="H10" i="6"/>
  <c r="J82" i="6"/>
  <c r="I82" i="6"/>
  <c r="H82" i="6"/>
  <c r="J131" i="6"/>
  <c r="I131" i="6"/>
  <c r="H131" i="6"/>
  <c r="J13" i="6"/>
  <c r="I13" i="6"/>
  <c r="H13" i="6"/>
  <c r="H31" i="6"/>
  <c r="J31" i="6"/>
  <c r="I31" i="6"/>
  <c r="H38" i="6"/>
  <c r="I38" i="6"/>
  <c r="J38" i="6"/>
  <c r="J4" i="6"/>
  <c r="I4" i="6"/>
  <c r="H4" i="6"/>
  <c r="H43" i="6"/>
  <c r="J43" i="6"/>
  <c r="I43" i="6"/>
  <c r="J149" i="6"/>
  <c r="I149" i="6"/>
  <c r="H149" i="6"/>
  <c r="J194" i="6"/>
  <c r="H194" i="6"/>
  <c r="I194" i="6"/>
  <c r="J7" i="6"/>
  <c r="I7" i="6"/>
  <c r="H7" i="6"/>
  <c r="J137" i="6"/>
  <c r="I137" i="6"/>
  <c r="H137" i="6"/>
  <c r="H47" i="6"/>
  <c r="I47" i="6"/>
  <c r="J47" i="6"/>
  <c r="J16" i="6"/>
  <c r="I16" i="6"/>
  <c r="H16" i="6"/>
  <c r="J177" i="6"/>
  <c r="H177" i="6"/>
  <c r="I177" i="6"/>
  <c r="I88" i="6"/>
  <c r="H88" i="6"/>
  <c r="J88" i="6"/>
  <c r="F155" i="6"/>
  <c r="G155" i="6" s="1"/>
  <c r="F109" i="6"/>
  <c r="G109" i="6" s="1"/>
  <c r="F152" i="6"/>
  <c r="G152" i="6" s="1"/>
  <c r="F64" i="6"/>
  <c r="G64" i="6" s="1"/>
  <c r="F162" i="6"/>
  <c r="G162" i="6" s="1"/>
  <c r="F60" i="6"/>
  <c r="G60" i="6" s="1"/>
  <c r="F141" i="6"/>
  <c r="G141" i="6" s="1"/>
  <c r="J153" i="6"/>
  <c r="I153" i="6"/>
  <c r="H153" i="6"/>
  <c r="F63" i="6"/>
  <c r="G63" i="6" s="1"/>
  <c r="J70" i="6"/>
  <c r="I70" i="6"/>
  <c r="H70" i="6"/>
  <c r="J72" i="6"/>
  <c r="I72" i="6"/>
  <c r="H72" i="6"/>
  <c r="F39" i="6"/>
  <c r="G39" i="6" s="1"/>
  <c r="J103" i="6"/>
  <c r="I103" i="6"/>
  <c r="H103" i="6"/>
  <c r="J56" i="6"/>
  <c r="I56" i="6"/>
  <c r="H56" i="6"/>
  <c r="J15" i="6"/>
  <c r="I15" i="6"/>
  <c r="H15" i="6"/>
  <c r="J14" i="6"/>
  <c r="I14" i="6"/>
  <c r="H14" i="6"/>
  <c r="F79" i="6"/>
  <c r="G79" i="6" s="1"/>
  <c r="J144" i="6"/>
  <c r="H144" i="6"/>
  <c r="I144" i="6"/>
  <c r="F58" i="6"/>
  <c r="G58" i="6" s="1"/>
  <c r="J172" i="6"/>
  <c r="I172" i="6"/>
  <c r="H172" i="6"/>
  <c r="F156" i="6"/>
  <c r="G156" i="6" s="1"/>
  <c r="I92" i="6"/>
  <c r="J92" i="6"/>
  <c r="H92" i="6"/>
  <c r="J18" i="6"/>
  <c r="I18" i="6"/>
  <c r="H18" i="6"/>
  <c r="J124" i="6"/>
  <c r="H124" i="6"/>
  <c r="I124" i="6"/>
  <c r="F50" i="6"/>
  <c r="G50" i="6" s="1"/>
  <c r="J9" i="6"/>
  <c r="I9" i="6"/>
  <c r="H9" i="6"/>
  <c r="J17" i="6"/>
  <c r="I17" i="6"/>
  <c r="H17" i="6"/>
  <c r="J19" i="6"/>
  <c r="I19" i="6"/>
  <c r="H19" i="6"/>
  <c r="J22" i="6"/>
  <c r="I22" i="6"/>
  <c r="H22" i="6"/>
  <c r="H65" i="6"/>
  <c r="J65" i="6"/>
  <c r="I65" i="6"/>
  <c r="J90" i="6"/>
  <c r="I90" i="6"/>
  <c r="H90" i="6"/>
  <c r="F116" i="6"/>
  <c r="G116" i="6" s="1"/>
  <c r="F125" i="6"/>
  <c r="G125" i="6" s="1"/>
  <c r="F186" i="6"/>
  <c r="G186" i="6" s="1"/>
  <c r="J168" i="6"/>
  <c r="I168" i="6"/>
  <c r="H168" i="6"/>
  <c r="F189" i="6"/>
  <c r="G189" i="6" s="1"/>
  <c r="H77" i="6"/>
  <c r="J77" i="6"/>
  <c r="I77" i="6"/>
  <c r="F113" i="6"/>
  <c r="G113" i="6" s="1"/>
  <c r="J187" i="6"/>
  <c r="I187" i="6"/>
  <c r="H187" i="6"/>
  <c r="F104" i="6"/>
  <c r="G104" i="6" s="1"/>
  <c r="F145" i="6"/>
  <c r="G145" i="6" s="1"/>
  <c r="J183" i="6"/>
  <c r="I183" i="6"/>
  <c r="H183" i="6"/>
  <c r="F198" i="6"/>
  <c r="G198" i="6" s="1"/>
  <c r="J142" i="6"/>
  <c r="I142" i="6"/>
  <c r="H142" i="6"/>
  <c r="F95" i="6"/>
  <c r="G95" i="6" s="1"/>
  <c r="F119" i="6"/>
  <c r="G119" i="6" s="1"/>
  <c r="F196" i="6"/>
  <c r="G196" i="6" s="1"/>
  <c r="F111" i="6"/>
  <c r="G111" i="6" s="1"/>
  <c r="J173" i="6"/>
  <c r="I173" i="6"/>
  <c r="H173" i="6"/>
  <c r="F45" i="6"/>
  <c r="G45" i="6" s="1"/>
  <c r="F94" i="6"/>
  <c r="G94" i="6" s="1"/>
  <c r="J25" i="6"/>
  <c r="I25" i="6"/>
  <c r="H25" i="6"/>
  <c r="H27" i="6"/>
  <c r="J27" i="6"/>
  <c r="I27" i="6"/>
  <c r="H37" i="6"/>
  <c r="J37" i="6"/>
  <c r="I37" i="6"/>
  <c r="F150" i="6"/>
  <c r="G150" i="6" s="1"/>
  <c r="J85" i="6"/>
  <c r="I85" i="6"/>
  <c r="H85" i="6"/>
  <c r="F199" i="6"/>
  <c r="G199" i="6" s="1"/>
  <c r="J190" i="6"/>
  <c r="H190" i="6"/>
  <c r="I190" i="6"/>
  <c r="F181" i="6"/>
  <c r="G181" i="6" s="1"/>
  <c r="F158" i="6"/>
  <c r="G158" i="6" s="1"/>
  <c r="F136" i="6"/>
  <c r="G136" i="6" s="1"/>
  <c r="J180" i="6"/>
  <c r="H180" i="6"/>
  <c r="I180" i="6"/>
  <c r="F73" i="6"/>
  <c r="G73" i="6" s="1"/>
  <c r="J184" i="6"/>
  <c r="H184" i="6"/>
  <c r="I184" i="6"/>
  <c r="F159" i="6"/>
  <c r="G159" i="6" s="1"/>
  <c r="J23" i="6"/>
  <c r="I23" i="6"/>
  <c r="H23" i="6"/>
  <c r="F34" i="6"/>
  <c r="G34" i="6" s="1"/>
  <c r="J99" i="6"/>
  <c r="I99" i="6"/>
  <c r="H99" i="6"/>
  <c r="J71" i="6"/>
  <c r="I71" i="6"/>
  <c r="H71" i="6"/>
  <c r="F53" i="6"/>
  <c r="G53" i="6"/>
  <c r="F2" i="6"/>
  <c r="G2" i="6" s="1"/>
  <c r="F195" i="6"/>
  <c r="G195" i="6" s="1"/>
  <c r="F200" i="6"/>
  <c r="G200" i="6" s="1"/>
  <c r="F176" i="6"/>
  <c r="G176" i="6" s="1"/>
  <c r="F179" i="6"/>
  <c r="G179" i="6" s="1"/>
  <c r="F139" i="6"/>
  <c r="G139" i="6" s="1"/>
  <c r="J192" i="6"/>
  <c r="I192" i="6"/>
  <c r="H192" i="6"/>
  <c r="F146" i="6"/>
  <c r="G146" i="6" s="1"/>
  <c r="F106" i="6"/>
  <c r="G106" i="6" s="1"/>
  <c r="F3" i="6"/>
  <c r="G3" i="6" s="1"/>
  <c r="J122" i="6"/>
  <c r="I122" i="6"/>
  <c r="H122" i="6"/>
  <c r="F100" i="6"/>
  <c r="G100" i="6" s="1"/>
  <c r="F44" i="6"/>
  <c r="G44" i="6" s="1"/>
  <c r="J24" i="6"/>
  <c r="I24" i="6"/>
  <c r="H24" i="6"/>
  <c r="J6" i="6"/>
  <c r="H6" i="6"/>
  <c r="I6" i="6"/>
  <c r="J26" i="6"/>
  <c r="H26" i="6"/>
  <c r="I26" i="6"/>
  <c r="F107" i="6"/>
  <c r="G107" i="6" s="1"/>
  <c r="F135" i="6"/>
  <c r="G135" i="6" s="1"/>
  <c r="F102" i="6"/>
  <c r="G102" i="6" s="1"/>
  <c r="H110" i="6"/>
  <c r="J110" i="6"/>
  <c r="I110" i="6"/>
  <c r="F114" i="6"/>
  <c r="G114" i="6" s="1"/>
  <c r="F126" i="6"/>
  <c r="G126" i="6" s="1"/>
  <c r="F87" i="6"/>
  <c r="G87" i="6" s="1"/>
  <c r="F76" i="6"/>
  <c r="G76" i="6" s="1"/>
  <c r="I171" i="6"/>
  <c r="H171" i="6"/>
  <c r="F170" i="6"/>
  <c r="G170" i="6" s="1"/>
  <c r="F160" i="6"/>
  <c r="G160" i="6" s="1"/>
  <c r="J132" i="6"/>
  <c r="I132" i="6"/>
  <c r="H132" i="6"/>
  <c r="J49" i="6"/>
  <c r="I49" i="6"/>
  <c r="H49" i="6"/>
  <c r="I84" i="6"/>
  <c r="J84" i="6"/>
  <c r="H84" i="6"/>
  <c r="F29" i="6"/>
  <c r="G29" i="6" s="1"/>
  <c r="F108" i="6"/>
  <c r="G108" i="6" s="1"/>
  <c r="F121" i="6"/>
  <c r="G121" i="6" s="1"/>
  <c r="J133" i="6"/>
  <c r="I133" i="6"/>
  <c r="H133" i="6"/>
  <c r="F74" i="6"/>
  <c r="G74" i="6" s="1"/>
  <c r="H35" i="6"/>
  <c r="J35" i="6"/>
  <c r="I35" i="6"/>
  <c r="J188" i="6"/>
  <c r="H188" i="6"/>
  <c r="I188" i="6"/>
  <c r="F166" i="6"/>
  <c r="G166" i="6" s="1"/>
  <c r="F115" i="6"/>
  <c r="G115" i="6" s="1"/>
  <c r="F201" i="6"/>
  <c r="G201" i="6" s="1"/>
  <c r="F175" i="6"/>
  <c r="G175" i="6" s="1"/>
  <c r="J178" i="6"/>
  <c r="I178" i="6"/>
  <c r="H178" i="6"/>
  <c r="F169" i="6"/>
  <c r="G169" i="6" s="1"/>
  <c r="F83" i="6"/>
  <c r="G83" i="6" s="1"/>
  <c r="F161" i="6"/>
  <c r="G161" i="6" s="1"/>
  <c r="F66" i="6"/>
  <c r="G66" i="6" s="1"/>
  <c r="H42" i="6"/>
  <c r="J42" i="6"/>
  <c r="I42" i="6"/>
  <c r="F129" i="6"/>
  <c r="G129" i="6" s="1"/>
  <c r="J21" i="6"/>
  <c r="I21" i="6"/>
  <c r="H21" i="6"/>
  <c r="J20" i="6"/>
  <c r="I20" i="6"/>
  <c r="H20" i="6"/>
  <c r="F93" i="6"/>
  <c r="G93" i="6" s="1"/>
  <c r="J138" i="6"/>
  <c r="H138" i="6"/>
  <c r="I138" i="6"/>
  <c r="F185" i="6"/>
  <c r="G185" i="6" s="1"/>
  <c r="F165" i="6"/>
  <c r="G165" i="6" s="1"/>
  <c r="J128" i="6"/>
  <c r="I128" i="6"/>
  <c r="H128" i="6"/>
  <c r="F120" i="6"/>
  <c r="G120" i="6" s="1"/>
  <c r="F68" i="6"/>
  <c r="G68" i="6" s="1"/>
  <c r="I98" i="6"/>
  <c r="H98" i="6"/>
  <c r="J98" i="6"/>
  <c r="J75" i="6"/>
  <c r="I75" i="6"/>
  <c r="H75" i="6"/>
  <c r="H46" i="6"/>
  <c r="J46" i="6"/>
  <c r="I46" i="6"/>
  <c r="H22" i="5"/>
  <c r="I22" i="5"/>
  <c r="G59" i="5"/>
  <c r="D113" i="5"/>
  <c r="D94" i="5"/>
  <c r="D133" i="5"/>
  <c r="D132" i="5"/>
  <c r="D136" i="5"/>
  <c r="D77" i="5"/>
  <c r="D58" i="5"/>
  <c r="D182" i="5"/>
  <c r="D125" i="5"/>
  <c r="D42" i="5"/>
  <c r="D30" i="5"/>
  <c r="D180" i="5"/>
  <c r="D37" i="5"/>
  <c r="D183" i="5"/>
  <c r="D21" i="5"/>
  <c r="D152" i="5"/>
  <c r="D93" i="5"/>
  <c r="D88" i="5"/>
  <c r="G101" i="5"/>
  <c r="D34" i="5"/>
  <c r="D17" i="5"/>
  <c r="D85" i="5"/>
  <c r="D48" i="5"/>
  <c r="D61" i="5"/>
  <c r="G95" i="5"/>
  <c r="G13" i="5"/>
  <c r="D80" i="5"/>
  <c r="G39" i="5"/>
  <c r="D16" i="5"/>
  <c r="G91" i="5"/>
  <c r="G134" i="5"/>
  <c r="G176" i="5"/>
  <c r="G118" i="5"/>
  <c r="D143" i="5"/>
  <c r="D54" i="5"/>
  <c r="D28" i="5"/>
  <c r="G144" i="5"/>
  <c r="D7" i="5"/>
  <c r="G154" i="5"/>
  <c r="G107" i="5"/>
  <c r="G99" i="5"/>
  <c r="D173" i="5"/>
  <c r="D193" i="5"/>
  <c r="D44" i="5"/>
  <c r="D197" i="5"/>
  <c r="G191" i="5"/>
  <c r="G2" i="5"/>
  <c r="D153" i="5"/>
  <c r="D123" i="5"/>
  <c r="D147" i="5"/>
  <c r="D33" i="5"/>
  <c r="D175" i="5"/>
  <c r="D186" i="5"/>
  <c r="D97" i="5"/>
  <c r="D103" i="5"/>
  <c r="D138" i="5"/>
  <c r="D25" i="5"/>
  <c r="D171" i="5"/>
  <c r="D141" i="5"/>
  <c r="G18" i="5"/>
  <c r="D72" i="5"/>
  <c r="J22" i="5"/>
  <c r="G112" i="5"/>
  <c r="G114" i="5"/>
  <c r="G164" i="5"/>
  <c r="G121" i="5"/>
  <c r="G46" i="5"/>
  <c r="G167" i="5"/>
  <c r="G156" i="5"/>
  <c r="G161" i="5"/>
  <c r="G15" i="5"/>
  <c r="G139" i="5"/>
  <c r="G5" i="5"/>
  <c r="G150" i="5"/>
  <c r="G87" i="5"/>
  <c r="G200" i="5"/>
  <c r="G38" i="5"/>
  <c r="G11" i="5"/>
  <c r="G55" i="5"/>
  <c r="G109" i="5"/>
  <c r="G110" i="5"/>
  <c r="G98" i="5"/>
  <c r="G163" i="5"/>
  <c r="G89" i="5"/>
  <c r="G172" i="5"/>
  <c r="G111" i="5"/>
  <c r="G128" i="5"/>
  <c r="G178" i="5"/>
  <c r="G8" i="5"/>
  <c r="G36" i="5"/>
  <c r="G189" i="5"/>
  <c r="G32" i="5"/>
  <c r="G49" i="5"/>
  <c r="G9" i="5"/>
  <c r="G142" i="5"/>
  <c r="G29" i="5"/>
  <c r="G19" i="5"/>
  <c r="G181" i="5"/>
  <c r="G122" i="5"/>
  <c r="G69" i="5"/>
  <c r="G75" i="5"/>
  <c r="G129" i="5"/>
  <c r="G159" i="5"/>
  <c r="G100" i="5"/>
  <c r="G184" i="5"/>
  <c r="G148" i="5"/>
  <c r="G170" i="5"/>
  <c r="G137" i="5"/>
  <c r="G198" i="5"/>
  <c r="G192" i="5"/>
  <c r="G187" i="5"/>
  <c r="H83" i="5"/>
  <c r="J83" i="5"/>
  <c r="G146" i="5"/>
  <c r="I381" i="5" l="1"/>
  <c r="J451" i="5"/>
  <c r="I130" i="5"/>
  <c r="G67" i="5"/>
  <c r="H335" i="5"/>
  <c r="I382" i="5"/>
  <c r="J130" i="5"/>
  <c r="G60" i="5"/>
  <c r="J246" i="5"/>
  <c r="I246" i="5"/>
  <c r="J439" i="5"/>
  <c r="I281" i="5"/>
  <c r="H281" i="5"/>
  <c r="H204" i="5"/>
  <c r="G74" i="5"/>
  <c r="H477" i="5"/>
  <c r="J350" i="5"/>
  <c r="I439" i="5"/>
  <c r="G145" i="5"/>
  <c r="I145" i="5" s="1"/>
  <c r="I367" i="5"/>
  <c r="H358" i="5"/>
  <c r="I429" i="5"/>
  <c r="J410" i="7"/>
  <c r="H410" i="7"/>
  <c r="G23" i="5"/>
  <c r="I23" i="5" s="1"/>
  <c r="J501" i="5"/>
  <c r="J442" i="5"/>
  <c r="H202" i="5"/>
  <c r="G151" i="5"/>
  <c r="G52" i="5"/>
  <c r="H52" i="5" s="1"/>
  <c r="G174" i="5"/>
  <c r="G162" i="5"/>
  <c r="I162" i="5" s="1"/>
  <c r="G102" i="5"/>
  <c r="H102" i="5" s="1"/>
  <c r="J228" i="7"/>
  <c r="H228" i="7"/>
  <c r="G35" i="5"/>
  <c r="G160" i="5"/>
  <c r="I160" i="5" s="1"/>
  <c r="G68" i="5"/>
  <c r="G195" i="5"/>
  <c r="G106" i="5"/>
  <c r="I106" i="5" s="1"/>
  <c r="G92" i="5"/>
  <c r="G78" i="5"/>
  <c r="J78" i="5" s="1"/>
  <c r="H457" i="5"/>
  <c r="G86" i="5"/>
  <c r="I86" i="5" s="1"/>
  <c r="J371" i="5"/>
  <c r="H391" i="5"/>
  <c r="I335" i="5"/>
  <c r="H371" i="5"/>
  <c r="J391" i="5"/>
  <c r="G190" i="5"/>
  <c r="I190" i="5" s="1"/>
  <c r="G90" i="5"/>
  <c r="I90" i="5" s="1"/>
  <c r="J438" i="7"/>
  <c r="H438" i="7"/>
  <c r="H446" i="7"/>
  <c r="J446" i="7"/>
  <c r="H372" i="7"/>
  <c r="J372" i="7"/>
  <c r="H413" i="7"/>
  <c r="H301" i="7"/>
  <c r="H442" i="7"/>
  <c r="J442" i="7"/>
  <c r="I161" i="7"/>
  <c r="J161" i="7"/>
  <c r="J492" i="5"/>
  <c r="H66" i="5"/>
  <c r="J66" i="5"/>
  <c r="I350" i="5"/>
  <c r="I362" i="5"/>
  <c r="H362" i="5"/>
  <c r="J413" i="7"/>
  <c r="H6" i="7"/>
  <c r="J301" i="7"/>
  <c r="J309" i="7"/>
  <c r="J483" i="7"/>
  <c r="H483" i="7"/>
  <c r="J190" i="7"/>
  <c r="J252" i="7"/>
  <c r="H144" i="7"/>
  <c r="I196" i="7"/>
  <c r="H196" i="7"/>
  <c r="H143" i="7"/>
  <c r="J152" i="7"/>
  <c r="H496" i="7"/>
  <c r="H309" i="7"/>
  <c r="H471" i="7"/>
  <c r="J496" i="7"/>
  <c r="H311" i="7"/>
  <c r="J82" i="7"/>
  <c r="J143" i="7"/>
  <c r="H82" i="7"/>
  <c r="J311" i="7"/>
  <c r="J6" i="7"/>
  <c r="J120" i="7"/>
  <c r="J471" i="7"/>
  <c r="J453" i="7"/>
  <c r="H79" i="7"/>
  <c r="H367" i="7"/>
  <c r="J79" i="7"/>
  <c r="J452" i="7"/>
  <c r="H332" i="7"/>
  <c r="J487" i="7"/>
  <c r="H440" i="7"/>
  <c r="J350" i="7"/>
  <c r="H350" i="7"/>
  <c r="H453" i="7"/>
  <c r="I440" i="7"/>
  <c r="J408" i="7"/>
  <c r="J450" i="7"/>
  <c r="J387" i="7"/>
  <c r="H408" i="7"/>
  <c r="H387" i="7"/>
  <c r="H487" i="7"/>
  <c r="H450" i="7"/>
  <c r="H452" i="7"/>
  <c r="H219" i="7"/>
  <c r="J168" i="7"/>
  <c r="H168" i="7"/>
  <c r="H152" i="7"/>
  <c r="H251" i="7"/>
  <c r="J188" i="7"/>
  <c r="J251" i="7"/>
  <c r="H188" i="7"/>
  <c r="J394" i="7"/>
  <c r="H394" i="7"/>
  <c r="J219" i="7"/>
  <c r="H221" i="7"/>
  <c r="J162" i="7"/>
  <c r="J458" i="7"/>
  <c r="J486" i="7"/>
  <c r="H307" i="7"/>
  <c r="H146" i="7"/>
  <c r="J18" i="7"/>
  <c r="H458" i="7"/>
  <c r="J146" i="7"/>
  <c r="H18" i="7"/>
  <c r="H252" i="7"/>
  <c r="H213" i="7"/>
  <c r="J213" i="7"/>
  <c r="J221" i="7"/>
  <c r="H486" i="7"/>
  <c r="J332" i="7"/>
  <c r="I190" i="7"/>
  <c r="J144" i="7"/>
  <c r="H120" i="7"/>
  <c r="J307" i="7"/>
  <c r="H162" i="7"/>
  <c r="J382" i="7"/>
  <c r="J431" i="5"/>
  <c r="I271" i="5"/>
  <c r="I358" i="5"/>
  <c r="G26" i="5"/>
  <c r="G115" i="5"/>
  <c r="J115" i="5" s="1"/>
  <c r="G24" i="5"/>
  <c r="J24" i="5" s="1"/>
  <c r="I491" i="5"/>
  <c r="J382" i="5"/>
  <c r="G188" i="5"/>
  <c r="I188" i="5" s="1"/>
  <c r="G82" i="5"/>
  <c r="I82" i="5" s="1"/>
  <c r="G105" i="5"/>
  <c r="I105" i="5" s="1"/>
  <c r="G12" i="5"/>
  <c r="H12" i="5" s="1"/>
  <c r="G45" i="5"/>
  <c r="I45" i="5" s="1"/>
  <c r="G165" i="5"/>
  <c r="G10" i="5"/>
  <c r="H10" i="5" s="1"/>
  <c r="G56" i="5"/>
  <c r="I56" i="5" s="1"/>
  <c r="G51" i="5"/>
  <c r="I51" i="5" s="1"/>
  <c r="G20" i="5"/>
  <c r="I20" i="5" s="1"/>
  <c r="G177" i="5"/>
  <c r="J177" i="5" s="1"/>
  <c r="G179" i="5"/>
  <c r="J179" i="5" s="1"/>
  <c r="G155" i="5"/>
  <c r="I155" i="5" s="1"/>
  <c r="G168" i="5"/>
  <c r="I168" i="5" s="1"/>
  <c r="G194" i="5"/>
  <c r="I194" i="5" s="1"/>
  <c r="G157" i="5"/>
  <c r="I157" i="5" s="1"/>
  <c r="I441" i="5"/>
  <c r="I492" i="5"/>
  <c r="I431" i="5"/>
  <c r="J497" i="5"/>
  <c r="H491" i="5"/>
  <c r="G65" i="5"/>
  <c r="I65" i="5" s="1"/>
  <c r="I497" i="5"/>
  <c r="I471" i="5"/>
  <c r="J462" i="5"/>
  <c r="J487" i="5"/>
  <c r="J457" i="5"/>
  <c r="J477" i="5"/>
  <c r="H166" i="7"/>
  <c r="J344" i="7"/>
  <c r="H344" i="7"/>
  <c r="J166" i="7"/>
  <c r="H71" i="7"/>
  <c r="J71" i="7"/>
  <c r="H455" i="7"/>
  <c r="J455" i="7"/>
  <c r="J494" i="7"/>
  <c r="J343" i="7"/>
  <c r="H293" i="7"/>
  <c r="H343" i="7"/>
  <c r="J293" i="7"/>
  <c r="H494" i="7"/>
  <c r="J439" i="7"/>
  <c r="H439" i="7"/>
  <c r="J35" i="7"/>
  <c r="J367" i="7"/>
  <c r="J148" i="7"/>
  <c r="J176" i="7"/>
  <c r="H75" i="7"/>
  <c r="H176" i="7"/>
  <c r="H268" i="7"/>
  <c r="H148" i="7"/>
  <c r="J268" i="7"/>
  <c r="J431" i="7"/>
  <c r="H171" i="7"/>
  <c r="J171" i="7"/>
  <c r="H431" i="7"/>
  <c r="H239" i="7"/>
  <c r="H248" i="7"/>
  <c r="J248" i="7"/>
  <c r="H334" i="7"/>
  <c r="J334" i="7"/>
  <c r="H464" i="7"/>
  <c r="J464" i="7"/>
  <c r="J489" i="7"/>
  <c r="H489" i="7"/>
  <c r="J21" i="7"/>
  <c r="H21" i="7"/>
  <c r="J48" i="7"/>
  <c r="H48" i="7"/>
  <c r="J75" i="7"/>
  <c r="H174" i="7"/>
  <c r="J174" i="7"/>
  <c r="I462" i="7"/>
  <c r="J462" i="7"/>
  <c r="J239" i="7"/>
  <c r="H396" i="7"/>
  <c r="J396" i="7"/>
  <c r="J401" i="7"/>
  <c r="H401" i="7"/>
  <c r="J153" i="7"/>
  <c r="H360" i="7"/>
  <c r="H153" i="7"/>
  <c r="H402" i="7"/>
  <c r="H35" i="7"/>
  <c r="H406" i="7"/>
  <c r="J406" i="7"/>
  <c r="H304" i="7"/>
  <c r="J304" i="7"/>
  <c r="J154" i="7"/>
  <c r="J395" i="7"/>
  <c r="H154" i="7"/>
  <c r="H125" i="7"/>
  <c r="H47" i="7"/>
  <c r="H61" i="7"/>
  <c r="H480" i="7"/>
  <c r="H347" i="7"/>
  <c r="J480" i="7"/>
  <c r="I61" i="7"/>
  <c r="H436" i="7"/>
  <c r="J125" i="7"/>
  <c r="H243" i="7"/>
  <c r="J62" i="7"/>
  <c r="J436" i="7"/>
  <c r="J347" i="7"/>
  <c r="J289" i="7"/>
  <c r="J278" i="7"/>
  <c r="H289" i="7"/>
  <c r="I185" i="7"/>
  <c r="J165" i="7"/>
  <c r="J437" i="7"/>
  <c r="H318" i="7"/>
  <c r="H185" i="7"/>
  <c r="J370" i="7"/>
  <c r="H437" i="7"/>
  <c r="J318" i="7"/>
  <c r="I62" i="7"/>
  <c r="J194" i="7"/>
  <c r="J302" i="7"/>
  <c r="J377" i="7"/>
  <c r="J187" i="7"/>
  <c r="H187" i="7"/>
  <c r="J472" i="7"/>
  <c r="J258" i="7"/>
  <c r="H33" i="7"/>
  <c r="H278" i="7"/>
  <c r="J33" i="7"/>
  <c r="H291" i="7"/>
  <c r="H479" i="7"/>
  <c r="J402" i="7"/>
  <c r="H169" i="7"/>
  <c r="H86" i="7"/>
  <c r="H255" i="7"/>
  <c r="H457" i="7"/>
  <c r="J255" i="7"/>
  <c r="H281" i="7"/>
  <c r="H115" i="7"/>
  <c r="J281" i="7"/>
  <c r="H133" i="7"/>
  <c r="I472" i="7"/>
  <c r="H245" i="7"/>
  <c r="H63" i="7"/>
  <c r="J360" i="7"/>
  <c r="J65" i="7"/>
  <c r="J245" i="7"/>
  <c r="I382" i="7"/>
  <c r="H23" i="7"/>
  <c r="J389" i="7"/>
  <c r="J204" i="7"/>
  <c r="J273" i="7"/>
  <c r="H349" i="7"/>
  <c r="J314" i="7"/>
  <c r="J133" i="7"/>
  <c r="J393" i="7"/>
  <c r="H204" i="7"/>
  <c r="J457" i="7"/>
  <c r="H273" i="7"/>
  <c r="J349" i="7"/>
  <c r="H393" i="7"/>
  <c r="J236" i="7"/>
  <c r="H355" i="7"/>
  <c r="I65" i="7"/>
  <c r="J118" i="7"/>
  <c r="H118" i="7"/>
  <c r="I236" i="7"/>
  <c r="J380" i="7"/>
  <c r="J115" i="7"/>
  <c r="H155" i="7"/>
  <c r="J52" i="7"/>
  <c r="H68" i="7"/>
  <c r="J68" i="7"/>
  <c r="J63" i="7"/>
  <c r="H353" i="7"/>
  <c r="J112" i="7"/>
  <c r="H314" i="7"/>
  <c r="J138" i="7"/>
  <c r="H272" i="7"/>
  <c r="J266" i="7"/>
  <c r="H223" i="7"/>
  <c r="J209" i="7"/>
  <c r="J128" i="7"/>
  <c r="J272" i="7"/>
  <c r="J69" i="7"/>
  <c r="H266" i="7"/>
  <c r="H306" i="7"/>
  <c r="H128" i="7"/>
  <c r="H192" i="7"/>
  <c r="H354" i="7"/>
  <c r="J327" i="7"/>
  <c r="J354" i="7"/>
  <c r="H172" i="7"/>
  <c r="H327" i="7"/>
  <c r="J172" i="7"/>
  <c r="J130" i="7"/>
  <c r="J23" i="7"/>
  <c r="H96" i="7"/>
  <c r="H341" i="7"/>
  <c r="J150" i="7"/>
  <c r="H73" i="7"/>
  <c r="H389" i="7"/>
  <c r="J341" i="7"/>
  <c r="J96" i="7"/>
  <c r="H150" i="7"/>
  <c r="I246" i="7"/>
  <c r="J84" i="7"/>
  <c r="H84" i="7"/>
  <c r="H36" i="7"/>
  <c r="J295" i="7"/>
  <c r="J36" i="7"/>
  <c r="H227" i="7"/>
  <c r="H55" i="7"/>
  <c r="H39" i="7"/>
  <c r="J39" i="7"/>
  <c r="J227" i="7"/>
  <c r="J32" i="7"/>
  <c r="J149" i="7"/>
  <c r="H433" i="7"/>
  <c r="J474" i="7"/>
  <c r="H149" i="7"/>
  <c r="J433" i="7"/>
  <c r="H474" i="7"/>
  <c r="H265" i="7"/>
  <c r="J14" i="7"/>
  <c r="H295" i="7"/>
  <c r="J169" i="7"/>
  <c r="J279" i="7"/>
  <c r="J497" i="7"/>
  <c r="H262" i="7"/>
  <c r="J58" i="7"/>
  <c r="J335" i="7"/>
  <c r="H58" i="7"/>
  <c r="J56" i="7"/>
  <c r="H59" i="7"/>
  <c r="J64" i="7"/>
  <c r="H328" i="7"/>
  <c r="J191" i="7"/>
  <c r="H130" i="7"/>
  <c r="H335" i="7"/>
  <c r="H330" i="7"/>
  <c r="H83" i="7"/>
  <c r="J83" i="7"/>
  <c r="H90" i="7"/>
  <c r="H356" i="7"/>
  <c r="J243" i="7"/>
  <c r="H342" i="7"/>
  <c r="H191" i="7"/>
  <c r="H269" i="7"/>
  <c r="H234" i="7"/>
  <c r="H403" i="7"/>
  <c r="H370" i="7"/>
  <c r="J47" i="7"/>
  <c r="J119" i="7"/>
  <c r="H386" i="7"/>
  <c r="J216" i="7"/>
  <c r="J247" i="7"/>
  <c r="J72" i="7"/>
  <c r="J313" i="7"/>
  <c r="H365" i="7"/>
  <c r="J357" i="7"/>
  <c r="H313" i="7"/>
  <c r="H429" i="7"/>
  <c r="J429" i="7"/>
  <c r="H247" i="7"/>
  <c r="J181" i="7"/>
  <c r="H477" i="7"/>
  <c r="J298" i="7"/>
  <c r="H72" i="7"/>
  <c r="J365" i="7"/>
  <c r="I230" i="7"/>
  <c r="J134" i="7"/>
  <c r="J263" i="7"/>
  <c r="J374" i="7"/>
  <c r="J7" i="7"/>
  <c r="H116" i="7"/>
  <c r="J38" i="7"/>
  <c r="J477" i="7"/>
  <c r="H230" i="7"/>
  <c r="H263" i="7"/>
  <c r="I357" i="7"/>
  <c r="J366" i="7"/>
  <c r="H374" i="7"/>
  <c r="H7" i="7"/>
  <c r="J116" i="7"/>
  <c r="H38" i="7"/>
  <c r="H91" i="7"/>
  <c r="H206" i="7"/>
  <c r="H29" i="7"/>
  <c r="I253" i="7"/>
  <c r="H50" i="7"/>
  <c r="J91" i="7"/>
  <c r="H376" i="7"/>
  <c r="J206" i="7"/>
  <c r="J29" i="7"/>
  <c r="H253" i="7"/>
  <c r="H194" i="7"/>
  <c r="H369" i="7"/>
  <c r="H126" i="7"/>
  <c r="H46" i="7"/>
  <c r="J376" i="7"/>
  <c r="J173" i="7"/>
  <c r="H195" i="7"/>
  <c r="H298" i="7"/>
  <c r="H465" i="7"/>
  <c r="J369" i="7"/>
  <c r="H302" i="7"/>
  <c r="H89" i="7"/>
  <c r="J126" i="7"/>
  <c r="J46" i="7"/>
  <c r="J49" i="7"/>
  <c r="J195" i="7"/>
  <c r="H211" i="7"/>
  <c r="J290" i="7"/>
  <c r="H260" i="7"/>
  <c r="J223" i="7"/>
  <c r="J315" i="7"/>
  <c r="J229" i="7"/>
  <c r="J424" i="7"/>
  <c r="J127" i="7"/>
  <c r="H203" i="7"/>
  <c r="J192" i="7"/>
  <c r="J180" i="7"/>
  <c r="J399" i="7"/>
  <c r="H231" i="7"/>
  <c r="H315" i="7"/>
  <c r="H41" i="7"/>
  <c r="H217" i="7"/>
  <c r="J352" i="7"/>
  <c r="H127" i="7"/>
  <c r="J203" i="7"/>
  <c r="J140" i="7"/>
  <c r="H424" i="7"/>
  <c r="H399" i="7"/>
  <c r="J231" i="7"/>
  <c r="J41" i="7"/>
  <c r="J217" i="7"/>
  <c r="H352" i="7"/>
  <c r="H140" i="7"/>
  <c r="J371" i="7"/>
  <c r="H444" i="7"/>
  <c r="I358" i="7"/>
  <c r="H249" i="7"/>
  <c r="H286" i="7"/>
  <c r="J286" i="7"/>
  <c r="J249" i="7"/>
  <c r="H15" i="7"/>
  <c r="J284" i="7"/>
  <c r="H138" i="7"/>
  <c r="J499" i="7"/>
  <c r="J15" i="7"/>
  <c r="J353" i="7"/>
  <c r="H112" i="7"/>
  <c r="H428" i="7"/>
  <c r="H69" i="7"/>
  <c r="J444" i="7"/>
  <c r="J262" i="7"/>
  <c r="J73" i="7"/>
  <c r="J59" i="7"/>
  <c r="J55" i="7"/>
  <c r="H141" i="7"/>
  <c r="J340" i="7"/>
  <c r="J362" i="7"/>
  <c r="H214" i="7"/>
  <c r="J308" i="7"/>
  <c r="J222" i="7"/>
  <c r="H411" i="7"/>
  <c r="H443" i="7"/>
  <c r="J44" i="7"/>
  <c r="H111" i="7"/>
  <c r="I95" i="7"/>
  <c r="H201" i="7"/>
  <c r="H44" i="7"/>
  <c r="H404" i="7"/>
  <c r="H362" i="7"/>
  <c r="J322" i="7"/>
  <c r="H323" i="7"/>
  <c r="H129" i="7"/>
  <c r="J443" i="7"/>
  <c r="J111" i="7"/>
  <c r="J95" i="7"/>
  <c r="I328" i="7"/>
  <c r="H340" i="7"/>
  <c r="H322" i="7"/>
  <c r="J323" i="7"/>
  <c r="J378" i="7"/>
  <c r="J129" i="7"/>
  <c r="J478" i="7"/>
  <c r="H122" i="7"/>
  <c r="H2" i="7"/>
  <c r="H473" i="7"/>
  <c r="I448" i="7"/>
  <c r="I473" i="7"/>
  <c r="J411" i="7"/>
  <c r="J141" i="7"/>
  <c r="J170" i="7"/>
  <c r="H478" i="7"/>
  <c r="J122" i="7"/>
  <c r="J201" i="7"/>
  <c r="J448" i="7"/>
  <c r="I434" i="7"/>
  <c r="H308" i="7"/>
  <c r="H222" i="7"/>
  <c r="J404" i="7"/>
  <c r="J300" i="7"/>
  <c r="H66" i="7"/>
  <c r="J415" i="7"/>
  <c r="H300" i="7"/>
  <c r="J66" i="7"/>
  <c r="H415" i="7"/>
  <c r="J469" i="7"/>
  <c r="J10" i="7"/>
  <c r="J338" i="7"/>
  <c r="J214" i="7"/>
  <c r="H378" i="7"/>
  <c r="J303" i="7"/>
  <c r="H441" i="7"/>
  <c r="I170" i="7"/>
  <c r="H28" i="7"/>
  <c r="H14" i="7"/>
  <c r="H497" i="7"/>
  <c r="H49" i="7"/>
  <c r="H303" i="7"/>
  <c r="J441" i="7"/>
  <c r="J412" i="7"/>
  <c r="J317" i="7"/>
  <c r="H383" i="7"/>
  <c r="H485" i="7"/>
  <c r="I392" i="7"/>
  <c r="H412" i="7"/>
  <c r="J85" i="7"/>
  <c r="H209" i="7"/>
  <c r="H317" i="7"/>
  <c r="J383" i="7"/>
  <c r="J485" i="7"/>
  <c r="I32" i="7"/>
  <c r="J392" i="7"/>
  <c r="H277" i="7"/>
  <c r="H447" i="7"/>
  <c r="H321" i="7"/>
  <c r="J179" i="7"/>
  <c r="H137" i="7"/>
  <c r="H470" i="7"/>
  <c r="H193" i="7"/>
  <c r="H132" i="7"/>
  <c r="I264" i="7"/>
  <c r="H379" i="7"/>
  <c r="H5" i="7"/>
  <c r="J277" i="7"/>
  <c r="J447" i="7"/>
  <c r="J321" i="7"/>
  <c r="H179" i="7"/>
  <c r="J137" i="7"/>
  <c r="J132" i="7"/>
  <c r="J13" i="7"/>
  <c r="I276" i="7"/>
  <c r="J264" i="7"/>
  <c r="H85" i="7"/>
  <c r="J379" i="7"/>
  <c r="J5" i="7"/>
  <c r="J200" i="7"/>
  <c r="H197" i="7"/>
  <c r="H186" i="7"/>
  <c r="H285" i="7"/>
  <c r="H13" i="7"/>
  <c r="H324" i="7"/>
  <c r="H157" i="7"/>
  <c r="J197" i="7"/>
  <c r="J53" i="7"/>
  <c r="H180" i="7"/>
  <c r="J102" i="7"/>
  <c r="J324" i="7"/>
  <c r="J157" i="7"/>
  <c r="H238" i="7"/>
  <c r="J97" i="7"/>
  <c r="H310" i="7"/>
  <c r="H158" i="7"/>
  <c r="J117" i="7"/>
  <c r="H163" i="7"/>
  <c r="H501" i="7"/>
  <c r="H276" i="7"/>
  <c r="I265" i="7"/>
  <c r="J310" i="7"/>
  <c r="J186" i="7"/>
  <c r="H102" i="7"/>
  <c r="J238" i="7"/>
  <c r="H97" i="7"/>
  <c r="J158" i="7"/>
  <c r="H117" i="7"/>
  <c r="J163" i="7"/>
  <c r="J501" i="7"/>
  <c r="H104" i="7"/>
  <c r="H279" i="7"/>
  <c r="J124" i="7"/>
  <c r="J234" i="7"/>
  <c r="H336" i="7"/>
  <c r="H254" i="7"/>
  <c r="J403" i="7"/>
  <c r="J269" i="7"/>
  <c r="J107" i="7"/>
  <c r="J381" i="7"/>
  <c r="H212" i="7"/>
  <c r="H56" i="7"/>
  <c r="H257" i="7"/>
  <c r="H482" i="7"/>
  <c r="H351" i="7"/>
  <c r="J90" i="7"/>
  <c r="H43" i="7"/>
  <c r="I305" i="7"/>
  <c r="I326" i="7"/>
  <c r="H445" i="7"/>
  <c r="H107" i="7"/>
  <c r="J316" i="7"/>
  <c r="H381" i="7"/>
  <c r="J212" i="7"/>
  <c r="J257" i="7"/>
  <c r="J482" i="7"/>
  <c r="J351" i="7"/>
  <c r="J11" i="7"/>
  <c r="H305" i="7"/>
  <c r="I274" i="7"/>
  <c r="J326" i="7"/>
  <c r="I52" i="7"/>
  <c r="I225" i="7"/>
  <c r="I495" i="7"/>
  <c r="J445" i="7"/>
  <c r="H316" i="7"/>
  <c r="H416" i="7"/>
  <c r="H385" i="7"/>
  <c r="H16" i="7"/>
  <c r="H256" i="7"/>
  <c r="J299" i="7"/>
  <c r="H426" i="7"/>
  <c r="H9" i="7"/>
  <c r="H182" i="7"/>
  <c r="H11" i="7"/>
  <c r="J205" i="7"/>
  <c r="J339" i="7"/>
  <c r="J210" i="7"/>
  <c r="I355" i="7"/>
  <c r="H339" i="7"/>
  <c r="J495" i="7"/>
  <c r="H377" i="7"/>
  <c r="H475" i="7"/>
  <c r="H407" i="7"/>
  <c r="J416" i="7"/>
  <c r="J385" i="7"/>
  <c r="H261" i="7"/>
  <c r="H395" i="7"/>
  <c r="J16" i="7"/>
  <c r="J256" i="7"/>
  <c r="H299" i="7"/>
  <c r="J426" i="7"/>
  <c r="J9" i="7"/>
  <c r="H492" i="7"/>
  <c r="J182" i="7"/>
  <c r="H19" i="7"/>
  <c r="H205" i="7"/>
  <c r="J356" i="7"/>
  <c r="J225" i="7"/>
  <c r="J250" i="7"/>
  <c r="H147" i="7"/>
  <c r="J475" i="7"/>
  <c r="J407" i="7"/>
  <c r="J261" i="7"/>
  <c r="J92" i="7"/>
  <c r="H419" i="7"/>
  <c r="J19" i="7"/>
  <c r="J329" i="7"/>
  <c r="H250" i="7"/>
  <c r="H232" i="7"/>
  <c r="H92" i="7"/>
  <c r="J419" i="7"/>
  <c r="H329" i="7"/>
  <c r="I78" i="7"/>
  <c r="I319" i="7"/>
  <c r="J147" i="7"/>
  <c r="H124" i="7"/>
  <c r="H64" i="7"/>
  <c r="H119" i="7"/>
  <c r="H380" i="7"/>
  <c r="J342" i="7"/>
  <c r="J428" i="7"/>
  <c r="J155" i="7"/>
  <c r="J34" i="7"/>
  <c r="H78" i="7"/>
  <c r="I254" i="7"/>
  <c r="I338" i="7"/>
  <c r="I346" i="7"/>
  <c r="J479" i="7"/>
  <c r="H375" i="7"/>
  <c r="H199" i="7"/>
  <c r="H24" i="7"/>
  <c r="H274" i="7"/>
  <c r="H31" i="7"/>
  <c r="J425" i="7"/>
  <c r="I165" i="7"/>
  <c r="I258" i="7"/>
  <c r="I211" i="7"/>
  <c r="H244" i="7"/>
  <c r="J449" i="7"/>
  <c r="H106" i="7"/>
  <c r="J244" i="7"/>
  <c r="H45" i="7"/>
  <c r="H449" i="7"/>
  <c r="J106" i="7"/>
  <c r="J108" i="7"/>
  <c r="I31" i="7"/>
  <c r="J87" i="7"/>
  <c r="J45" i="7"/>
  <c r="J99" i="7"/>
  <c r="H282" i="7"/>
  <c r="H108" i="7"/>
  <c r="H459" i="7"/>
  <c r="H87" i="7"/>
  <c r="H123" i="7"/>
  <c r="J282" i="7"/>
  <c r="J459" i="7"/>
  <c r="H427" i="7"/>
  <c r="J456" i="7"/>
  <c r="J363" i="7"/>
  <c r="J123" i="7"/>
  <c r="H456" i="7"/>
  <c r="H113" i="7"/>
  <c r="I425" i="7"/>
  <c r="H101" i="7"/>
  <c r="J427" i="7"/>
  <c r="H500" i="7"/>
  <c r="H363" i="7"/>
  <c r="J101" i="7"/>
  <c r="J500" i="7"/>
  <c r="J113" i="7"/>
  <c r="J291" i="7"/>
  <c r="J375" i="7"/>
  <c r="J199" i="7"/>
  <c r="H74" i="7"/>
  <c r="J476" i="7"/>
  <c r="H200" i="7"/>
  <c r="H224" i="7"/>
  <c r="J260" i="7"/>
  <c r="H460" i="7"/>
  <c r="H435" i="7"/>
  <c r="H121" i="7"/>
  <c r="J454" i="7"/>
  <c r="J348" i="7"/>
  <c r="J358" i="7"/>
  <c r="I285" i="7"/>
  <c r="H466" i="7"/>
  <c r="H40" i="7"/>
  <c r="J121" i="7"/>
  <c r="J202" i="7"/>
  <c r="J466" i="7"/>
  <c r="H198" i="7"/>
  <c r="H17" i="7"/>
  <c r="I53" i="7"/>
  <c r="H226" i="7"/>
  <c r="H400" i="7"/>
  <c r="J259" i="7"/>
  <c r="J198" i="7"/>
  <c r="J100" i="7"/>
  <c r="I136" i="7"/>
  <c r="H4" i="7"/>
  <c r="H259" i="7"/>
  <c r="H240" i="7"/>
  <c r="H70" i="7"/>
  <c r="J60" i="7"/>
  <c r="H136" i="7"/>
  <c r="I454" i="7"/>
  <c r="H337" i="7"/>
  <c r="H499" i="7"/>
  <c r="H320" i="7"/>
  <c r="H229" i="7"/>
  <c r="J337" i="7"/>
  <c r="H296" i="7"/>
  <c r="H430" i="7"/>
  <c r="J468" i="7"/>
  <c r="J70" i="7"/>
  <c r="J306" i="7"/>
  <c r="H371" i="7"/>
  <c r="J320" i="7"/>
  <c r="J296" i="7"/>
  <c r="J224" i="7"/>
  <c r="H284" i="7"/>
  <c r="H468" i="7"/>
  <c r="J465" i="7"/>
  <c r="J50" i="7"/>
  <c r="H30" i="7"/>
  <c r="H325" i="7"/>
  <c r="H451" i="7"/>
  <c r="H3" i="7"/>
  <c r="J30" i="7"/>
  <c r="J325" i="7"/>
  <c r="I54" i="7"/>
  <c r="J3" i="7"/>
  <c r="H81" i="7"/>
  <c r="J461" i="7"/>
  <c r="H418" i="7"/>
  <c r="H405" i="7"/>
  <c r="H491" i="7"/>
  <c r="H235" i="7"/>
  <c r="I297" i="7"/>
  <c r="H88" i="7"/>
  <c r="J432" i="7"/>
  <c r="J405" i="7"/>
  <c r="J491" i="7"/>
  <c r="H388" i="7"/>
  <c r="J297" i="7"/>
  <c r="I287" i="7"/>
  <c r="H432" i="7"/>
  <c r="J331" i="7"/>
  <c r="H242" i="7"/>
  <c r="J86" i="7"/>
  <c r="H178" i="7"/>
  <c r="H287" i="7"/>
  <c r="J242" i="7"/>
  <c r="H181" i="7"/>
  <c r="J139" i="7"/>
  <c r="J178" i="7"/>
  <c r="J74" i="7"/>
  <c r="H237" i="7"/>
  <c r="I333" i="7"/>
  <c r="J388" i="7"/>
  <c r="J80" i="7"/>
  <c r="H134" i="7"/>
  <c r="H145" i="7"/>
  <c r="I28" i="7"/>
  <c r="I145" i="7"/>
  <c r="J89" i="7"/>
  <c r="J76" i="7"/>
  <c r="J94" i="7"/>
  <c r="H417" i="7"/>
  <c r="H422" i="7"/>
  <c r="I105" i="7"/>
  <c r="J93" i="7"/>
  <c r="H135" i="7"/>
  <c r="H76" i="7"/>
  <c r="J105" i="7"/>
  <c r="I216" i="7"/>
  <c r="J26" i="7"/>
  <c r="J135" i="7"/>
  <c r="H391" i="7"/>
  <c r="H373" i="7"/>
  <c r="H26" i="7"/>
  <c r="J391" i="7"/>
  <c r="J167" i="7"/>
  <c r="J373" i="7"/>
  <c r="H366" i="7"/>
  <c r="H267" i="7"/>
  <c r="H484" i="7"/>
  <c r="H167" i="7"/>
  <c r="J484" i="7"/>
  <c r="H80" i="7"/>
  <c r="J2" i="7"/>
  <c r="J81" i="7"/>
  <c r="H139" i="7"/>
  <c r="J232" i="7"/>
  <c r="H94" i="7"/>
  <c r="H461" i="7"/>
  <c r="J451" i="7"/>
  <c r="J417" i="7"/>
  <c r="J270" i="7"/>
  <c r="H175" i="7"/>
  <c r="H54" i="7"/>
  <c r="J330" i="7"/>
  <c r="J488" i="7"/>
  <c r="H292" i="7"/>
  <c r="H210" i="7"/>
  <c r="J333" i="7"/>
  <c r="H488" i="7"/>
  <c r="H218" i="7"/>
  <c r="J159" i="7"/>
  <c r="H142" i="7"/>
  <c r="J292" i="7"/>
  <c r="H51" i="7"/>
  <c r="H220" i="7"/>
  <c r="I175" i="7"/>
  <c r="I294" i="7"/>
  <c r="I220" i="7"/>
  <c r="I476" i="7"/>
  <c r="I336" i="7"/>
  <c r="H151" i="7"/>
  <c r="J218" i="7"/>
  <c r="H159" i="7"/>
  <c r="J142" i="7"/>
  <c r="J51" i="7"/>
  <c r="J294" i="7"/>
  <c r="I12" i="7"/>
  <c r="H98" i="7"/>
  <c r="H423" i="7"/>
  <c r="H114" i="7"/>
  <c r="I270" i="7"/>
  <c r="J397" i="7"/>
  <c r="H397" i="7"/>
  <c r="J27" i="7"/>
  <c r="H493" i="7"/>
  <c r="J368" i="7"/>
  <c r="H25" i="7"/>
  <c r="H177" i="7"/>
  <c r="H420" i="7"/>
  <c r="H27" i="7"/>
  <c r="J423" i="7"/>
  <c r="J22" i="7"/>
  <c r="H34" i="7"/>
  <c r="J390" i="7"/>
  <c r="H246" i="7"/>
  <c r="J98" i="7"/>
  <c r="J493" i="7"/>
  <c r="H368" i="7"/>
  <c r="J25" i="7"/>
  <c r="J177" i="7"/>
  <c r="J420" i="7"/>
  <c r="H241" i="7"/>
  <c r="J233" i="7"/>
  <c r="H103" i="7"/>
  <c r="H345" i="7"/>
  <c r="H390" i="7"/>
  <c r="J346" i="7"/>
  <c r="I235" i="7"/>
  <c r="J267" i="7"/>
  <c r="H275" i="7"/>
  <c r="J275" i="7"/>
  <c r="J151" i="7"/>
  <c r="H331" i="7"/>
  <c r="J88" i="7"/>
  <c r="H99" i="7"/>
  <c r="J418" i="7"/>
  <c r="J241" i="7"/>
  <c r="J492" i="7"/>
  <c r="H233" i="7"/>
  <c r="J103" i="7"/>
  <c r="J12" i="7"/>
  <c r="J114" i="7"/>
  <c r="G196" i="5"/>
  <c r="I196" i="5" s="1"/>
  <c r="G119" i="5"/>
  <c r="J119" i="5" s="1"/>
  <c r="G6" i="5"/>
  <c r="J6" i="5" s="1"/>
  <c r="J479" i="5"/>
  <c r="H271" i="5"/>
  <c r="H479" i="5"/>
  <c r="H462" i="5"/>
  <c r="G199" i="5"/>
  <c r="I199" i="5" s="1"/>
  <c r="J441" i="5"/>
  <c r="G149" i="5"/>
  <c r="H149" i="5" s="1"/>
  <c r="G14" i="5"/>
  <c r="H14" i="5" s="1"/>
  <c r="J357" i="5"/>
  <c r="J109" i="7"/>
  <c r="J4" i="7"/>
  <c r="H57" i="7"/>
  <c r="J131" i="7"/>
  <c r="H67" i="7"/>
  <c r="H202" i="7"/>
  <c r="I490" i="7"/>
  <c r="J386" i="7"/>
  <c r="H434" i="7"/>
  <c r="J498" i="7"/>
  <c r="J184" i="7"/>
  <c r="H498" i="7"/>
  <c r="J160" i="7"/>
  <c r="H184" i="7"/>
  <c r="I183" i="7"/>
  <c r="H183" i="7"/>
  <c r="J237" i="7"/>
  <c r="J384" i="7"/>
  <c r="J271" i="7"/>
  <c r="H271" i="7"/>
  <c r="I422" i="7"/>
  <c r="J43" i="7"/>
  <c r="J470" i="7"/>
  <c r="J481" i="7"/>
  <c r="J207" i="7"/>
  <c r="J57" i="7"/>
  <c r="H131" i="7"/>
  <c r="J361" i="7"/>
  <c r="J67" i="7"/>
  <c r="H10" i="7"/>
  <c r="H348" i="7"/>
  <c r="G131" i="5"/>
  <c r="I131" i="5" s="1"/>
  <c r="G70" i="5"/>
  <c r="I70" i="5" s="1"/>
  <c r="G71" i="5"/>
  <c r="G166" i="5"/>
  <c r="I166" i="5" s="1"/>
  <c r="G63" i="5"/>
  <c r="I63" i="5" s="1"/>
  <c r="H229" i="5"/>
  <c r="G140" i="5"/>
  <c r="I140" i="5" s="1"/>
  <c r="G127" i="5"/>
  <c r="I127" i="5" s="1"/>
  <c r="G84" i="5"/>
  <c r="I84" i="5" s="1"/>
  <c r="G3" i="5"/>
  <c r="I3" i="5" s="1"/>
  <c r="I401" i="5"/>
  <c r="J436" i="5"/>
  <c r="H487" i="5"/>
  <c r="G185" i="5"/>
  <c r="J185" i="5" s="1"/>
  <c r="G158" i="5"/>
  <c r="J158" i="5" s="1"/>
  <c r="H401" i="5"/>
  <c r="H471" i="5"/>
  <c r="G117" i="5"/>
  <c r="I117" i="5" s="1"/>
  <c r="G76" i="5"/>
  <c r="I76" i="5" s="1"/>
  <c r="G124" i="5"/>
  <c r="I124" i="5" s="1"/>
  <c r="J313" i="5"/>
  <c r="J452" i="5"/>
  <c r="J247" i="5"/>
  <c r="I452" i="5"/>
  <c r="H247" i="5"/>
  <c r="H481" i="5"/>
  <c r="J481" i="5"/>
  <c r="J229" i="5"/>
  <c r="G41" i="5"/>
  <c r="H41" i="5" s="1"/>
  <c r="G64" i="5"/>
  <c r="I64" i="5" s="1"/>
  <c r="G79" i="5"/>
  <c r="H79" i="5" s="1"/>
  <c r="G53" i="5"/>
  <c r="I53" i="5" s="1"/>
  <c r="G62" i="5"/>
  <c r="J62" i="5" s="1"/>
  <c r="G126" i="5"/>
  <c r="I126" i="5" s="1"/>
  <c r="H357" i="5"/>
  <c r="G96" i="5"/>
  <c r="I96" i="5" s="1"/>
  <c r="G4" i="5"/>
  <c r="I4" i="5" s="1"/>
  <c r="G169" i="5"/>
  <c r="J169" i="5" s="1"/>
  <c r="G73" i="5"/>
  <c r="H73" i="5" s="1"/>
  <c r="I436" i="5"/>
  <c r="H203" i="5"/>
  <c r="I203" i="5"/>
  <c r="I259" i="5"/>
  <c r="J259" i="5"/>
  <c r="I313" i="5"/>
  <c r="G104" i="5"/>
  <c r="I104" i="5" s="1"/>
  <c r="G135" i="5"/>
  <c r="I135" i="5" s="1"/>
  <c r="G40" i="5"/>
  <c r="J40" i="5" s="1"/>
  <c r="G201" i="5"/>
  <c r="I201" i="5" s="1"/>
  <c r="G57" i="5"/>
  <c r="J57" i="5" s="1"/>
  <c r="G116" i="5"/>
  <c r="J116" i="5" s="1"/>
  <c r="G43" i="5"/>
  <c r="I43" i="5" s="1"/>
  <c r="G47" i="5"/>
  <c r="H47" i="5" s="1"/>
  <c r="G81" i="5"/>
  <c r="H81" i="5" s="1"/>
  <c r="G108" i="5"/>
  <c r="J108" i="5" s="1"/>
  <c r="G31" i="5"/>
  <c r="I31" i="5" s="1"/>
  <c r="G120" i="5"/>
  <c r="I120" i="5" s="1"/>
  <c r="G27" i="5"/>
  <c r="H27" i="5" s="1"/>
  <c r="H207" i="7"/>
  <c r="J17" i="7"/>
  <c r="H469" i="7"/>
  <c r="J42" i="7"/>
  <c r="J104" i="7"/>
  <c r="G50" i="5"/>
  <c r="J398" i="7"/>
  <c r="H409" i="7"/>
  <c r="J463" i="7"/>
  <c r="H160" i="7"/>
  <c r="I359" i="7"/>
  <c r="J414" i="7"/>
  <c r="J174" i="6"/>
  <c r="I163" i="6"/>
  <c r="H398" i="7"/>
  <c r="J435" i="7"/>
  <c r="J409" i="7"/>
  <c r="H463" i="7"/>
  <c r="J319" i="7"/>
  <c r="J359" i="7"/>
  <c r="I156" i="7"/>
  <c r="H481" i="7"/>
  <c r="H384" i="7"/>
  <c r="H361" i="7"/>
  <c r="H173" i="7"/>
  <c r="H77" i="7"/>
  <c r="H60" i="7"/>
  <c r="H156" i="7"/>
  <c r="H109" i="7"/>
  <c r="J240" i="7"/>
  <c r="H100" i="7"/>
  <c r="H414" i="7"/>
  <c r="J37" i="7"/>
  <c r="H290" i="7"/>
  <c r="J460" i="7"/>
  <c r="J226" i="7"/>
  <c r="J400" i="7"/>
  <c r="J430" i="7"/>
  <c r="J40" i="7"/>
  <c r="H37" i="7"/>
  <c r="J193" i="7"/>
  <c r="H42" i="7"/>
  <c r="J345" i="7"/>
  <c r="J364" i="7"/>
  <c r="J189" i="7"/>
  <c r="J283" i="7"/>
  <c r="H208" i="7"/>
  <c r="H20" i="7"/>
  <c r="J24" i="7"/>
  <c r="H189" i="7"/>
  <c r="H283" i="7"/>
  <c r="J208" i="7"/>
  <c r="J20" i="7"/>
  <c r="I93" i="7"/>
  <c r="I364" i="7"/>
  <c r="H110" i="7"/>
  <c r="J8" i="7"/>
  <c r="H164" i="7"/>
  <c r="J215" i="7"/>
  <c r="J110" i="7"/>
  <c r="H8" i="7"/>
  <c r="J164" i="7"/>
  <c r="H215" i="7"/>
  <c r="J77" i="7"/>
  <c r="H22" i="7"/>
  <c r="H490" i="7"/>
  <c r="I24" i="5"/>
  <c r="I74" i="5"/>
  <c r="I35" i="5"/>
  <c r="I60" i="5"/>
  <c r="I174" i="5"/>
  <c r="I146" i="5"/>
  <c r="I71" i="5"/>
  <c r="I176" i="5"/>
  <c r="I134" i="5"/>
  <c r="I107" i="5"/>
  <c r="I91" i="5"/>
  <c r="I59" i="5"/>
  <c r="I26" i="5"/>
  <c r="I151" i="5"/>
  <c r="I39" i="5"/>
  <c r="I195" i="5"/>
  <c r="I144" i="5"/>
  <c r="I191" i="5"/>
  <c r="I13" i="5"/>
  <c r="I67" i="5"/>
  <c r="I95" i="5"/>
  <c r="I165" i="5"/>
  <c r="I12" i="5"/>
  <c r="I92" i="5"/>
  <c r="I179" i="5"/>
  <c r="I118" i="5"/>
  <c r="J89" i="6"/>
  <c r="I89" i="6"/>
  <c r="H89" i="6"/>
  <c r="J101" i="6"/>
  <c r="I101" i="6"/>
  <c r="H101" i="6"/>
  <c r="H182" i="6"/>
  <c r="I182" i="6"/>
  <c r="I174" i="6"/>
  <c r="I197" i="6"/>
  <c r="J197" i="6"/>
  <c r="H197" i="6"/>
  <c r="J169" i="6"/>
  <c r="I169" i="6"/>
  <c r="H169" i="6"/>
  <c r="J129" i="6"/>
  <c r="I129" i="6"/>
  <c r="H129" i="6"/>
  <c r="J126" i="6"/>
  <c r="I126" i="6"/>
  <c r="H126" i="6"/>
  <c r="J95" i="6"/>
  <c r="H95" i="6"/>
  <c r="I95" i="6"/>
  <c r="H29" i="6"/>
  <c r="I29" i="6"/>
  <c r="J29" i="6"/>
  <c r="J160" i="6"/>
  <c r="H160" i="6"/>
  <c r="I160" i="6"/>
  <c r="H45" i="6"/>
  <c r="J45" i="6"/>
  <c r="I45" i="6"/>
  <c r="J104" i="6"/>
  <c r="I104" i="6"/>
  <c r="H104" i="6"/>
  <c r="I68" i="6"/>
  <c r="H68" i="6"/>
  <c r="J68" i="6"/>
  <c r="J114" i="6"/>
  <c r="I114" i="6"/>
  <c r="H114" i="6"/>
  <c r="H39" i="6"/>
  <c r="J39" i="6"/>
  <c r="I39" i="6"/>
  <c r="J198" i="6"/>
  <c r="I198" i="6"/>
  <c r="H198" i="6"/>
  <c r="J109" i="6"/>
  <c r="I109" i="6"/>
  <c r="H109" i="6"/>
  <c r="J119" i="6"/>
  <c r="I119" i="6"/>
  <c r="H119" i="6"/>
  <c r="J189" i="6"/>
  <c r="I189" i="6"/>
  <c r="H189" i="6"/>
  <c r="J141" i="6"/>
  <c r="I141" i="6"/>
  <c r="H141" i="6"/>
  <c r="J146" i="6"/>
  <c r="H146" i="6"/>
  <c r="I146" i="6"/>
  <c r="H87" i="6"/>
  <c r="J87" i="6"/>
  <c r="I87" i="6"/>
  <c r="J108" i="6"/>
  <c r="I108" i="6"/>
  <c r="H108" i="6"/>
  <c r="J120" i="6"/>
  <c r="H120" i="6"/>
  <c r="I120" i="6"/>
  <c r="J3" i="6"/>
  <c r="I3" i="6"/>
  <c r="H3" i="6"/>
  <c r="J201" i="6"/>
  <c r="I201" i="6"/>
  <c r="H201" i="6"/>
  <c r="J74" i="6"/>
  <c r="I74" i="6"/>
  <c r="H74" i="6"/>
  <c r="J179" i="6"/>
  <c r="H179" i="6"/>
  <c r="I179" i="6"/>
  <c r="J186" i="6"/>
  <c r="I186" i="6"/>
  <c r="H186" i="6"/>
  <c r="J161" i="6"/>
  <c r="I161" i="6"/>
  <c r="H161" i="6"/>
  <c r="J115" i="6"/>
  <c r="I115" i="6"/>
  <c r="H115" i="6"/>
  <c r="J159" i="6"/>
  <c r="H159" i="6"/>
  <c r="I159" i="6"/>
  <c r="J111" i="6"/>
  <c r="I111" i="6"/>
  <c r="H111" i="6"/>
  <c r="J125" i="6"/>
  <c r="I125" i="6"/>
  <c r="H125" i="6"/>
  <c r="J135" i="6"/>
  <c r="I135" i="6"/>
  <c r="H135" i="6"/>
  <c r="J50" i="6"/>
  <c r="I50" i="6"/>
  <c r="H50" i="6"/>
  <c r="J79" i="6"/>
  <c r="I79" i="6"/>
  <c r="H79" i="6"/>
  <c r="J185" i="6"/>
  <c r="I185" i="6"/>
  <c r="H185" i="6"/>
  <c r="I76" i="6"/>
  <c r="J76" i="6"/>
  <c r="H76" i="6"/>
  <c r="I107" i="6"/>
  <c r="H107" i="6"/>
  <c r="J107" i="6"/>
  <c r="H44" i="6"/>
  <c r="I44" i="6"/>
  <c r="J44" i="6"/>
  <c r="J106" i="6"/>
  <c r="I106" i="6"/>
  <c r="H106" i="6"/>
  <c r="J200" i="6"/>
  <c r="H200" i="6"/>
  <c r="I200" i="6"/>
  <c r="J145" i="6"/>
  <c r="I145" i="6"/>
  <c r="H145" i="6"/>
  <c r="J165" i="6"/>
  <c r="I165" i="6"/>
  <c r="H165" i="6"/>
  <c r="J66" i="6"/>
  <c r="I66" i="6"/>
  <c r="H66" i="6"/>
  <c r="J121" i="6"/>
  <c r="I121" i="6"/>
  <c r="H121" i="6"/>
  <c r="J100" i="6"/>
  <c r="I100" i="6"/>
  <c r="H100" i="6"/>
  <c r="J113" i="6"/>
  <c r="I113" i="6"/>
  <c r="H113" i="6"/>
  <c r="I58" i="6"/>
  <c r="H58" i="6"/>
  <c r="J58" i="6"/>
  <c r="J63" i="6"/>
  <c r="I63" i="6"/>
  <c r="H63" i="6"/>
  <c r="J64" i="6"/>
  <c r="I64" i="6"/>
  <c r="H64" i="6"/>
  <c r="J158" i="6"/>
  <c r="I158" i="6"/>
  <c r="H158" i="6"/>
  <c r="J116" i="6"/>
  <c r="I116" i="6"/>
  <c r="H116" i="6"/>
  <c r="J176" i="6"/>
  <c r="I176" i="6"/>
  <c r="H176" i="6"/>
  <c r="J199" i="6"/>
  <c r="I199" i="6"/>
  <c r="H199" i="6"/>
  <c r="J152" i="6"/>
  <c r="I152" i="6"/>
  <c r="H152" i="6"/>
  <c r="J195" i="6"/>
  <c r="I195" i="6"/>
  <c r="H195" i="6"/>
  <c r="J136" i="6"/>
  <c r="I136" i="6"/>
  <c r="H136" i="6"/>
  <c r="J156" i="6"/>
  <c r="I156" i="6"/>
  <c r="H156" i="6"/>
  <c r="J102" i="6"/>
  <c r="H102" i="6"/>
  <c r="I102" i="6"/>
  <c r="J181" i="6"/>
  <c r="I181" i="6"/>
  <c r="H181" i="6"/>
  <c r="J150" i="6"/>
  <c r="H150" i="6"/>
  <c r="I150" i="6"/>
  <c r="J196" i="6"/>
  <c r="I196" i="6"/>
  <c r="H196" i="6"/>
  <c r="J93" i="6"/>
  <c r="I93" i="6"/>
  <c r="H93" i="6"/>
  <c r="J170" i="6"/>
  <c r="H170" i="6"/>
  <c r="I170" i="6"/>
  <c r="J139" i="6"/>
  <c r="I139" i="6"/>
  <c r="H139" i="6"/>
  <c r="J2" i="6"/>
  <c r="I2" i="6"/>
  <c r="H2" i="6"/>
  <c r="H34" i="6"/>
  <c r="I34" i="6"/>
  <c r="J34" i="6"/>
  <c r="H73" i="6"/>
  <c r="J73" i="6"/>
  <c r="I73" i="6"/>
  <c r="J94" i="6"/>
  <c r="I94" i="6"/>
  <c r="H94" i="6"/>
  <c r="J60" i="6"/>
  <c r="I60" i="6"/>
  <c r="H60" i="6"/>
  <c r="J155" i="6"/>
  <c r="I155" i="6"/>
  <c r="H155" i="6"/>
  <c r="J83" i="6"/>
  <c r="I83" i="6"/>
  <c r="H83" i="6"/>
  <c r="J53" i="6"/>
  <c r="H53" i="6"/>
  <c r="I53" i="6"/>
  <c r="J175" i="6"/>
  <c r="I175" i="6"/>
  <c r="H175" i="6"/>
  <c r="J166" i="6"/>
  <c r="I166" i="6"/>
  <c r="H166" i="6"/>
  <c r="J162" i="6"/>
  <c r="I162" i="6"/>
  <c r="H162" i="6"/>
  <c r="H78" i="5"/>
  <c r="H110" i="5"/>
  <c r="I110" i="5"/>
  <c r="H192" i="5"/>
  <c r="I192" i="5"/>
  <c r="H69" i="5"/>
  <c r="I69" i="5"/>
  <c r="J36" i="5"/>
  <c r="I36" i="5"/>
  <c r="J109" i="5"/>
  <c r="I109" i="5"/>
  <c r="H161" i="5"/>
  <c r="I161" i="5"/>
  <c r="J18" i="5"/>
  <c r="I18" i="5"/>
  <c r="H156" i="5"/>
  <c r="I156" i="5"/>
  <c r="J137" i="5"/>
  <c r="I137" i="5"/>
  <c r="J181" i="5"/>
  <c r="I181" i="5"/>
  <c r="J178" i="5"/>
  <c r="I178" i="5"/>
  <c r="J11" i="5"/>
  <c r="I11" i="5"/>
  <c r="H167" i="5"/>
  <c r="I167" i="5"/>
  <c r="H189" i="5"/>
  <c r="I189" i="5"/>
  <c r="J99" i="5"/>
  <c r="I99" i="5"/>
  <c r="H154" i="5"/>
  <c r="I154" i="5"/>
  <c r="H170" i="5"/>
  <c r="I170" i="5"/>
  <c r="J19" i="5"/>
  <c r="I19" i="5"/>
  <c r="H128" i="5"/>
  <c r="I128" i="5"/>
  <c r="J38" i="5"/>
  <c r="I38" i="5"/>
  <c r="J46" i="5"/>
  <c r="I46" i="5"/>
  <c r="J2" i="5"/>
  <c r="I2" i="5"/>
  <c r="J148" i="5"/>
  <c r="I148" i="5"/>
  <c r="J29" i="5"/>
  <c r="I29" i="5"/>
  <c r="H111" i="5"/>
  <c r="I111" i="5"/>
  <c r="H200" i="5"/>
  <c r="I200" i="5"/>
  <c r="J121" i="5"/>
  <c r="I121" i="5"/>
  <c r="J68" i="5"/>
  <c r="I68" i="5"/>
  <c r="J75" i="5"/>
  <c r="I75" i="5"/>
  <c r="H15" i="5"/>
  <c r="I15" i="5"/>
  <c r="H184" i="5"/>
  <c r="I184" i="5"/>
  <c r="J142" i="5"/>
  <c r="I142" i="5"/>
  <c r="J172" i="5"/>
  <c r="I172" i="5"/>
  <c r="J87" i="5"/>
  <c r="I87" i="5"/>
  <c r="J164" i="5"/>
  <c r="I164" i="5"/>
  <c r="J187" i="5"/>
  <c r="I187" i="5"/>
  <c r="J122" i="5"/>
  <c r="I122" i="5"/>
  <c r="J55" i="5"/>
  <c r="I55" i="5"/>
  <c r="J101" i="5"/>
  <c r="I101" i="5"/>
  <c r="H100" i="5"/>
  <c r="I100" i="5"/>
  <c r="H9" i="5"/>
  <c r="I9" i="5"/>
  <c r="H89" i="5"/>
  <c r="I89" i="5"/>
  <c r="H150" i="5"/>
  <c r="I150" i="5"/>
  <c r="H114" i="5"/>
  <c r="I114" i="5"/>
  <c r="H8" i="5"/>
  <c r="I8" i="5"/>
  <c r="J159" i="5"/>
  <c r="I159" i="5"/>
  <c r="H49" i="5"/>
  <c r="I49" i="5"/>
  <c r="H163" i="5"/>
  <c r="I163" i="5"/>
  <c r="J5" i="5"/>
  <c r="I5" i="5"/>
  <c r="J112" i="5"/>
  <c r="I112" i="5"/>
  <c r="J198" i="5"/>
  <c r="I198" i="5"/>
  <c r="H129" i="5"/>
  <c r="I129" i="5"/>
  <c r="H32" i="5"/>
  <c r="I32" i="5"/>
  <c r="H98" i="5"/>
  <c r="I98" i="5"/>
  <c r="H139" i="5"/>
  <c r="I139" i="5"/>
  <c r="H68" i="5"/>
  <c r="J15" i="5"/>
  <c r="G125" i="5"/>
  <c r="H99" i="5"/>
  <c r="J114" i="5"/>
  <c r="G173" i="5"/>
  <c r="G132" i="5"/>
  <c r="H134" i="5"/>
  <c r="J134" i="5"/>
  <c r="J13" i="5"/>
  <c r="H13" i="5"/>
  <c r="G72" i="5"/>
  <c r="G186" i="5"/>
  <c r="G7" i="5"/>
  <c r="G61" i="5"/>
  <c r="G152" i="5"/>
  <c r="G58" i="5"/>
  <c r="G113" i="5"/>
  <c r="G175" i="5"/>
  <c r="G197" i="5"/>
  <c r="G48" i="5"/>
  <c r="G21" i="5"/>
  <c r="G171" i="5"/>
  <c r="G33" i="5"/>
  <c r="G44" i="5"/>
  <c r="G85" i="5"/>
  <c r="G77" i="5"/>
  <c r="G182" i="5"/>
  <c r="G193" i="5"/>
  <c r="G28" i="5"/>
  <c r="G16" i="5"/>
  <c r="G37" i="5"/>
  <c r="G136" i="5"/>
  <c r="G93" i="5"/>
  <c r="G25" i="5"/>
  <c r="G147" i="5"/>
  <c r="G54" i="5"/>
  <c r="G17" i="5"/>
  <c r="G138" i="5"/>
  <c r="G123" i="5"/>
  <c r="G80" i="5"/>
  <c r="G34" i="5"/>
  <c r="G153" i="5"/>
  <c r="G143" i="5"/>
  <c r="G42" i="5"/>
  <c r="G133" i="5"/>
  <c r="H2" i="5"/>
  <c r="H112" i="5"/>
  <c r="G30" i="5"/>
  <c r="G103" i="5"/>
  <c r="G94" i="5"/>
  <c r="H164" i="5"/>
  <c r="J39" i="5"/>
  <c r="H39" i="5"/>
  <c r="J107" i="5"/>
  <c r="H107" i="5"/>
  <c r="H118" i="5"/>
  <c r="J118" i="5"/>
  <c r="J176" i="5"/>
  <c r="H176" i="5"/>
  <c r="H95" i="5"/>
  <c r="J95" i="5"/>
  <c r="J191" i="5"/>
  <c r="H191" i="5"/>
  <c r="J144" i="5"/>
  <c r="H144" i="5"/>
  <c r="H91" i="5"/>
  <c r="J91" i="5"/>
  <c r="H59" i="5"/>
  <c r="J59" i="5"/>
  <c r="J154" i="5"/>
  <c r="G88" i="5"/>
  <c r="G183" i="5"/>
  <c r="G97" i="5"/>
  <c r="G141" i="5"/>
  <c r="G180" i="5"/>
  <c r="H18" i="5"/>
  <c r="J150" i="5"/>
  <c r="H101" i="5"/>
  <c r="J161" i="5"/>
  <c r="J167" i="5"/>
  <c r="H19" i="5"/>
  <c r="H46" i="5"/>
  <c r="J200" i="5"/>
  <c r="H121" i="5"/>
  <c r="J156" i="5"/>
  <c r="H5" i="5"/>
  <c r="J9" i="5"/>
  <c r="H178" i="5"/>
  <c r="J139" i="5"/>
  <c r="J98" i="5"/>
  <c r="H172" i="5"/>
  <c r="H11" i="5"/>
  <c r="J49" i="5"/>
  <c r="J111" i="5"/>
  <c r="H38" i="5"/>
  <c r="H87" i="5"/>
  <c r="H55" i="5"/>
  <c r="J128" i="5"/>
  <c r="J89" i="5"/>
  <c r="H29" i="5"/>
  <c r="J8" i="5"/>
  <c r="J163" i="5"/>
  <c r="H109" i="5"/>
  <c r="J110" i="5"/>
  <c r="J189" i="5"/>
  <c r="J32" i="5"/>
  <c r="H36" i="5"/>
  <c r="H159" i="5"/>
  <c r="H198" i="5"/>
  <c r="H181" i="5"/>
  <c r="H142" i="5"/>
  <c r="J69" i="5"/>
  <c r="J192" i="5"/>
  <c r="H75" i="5"/>
  <c r="H148" i="5"/>
  <c r="J129" i="5"/>
  <c r="H122" i="5"/>
  <c r="H137" i="5"/>
  <c r="J184" i="5"/>
  <c r="J170" i="5"/>
  <c r="J100" i="5"/>
  <c r="H187" i="5"/>
  <c r="J146" i="5"/>
  <c r="H146" i="5"/>
  <c r="J105" i="5"/>
  <c r="J90" i="5"/>
  <c r="H90" i="5"/>
  <c r="J26" i="5"/>
  <c r="H26" i="5"/>
  <c r="J157" i="5"/>
  <c r="H157" i="5"/>
  <c r="H195" i="5"/>
  <c r="J195" i="5"/>
  <c r="J188" i="5"/>
  <c r="J151" i="5"/>
  <c r="H151" i="5"/>
  <c r="J67" i="5"/>
  <c r="H67" i="5"/>
  <c r="H162" i="5"/>
  <c r="H82" i="5"/>
  <c r="J47" i="5"/>
  <c r="J174" i="5"/>
  <c r="H174" i="5"/>
  <c r="H86" i="5"/>
  <c r="J168" i="5"/>
  <c r="H168" i="5"/>
  <c r="J92" i="5"/>
  <c r="H92" i="5"/>
  <c r="H35" i="5"/>
  <c r="J35" i="5"/>
  <c r="J71" i="5"/>
  <c r="H71" i="5"/>
  <c r="H74" i="5"/>
  <c r="J74" i="5"/>
  <c r="J194" i="5"/>
  <c r="J60" i="5"/>
  <c r="H60" i="5"/>
  <c r="H51" i="5"/>
  <c r="H62" i="5"/>
  <c r="J165" i="5"/>
  <c r="H165" i="5"/>
  <c r="H45" i="5"/>
  <c r="H145" i="5"/>
  <c r="J145" i="5"/>
  <c r="H65" i="5"/>
  <c r="J155" i="5"/>
  <c r="H155" i="5"/>
  <c r="J79" i="5" l="1"/>
  <c r="H131" i="5"/>
  <c r="J135" i="5"/>
  <c r="J12" i="5"/>
  <c r="J45" i="5"/>
  <c r="H194" i="5"/>
  <c r="J162" i="5"/>
  <c r="I78" i="5"/>
  <c r="I52" i="5"/>
  <c r="J70" i="5"/>
  <c r="H70" i="5"/>
  <c r="J43" i="5"/>
  <c r="J190" i="5"/>
  <c r="H106" i="5"/>
  <c r="I79" i="5"/>
  <c r="J106" i="5"/>
  <c r="J52" i="5"/>
  <c r="H43" i="5"/>
  <c r="H190" i="5"/>
  <c r="J53" i="5"/>
  <c r="J131" i="5"/>
  <c r="H53" i="5"/>
  <c r="J65" i="5"/>
  <c r="J82" i="5"/>
  <c r="J160" i="5"/>
  <c r="J86" i="5"/>
  <c r="H23" i="5"/>
  <c r="H179" i="5"/>
  <c r="J23" i="5"/>
  <c r="H160" i="5"/>
  <c r="H4" i="5"/>
  <c r="J56" i="5"/>
  <c r="I102" i="5"/>
  <c r="J102" i="5"/>
  <c r="H56" i="5"/>
  <c r="I115" i="5"/>
  <c r="J51" i="5"/>
  <c r="I47" i="5"/>
  <c r="J10" i="5"/>
  <c r="I10" i="5"/>
  <c r="I62" i="5"/>
  <c r="H166" i="5"/>
  <c r="H115" i="5"/>
  <c r="H126" i="5"/>
  <c r="H185" i="5"/>
  <c r="H24" i="5"/>
  <c r="J126" i="5"/>
  <c r="I185" i="5"/>
  <c r="J81" i="5"/>
  <c r="J166" i="5"/>
  <c r="H188" i="5"/>
  <c r="I14" i="5"/>
  <c r="I177" i="5"/>
  <c r="J4" i="5"/>
  <c r="H40" i="5"/>
  <c r="I149" i="5"/>
  <c r="J20" i="5"/>
  <c r="J149" i="5"/>
  <c r="J14" i="5"/>
  <c r="H117" i="5"/>
  <c r="J127" i="5"/>
  <c r="J196" i="5"/>
  <c r="H177" i="5"/>
  <c r="J117" i="5"/>
  <c r="J120" i="5"/>
  <c r="H140" i="5"/>
  <c r="H127" i="5"/>
  <c r="H20" i="5"/>
  <c r="I81" i="5"/>
  <c r="J84" i="5"/>
  <c r="I119" i="5"/>
  <c r="H196" i="5"/>
  <c r="H105" i="5"/>
  <c r="H84" i="5"/>
  <c r="H119" i="5"/>
  <c r="J201" i="5"/>
  <c r="H3" i="5"/>
  <c r="I6" i="5"/>
  <c r="J3" i="5"/>
  <c r="H76" i="5"/>
  <c r="H124" i="5"/>
  <c r="J76" i="5"/>
  <c r="J124" i="5"/>
  <c r="H199" i="5"/>
  <c r="H158" i="5"/>
  <c r="J199" i="5"/>
  <c r="I158" i="5"/>
  <c r="I41" i="5"/>
  <c r="H108" i="5"/>
  <c r="J63" i="5"/>
  <c r="I108" i="5"/>
  <c r="H63" i="5"/>
  <c r="H104" i="5"/>
  <c r="H6" i="5"/>
  <c r="J104" i="5"/>
  <c r="H96" i="5"/>
  <c r="J140" i="5"/>
  <c r="H135" i="5"/>
  <c r="J96" i="5"/>
  <c r="M3" i="7"/>
  <c r="H169" i="5"/>
  <c r="I40" i="5"/>
  <c r="H57" i="5"/>
  <c r="J64" i="5"/>
  <c r="J31" i="5"/>
  <c r="H64" i="5"/>
  <c r="H31" i="5"/>
  <c r="H201" i="5"/>
  <c r="I169" i="5"/>
  <c r="J73" i="5"/>
  <c r="J41" i="5"/>
  <c r="H120" i="5"/>
  <c r="I73" i="5"/>
  <c r="I27" i="5"/>
  <c r="J27" i="5"/>
  <c r="I116" i="5"/>
  <c r="I57" i="5"/>
  <c r="H116" i="5"/>
  <c r="I50" i="5"/>
  <c r="H50" i="5"/>
  <c r="J50" i="5"/>
  <c r="I80" i="5"/>
  <c r="I17" i="5"/>
  <c r="I182" i="5"/>
  <c r="I113" i="5"/>
  <c r="I34" i="5"/>
  <c r="I54" i="5"/>
  <c r="I58" i="5"/>
  <c r="I72" i="5"/>
  <c r="I180" i="5"/>
  <c r="I133" i="5"/>
  <c r="I85" i="5"/>
  <c r="I152" i="5"/>
  <c r="I42" i="5"/>
  <c r="I25" i="5"/>
  <c r="I44" i="5"/>
  <c r="I132" i="5"/>
  <c r="I97" i="5"/>
  <c r="I93" i="5"/>
  <c r="I33" i="5"/>
  <c r="I7" i="5"/>
  <c r="I173" i="5"/>
  <c r="I183" i="5"/>
  <c r="I153" i="5"/>
  <c r="I136" i="5"/>
  <c r="I171" i="5"/>
  <c r="I186" i="5"/>
  <c r="I88" i="5"/>
  <c r="I48" i="5"/>
  <c r="I103" i="5"/>
  <c r="I123" i="5"/>
  <c r="I30" i="5"/>
  <c r="I138" i="5"/>
  <c r="I193" i="5"/>
  <c r="I175" i="5"/>
  <c r="M3" i="6"/>
  <c r="M4" i="6"/>
  <c r="H143" i="5"/>
  <c r="I143" i="5"/>
  <c r="H94" i="5"/>
  <c r="I94" i="5"/>
  <c r="J16" i="5"/>
  <c r="I16" i="5"/>
  <c r="J125" i="5"/>
  <c r="I125" i="5"/>
  <c r="J28" i="5"/>
  <c r="I28" i="5"/>
  <c r="J197" i="5"/>
  <c r="I197" i="5"/>
  <c r="J37" i="5"/>
  <c r="I37" i="5"/>
  <c r="J77" i="5"/>
  <c r="I77" i="5"/>
  <c r="J21" i="5"/>
  <c r="I21" i="5"/>
  <c r="H125" i="5"/>
  <c r="J147" i="5"/>
  <c r="I147" i="5"/>
  <c r="H141" i="5"/>
  <c r="I141" i="5"/>
  <c r="J61" i="5"/>
  <c r="I61" i="5"/>
  <c r="J54" i="5"/>
  <c r="H54" i="5"/>
  <c r="J123" i="5"/>
  <c r="H123" i="5"/>
  <c r="H147" i="5"/>
  <c r="H132" i="5"/>
  <c r="J132" i="5"/>
  <c r="J173" i="5"/>
  <c r="H173" i="5"/>
  <c r="J143" i="5"/>
  <c r="H61" i="5"/>
  <c r="J136" i="5"/>
  <c r="H136" i="5"/>
  <c r="J33" i="5"/>
  <c r="H33" i="5"/>
  <c r="J80" i="5"/>
  <c r="H80" i="5"/>
  <c r="J171" i="5"/>
  <c r="H171" i="5"/>
  <c r="J7" i="5"/>
  <c r="H7" i="5"/>
  <c r="J186" i="5"/>
  <c r="H186" i="5"/>
  <c r="H138" i="5"/>
  <c r="J138" i="5"/>
  <c r="J72" i="5"/>
  <c r="H72" i="5"/>
  <c r="H48" i="5"/>
  <c r="J48" i="5"/>
  <c r="H133" i="5"/>
  <c r="J133" i="5"/>
  <c r="J193" i="5"/>
  <c r="H193" i="5"/>
  <c r="H42" i="5"/>
  <c r="J42" i="5"/>
  <c r="J182" i="5"/>
  <c r="H182" i="5"/>
  <c r="H153" i="5"/>
  <c r="J153" i="5"/>
  <c r="J85" i="5"/>
  <c r="H85" i="5"/>
  <c r="H58" i="5"/>
  <c r="J58" i="5"/>
  <c r="J34" i="5"/>
  <c r="H34" i="5"/>
  <c r="H93" i="5"/>
  <c r="J93" i="5"/>
  <c r="H44" i="5"/>
  <c r="J44" i="5"/>
  <c r="J152" i="5"/>
  <c r="H152" i="5"/>
  <c r="H17" i="5"/>
  <c r="J17" i="5"/>
  <c r="J103" i="5"/>
  <c r="H103" i="5"/>
  <c r="H175" i="5"/>
  <c r="J175" i="5"/>
  <c r="J113" i="5"/>
  <c r="H113" i="5"/>
  <c r="J94" i="5"/>
  <c r="H25" i="5"/>
  <c r="J25" i="5"/>
  <c r="H77" i="5"/>
  <c r="H28" i="5"/>
  <c r="J30" i="5"/>
  <c r="H30" i="5"/>
  <c r="H197" i="5"/>
  <c r="H21" i="5"/>
  <c r="H16" i="5"/>
  <c r="H37" i="5"/>
  <c r="J141" i="5"/>
  <c r="H180" i="5"/>
  <c r="J180" i="5"/>
  <c r="H97" i="5"/>
  <c r="J97" i="5"/>
  <c r="H88" i="5"/>
  <c r="J88" i="5"/>
  <c r="J183" i="5"/>
  <c r="H183" i="5"/>
  <c r="M3" i="5" l="1"/>
  <c r="M4" i="7"/>
  <c r="M4" i="5"/>
</calcChain>
</file>

<file path=xl/sharedStrings.xml><?xml version="1.0" encoding="utf-8"?>
<sst xmlns="http://schemas.openxmlformats.org/spreadsheetml/2006/main" count="2131" uniqueCount="547">
  <si>
    <t>CustomerID</t>
  </si>
  <si>
    <t>Monthly_Data_GB</t>
  </si>
  <si>
    <t>Segment</t>
  </si>
  <si>
    <t>Max_Willingness_to_Pay_VND</t>
  </si>
  <si>
    <t>KH_001</t>
  </si>
  <si>
    <t>Moderate</t>
  </si>
  <si>
    <t>KH_002</t>
  </si>
  <si>
    <t>Low</t>
  </si>
  <si>
    <t>KH_003</t>
  </si>
  <si>
    <t>KH_004</t>
  </si>
  <si>
    <t>KH_005</t>
  </si>
  <si>
    <t>High</t>
  </si>
  <si>
    <t>KH_006</t>
  </si>
  <si>
    <t>KH_007</t>
  </si>
  <si>
    <t>Heavy</t>
  </si>
  <si>
    <t>KH_008</t>
  </si>
  <si>
    <t>KH_009</t>
  </si>
  <si>
    <t>KH_010</t>
  </si>
  <si>
    <t>KH_011</t>
  </si>
  <si>
    <t>KH_012</t>
  </si>
  <si>
    <t>KH_013</t>
  </si>
  <si>
    <t>KH_014</t>
  </si>
  <si>
    <t>KH_015</t>
  </si>
  <si>
    <t>KH_016</t>
  </si>
  <si>
    <t>KH_017</t>
  </si>
  <si>
    <t>KH_018</t>
  </si>
  <si>
    <t>KH_019</t>
  </si>
  <si>
    <t>KH_020</t>
  </si>
  <si>
    <t>KH_021</t>
  </si>
  <si>
    <t>KH_022</t>
  </si>
  <si>
    <t>KH_023</t>
  </si>
  <si>
    <t>KH_024</t>
  </si>
  <si>
    <t>KH_025</t>
  </si>
  <si>
    <t>KH_026</t>
  </si>
  <si>
    <t>KH_027</t>
  </si>
  <si>
    <t>KH_028</t>
  </si>
  <si>
    <t>KH_029</t>
  </si>
  <si>
    <t>KH_030</t>
  </si>
  <si>
    <t>KH_031</t>
  </si>
  <si>
    <t>KH_032</t>
  </si>
  <si>
    <t>KH_033</t>
  </si>
  <si>
    <t>KH_034</t>
  </si>
  <si>
    <t>KH_035</t>
  </si>
  <si>
    <t>KH_036</t>
  </si>
  <si>
    <t>KH_037</t>
  </si>
  <si>
    <t>KH_038</t>
  </si>
  <si>
    <t>KH_039</t>
  </si>
  <si>
    <t>KH_040</t>
  </si>
  <si>
    <t>KH_041</t>
  </si>
  <si>
    <t>KH_042</t>
  </si>
  <si>
    <t>KH_043</t>
  </si>
  <si>
    <t>KH_044</t>
  </si>
  <si>
    <t>KH_045</t>
  </si>
  <si>
    <t>KH_046</t>
  </si>
  <si>
    <t>KH_047</t>
  </si>
  <si>
    <t>KH_048</t>
  </si>
  <si>
    <t>KH_049</t>
  </si>
  <si>
    <t>KH_050</t>
  </si>
  <si>
    <t>KH_051</t>
  </si>
  <si>
    <t>KH_052</t>
  </si>
  <si>
    <t>KH_053</t>
  </si>
  <si>
    <t>KH_054</t>
  </si>
  <si>
    <t>KH_055</t>
  </si>
  <si>
    <t>KH_056</t>
  </si>
  <si>
    <t>KH_057</t>
  </si>
  <si>
    <t>KH_058</t>
  </si>
  <si>
    <t>KH_059</t>
  </si>
  <si>
    <t>KH_060</t>
  </si>
  <si>
    <t>KH_061</t>
  </si>
  <si>
    <t>KH_062</t>
  </si>
  <si>
    <t>KH_063</t>
  </si>
  <si>
    <t>KH_064</t>
  </si>
  <si>
    <t>KH_065</t>
  </si>
  <si>
    <t>KH_066</t>
  </si>
  <si>
    <t>KH_067</t>
  </si>
  <si>
    <t>KH_068</t>
  </si>
  <si>
    <t>KH_069</t>
  </si>
  <si>
    <t>KH_070</t>
  </si>
  <si>
    <t>KH_071</t>
  </si>
  <si>
    <t>KH_072</t>
  </si>
  <si>
    <t>KH_073</t>
  </si>
  <si>
    <t>KH_074</t>
  </si>
  <si>
    <t>KH_075</t>
  </si>
  <si>
    <t>KH_076</t>
  </si>
  <si>
    <t>KH_077</t>
  </si>
  <si>
    <t>KH_078</t>
  </si>
  <si>
    <t>KH_079</t>
  </si>
  <si>
    <t>KH_080</t>
  </si>
  <si>
    <t>KH_081</t>
  </si>
  <si>
    <t>KH_082</t>
  </si>
  <si>
    <t>KH_083</t>
  </si>
  <si>
    <t>KH_084</t>
  </si>
  <si>
    <t>KH_085</t>
  </si>
  <si>
    <t>KH_086</t>
  </si>
  <si>
    <t>KH_087</t>
  </si>
  <si>
    <t>KH_088</t>
  </si>
  <si>
    <t>KH_089</t>
  </si>
  <si>
    <t>KH_090</t>
  </si>
  <si>
    <t>KH_091</t>
  </si>
  <si>
    <t>KH_092</t>
  </si>
  <si>
    <t>KH_093</t>
  </si>
  <si>
    <t>KH_094</t>
  </si>
  <si>
    <t>KH_095</t>
  </si>
  <si>
    <t>KH_096</t>
  </si>
  <si>
    <t>KH_097</t>
  </si>
  <si>
    <t>KH_098</t>
  </si>
  <si>
    <t>KH_099</t>
  </si>
  <si>
    <t>KH_100</t>
  </si>
  <si>
    <t>KH_101</t>
  </si>
  <si>
    <t>KH_102</t>
  </si>
  <si>
    <t>KH_103</t>
  </si>
  <si>
    <t>KH_104</t>
  </si>
  <si>
    <t>KH_105</t>
  </si>
  <si>
    <t>KH_106</t>
  </si>
  <si>
    <t>KH_107</t>
  </si>
  <si>
    <t>KH_108</t>
  </si>
  <si>
    <t>KH_109</t>
  </si>
  <si>
    <t>KH_110</t>
  </si>
  <si>
    <t>KH_111</t>
  </si>
  <si>
    <t>KH_112</t>
  </si>
  <si>
    <t>KH_113</t>
  </si>
  <si>
    <t>KH_114</t>
  </si>
  <si>
    <t>KH_115</t>
  </si>
  <si>
    <t>KH_116</t>
  </si>
  <si>
    <t>KH_117</t>
  </si>
  <si>
    <t>KH_118</t>
  </si>
  <si>
    <t>KH_119</t>
  </si>
  <si>
    <t>KH_120</t>
  </si>
  <si>
    <t>KH_121</t>
  </si>
  <si>
    <t>KH_122</t>
  </si>
  <si>
    <t>KH_123</t>
  </si>
  <si>
    <t>KH_124</t>
  </si>
  <si>
    <t>KH_125</t>
  </si>
  <si>
    <t>KH_126</t>
  </si>
  <si>
    <t>KH_127</t>
  </si>
  <si>
    <t>KH_128</t>
  </si>
  <si>
    <t>KH_129</t>
  </si>
  <si>
    <t>KH_130</t>
  </si>
  <si>
    <t>KH_131</t>
  </si>
  <si>
    <t>KH_132</t>
  </si>
  <si>
    <t>KH_133</t>
  </si>
  <si>
    <t>KH_134</t>
  </si>
  <si>
    <t>KH_135</t>
  </si>
  <si>
    <t>KH_136</t>
  </si>
  <si>
    <t>KH_137</t>
  </si>
  <si>
    <t>KH_138</t>
  </si>
  <si>
    <t>KH_139</t>
  </si>
  <si>
    <t>KH_140</t>
  </si>
  <si>
    <t>KH_141</t>
  </si>
  <si>
    <t>KH_142</t>
  </si>
  <si>
    <t>KH_143</t>
  </si>
  <si>
    <t>KH_144</t>
  </si>
  <si>
    <t>KH_145</t>
  </si>
  <si>
    <t>KH_146</t>
  </si>
  <si>
    <t>KH_147</t>
  </si>
  <si>
    <t>KH_148</t>
  </si>
  <si>
    <t>KH_149</t>
  </si>
  <si>
    <t>KH_150</t>
  </si>
  <si>
    <t>KH_151</t>
  </si>
  <si>
    <t>KH_152</t>
  </si>
  <si>
    <t>KH_153</t>
  </si>
  <si>
    <t>KH_154</t>
  </si>
  <si>
    <t>KH_155</t>
  </si>
  <si>
    <t>KH_156</t>
  </si>
  <si>
    <t>KH_157</t>
  </si>
  <si>
    <t>KH_158</t>
  </si>
  <si>
    <t>KH_159</t>
  </si>
  <si>
    <t>KH_160</t>
  </si>
  <si>
    <t>KH_161</t>
  </si>
  <si>
    <t>KH_162</t>
  </si>
  <si>
    <t>KH_163</t>
  </si>
  <si>
    <t>KH_164</t>
  </si>
  <si>
    <t>KH_165</t>
  </si>
  <si>
    <t>KH_166</t>
  </si>
  <si>
    <t>KH_167</t>
  </si>
  <si>
    <t>KH_168</t>
  </si>
  <si>
    <t>KH_169</t>
  </si>
  <si>
    <t>KH_170</t>
  </si>
  <si>
    <t>KH_171</t>
  </si>
  <si>
    <t>KH_172</t>
  </si>
  <si>
    <t>KH_173</t>
  </si>
  <si>
    <t>KH_174</t>
  </si>
  <si>
    <t>KH_175</t>
  </si>
  <si>
    <t>KH_176</t>
  </si>
  <si>
    <t>KH_177</t>
  </si>
  <si>
    <t>KH_178</t>
  </si>
  <si>
    <t>KH_179</t>
  </si>
  <si>
    <t>KH_180</t>
  </si>
  <si>
    <t>KH_181</t>
  </si>
  <si>
    <t>KH_182</t>
  </si>
  <si>
    <t>KH_183</t>
  </si>
  <si>
    <t>KH_184</t>
  </si>
  <si>
    <t>KH_185</t>
  </si>
  <si>
    <t>KH_186</t>
  </si>
  <si>
    <t>KH_187</t>
  </si>
  <si>
    <t>KH_188</t>
  </si>
  <si>
    <t>KH_189</t>
  </si>
  <si>
    <t>KH_190</t>
  </si>
  <si>
    <t>KH_191</t>
  </si>
  <si>
    <t>KH_192</t>
  </si>
  <si>
    <t>KH_193</t>
  </si>
  <si>
    <t>KH_194</t>
  </si>
  <si>
    <t>KH_195</t>
  </si>
  <si>
    <t>KH_196</t>
  </si>
  <si>
    <t>KH_197</t>
  </si>
  <si>
    <t>KH_198</t>
  </si>
  <si>
    <t>KH_199</t>
  </si>
  <si>
    <t>KH_200</t>
  </si>
  <si>
    <t>Parameter</t>
  </si>
  <si>
    <t>Notes</t>
  </si>
  <si>
    <t>GB_limit_Basic</t>
  </si>
  <si>
    <t>GB_limit_Advanced</t>
  </si>
  <si>
    <t>GB_limit_Unlimited</t>
  </si>
  <si>
    <t>Usage_GB</t>
  </si>
  <si>
    <t>WTP_VND</t>
  </si>
  <si>
    <t>Cost_Basic</t>
  </si>
  <si>
    <t>Cost_Advanced</t>
  </si>
  <si>
    <t>Cost_Unlimited</t>
  </si>
  <si>
    <t>MinCost</t>
  </si>
  <si>
    <t>ChosenPlan</t>
  </si>
  <si>
    <t>Revenue</t>
  </si>
  <si>
    <t xml:space="preserve">← Tối đa doanh thu </t>
  </si>
  <si>
    <t>Giới hạn dưới (VND)</t>
  </si>
  <si>
    <t>Giới hạn trên (VND)</t>
  </si>
  <si>
    <t>Basic Plan Price (VND)</t>
  </si>
  <si>
    <t>Advanced Price (VND)</t>
  </si>
  <si>
    <t>Unlimited Plan Price (VND)</t>
  </si>
  <si>
    <t>Giá gốc</t>
  </si>
  <si>
    <t>Dung lượng tối đa (GB)</t>
  </si>
  <si>
    <t>Chỉ số KPI</t>
  </si>
  <si>
    <t>Giá trị</t>
  </si>
  <si>
    <t>Đơn vị</t>
  </si>
  <si>
    <t>VND</t>
  </si>
  <si>
    <t>Chỉ số khách hàng rời đi (Churn Rate)</t>
  </si>
  <si>
    <t>ChurnFlag</t>
  </si>
  <si>
    <t>%</t>
  </si>
  <si>
    <t>Thông tin cơ bản cua gói cước sử dụng (Giới hạn)</t>
  </si>
  <si>
    <t>・Biến cần phải tối ưu
・Không có giới hạn nên có thể đặt là 1 số rất lớn gần với  ∞</t>
  </si>
  <si>
    <t>・Biến cần phải tối ưu</t>
  </si>
  <si>
    <t>Tổng doanh thu (Total Revenue)</t>
  </si>
  <si>
    <t>Overage fee per GB</t>
  </si>
  <si>
    <t>Giá sau khi đã tối ưu</t>
  </si>
  <si>
    <t>Giá tối ưu</t>
  </si>
  <si>
    <t>Trước khi tối ưu</t>
  </si>
  <si>
    <t>Sau khi tối ưu</t>
  </si>
  <si>
    <t>Chênh lệch</t>
  </si>
  <si>
    <t>Giá trị (VND)</t>
  </si>
  <si>
    <t>KH_201</t>
  </si>
  <si>
    <t>KH_202</t>
  </si>
  <si>
    <t>KH_203</t>
  </si>
  <si>
    <t>KH_204</t>
  </si>
  <si>
    <t>KH_205</t>
  </si>
  <si>
    <t>KH_206</t>
  </si>
  <si>
    <t>KH_207</t>
  </si>
  <si>
    <t>KH_208</t>
  </si>
  <si>
    <t>KH_209</t>
  </si>
  <si>
    <t>KH_210</t>
  </si>
  <si>
    <t>KH_211</t>
  </si>
  <si>
    <t>KH_212</t>
  </si>
  <si>
    <t>KH_213</t>
  </si>
  <si>
    <t>KH_214</t>
  </si>
  <si>
    <t>KH_215</t>
  </si>
  <si>
    <t>KH_216</t>
  </si>
  <si>
    <t>KH_217</t>
  </si>
  <si>
    <t>KH_218</t>
  </si>
  <si>
    <t>KH_219</t>
  </si>
  <si>
    <t>KH_220</t>
  </si>
  <si>
    <t>KH_221</t>
  </si>
  <si>
    <t>KH_222</t>
  </si>
  <si>
    <t>KH_223</t>
  </si>
  <si>
    <t>KH_224</t>
  </si>
  <si>
    <t>KH_225</t>
  </si>
  <si>
    <t>KH_226</t>
  </si>
  <si>
    <t>KH_227</t>
  </si>
  <si>
    <t>KH_228</t>
  </si>
  <si>
    <t>KH_229</t>
  </si>
  <si>
    <t>KH_230</t>
  </si>
  <si>
    <t>KH_231</t>
  </si>
  <si>
    <t>KH_232</t>
  </si>
  <si>
    <t>KH_233</t>
  </si>
  <si>
    <t>KH_234</t>
  </si>
  <si>
    <t>KH_235</t>
  </si>
  <si>
    <t>KH_236</t>
  </si>
  <si>
    <t>KH_237</t>
  </si>
  <si>
    <t>KH_238</t>
  </si>
  <si>
    <t>KH_239</t>
  </si>
  <si>
    <t>KH_240</t>
  </si>
  <si>
    <t>KH_241</t>
  </si>
  <si>
    <t>KH_242</t>
  </si>
  <si>
    <t>KH_243</t>
  </si>
  <si>
    <t>KH_244</t>
  </si>
  <si>
    <t>KH_245</t>
  </si>
  <si>
    <t>KH_246</t>
  </si>
  <si>
    <t>KH_247</t>
  </si>
  <si>
    <t>KH_248</t>
  </si>
  <si>
    <t>KH_249</t>
  </si>
  <si>
    <t>KH_250</t>
  </si>
  <si>
    <t>KH_251</t>
  </si>
  <si>
    <t>KH_252</t>
  </si>
  <si>
    <t>KH_253</t>
  </si>
  <si>
    <t>KH_254</t>
  </si>
  <si>
    <t>KH_255</t>
  </si>
  <si>
    <t>KH_256</t>
  </si>
  <si>
    <t>KH_257</t>
  </si>
  <si>
    <t>KH_258</t>
  </si>
  <si>
    <t>KH_259</t>
  </si>
  <si>
    <t>KH_260</t>
  </si>
  <si>
    <t>KH_261</t>
  </si>
  <si>
    <t>KH_262</t>
  </si>
  <si>
    <t>KH_263</t>
  </si>
  <si>
    <t>KH_264</t>
  </si>
  <si>
    <t>KH_265</t>
  </si>
  <si>
    <t>KH_266</t>
  </si>
  <si>
    <t>KH_267</t>
  </si>
  <si>
    <t>KH_268</t>
  </si>
  <si>
    <t>KH_269</t>
  </si>
  <si>
    <t>KH_270</t>
  </si>
  <si>
    <t>KH_271</t>
  </si>
  <si>
    <t>KH_272</t>
  </si>
  <si>
    <t>KH_273</t>
  </si>
  <si>
    <t>KH_274</t>
  </si>
  <si>
    <t>KH_275</t>
  </si>
  <si>
    <t>KH_276</t>
  </si>
  <si>
    <t>KH_277</t>
  </si>
  <si>
    <t>KH_278</t>
  </si>
  <si>
    <t>KH_279</t>
  </si>
  <si>
    <t>KH_280</t>
  </si>
  <si>
    <t>KH_281</t>
  </si>
  <si>
    <t>KH_282</t>
  </si>
  <si>
    <t>KH_283</t>
  </si>
  <si>
    <t>KH_284</t>
  </si>
  <si>
    <t>KH_285</t>
  </si>
  <si>
    <t>KH_286</t>
  </si>
  <si>
    <t>KH_287</t>
  </si>
  <si>
    <t>KH_288</t>
  </si>
  <si>
    <t>KH_289</t>
  </si>
  <si>
    <t>KH_290</t>
  </si>
  <si>
    <t>KH_291</t>
  </si>
  <si>
    <t>KH_292</t>
  </si>
  <si>
    <t>KH_293</t>
  </si>
  <si>
    <t>KH_294</t>
  </si>
  <si>
    <t>KH_295</t>
  </si>
  <si>
    <t>KH_296</t>
  </si>
  <si>
    <t>KH_297</t>
  </si>
  <si>
    <t>KH_298</t>
  </si>
  <si>
    <t>KH_299</t>
  </si>
  <si>
    <t>KH_300</t>
  </si>
  <si>
    <t>KH_301</t>
  </si>
  <si>
    <t>KH_302</t>
  </si>
  <si>
    <t>KH_303</t>
  </si>
  <si>
    <t>KH_304</t>
  </si>
  <si>
    <t>KH_305</t>
  </si>
  <si>
    <t>KH_306</t>
  </si>
  <si>
    <t>KH_307</t>
  </si>
  <si>
    <t>KH_308</t>
  </si>
  <si>
    <t>KH_309</t>
  </si>
  <si>
    <t>KH_310</t>
  </si>
  <si>
    <t>KH_311</t>
  </si>
  <si>
    <t>KH_312</t>
  </si>
  <si>
    <t>KH_313</t>
  </si>
  <si>
    <t>KH_314</t>
  </si>
  <si>
    <t>KH_315</t>
  </si>
  <si>
    <t>KH_316</t>
  </si>
  <si>
    <t>KH_317</t>
  </si>
  <si>
    <t>KH_318</t>
  </si>
  <si>
    <t>KH_319</t>
  </si>
  <si>
    <t>KH_320</t>
  </si>
  <si>
    <t>KH_321</t>
  </si>
  <si>
    <t>KH_322</t>
  </si>
  <si>
    <t>KH_323</t>
  </si>
  <si>
    <t>KH_324</t>
  </si>
  <si>
    <t>KH_325</t>
  </si>
  <si>
    <t>KH_326</t>
  </si>
  <si>
    <t>KH_327</t>
  </si>
  <si>
    <t>KH_328</t>
  </si>
  <si>
    <t>KH_329</t>
  </si>
  <si>
    <t>KH_330</t>
  </si>
  <si>
    <t>KH_331</t>
  </si>
  <si>
    <t>KH_332</t>
  </si>
  <si>
    <t>KH_333</t>
  </si>
  <si>
    <t>KH_334</t>
  </si>
  <si>
    <t>KH_335</t>
  </si>
  <si>
    <t>KH_336</t>
  </si>
  <si>
    <t>KH_337</t>
  </si>
  <si>
    <t>KH_338</t>
  </si>
  <si>
    <t>KH_339</t>
  </si>
  <si>
    <t>KH_340</t>
  </si>
  <si>
    <t>KH_341</t>
  </si>
  <si>
    <t>KH_342</t>
  </si>
  <si>
    <t>KH_343</t>
  </si>
  <si>
    <t>KH_344</t>
  </si>
  <si>
    <t>KH_345</t>
  </si>
  <si>
    <t>KH_346</t>
  </si>
  <si>
    <t>KH_347</t>
  </si>
  <si>
    <t>KH_348</t>
  </si>
  <si>
    <t>KH_349</t>
  </si>
  <si>
    <t>KH_350</t>
  </si>
  <si>
    <t>KH_351</t>
  </si>
  <si>
    <t>KH_352</t>
  </si>
  <si>
    <t>KH_353</t>
  </si>
  <si>
    <t>KH_354</t>
  </si>
  <si>
    <t>KH_355</t>
  </si>
  <si>
    <t>KH_356</t>
  </si>
  <si>
    <t>KH_357</t>
  </si>
  <si>
    <t>KH_358</t>
  </si>
  <si>
    <t>KH_359</t>
  </si>
  <si>
    <t>KH_360</t>
  </si>
  <si>
    <t>KH_361</t>
  </si>
  <si>
    <t>KH_362</t>
  </si>
  <si>
    <t>KH_363</t>
  </si>
  <si>
    <t>KH_364</t>
  </si>
  <si>
    <t>KH_365</t>
  </si>
  <si>
    <t>KH_366</t>
  </si>
  <si>
    <t>KH_367</t>
  </si>
  <si>
    <t>KH_368</t>
  </si>
  <si>
    <t>KH_369</t>
  </si>
  <si>
    <t>KH_370</t>
  </si>
  <si>
    <t>KH_371</t>
  </si>
  <si>
    <t>KH_372</t>
  </si>
  <si>
    <t>KH_373</t>
  </si>
  <si>
    <t>KH_374</t>
  </si>
  <si>
    <t>KH_375</t>
  </si>
  <si>
    <t>KH_376</t>
  </si>
  <si>
    <t>KH_377</t>
  </si>
  <si>
    <t>KH_378</t>
  </si>
  <si>
    <t>KH_379</t>
  </si>
  <si>
    <t>KH_380</t>
  </si>
  <si>
    <t>KH_381</t>
  </si>
  <si>
    <t>KH_382</t>
  </si>
  <si>
    <t>KH_383</t>
  </si>
  <si>
    <t>KH_384</t>
  </si>
  <si>
    <t>KH_385</t>
  </si>
  <si>
    <t>KH_386</t>
  </si>
  <si>
    <t>KH_387</t>
  </si>
  <si>
    <t>KH_388</t>
  </si>
  <si>
    <t>KH_389</t>
  </si>
  <si>
    <t>KH_390</t>
  </si>
  <si>
    <t>KH_391</t>
  </si>
  <si>
    <t>KH_392</t>
  </si>
  <si>
    <t>KH_393</t>
  </si>
  <si>
    <t>KH_394</t>
  </si>
  <si>
    <t>KH_395</t>
  </si>
  <si>
    <t>KH_396</t>
  </si>
  <si>
    <t>KH_397</t>
  </si>
  <si>
    <t>KH_398</t>
  </si>
  <si>
    <t>KH_399</t>
  </si>
  <si>
    <t>KH_400</t>
  </si>
  <si>
    <t>KH_401</t>
  </si>
  <si>
    <t>KH_402</t>
  </si>
  <si>
    <t>KH_403</t>
  </si>
  <si>
    <t>KH_404</t>
  </si>
  <si>
    <t>KH_405</t>
  </si>
  <si>
    <t>KH_406</t>
  </si>
  <si>
    <t>KH_407</t>
  </si>
  <si>
    <t>KH_408</t>
  </si>
  <si>
    <t>KH_409</t>
  </si>
  <si>
    <t>KH_410</t>
  </si>
  <si>
    <t>KH_411</t>
  </si>
  <si>
    <t>KH_412</t>
  </si>
  <si>
    <t>KH_413</t>
  </si>
  <si>
    <t>KH_414</t>
  </si>
  <si>
    <t>KH_415</t>
  </si>
  <si>
    <t>KH_416</t>
  </si>
  <si>
    <t>KH_417</t>
  </si>
  <si>
    <t>KH_418</t>
  </si>
  <si>
    <t>KH_419</t>
  </si>
  <si>
    <t>KH_420</t>
  </si>
  <si>
    <t>KH_421</t>
  </si>
  <si>
    <t>KH_422</t>
  </si>
  <si>
    <t>KH_423</t>
  </si>
  <si>
    <t>KH_424</t>
  </si>
  <si>
    <t>KH_425</t>
  </si>
  <si>
    <t>KH_426</t>
  </si>
  <si>
    <t>KH_427</t>
  </si>
  <si>
    <t>KH_428</t>
  </si>
  <si>
    <t>KH_429</t>
  </si>
  <si>
    <t>KH_430</t>
  </si>
  <si>
    <t>KH_431</t>
  </si>
  <si>
    <t>KH_432</t>
  </si>
  <si>
    <t>KH_433</t>
  </si>
  <si>
    <t>KH_434</t>
  </si>
  <si>
    <t>KH_435</t>
  </si>
  <si>
    <t>KH_436</t>
  </si>
  <si>
    <t>KH_437</t>
  </si>
  <si>
    <t>KH_438</t>
  </si>
  <si>
    <t>KH_439</t>
  </si>
  <si>
    <t>KH_440</t>
  </si>
  <si>
    <t>KH_441</t>
  </si>
  <si>
    <t>KH_442</t>
  </si>
  <si>
    <t>KH_443</t>
  </si>
  <si>
    <t>KH_444</t>
  </si>
  <si>
    <t>KH_445</t>
  </si>
  <si>
    <t>KH_446</t>
  </si>
  <si>
    <t>KH_447</t>
  </si>
  <si>
    <t>KH_448</t>
  </si>
  <si>
    <t>KH_449</t>
  </si>
  <si>
    <t>KH_450</t>
  </si>
  <si>
    <t>KH_451</t>
  </si>
  <si>
    <t>KH_452</t>
  </si>
  <si>
    <t>KH_453</t>
  </si>
  <si>
    <t>KH_454</t>
  </si>
  <si>
    <t>KH_455</t>
  </si>
  <si>
    <t>KH_456</t>
  </si>
  <si>
    <t>KH_457</t>
  </si>
  <si>
    <t>KH_458</t>
  </si>
  <si>
    <t>KH_459</t>
  </si>
  <si>
    <t>KH_460</t>
  </si>
  <si>
    <t>KH_461</t>
  </si>
  <si>
    <t>KH_462</t>
  </si>
  <si>
    <t>KH_463</t>
  </si>
  <si>
    <t>KH_464</t>
  </si>
  <si>
    <t>KH_465</t>
  </si>
  <si>
    <t>KH_466</t>
  </si>
  <si>
    <t>KH_467</t>
  </si>
  <si>
    <t>KH_468</t>
  </si>
  <si>
    <t>KH_469</t>
  </si>
  <si>
    <t>KH_470</t>
  </si>
  <si>
    <t>KH_471</t>
  </si>
  <si>
    <t>KH_472</t>
  </si>
  <si>
    <t>KH_473</t>
  </si>
  <si>
    <t>KH_474</t>
  </si>
  <si>
    <t>KH_475</t>
  </si>
  <si>
    <t>KH_476</t>
  </si>
  <si>
    <t>KH_477</t>
  </si>
  <si>
    <t>KH_478</t>
  </si>
  <si>
    <t>KH_479</t>
  </si>
  <si>
    <t>KH_480</t>
  </si>
  <si>
    <t>KH_481</t>
  </si>
  <si>
    <t>KH_482</t>
  </si>
  <si>
    <t>KH_483</t>
  </si>
  <si>
    <t>KH_484</t>
  </si>
  <si>
    <t>KH_485</t>
  </si>
  <si>
    <t>KH_486</t>
  </si>
  <si>
    <t>KH_487</t>
  </si>
  <si>
    <t>KH_488</t>
  </si>
  <si>
    <t>KH_489</t>
  </si>
  <si>
    <t>KH_490</t>
  </si>
  <si>
    <t>KH_491</t>
  </si>
  <si>
    <t>KH_492</t>
  </si>
  <si>
    <t>KH_493</t>
  </si>
  <si>
    <t>KH_494</t>
  </si>
  <si>
    <t>KH_495</t>
  </si>
  <si>
    <t>KH_496</t>
  </si>
  <si>
    <t>KH_497</t>
  </si>
  <si>
    <t>KH_498</t>
  </si>
  <si>
    <t>KH_499</t>
  </si>
  <si>
    <t>KH_500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</si>
</sst>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1" fillId="0" borderId="1" xfId="0" applyFont="1" applyBorder="1"/>
    <xf numFmtId="3" fontId="1" fillId="0" borderId="1" xfId="0" applyNumberFormat="1" applyFont="1" applyBorder="1"/>
    <xf numFmtId="3" fontId="2" fillId="0" borderId="1" xfId="0" applyNumberFormat="1" applyFont="1" applyBorder="1"/>
    <xf numFmtId="0" fontId="2" fillId="0" borderId="0" xfId="0" applyFont="1"/>
    <xf numFmtId="3" fontId="2" fillId="0" borderId="0" xfId="0" applyNumberFormat="1" applyFont="1"/>
    <xf numFmtId="0" fontId="2" fillId="0" borderId="1" xfId="0" applyFont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3" xfId="0" applyFont="1" applyBorder="1"/>
    <xf numFmtId="3" fontId="2" fillId="0" borderId="2" xfId="0" applyNumberFormat="1" applyFont="1" applyBorder="1"/>
    <xf numFmtId="0" fontId="2" fillId="2" borderId="4" xfId="0" applyFont="1" applyFill="1" applyBorder="1"/>
    <xf numFmtId="0" fontId="2" fillId="2" borderId="5" xfId="0" applyFont="1" applyFill="1" applyBorder="1"/>
    <xf numFmtId="3" fontId="2" fillId="2" borderId="5" xfId="0" applyNumberFormat="1" applyFont="1" applyFill="1" applyBorder="1"/>
    <xf numFmtId="3" fontId="2" fillId="2" borderId="6" xfId="0" applyNumberFormat="1" applyFont="1" applyFill="1" applyBorder="1"/>
    <xf numFmtId="0" fontId="2" fillId="0" borderId="7" xfId="0" applyFont="1" applyBorder="1"/>
    <xf numFmtId="0" fontId="2" fillId="0" borderId="8" xfId="0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0" fontId="2" fillId="2" borderId="6" xfId="0" applyFont="1" applyFill="1" applyBorder="1"/>
    <xf numFmtId="0" fontId="2" fillId="0" borderId="2" xfId="0" applyFont="1" applyBorder="1"/>
    <xf numFmtId="0" fontId="2" fillId="0" borderId="9" xfId="0" applyFont="1" applyBorder="1"/>
    <xf numFmtId="10" fontId="1" fillId="0" borderId="1" xfId="0" applyNumberFormat="1" applyFont="1" applyBorder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5" fillId="3" borderId="1" xfId="0" applyFont="1" applyFill="1" applyBorder="1" applyAlignment="1">
      <alignment wrapText="1"/>
    </xf>
    <xf numFmtId="0" fontId="3" fillId="2" borderId="0" xfId="0" applyFont="1" applyFill="1" applyAlignment="1">
      <alignment horizontal="centerContinuous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1" fillId="0" borderId="1" xfId="0" applyNumberFormat="1" applyFont="1" applyBorder="1" applyAlignment="1">
      <alignment wrapText="1"/>
    </xf>
    <xf numFmtId="3" fontId="6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>
      <alignment horizontal="right" wrapText="1"/>
    </xf>
    <xf numFmtId="10" fontId="1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3" fontId="2" fillId="0" borderId="0" xfId="0" applyNumberFormat="1" applyFont="1" applyAlignment="1">
      <alignment wrapText="1"/>
    </xf>
    <xf numFmtId="3" fontId="2" fillId="0" borderId="1" xfId="0" applyNumberFormat="1" applyFont="1" applyBorder="1" applyAlignment="1">
      <alignment wrapText="1"/>
    </xf>
    <xf numFmtId="0" fontId="3" fillId="2" borderId="1" xfId="0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0" fontId="5" fillId="3" borderId="1" xfId="0" applyFont="1" applyFill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2" borderId="0" xfId="0" applyFont="1" applyFill="1" applyAlignment="1">
      <alignment horizontal="centerContinuous" vertical="center"/>
    </xf>
    <xf numFmtId="0" fontId="4" fillId="2" borderId="1" xfId="0" applyFont="1" applyFill="1" applyBorder="1" applyAlignment="1">
      <alignment vertical="center"/>
    </xf>
    <xf numFmtId="0" fontId="7" fillId="0" borderId="0" xfId="0" applyFont="1"/>
    <xf numFmtId="0" fontId="8" fillId="4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8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8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8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25400</xdr:rowOff>
    </xdr:from>
    <xdr:to>
      <xdr:col>13</xdr:col>
      <xdr:colOff>12700</xdr:colOff>
      <xdr:row>9</xdr:row>
      <xdr:rowOff>12700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101C86F-2249-0A20-7464-0CD07E17263A}"/>
            </a:ext>
          </a:extLst>
        </xdr:cNvPr>
        <xdr:cNvSpPr/>
      </xdr:nvSpPr>
      <xdr:spPr>
        <a:xfrm>
          <a:off x="12649200" y="1054100"/>
          <a:ext cx="1003300" cy="876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12700</xdr:colOff>
      <xdr:row>8</xdr:row>
      <xdr:rowOff>107950</xdr:rowOff>
    </xdr:from>
    <xdr:to>
      <xdr:col>13</xdr:col>
      <xdr:colOff>711200</xdr:colOff>
      <xdr:row>10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608A312-BD75-377E-CB62-F906E83270D7}"/>
            </a:ext>
          </a:extLst>
        </xdr:cNvPr>
        <xdr:cNvCxnSpPr>
          <a:stCxn id="5" idx="0"/>
          <a:endCxn id="2" idx="3"/>
        </xdr:cNvCxnSpPr>
      </xdr:nvCxnSpPr>
      <xdr:spPr>
        <a:xfrm flipH="1" flipV="1">
          <a:off x="13652500" y="1492250"/>
          <a:ext cx="698500" cy="742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76200</xdr:colOff>
      <xdr:row>10</xdr:row>
      <xdr:rowOff>152400</xdr:rowOff>
    </xdr:from>
    <xdr:ext cx="3251199" cy="65575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9D0AA8F-5322-2021-307A-D537E6E8D056}"/>
            </a:ext>
          </a:extLst>
        </xdr:cNvPr>
        <xdr:cNvSpPr txBox="1"/>
      </xdr:nvSpPr>
      <xdr:spPr>
        <a:xfrm>
          <a:off x="12725400" y="2235200"/>
          <a:ext cx="3251199" cy="65575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>
              <a:solidFill>
                <a:schemeClr val="tx1"/>
              </a:solidFill>
            </a:rPr>
            <a:t>Bài tập thực hành:</a:t>
          </a:r>
        </a:p>
        <a:p>
          <a:r>
            <a:rPr lang="en-US" sz="1200" b="0">
              <a:solidFill>
                <a:schemeClr val="tx1"/>
              </a:solidFill>
            </a:rPr>
            <a:t>Hãy sử dụng Solver Tool để tối ưu giá cước cho từng plan</a:t>
          </a:r>
        </a:p>
      </xdr:txBody>
    </xdr:sp>
    <xdr:clientData/>
  </xdr:oneCellAnchor>
  <xdr:twoCellAnchor>
    <xdr:from>
      <xdr:col>12</xdr:col>
      <xdr:colOff>12700</xdr:colOff>
      <xdr:row>2</xdr:row>
      <xdr:rowOff>12700</xdr:rowOff>
    </xdr:from>
    <xdr:to>
      <xdr:col>15</xdr:col>
      <xdr:colOff>0</xdr:colOff>
      <xdr:row>3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724AE6F-8338-6B4D-B58D-0D82FE8AE0B8}"/>
            </a:ext>
          </a:extLst>
        </xdr:cNvPr>
        <xdr:cNvSpPr/>
      </xdr:nvSpPr>
      <xdr:spPr>
        <a:xfrm>
          <a:off x="12661900" y="355600"/>
          <a:ext cx="4940300" cy="177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1A87DF-9899-F245-98FC-399FA35E68F9}" name="RawData" displayName="RawData" ref="A1:D501" totalsRowShown="0" headerRowDxfId="50" dataDxfId="48" headerRowBorderDxfId="49" tableBorderDxfId="47" totalsRowBorderDxfId="46">
  <autoFilter ref="A1:D501" xr:uid="{00000000-0001-0000-0000-000000000000}"/>
  <tableColumns count="4">
    <tableColumn id="1" xr3:uid="{91FDFC7F-1AB2-CF4F-86D8-C2BF4E34F919}" name="CustomerID" dataDxfId="45"/>
    <tableColumn id="2" xr3:uid="{48229475-6530-4640-BC20-2ECD8E642F8D}" name="Monthly_Data_GB" dataDxfId="44"/>
    <tableColumn id="3" xr3:uid="{3D8370CA-A002-5940-A274-708117E65718}" name="Segment" dataDxfId="43"/>
    <tableColumn id="4" xr3:uid="{E78BE0EF-8E6D-4A49-AA80-64DEA3ABDAA1}" name="Max_Willingness_to_Pay_VND" dataDxfId="4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58BB5A-F1A2-3449-AEA9-6C7F8004081E}" name="Table2" displayName="Table2" ref="A1:J501" totalsRowShown="0" headerRowDxfId="41" headerRowBorderDxfId="40" tableBorderDxfId="39" totalsRowBorderDxfId="38">
  <autoFilter ref="A1:J501" xr:uid="{6017FDAC-999A-B241-9567-2F6E00EAF6C1}"/>
  <tableColumns count="10">
    <tableColumn id="1" xr3:uid="{8479A40C-33FB-E64E-AE71-F2390544B519}" name="CustomerID" dataDxfId="37"/>
    <tableColumn id="2" xr3:uid="{1492CE0D-24CA-DF4B-BB3F-A8F83C42BE0E}" name="Usage_GB" dataDxfId="36">
      <calculatedColumnFormula>VLOOKUP(A2, RawData[], 2, 1)</calculatedColumnFormula>
    </tableColumn>
    <tableColumn id="3" xr3:uid="{4F8C0AA1-BAE0-5A45-8D2C-837962E977F1}" name="WTP_VND" dataDxfId="35"/>
    <tableColumn id="4" xr3:uid="{3128AC45-809E-9C45-9B79-655274135AE3}" name="Cost_Basic" dataDxfId="34">
      <calculatedColumnFormula>$M$7 + $M$10 * (MAX(0,B2-$N$7))</calculatedColumnFormula>
    </tableColumn>
    <tableColumn id="5" xr3:uid="{6D2E7D1B-7769-B74F-984B-65DF7CB073EB}" name="Cost_Advanced" dataDxfId="33">
      <calculatedColumnFormula>$M$8 + $M$10 * (MAX(0,B2-$N$8))</calculatedColumnFormula>
    </tableColumn>
    <tableColumn id="6" xr3:uid="{5E97BCA9-76A9-F647-8076-D915F1520ADF}" name="Cost_Unlimited" dataDxfId="32">
      <calculatedColumnFormula>$M$9 + $M$10 * (MAX(0,B2-$N$9))</calculatedColumnFormula>
    </tableColumn>
    <tableColumn id="7" xr3:uid="{670A40B9-41BF-B94B-8385-AA46A763734E}" name="MinCost" dataDxfId="31">
      <calculatedColumnFormula>MIN(D2:F2)</calculatedColumnFormula>
    </tableColumn>
    <tableColumn id="8" xr3:uid="{0EE8830C-033E-0642-A191-E6B1E4BC1A0D}" name="ChosenPlan" dataDxfId="30">
      <calculatedColumnFormula>IF(G2=D2,"Basic",IF(G2=E2,"Advanced","Unlimited"))</calculatedColumnFormula>
    </tableColumn>
    <tableColumn id="10" xr3:uid="{FCF6E2AC-5971-1745-99BF-60E9EDC1AB04}" name="ChurnFlag" dataDxfId="29">
      <calculatedColumnFormula>IF(Table2[[#This Row],[MinCost]] &gt; Table2[[#This Row],[WTP_VND]], 1, 0)</calculatedColumnFormula>
    </tableColumn>
    <tableColumn id="9" xr3:uid="{FE9BFEDF-71CE-9647-88CD-3CF5EE6AF64A}" name="Revenue" dataDxfId="2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B67250-8B25-6B47-8EAF-8BDF3A8EA105}" name="OptimizedTable" displayName="OptimizedTable" ref="A1:J501" totalsRowShown="0" headerRowDxfId="27" headerRowBorderDxfId="26" tableBorderDxfId="25" totalsRowBorderDxfId="24">
  <autoFilter ref="A1:J501" xr:uid="{6017FDAC-999A-B241-9567-2F6E00EAF6C1}"/>
  <tableColumns count="10">
    <tableColumn id="1" xr3:uid="{CF570D97-55E2-2040-95D6-F645D351A31A}" name="CustomerID" dataDxfId="23"/>
    <tableColumn id="2" xr3:uid="{264B9E6F-B471-2642-8297-3EDA1946FF05}" name="Usage_GB" dataDxfId="22">
      <calculatedColumnFormula>VLOOKUP(A2, RawData[], 2, 1)</calculatedColumnFormula>
    </tableColumn>
    <tableColumn id="3" xr3:uid="{46D4E0AA-63E6-E84B-BBFF-705B21E82E04}" name="WTP_VND" dataDxfId="21"/>
    <tableColumn id="4" xr3:uid="{5F31D76C-BB39-D042-A45B-0B19F2CBD248}" name="Cost_Basic" dataDxfId="20">
      <calculatedColumnFormula>$M$7 + $M$10 * (MAX(0,B2-$N$7))</calculatedColumnFormula>
    </tableColumn>
    <tableColumn id="5" xr3:uid="{5F77D9C1-D698-2245-BCAF-43A86142E051}" name="Cost_Advanced" dataDxfId="19">
      <calculatedColumnFormula>$M$8 + $M$10 * (MAX(0,B2-$N$8))</calculatedColumnFormula>
    </tableColumn>
    <tableColumn id="6" xr3:uid="{74FFD615-D3F8-D245-AF04-73A71F928C9B}" name="Cost_Unlimited" dataDxfId="18">
      <calculatedColumnFormula>$M$9 + $M$10 * (MAX(0,B2-$N$9))</calculatedColumnFormula>
    </tableColumn>
    <tableColumn id="7" xr3:uid="{7E800490-8196-7E47-87BF-0989716D68D8}" name="MinCost" dataDxfId="17">
      <calculatedColumnFormula>MIN(D2:F2)</calculatedColumnFormula>
    </tableColumn>
    <tableColumn id="8" xr3:uid="{1FDB7DB5-9270-D14F-803A-FE001B97C959}" name="ChosenPlan" dataDxfId="16">
      <calculatedColumnFormula>IF(G2=D2,"Basic",IF(G2=E2,"Advanced","Unlimited"))</calculatedColumnFormula>
    </tableColumn>
    <tableColumn id="10" xr3:uid="{A9D480BA-BB15-534F-95F3-6FBCD81D1440}" name="ChurnFlag" dataDxfId="15">
      <calculatedColumnFormula>IF(OptimizedTable[[#This Row],[MinCost]] &gt; OptimizedTable[[#This Row],[WTP_VND]], 1, 0)</calculatedColumnFormula>
    </tableColumn>
    <tableColumn id="9" xr3:uid="{B3F637E9-B82A-B642-A1B0-56E477CDC99F}" name="Revenue" dataDxfId="1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2DC163-0CAD-434E-BF60-F8BFD8022A8C}" name="Table24" displayName="Table24" ref="A1:J201" totalsRowShown="0" headerRowDxfId="13" headerRowBorderDxfId="12" tableBorderDxfId="11" totalsRowBorderDxfId="10">
  <autoFilter ref="A1:J201" xr:uid="{6017FDAC-999A-B241-9567-2F6E00EAF6C1}"/>
  <tableColumns count="10">
    <tableColumn id="1" xr3:uid="{5926547E-38A4-0F47-9B10-3AF5369C019C}" name="CustomerID" dataDxfId="9"/>
    <tableColumn id="2" xr3:uid="{C02C7D80-63AF-E847-965D-4E7C7F987C16}" name="Usage_GB" dataDxfId="8">
      <calculatedColumnFormula>VLOOKUP(A2, RawData[], 2, 1)</calculatedColumnFormula>
    </tableColumn>
    <tableColumn id="3" xr3:uid="{0D386EB7-C11E-F748-9E50-6F4044C7842C}" name="WTP_VND" dataDxfId="7">
      <calculatedColumnFormula>VLOOKUP(A2, RawData[], 4, 1)</calculatedColumnFormula>
    </tableColumn>
    <tableColumn id="4" xr3:uid="{04A0BB77-C487-024C-815F-7FFC3479A60F}" name="Cost_Basic" dataDxfId="6">
      <calculatedColumnFormula>$M$7 + $M$10 * (MAX(0,B2-$N$7))</calculatedColumnFormula>
    </tableColumn>
    <tableColumn id="5" xr3:uid="{504290A8-F7E3-5942-8708-EB0B4026CE4D}" name="Cost_Advanced" dataDxfId="5">
      <calculatedColumnFormula>$M$8 + $M$10 * (MAX(0,C2-$N$8))</calculatedColumnFormula>
    </tableColumn>
    <tableColumn id="6" xr3:uid="{7B622B67-57BB-4D43-8765-8F239389675B}" name="Cost_Unlimited" dataDxfId="4">
      <calculatedColumnFormula>$M$9 + $M$10 * (MAX(0,D2-$N$9))</calculatedColumnFormula>
    </tableColumn>
    <tableColumn id="7" xr3:uid="{96E4335D-22E2-DF42-928A-AC6A8D495B1F}" name="MinCost" dataDxfId="3">
      <calculatedColumnFormula>MIN(D2:F2)</calculatedColumnFormula>
    </tableColumn>
    <tableColumn id="8" xr3:uid="{25BB1958-158A-1B42-90A1-D39E23D392B1}" name="ChosenPlan" dataDxfId="2">
      <calculatedColumnFormula>IF(G2=D2,"Basic",IF(G2=E2,"Advanced","Unlimited"))</calculatedColumnFormula>
    </tableColumn>
    <tableColumn id="10" xr3:uid="{98C7FA9E-AA31-EE47-B14F-3F5F5CC601CA}" name="ChurnFlag" dataDxfId="1">
      <calculatedColumnFormula>IF(Table24[[#This Row],[MinCost]] &gt; Table24[[#This Row],[WTP_VND]], 1, 0)</calculatedColumnFormula>
    </tableColumn>
    <tableColumn id="9" xr3:uid="{3ED75471-FD3E-B64E-AC41-6CE90440DBEB}" name="Revenu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D501"/>
  <sheetViews>
    <sheetView showGridLines="0" workbookViewId="0">
      <selection activeCell="G491" sqref="G491"/>
    </sheetView>
  </sheetViews>
  <sheetFormatPr baseColWidth="10" defaultColWidth="8.83203125" defaultRowHeight="15" x14ac:dyDescent="0.2"/>
  <cols>
    <col min="1" max="1" width="12.6640625" style="1" customWidth="1"/>
    <col min="2" max="2" width="17.5" style="1" bestFit="1" customWidth="1"/>
    <col min="3" max="3" width="10.33203125" style="1" customWidth="1"/>
    <col min="4" max="4" width="26.83203125" style="1" customWidth="1"/>
  </cols>
  <sheetData>
    <row r="1" spans="1:4" x14ac:dyDescent="0.2">
      <c r="A1" s="31" t="s">
        <v>0</v>
      </c>
      <c r="B1" s="32" t="s">
        <v>1</v>
      </c>
      <c r="C1" s="32" t="s">
        <v>2</v>
      </c>
      <c r="D1" s="33" t="s">
        <v>3</v>
      </c>
    </row>
    <row r="2" spans="1:4" x14ac:dyDescent="0.2">
      <c r="A2" s="11" t="s">
        <v>4</v>
      </c>
      <c r="B2" s="7">
        <v>1.35</v>
      </c>
      <c r="C2" s="7" t="s">
        <v>7</v>
      </c>
      <c r="D2" s="22">
        <v>114000</v>
      </c>
    </row>
    <row r="3" spans="1:4" x14ac:dyDescent="0.2">
      <c r="A3" s="11" t="s">
        <v>6</v>
      </c>
      <c r="B3" s="7">
        <v>4.0599999999999996</v>
      </c>
      <c r="C3" s="7" t="s">
        <v>7</v>
      </c>
      <c r="D3" s="22">
        <v>97000</v>
      </c>
    </row>
    <row r="4" spans="1:4" x14ac:dyDescent="0.2">
      <c r="A4" s="11" t="s">
        <v>8</v>
      </c>
      <c r="B4" s="7">
        <v>20</v>
      </c>
      <c r="C4" s="7" t="s">
        <v>11</v>
      </c>
      <c r="D4" s="22">
        <v>203000</v>
      </c>
    </row>
    <row r="5" spans="1:4" x14ac:dyDescent="0.2">
      <c r="A5" s="11" t="s">
        <v>9</v>
      </c>
      <c r="B5" s="7">
        <v>22.38</v>
      </c>
      <c r="C5" s="7" t="s">
        <v>11</v>
      </c>
      <c r="D5" s="22">
        <v>210000</v>
      </c>
    </row>
    <row r="6" spans="1:4" x14ac:dyDescent="0.2">
      <c r="A6" s="11" t="s">
        <v>10</v>
      </c>
      <c r="B6" s="7">
        <v>10.86</v>
      </c>
      <c r="C6" s="7" t="s">
        <v>5</v>
      </c>
      <c r="D6" s="22">
        <v>131000</v>
      </c>
    </row>
    <row r="7" spans="1:4" x14ac:dyDescent="0.2">
      <c r="A7" s="11" t="s">
        <v>12</v>
      </c>
      <c r="B7" s="7">
        <v>14.28</v>
      </c>
      <c r="C7" s="7" t="s">
        <v>5</v>
      </c>
      <c r="D7" s="22">
        <v>182000</v>
      </c>
    </row>
    <row r="8" spans="1:4" x14ac:dyDescent="0.2">
      <c r="A8" s="11" t="s">
        <v>13</v>
      </c>
      <c r="B8" s="7">
        <v>15.62</v>
      </c>
      <c r="C8" s="7" t="s">
        <v>11</v>
      </c>
      <c r="D8" s="22">
        <v>161000</v>
      </c>
    </row>
    <row r="9" spans="1:4" x14ac:dyDescent="0.2">
      <c r="A9" s="11" t="s">
        <v>15</v>
      </c>
      <c r="B9" s="7">
        <v>24.3</v>
      </c>
      <c r="C9" s="7" t="s">
        <v>11</v>
      </c>
      <c r="D9" s="22">
        <v>221000</v>
      </c>
    </row>
    <row r="10" spans="1:4" x14ac:dyDescent="0.2">
      <c r="A10" s="11" t="s">
        <v>16</v>
      </c>
      <c r="B10" s="7">
        <v>5.2</v>
      </c>
      <c r="C10" s="7" t="s">
        <v>7</v>
      </c>
      <c r="D10" s="22">
        <v>112000</v>
      </c>
    </row>
    <row r="11" spans="1:4" x14ac:dyDescent="0.2">
      <c r="A11" s="11" t="s">
        <v>17</v>
      </c>
      <c r="B11" s="7">
        <v>3.36</v>
      </c>
      <c r="C11" s="7" t="s">
        <v>7</v>
      </c>
      <c r="D11" s="22">
        <v>73000</v>
      </c>
    </row>
    <row r="12" spans="1:4" x14ac:dyDescent="0.2">
      <c r="A12" s="11" t="s">
        <v>18</v>
      </c>
      <c r="B12" s="7">
        <v>8.33</v>
      </c>
      <c r="C12" s="7" t="s">
        <v>5</v>
      </c>
      <c r="D12" s="22">
        <v>153000</v>
      </c>
    </row>
    <row r="13" spans="1:4" x14ac:dyDescent="0.2">
      <c r="A13" s="11" t="s">
        <v>19</v>
      </c>
      <c r="B13" s="7">
        <v>9.5299999999999994</v>
      </c>
      <c r="C13" s="7" t="s">
        <v>5</v>
      </c>
      <c r="D13" s="22">
        <v>144000</v>
      </c>
    </row>
    <row r="14" spans="1:4" x14ac:dyDescent="0.2">
      <c r="A14" s="11" t="s">
        <v>20</v>
      </c>
      <c r="B14" s="7">
        <v>7.58</v>
      </c>
      <c r="C14" s="7" t="s">
        <v>5</v>
      </c>
      <c r="D14" s="22">
        <v>128000</v>
      </c>
    </row>
    <row r="15" spans="1:4" x14ac:dyDescent="0.2">
      <c r="A15" s="11" t="s">
        <v>21</v>
      </c>
      <c r="B15" s="7">
        <v>3.99</v>
      </c>
      <c r="C15" s="7" t="s">
        <v>7</v>
      </c>
      <c r="D15" s="22">
        <v>118000</v>
      </c>
    </row>
    <row r="16" spans="1:4" x14ac:dyDescent="0.2">
      <c r="A16" s="11" t="s">
        <v>22</v>
      </c>
      <c r="B16" s="7">
        <v>11.55</v>
      </c>
      <c r="C16" s="7" t="s">
        <v>5</v>
      </c>
      <c r="D16" s="22">
        <v>130000</v>
      </c>
    </row>
    <row r="17" spans="1:4" x14ac:dyDescent="0.2">
      <c r="A17" s="11" t="s">
        <v>23</v>
      </c>
      <c r="B17" s="7">
        <v>8.52</v>
      </c>
      <c r="C17" s="7" t="s">
        <v>5</v>
      </c>
      <c r="D17" s="22">
        <v>139000</v>
      </c>
    </row>
    <row r="18" spans="1:4" x14ac:dyDescent="0.2">
      <c r="A18" s="11" t="s">
        <v>24</v>
      </c>
      <c r="B18" s="7">
        <v>6.27</v>
      </c>
      <c r="C18" s="7" t="s">
        <v>5</v>
      </c>
      <c r="D18" s="22">
        <v>104000</v>
      </c>
    </row>
    <row r="19" spans="1:4" x14ac:dyDescent="0.2">
      <c r="A19" s="11" t="s">
        <v>25</v>
      </c>
      <c r="B19" s="7">
        <v>6.81</v>
      </c>
      <c r="C19" s="7" t="s">
        <v>5</v>
      </c>
      <c r="D19" s="22">
        <v>104000</v>
      </c>
    </row>
    <row r="20" spans="1:4" x14ac:dyDescent="0.2">
      <c r="A20" s="11" t="s">
        <v>26</v>
      </c>
      <c r="B20" s="7">
        <v>18.100000000000001</v>
      </c>
      <c r="C20" s="7" t="s">
        <v>11</v>
      </c>
      <c r="D20" s="22">
        <v>180000</v>
      </c>
    </row>
    <row r="21" spans="1:4" x14ac:dyDescent="0.2">
      <c r="A21" s="11" t="s">
        <v>27</v>
      </c>
      <c r="B21" s="7">
        <v>14.22</v>
      </c>
      <c r="C21" s="7" t="s">
        <v>5</v>
      </c>
      <c r="D21" s="22">
        <v>163000</v>
      </c>
    </row>
    <row r="22" spans="1:4" x14ac:dyDescent="0.2">
      <c r="A22" s="11" t="s">
        <v>28</v>
      </c>
      <c r="B22" s="7">
        <v>0.99</v>
      </c>
      <c r="C22" s="7" t="s">
        <v>7</v>
      </c>
      <c r="D22" s="22">
        <v>112000</v>
      </c>
    </row>
    <row r="23" spans="1:4" x14ac:dyDescent="0.2">
      <c r="A23" s="11" t="s">
        <v>29</v>
      </c>
      <c r="B23" s="7">
        <v>3.87</v>
      </c>
      <c r="C23" s="7" t="s">
        <v>7</v>
      </c>
      <c r="D23" s="22">
        <v>113000</v>
      </c>
    </row>
    <row r="24" spans="1:4" x14ac:dyDescent="0.2">
      <c r="A24" s="11" t="s">
        <v>30</v>
      </c>
      <c r="B24" s="7">
        <v>2.33</v>
      </c>
      <c r="C24" s="7" t="s">
        <v>7</v>
      </c>
      <c r="D24" s="22">
        <v>93000</v>
      </c>
    </row>
    <row r="25" spans="1:4" x14ac:dyDescent="0.2">
      <c r="A25" s="11" t="s">
        <v>31</v>
      </c>
      <c r="B25" s="7">
        <v>5.36</v>
      </c>
      <c r="C25" s="7" t="s">
        <v>7</v>
      </c>
      <c r="D25" s="22">
        <v>118000</v>
      </c>
    </row>
    <row r="26" spans="1:4" x14ac:dyDescent="0.2">
      <c r="A26" s="11" t="s">
        <v>32</v>
      </c>
      <c r="B26" s="7">
        <v>9.15</v>
      </c>
      <c r="C26" s="7" t="s">
        <v>5</v>
      </c>
      <c r="D26" s="22">
        <v>161000</v>
      </c>
    </row>
    <row r="27" spans="1:4" x14ac:dyDescent="0.2">
      <c r="A27" s="11" t="s">
        <v>33</v>
      </c>
      <c r="B27" s="7">
        <v>4.2699999999999996</v>
      </c>
      <c r="C27" s="7" t="s">
        <v>7</v>
      </c>
      <c r="D27" s="22">
        <v>106000</v>
      </c>
    </row>
    <row r="28" spans="1:4" x14ac:dyDescent="0.2">
      <c r="A28" s="11" t="s">
        <v>34</v>
      </c>
      <c r="B28" s="7">
        <v>9.32</v>
      </c>
      <c r="C28" s="7" t="s">
        <v>5</v>
      </c>
      <c r="D28" s="22">
        <v>118000</v>
      </c>
    </row>
    <row r="29" spans="1:4" x14ac:dyDescent="0.2">
      <c r="A29" s="11" t="s">
        <v>35</v>
      </c>
      <c r="B29" s="7">
        <v>16.079999999999998</v>
      </c>
      <c r="C29" s="7" t="s">
        <v>11</v>
      </c>
      <c r="D29" s="22">
        <v>176000</v>
      </c>
    </row>
    <row r="30" spans="1:4" x14ac:dyDescent="0.2">
      <c r="A30" s="11" t="s">
        <v>36</v>
      </c>
      <c r="B30" s="7">
        <v>4.17</v>
      </c>
      <c r="C30" s="7" t="s">
        <v>7</v>
      </c>
      <c r="D30" s="22">
        <v>123000</v>
      </c>
    </row>
    <row r="31" spans="1:4" x14ac:dyDescent="0.2">
      <c r="A31" s="11" t="s">
        <v>37</v>
      </c>
      <c r="B31" s="7">
        <v>0.36</v>
      </c>
      <c r="C31" s="7" t="s">
        <v>7</v>
      </c>
      <c r="D31" s="22">
        <v>110000</v>
      </c>
    </row>
    <row r="32" spans="1:4" x14ac:dyDescent="0.2">
      <c r="A32" s="11" t="s">
        <v>38</v>
      </c>
      <c r="B32" s="7">
        <v>2.0699999999999998</v>
      </c>
      <c r="C32" s="7" t="s">
        <v>7</v>
      </c>
      <c r="D32" s="22">
        <v>107000</v>
      </c>
    </row>
    <row r="33" spans="1:4" x14ac:dyDescent="0.2">
      <c r="A33" s="11" t="s">
        <v>39</v>
      </c>
      <c r="B33" s="7">
        <v>113.76</v>
      </c>
      <c r="C33" s="7" t="s">
        <v>14</v>
      </c>
      <c r="D33" s="22">
        <v>639000</v>
      </c>
    </row>
    <row r="34" spans="1:4" x14ac:dyDescent="0.2">
      <c r="A34" s="11" t="s">
        <v>40</v>
      </c>
      <c r="B34" s="7">
        <v>25.27</v>
      </c>
      <c r="C34" s="7" t="s">
        <v>11</v>
      </c>
      <c r="D34" s="22">
        <v>225000</v>
      </c>
    </row>
    <row r="35" spans="1:4" x14ac:dyDescent="0.2">
      <c r="A35" s="11" t="s">
        <v>41</v>
      </c>
      <c r="B35" s="7">
        <v>12.1</v>
      </c>
      <c r="C35" s="7" t="s">
        <v>5</v>
      </c>
      <c r="D35" s="22">
        <v>133000</v>
      </c>
    </row>
    <row r="36" spans="1:4" x14ac:dyDescent="0.2">
      <c r="A36" s="11" t="s">
        <v>42</v>
      </c>
      <c r="B36" s="7">
        <v>6.22</v>
      </c>
      <c r="C36" s="7" t="s">
        <v>5</v>
      </c>
      <c r="D36" s="22">
        <v>105000</v>
      </c>
    </row>
    <row r="37" spans="1:4" x14ac:dyDescent="0.2">
      <c r="A37" s="11" t="s">
        <v>43</v>
      </c>
      <c r="B37" s="7">
        <v>2.69</v>
      </c>
      <c r="C37" s="7" t="s">
        <v>7</v>
      </c>
      <c r="D37" s="22">
        <v>110000</v>
      </c>
    </row>
    <row r="38" spans="1:4" x14ac:dyDescent="0.2">
      <c r="A38" s="11" t="s">
        <v>44</v>
      </c>
      <c r="B38" s="7">
        <v>3.08</v>
      </c>
      <c r="C38" s="7" t="s">
        <v>7</v>
      </c>
      <c r="D38" s="22">
        <v>90000</v>
      </c>
    </row>
    <row r="39" spans="1:4" x14ac:dyDescent="0.2">
      <c r="A39" s="11" t="s">
        <v>45</v>
      </c>
      <c r="B39" s="7">
        <v>12.32</v>
      </c>
      <c r="C39" s="7" t="s">
        <v>5</v>
      </c>
      <c r="D39" s="22">
        <v>180000</v>
      </c>
    </row>
    <row r="40" spans="1:4" x14ac:dyDescent="0.2">
      <c r="A40" s="11" t="s">
        <v>46</v>
      </c>
      <c r="B40" s="7">
        <v>7.42</v>
      </c>
      <c r="C40" s="7" t="s">
        <v>5</v>
      </c>
      <c r="D40" s="22">
        <v>119000</v>
      </c>
    </row>
    <row r="41" spans="1:4" x14ac:dyDescent="0.2">
      <c r="A41" s="11" t="s">
        <v>47</v>
      </c>
      <c r="B41" s="7">
        <v>19.760000000000002</v>
      </c>
      <c r="C41" s="7" t="s">
        <v>11</v>
      </c>
      <c r="D41" s="22">
        <v>188000</v>
      </c>
    </row>
    <row r="42" spans="1:4" x14ac:dyDescent="0.2">
      <c r="A42" s="11" t="s">
        <v>48</v>
      </c>
      <c r="B42" s="7">
        <v>6.79</v>
      </c>
      <c r="C42" s="7" t="s">
        <v>5</v>
      </c>
      <c r="D42" s="22">
        <v>126000</v>
      </c>
    </row>
    <row r="43" spans="1:4" x14ac:dyDescent="0.2">
      <c r="A43" s="11" t="s">
        <v>49</v>
      </c>
      <c r="B43" s="7">
        <v>56.6</v>
      </c>
      <c r="C43" s="7" t="s">
        <v>14</v>
      </c>
      <c r="D43" s="22">
        <v>385000</v>
      </c>
    </row>
    <row r="44" spans="1:4" x14ac:dyDescent="0.2">
      <c r="A44" s="11" t="s">
        <v>50</v>
      </c>
      <c r="B44" s="7">
        <v>3.02</v>
      </c>
      <c r="C44" s="7" t="s">
        <v>7</v>
      </c>
      <c r="D44" s="22">
        <v>90000</v>
      </c>
    </row>
    <row r="45" spans="1:4" x14ac:dyDescent="0.2">
      <c r="A45" s="11" t="s">
        <v>51</v>
      </c>
      <c r="B45" s="7">
        <v>21.77</v>
      </c>
      <c r="C45" s="7" t="s">
        <v>11</v>
      </c>
      <c r="D45" s="22">
        <v>186000</v>
      </c>
    </row>
    <row r="46" spans="1:4" x14ac:dyDescent="0.2">
      <c r="A46" s="11" t="s">
        <v>52</v>
      </c>
      <c r="B46" s="7">
        <v>5.31</v>
      </c>
      <c r="C46" s="7" t="s">
        <v>7</v>
      </c>
      <c r="D46" s="22">
        <v>142000</v>
      </c>
    </row>
    <row r="47" spans="1:4" x14ac:dyDescent="0.2">
      <c r="A47" s="11" t="s">
        <v>53</v>
      </c>
      <c r="B47" s="7">
        <v>12.43</v>
      </c>
      <c r="C47" s="7" t="s">
        <v>5</v>
      </c>
      <c r="D47" s="22">
        <v>160000</v>
      </c>
    </row>
    <row r="48" spans="1:4" x14ac:dyDescent="0.2">
      <c r="A48" s="11" t="s">
        <v>54</v>
      </c>
      <c r="B48" s="7">
        <v>3.7</v>
      </c>
      <c r="C48" s="7" t="s">
        <v>7</v>
      </c>
      <c r="D48" s="22">
        <v>147000</v>
      </c>
    </row>
    <row r="49" spans="1:4" x14ac:dyDescent="0.2">
      <c r="A49" s="11" t="s">
        <v>55</v>
      </c>
      <c r="B49" s="7">
        <v>11.24</v>
      </c>
      <c r="C49" s="7" t="s">
        <v>5</v>
      </c>
      <c r="D49" s="22">
        <v>160000</v>
      </c>
    </row>
    <row r="50" spans="1:4" x14ac:dyDescent="0.2">
      <c r="A50" s="11" t="s">
        <v>56</v>
      </c>
      <c r="B50" s="7">
        <v>10.89</v>
      </c>
      <c r="C50" s="7" t="s">
        <v>5</v>
      </c>
      <c r="D50" s="22">
        <v>166000</v>
      </c>
    </row>
    <row r="51" spans="1:4" x14ac:dyDescent="0.2">
      <c r="A51" s="11" t="s">
        <v>57</v>
      </c>
      <c r="B51" s="7">
        <v>28.51</v>
      </c>
      <c r="C51" s="7" t="s">
        <v>11</v>
      </c>
      <c r="D51" s="22">
        <v>230000</v>
      </c>
    </row>
    <row r="52" spans="1:4" x14ac:dyDescent="0.2">
      <c r="A52" s="11" t="s">
        <v>58</v>
      </c>
      <c r="B52" s="7">
        <v>0.62</v>
      </c>
      <c r="C52" s="7" t="s">
        <v>7</v>
      </c>
      <c r="D52" s="22">
        <v>78000</v>
      </c>
    </row>
    <row r="53" spans="1:4" x14ac:dyDescent="0.2">
      <c r="A53" s="11" t="s">
        <v>59</v>
      </c>
      <c r="B53" s="7">
        <v>13.76</v>
      </c>
      <c r="C53" s="7" t="s">
        <v>5</v>
      </c>
      <c r="D53" s="22">
        <v>164000</v>
      </c>
    </row>
    <row r="54" spans="1:4" x14ac:dyDescent="0.2">
      <c r="A54" s="11" t="s">
        <v>60</v>
      </c>
      <c r="B54" s="7">
        <v>4.21</v>
      </c>
      <c r="C54" s="7" t="s">
        <v>7</v>
      </c>
      <c r="D54" s="22">
        <v>104000</v>
      </c>
    </row>
    <row r="55" spans="1:4" x14ac:dyDescent="0.2">
      <c r="A55" s="11" t="s">
        <v>61</v>
      </c>
      <c r="B55" s="7">
        <v>1.62</v>
      </c>
      <c r="C55" s="7" t="s">
        <v>7</v>
      </c>
      <c r="D55" s="22">
        <v>87000</v>
      </c>
    </row>
    <row r="56" spans="1:4" x14ac:dyDescent="0.2">
      <c r="A56" s="11" t="s">
        <v>62</v>
      </c>
      <c r="B56" s="7">
        <v>31.39</v>
      </c>
      <c r="C56" s="7" t="s">
        <v>11</v>
      </c>
      <c r="D56" s="22">
        <v>252000</v>
      </c>
    </row>
    <row r="57" spans="1:4" x14ac:dyDescent="0.2">
      <c r="A57" s="11" t="s">
        <v>63</v>
      </c>
      <c r="B57" s="7">
        <v>13.58</v>
      </c>
      <c r="C57" s="7" t="s">
        <v>5</v>
      </c>
      <c r="D57" s="22">
        <v>161000</v>
      </c>
    </row>
    <row r="58" spans="1:4" x14ac:dyDescent="0.2">
      <c r="A58" s="11" t="s">
        <v>64</v>
      </c>
      <c r="B58" s="7">
        <v>58.6</v>
      </c>
      <c r="C58" s="7" t="s">
        <v>14</v>
      </c>
      <c r="D58" s="22">
        <v>398000</v>
      </c>
    </row>
    <row r="59" spans="1:4" x14ac:dyDescent="0.2">
      <c r="A59" s="11" t="s">
        <v>65</v>
      </c>
      <c r="B59" s="7">
        <v>8.6999999999999993</v>
      </c>
      <c r="C59" s="7" t="s">
        <v>5</v>
      </c>
      <c r="D59" s="22">
        <v>120000</v>
      </c>
    </row>
    <row r="60" spans="1:4" x14ac:dyDescent="0.2">
      <c r="A60" s="11" t="s">
        <v>66</v>
      </c>
      <c r="B60" s="7">
        <v>94.53</v>
      </c>
      <c r="C60" s="7" t="s">
        <v>14</v>
      </c>
      <c r="D60" s="22">
        <v>554000</v>
      </c>
    </row>
    <row r="61" spans="1:4" x14ac:dyDescent="0.2">
      <c r="A61" s="11" t="s">
        <v>67</v>
      </c>
      <c r="B61" s="7">
        <v>14.62</v>
      </c>
      <c r="C61" s="7" t="s">
        <v>5</v>
      </c>
      <c r="D61" s="22">
        <v>182000</v>
      </c>
    </row>
    <row r="62" spans="1:4" x14ac:dyDescent="0.2">
      <c r="A62" s="11" t="s">
        <v>68</v>
      </c>
      <c r="B62" s="7">
        <v>8.15</v>
      </c>
      <c r="C62" s="7" t="s">
        <v>5</v>
      </c>
      <c r="D62" s="22">
        <v>144000</v>
      </c>
    </row>
    <row r="63" spans="1:4" x14ac:dyDescent="0.2">
      <c r="A63" s="11" t="s">
        <v>69</v>
      </c>
      <c r="B63" s="7">
        <v>5.07</v>
      </c>
      <c r="C63" s="7" t="s">
        <v>7</v>
      </c>
      <c r="D63" s="22">
        <v>102000</v>
      </c>
    </row>
    <row r="64" spans="1:4" x14ac:dyDescent="0.2">
      <c r="A64" s="11" t="s">
        <v>70</v>
      </c>
      <c r="B64" s="7">
        <v>3.51</v>
      </c>
      <c r="C64" s="7" t="s">
        <v>7</v>
      </c>
      <c r="D64" s="22">
        <v>126000</v>
      </c>
    </row>
    <row r="65" spans="1:4" x14ac:dyDescent="0.2">
      <c r="A65" s="11" t="s">
        <v>71</v>
      </c>
      <c r="B65" s="7">
        <v>5.25</v>
      </c>
      <c r="C65" s="7" t="s">
        <v>7</v>
      </c>
      <c r="D65" s="22">
        <v>133000</v>
      </c>
    </row>
    <row r="66" spans="1:4" x14ac:dyDescent="0.2">
      <c r="A66" s="11" t="s">
        <v>72</v>
      </c>
      <c r="B66" s="7">
        <v>34.76</v>
      </c>
      <c r="C66" s="7" t="s">
        <v>11</v>
      </c>
      <c r="D66" s="22">
        <v>270000</v>
      </c>
    </row>
    <row r="67" spans="1:4" x14ac:dyDescent="0.2">
      <c r="A67" s="11" t="s">
        <v>73</v>
      </c>
      <c r="B67" s="7">
        <v>1.22</v>
      </c>
      <c r="C67" s="7" t="s">
        <v>7</v>
      </c>
      <c r="D67" s="22">
        <v>103000</v>
      </c>
    </row>
    <row r="68" spans="1:4" x14ac:dyDescent="0.2">
      <c r="A68" s="11" t="s">
        <v>74</v>
      </c>
      <c r="B68" s="7">
        <v>13.66</v>
      </c>
      <c r="C68" s="7" t="s">
        <v>5</v>
      </c>
      <c r="D68" s="22">
        <v>147000</v>
      </c>
    </row>
    <row r="69" spans="1:4" x14ac:dyDescent="0.2">
      <c r="A69" s="11" t="s">
        <v>75</v>
      </c>
      <c r="B69" s="7">
        <v>34.92</v>
      </c>
      <c r="C69" s="7" t="s">
        <v>11</v>
      </c>
      <c r="D69" s="22">
        <v>282000</v>
      </c>
    </row>
    <row r="70" spans="1:4" x14ac:dyDescent="0.2">
      <c r="A70" s="11" t="s">
        <v>76</v>
      </c>
      <c r="B70" s="7">
        <v>7.15</v>
      </c>
      <c r="C70" s="7" t="s">
        <v>5</v>
      </c>
      <c r="D70" s="22">
        <v>104000</v>
      </c>
    </row>
    <row r="71" spans="1:4" x14ac:dyDescent="0.2">
      <c r="A71" s="11" t="s">
        <v>77</v>
      </c>
      <c r="B71" s="7">
        <v>2.83</v>
      </c>
      <c r="C71" s="7" t="s">
        <v>7</v>
      </c>
      <c r="D71" s="22">
        <v>108000</v>
      </c>
    </row>
    <row r="72" spans="1:4" x14ac:dyDescent="0.2">
      <c r="A72" s="11" t="s">
        <v>78</v>
      </c>
      <c r="B72" s="7">
        <v>8.3699999999999992</v>
      </c>
      <c r="C72" s="7" t="s">
        <v>5</v>
      </c>
      <c r="D72" s="22">
        <v>127000</v>
      </c>
    </row>
    <row r="73" spans="1:4" x14ac:dyDescent="0.2">
      <c r="A73" s="11" t="s">
        <v>79</v>
      </c>
      <c r="B73" s="7">
        <v>13.57</v>
      </c>
      <c r="C73" s="7" t="s">
        <v>5</v>
      </c>
      <c r="D73" s="22">
        <v>170000</v>
      </c>
    </row>
    <row r="74" spans="1:4" x14ac:dyDescent="0.2">
      <c r="A74" s="11" t="s">
        <v>80</v>
      </c>
      <c r="B74" s="7">
        <v>20.190000000000001</v>
      </c>
      <c r="C74" s="7" t="s">
        <v>11</v>
      </c>
      <c r="D74" s="22">
        <v>208000</v>
      </c>
    </row>
    <row r="75" spans="1:4" x14ac:dyDescent="0.2">
      <c r="A75" s="11" t="s">
        <v>81</v>
      </c>
      <c r="B75" s="7">
        <v>0.7</v>
      </c>
      <c r="C75" s="7" t="s">
        <v>7</v>
      </c>
      <c r="D75" s="22">
        <v>78000</v>
      </c>
    </row>
    <row r="76" spans="1:4" x14ac:dyDescent="0.2">
      <c r="A76" s="11" t="s">
        <v>82</v>
      </c>
      <c r="B76" s="7">
        <v>10.62</v>
      </c>
      <c r="C76" s="7" t="s">
        <v>5</v>
      </c>
      <c r="D76" s="22">
        <v>132000</v>
      </c>
    </row>
    <row r="77" spans="1:4" x14ac:dyDescent="0.2">
      <c r="A77" s="11" t="s">
        <v>83</v>
      </c>
      <c r="B77" s="7">
        <v>3.52</v>
      </c>
      <c r="C77" s="7" t="s">
        <v>7</v>
      </c>
      <c r="D77" s="22">
        <v>110000</v>
      </c>
    </row>
    <row r="78" spans="1:4" x14ac:dyDescent="0.2">
      <c r="A78" s="11" t="s">
        <v>84</v>
      </c>
      <c r="B78" s="7">
        <v>13.77</v>
      </c>
      <c r="C78" s="7" t="s">
        <v>5</v>
      </c>
      <c r="D78" s="22">
        <v>145000</v>
      </c>
    </row>
    <row r="79" spans="1:4" x14ac:dyDescent="0.2">
      <c r="A79" s="11" t="s">
        <v>85</v>
      </c>
      <c r="B79" s="7">
        <v>3.07</v>
      </c>
      <c r="C79" s="7" t="s">
        <v>7</v>
      </c>
      <c r="D79" s="22">
        <v>108000</v>
      </c>
    </row>
    <row r="80" spans="1:4" x14ac:dyDescent="0.2">
      <c r="A80" s="11" t="s">
        <v>86</v>
      </c>
      <c r="B80" s="7">
        <v>3.28</v>
      </c>
      <c r="C80" s="7" t="s">
        <v>7</v>
      </c>
      <c r="D80" s="22">
        <v>98000</v>
      </c>
    </row>
    <row r="81" spans="1:4" x14ac:dyDescent="0.2">
      <c r="A81" s="11" t="s">
        <v>87</v>
      </c>
      <c r="B81" s="7">
        <v>27.06</v>
      </c>
      <c r="C81" s="7" t="s">
        <v>11</v>
      </c>
      <c r="D81" s="22">
        <v>222000</v>
      </c>
    </row>
    <row r="82" spans="1:4" x14ac:dyDescent="0.2">
      <c r="A82" s="11" t="s">
        <v>88</v>
      </c>
      <c r="B82" s="7">
        <v>21.67</v>
      </c>
      <c r="C82" s="7" t="s">
        <v>11</v>
      </c>
      <c r="D82" s="22">
        <v>190000</v>
      </c>
    </row>
    <row r="83" spans="1:4" x14ac:dyDescent="0.2">
      <c r="A83" s="11" t="s">
        <v>89</v>
      </c>
      <c r="B83" s="7">
        <v>13.07</v>
      </c>
      <c r="C83" s="7" t="s">
        <v>5</v>
      </c>
      <c r="D83" s="22">
        <v>152000</v>
      </c>
    </row>
    <row r="84" spans="1:4" x14ac:dyDescent="0.2">
      <c r="A84" s="11" t="s">
        <v>90</v>
      </c>
      <c r="B84" s="7">
        <v>73.819999999999993</v>
      </c>
      <c r="C84" s="7" t="s">
        <v>14</v>
      </c>
      <c r="D84" s="22">
        <v>472000</v>
      </c>
    </row>
    <row r="85" spans="1:4" x14ac:dyDescent="0.2">
      <c r="A85" s="11" t="s">
        <v>91</v>
      </c>
      <c r="B85" s="7">
        <v>33.56</v>
      </c>
      <c r="C85" s="7" t="s">
        <v>11</v>
      </c>
      <c r="D85" s="22">
        <v>251000</v>
      </c>
    </row>
    <row r="86" spans="1:4" x14ac:dyDescent="0.2">
      <c r="A86" s="11" t="s">
        <v>92</v>
      </c>
      <c r="B86" s="7">
        <v>1.73</v>
      </c>
      <c r="C86" s="7" t="s">
        <v>7</v>
      </c>
      <c r="D86" s="22">
        <v>98000</v>
      </c>
    </row>
    <row r="87" spans="1:4" x14ac:dyDescent="0.2">
      <c r="A87" s="11" t="s">
        <v>93</v>
      </c>
      <c r="B87" s="7">
        <v>11.86</v>
      </c>
      <c r="C87" s="7" t="s">
        <v>5</v>
      </c>
      <c r="D87" s="22">
        <v>164000</v>
      </c>
    </row>
    <row r="88" spans="1:4" x14ac:dyDescent="0.2">
      <c r="A88" s="11" t="s">
        <v>94</v>
      </c>
      <c r="B88" s="7">
        <v>9.35</v>
      </c>
      <c r="C88" s="7" t="s">
        <v>5</v>
      </c>
      <c r="D88" s="22">
        <v>124000</v>
      </c>
    </row>
    <row r="89" spans="1:4" x14ac:dyDescent="0.2">
      <c r="A89" s="11" t="s">
        <v>95</v>
      </c>
      <c r="B89" s="7">
        <v>27.45</v>
      </c>
      <c r="C89" s="7" t="s">
        <v>11</v>
      </c>
      <c r="D89" s="22">
        <v>237000</v>
      </c>
    </row>
    <row r="90" spans="1:4" x14ac:dyDescent="0.2">
      <c r="A90" s="11" t="s">
        <v>96</v>
      </c>
      <c r="B90" s="7">
        <v>14.91</v>
      </c>
      <c r="C90" s="7" t="s">
        <v>5</v>
      </c>
      <c r="D90" s="22">
        <v>155000</v>
      </c>
    </row>
    <row r="91" spans="1:4" x14ac:dyDescent="0.2">
      <c r="A91" s="11" t="s">
        <v>97</v>
      </c>
      <c r="B91" s="7">
        <v>25.13</v>
      </c>
      <c r="C91" s="7" t="s">
        <v>11</v>
      </c>
      <c r="D91" s="22">
        <v>234000</v>
      </c>
    </row>
    <row r="92" spans="1:4" x14ac:dyDescent="0.2">
      <c r="A92" s="11" t="s">
        <v>98</v>
      </c>
      <c r="B92" s="7">
        <v>33.69</v>
      </c>
      <c r="C92" s="7" t="s">
        <v>11</v>
      </c>
      <c r="D92" s="22">
        <v>276000</v>
      </c>
    </row>
    <row r="93" spans="1:4" x14ac:dyDescent="0.2">
      <c r="A93" s="11" t="s">
        <v>99</v>
      </c>
      <c r="B93" s="7">
        <v>8.98</v>
      </c>
      <c r="C93" s="7" t="s">
        <v>5</v>
      </c>
      <c r="D93" s="22">
        <v>136000</v>
      </c>
    </row>
    <row r="94" spans="1:4" x14ac:dyDescent="0.2">
      <c r="A94" s="11" t="s">
        <v>100</v>
      </c>
      <c r="B94" s="7">
        <v>33.450000000000003</v>
      </c>
      <c r="C94" s="7" t="s">
        <v>11</v>
      </c>
      <c r="D94" s="22">
        <v>276000</v>
      </c>
    </row>
    <row r="95" spans="1:4" x14ac:dyDescent="0.2">
      <c r="A95" s="11" t="s">
        <v>101</v>
      </c>
      <c r="B95" s="7">
        <v>12.77</v>
      </c>
      <c r="C95" s="7" t="s">
        <v>5</v>
      </c>
      <c r="D95" s="22">
        <v>146000</v>
      </c>
    </row>
    <row r="96" spans="1:4" x14ac:dyDescent="0.2">
      <c r="A96" s="11" t="s">
        <v>102</v>
      </c>
      <c r="B96" s="7">
        <v>1.69</v>
      </c>
      <c r="C96" s="7" t="s">
        <v>7</v>
      </c>
      <c r="D96" s="22">
        <v>120000</v>
      </c>
    </row>
    <row r="97" spans="1:4" x14ac:dyDescent="0.2">
      <c r="A97" s="11" t="s">
        <v>103</v>
      </c>
      <c r="B97" s="7">
        <v>0.97</v>
      </c>
      <c r="C97" s="7" t="s">
        <v>7</v>
      </c>
      <c r="D97" s="22">
        <v>87000</v>
      </c>
    </row>
    <row r="98" spans="1:4" x14ac:dyDescent="0.2">
      <c r="A98" s="11" t="s">
        <v>104</v>
      </c>
      <c r="B98" s="7">
        <v>119.59</v>
      </c>
      <c r="C98" s="7" t="s">
        <v>14</v>
      </c>
      <c r="D98" s="22">
        <v>695000</v>
      </c>
    </row>
    <row r="99" spans="1:4" x14ac:dyDescent="0.2">
      <c r="A99" s="11" t="s">
        <v>105</v>
      </c>
      <c r="B99" s="7">
        <v>5.35</v>
      </c>
      <c r="C99" s="7" t="s">
        <v>7</v>
      </c>
      <c r="D99" s="22">
        <v>120000</v>
      </c>
    </row>
    <row r="100" spans="1:4" x14ac:dyDescent="0.2">
      <c r="A100" s="11" t="s">
        <v>106</v>
      </c>
      <c r="B100" s="7">
        <v>20.84</v>
      </c>
      <c r="C100" s="7" t="s">
        <v>11</v>
      </c>
      <c r="D100" s="22">
        <v>183000</v>
      </c>
    </row>
    <row r="101" spans="1:4" x14ac:dyDescent="0.2">
      <c r="A101" s="11" t="s">
        <v>107</v>
      </c>
      <c r="B101" s="7">
        <v>8.2799999999999994</v>
      </c>
      <c r="C101" s="7" t="s">
        <v>5</v>
      </c>
      <c r="D101" s="22">
        <v>147000</v>
      </c>
    </row>
    <row r="102" spans="1:4" x14ac:dyDescent="0.2">
      <c r="A102" s="11" t="s">
        <v>108</v>
      </c>
      <c r="B102" s="7">
        <v>3.05</v>
      </c>
      <c r="C102" s="7" t="s">
        <v>7</v>
      </c>
      <c r="D102" s="22">
        <v>81000</v>
      </c>
    </row>
    <row r="103" spans="1:4" x14ac:dyDescent="0.2">
      <c r="A103" s="11" t="s">
        <v>109</v>
      </c>
      <c r="B103" s="7">
        <v>11.08</v>
      </c>
      <c r="C103" s="7" t="s">
        <v>5</v>
      </c>
      <c r="D103" s="22">
        <v>127000</v>
      </c>
    </row>
    <row r="104" spans="1:4" x14ac:dyDescent="0.2">
      <c r="A104" s="11" t="s">
        <v>110</v>
      </c>
      <c r="B104" s="7">
        <v>15.07</v>
      </c>
      <c r="C104" s="7" t="s">
        <v>11</v>
      </c>
      <c r="D104" s="22">
        <v>172000</v>
      </c>
    </row>
    <row r="105" spans="1:4" x14ac:dyDescent="0.2">
      <c r="A105" s="11" t="s">
        <v>111</v>
      </c>
      <c r="B105" s="7">
        <v>0.16</v>
      </c>
      <c r="C105" s="7" t="s">
        <v>7</v>
      </c>
      <c r="D105" s="22">
        <v>86000</v>
      </c>
    </row>
    <row r="106" spans="1:4" x14ac:dyDescent="0.2">
      <c r="A106" s="11" t="s">
        <v>112</v>
      </c>
      <c r="B106" s="7">
        <v>1.68</v>
      </c>
      <c r="C106" s="7" t="s">
        <v>7</v>
      </c>
      <c r="D106" s="22">
        <v>101000</v>
      </c>
    </row>
    <row r="107" spans="1:4" x14ac:dyDescent="0.2">
      <c r="A107" s="11" t="s">
        <v>113</v>
      </c>
      <c r="B107" s="7">
        <v>2.81</v>
      </c>
      <c r="C107" s="7" t="s">
        <v>7</v>
      </c>
      <c r="D107" s="22">
        <v>116000</v>
      </c>
    </row>
    <row r="108" spans="1:4" x14ac:dyDescent="0.2">
      <c r="A108" s="11" t="s">
        <v>114</v>
      </c>
      <c r="B108" s="7">
        <v>0.92</v>
      </c>
      <c r="C108" s="7" t="s">
        <v>7</v>
      </c>
      <c r="D108" s="22">
        <v>85000</v>
      </c>
    </row>
    <row r="109" spans="1:4" x14ac:dyDescent="0.2">
      <c r="A109" s="11" t="s">
        <v>115</v>
      </c>
      <c r="B109" s="7">
        <v>19.84</v>
      </c>
      <c r="C109" s="7" t="s">
        <v>11</v>
      </c>
      <c r="D109" s="22">
        <v>198000</v>
      </c>
    </row>
    <row r="110" spans="1:4" x14ac:dyDescent="0.2">
      <c r="A110" s="11" t="s">
        <v>116</v>
      </c>
      <c r="B110" s="7">
        <v>0.22</v>
      </c>
      <c r="C110" s="7" t="s">
        <v>7</v>
      </c>
      <c r="D110" s="22">
        <v>70000</v>
      </c>
    </row>
    <row r="111" spans="1:4" x14ac:dyDescent="0.2">
      <c r="A111" s="11" t="s">
        <v>117</v>
      </c>
      <c r="B111" s="7">
        <v>101.52</v>
      </c>
      <c r="C111" s="7" t="s">
        <v>14</v>
      </c>
      <c r="D111" s="22">
        <v>606000</v>
      </c>
    </row>
    <row r="112" spans="1:4" x14ac:dyDescent="0.2">
      <c r="A112" s="11" t="s">
        <v>118</v>
      </c>
      <c r="B112" s="7">
        <v>5.49</v>
      </c>
      <c r="C112" s="7" t="s">
        <v>7</v>
      </c>
      <c r="D112" s="22">
        <v>153000</v>
      </c>
    </row>
    <row r="113" spans="1:4" x14ac:dyDescent="0.2">
      <c r="A113" s="11" t="s">
        <v>119</v>
      </c>
      <c r="B113" s="7">
        <v>28.64</v>
      </c>
      <c r="C113" s="7" t="s">
        <v>11</v>
      </c>
      <c r="D113" s="22">
        <v>243000</v>
      </c>
    </row>
    <row r="114" spans="1:4" x14ac:dyDescent="0.2">
      <c r="A114" s="11" t="s">
        <v>120</v>
      </c>
      <c r="B114" s="7">
        <v>1.51</v>
      </c>
      <c r="C114" s="7" t="s">
        <v>7</v>
      </c>
      <c r="D114" s="22">
        <v>97000</v>
      </c>
    </row>
    <row r="115" spans="1:4" x14ac:dyDescent="0.2">
      <c r="A115" s="11" t="s">
        <v>121</v>
      </c>
      <c r="B115" s="7">
        <v>3.39</v>
      </c>
      <c r="C115" s="7" t="s">
        <v>7</v>
      </c>
      <c r="D115" s="22">
        <v>77000</v>
      </c>
    </row>
    <row r="116" spans="1:4" x14ac:dyDescent="0.2">
      <c r="A116" s="11" t="s">
        <v>122</v>
      </c>
      <c r="B116" s="7">
        <v>4.6399999999999997</v>
      </c>
      <c r="C116" s="7" t="s">
        <v>7</v>
      </c>
      <c r="D116" s="22">
        <v>116000</v>
      </c>
    </row>
    <row r="117" spans="1:4" x14ac:dyDescent="0.2">
      <c r="A117" s="11" t="s">
        <v>123</v>
      </c>
      <c r="B117" s="7">
        <v>118.73</v>
      </c>
      <c r="C117" s="7" t="s">
        <v>14</v>
      </c>
      <c r="D117" s="22">
        <v>657000</v>
      </c>
    </row>
    <row r="118" spans="1:4" x14ac:dyDescent="0.2">
      <c r="A118" s="11" t="s">
        <v>124</v>
      </c>
      <c r="B118" s="7">
        <v>86.57</v>
      </c>
      <c r="C118" s="7" t="s">
        <v>14</v>
      </c>
      <c r="D118" s="22">
        <v>536000</v>
      </c>
    </row>
    <row r="119" spans="1:4" x14ac:dyDescent="0.2">
      <c r="A119" s="11" t="s">
        <v>125</v>
      </c>
      <c r="B119" s="7">
        <v>3.64</v>
      </c>
      <c r="C119" s="7" t="s">
        <v>7</v>
      </c>
      <c r="D119" s="22">
        <v>102000</v>
      </c>
    </row>
    <row r="120" spans="1:4" x14ac:dyDescent="0.2">
      <c r="A120" s="11" t="s">
        <v>126</v>
      </c>
      <c r="B120" s="7">
        <v>25.71</v>
      </c>
      <c r="C120" s="7" t="s">
        <v>11</v>
      </c>
      <c r="D120" s="22">
        <v>255000</v>
      </c>
    </row>
    <row r="121" spans="1:4" x14ac:dyDescent="0.2">
      <c r="A121" s="11" t="s">
        <v>127</v>
      </c>
      <c r="B121" s="7">
        <v>0.47</v>
      </c>
      <c r="C121" s="7" t="s">
        <v>7</v>
      </c>
      <c r="D121" s="22">
        <v>95000</v>
      </c>
    </row>
    <row r="122" spans="1:4" x14ac:dyDescent="0.2">
      <c r="A122" s="11" t="s">
        <v>128</v>
      </c>
      <c r="B122" s="7">
        <v>6.49</v>
      </c>
      <c r="C122" s="7" t="s">
        <v>5</v>
      </c>
      <c r="D122" s="22">
        <v>110000</v>
      </c>
    </row>
    <row r="123" spans="1:4" x14ac:dyDescent="0.2">
      <c r="A123" s="11" t="s">
        <v>129</v>
      </c>
      <c r="B123" s="7">
        <v>7.31</v>
      </c>
      <c r="C123" s="7" t="s">
        <v>5</v>
      </c>
      <c r="D123" s="22">
        <v>124000</v>
      </c>
    </row>
    <row r="124" spans="1:4" x14ac:dyDescent="0.2">
      <c r="A124" s="11" t="s">
        <v>130</v>
      </c>
      <c r="B124" s="7">
        <v>6.6</v>
      </c>
      <c r="C124" s="7" t="s">
        <v>5</v>
      </c>
      <c r="D124" s="22">
        <v>115000</v>
      </c>
    </row>
    <row r="125" spans="1:4" x14ac:dyDescent="0.2">
      <c r="A125" s="11" t="s">
        <v>131</v>
      </c>
      <c r="B125" s="7">
        <v>5.48</v>
      </c>
      <c r="C125" s="7" t="s">
        <v>7</v>
      </c>
      <c r="D125" s="22">
        <v>139000</v>
      </c>
    </row>
    <row r="126" spans="1:4" x14ac:dyDescent="0.2">
      <c r="A126" s="11" t="s">
        <v>132</v>
      </c>
      <c r="B126" s="7">
        <v>2.15</v>
      </c>
      <c r="C126" s="7" t="s">
        <v>7</v>
      </c>
      <c r="D126" s="22">
        <v>105000</v>
      </c>
    </row>
    <row r="127" spans="1:4" x14ac:dyDescent="0.2">
      <c r="A127" s="11" t="s">
        <v>133</v>
      </c>
      <c r="B127" s="7">
        <v>28.28</v>
      </c>
      <c r="C127" s="7" t="s">
        <v>11</v>
      </c>
      <c r="D127" s="22">
        <v>242000</v>
      </c>
    </row>
    <row r="128" spans="1:4" x14ac:dyDescent="0.2">
      <c r="A128" s="11" t="s">
        <v>134</v>
      </c>
      <c r="B128" s="7">
        <v>70.7</v>
      </c>
      <c r="C128" s="7" t="s">
        <v>14</v>
      </c>
      <c r="D128" s="22">
        <v>434000</v>
      </c>
    </row>
    <row r="129" spans="1:4" x14ac:dyDescent="0.2">
      <c r="A129" s="11" t="s">
        <v>135</v>
      </c>
      <c r="B129" s="7">
        <v>2.41</v>
      </c>
      <c r="C129" s="7" t="s">
        <v>7</v>
      </c>
      <c r="D129" s="22">
        <v>107000</v>
      </c>
    </row>
    <row r="130" spans="1:4" x14ac:dyDescent="0.2">
      <c r="A130" s="11" t="s">
        <v>136</v>
      </c>
      <c r="B130" s="7">
        <v>104.25</v>
      </c>
      <c r="C130" s="7" t="s">
        <v>14</v>
      </c>
      <c r="D130" s="22">
        <v>592000</v>
      </c>
    </row>
    <row r="131" spans="1:4" x14ac:dyDescent="0.2">
      <c r="A131" s="11" t="s">
        <v>137</v>
      </c>
      <c r="B131" s="7">
        <v>6.45</v>
      </c>
      <c r="C131" s="7" t="s">
        <v>5</v>
      </c>
      <c r="D131" s="22">
        <v>119000</v>
      </c>
    </row>
    <row r="132" spans="1:4" x14ac:dyDescent="0.2">
      <c r="A132" s="11" t="s">
        <v>138</v>
      </c>
      <c r="B132" s="7">
        <v>4.1900000000000004</v>
      </c>
      <c r="C132" s="7" t="s">
        <v>7</v>
      </c>
      <c r="D132" s="22">
        <v>114000</v>
      </c>
    </row>
    <row r="133" spans="1:4" x14ac:dyDescent="0.2">
      <c r="A133" s="11" t="s">
        <v>139</v>
      </c>
      <c r="B133" s="7">
        <v>4.3099999999999996</v>
      </c>
      <c r="C133" s="7" t="s">
        <v>7</v>
      </c>
      <c r="D133" s="22">
        <v>98000</v>
      </c>
    </row>
    <row r="134" spans="1:4" x14ac:dyDescent="0.2">
      <c r="A134" s="11" t="s">
        <v>140</v>
      </c>
      <c r="B134" s="7">
        <v>14.48</v>
      </c>
      <c r="C134" s="7" t="s">
        <v>5</v>
      </c>
      <c r="D134" s="22">
        <v>179000</v>
      </c>
    </row>
    <row r="135" spans="1:4" x14ac:dyDescent="0.2">
      <c r="A135" s="11" t="s">
        <v>141</v>
      </c>
      <c r="B135" s="7">
        <v>6.35</v>
      </c>
      <c r="C135" s="7" t="s">
        <v>5</v>
      </c>
      <c r="D135" s="22">
        <v>127000</v>
      </c>
    </row>
    <row r="136" spans="1:4" x14ac:dyDescent="0.2">
      <c r="A136" s="11" t="s">
        <v>142</v>
      </c>
      <c r="B136" s="7">
        <v>9.94</v>
      </c>
      <c r="C136" s="7" t="s">
        <v>5</v>
      </c>
      <c r="D136" s="22">
        <v>143000</v>
      </c>
    </row>
    <row r="137" spans="1:4" x14ac:dyDescent="0.2">
      <c r="A137" s="11" t="s">
        <v>143</v>
      </c>
      <c r="B137" s="7">
        <v>6.52</v>
      </c>
      <c r="C137" s="7" t="s">
        <v>5</v>
      </c>
      <c r="D137" s="22">
        <v>119000</v>
      </c>
    </row>
    <row r="138" spans="1:4" x14ac:dyDescent="0.2">
      <c r="A138" s="11" t="s">
        <v>144</v>
      </c>
      <c r="B138" s="7">
        <v>0.6</v>
      </c>
      <c r="C138" s="7" t="s">
        <v>7</v>
      </c>
      <c r="D138" s="22">
        <v>64000</v>
      </c>
    </row>
    <row r="139" spans="1:4" x14ac:dyDescent="0.2">
      <c r="A139" s="11" t="s">
        <v>145</v>
      </c>
      <c r="B139" s="7">
        <v>2.13</v>
      </c>
      <c r="C139" s="7" t="s">
        <v>7</v>
      </c>
      <c r="D139" s="22">
        <v>95000</v>
      </c>
    </row>
    <row r="140" spans="1:4" x14ac:dyDescent="0.2">
      <c r="A140" s="11" t="s">
        <v>146</v>
      </c>
      <c r="B140" s="7">
        <v>12.38</v>
      </c>
      <c r="C140" s="7" t="s">
        <v>5</v>
      </c>
      <c r="D140" s="22">
        <v>133000</v>
      </c>
    </row>
    <row r="141" spans="1:4" x14ac:dyDescent="0.2">
      <c r="A141" s="11" t="s">
        <v>147</v>
      </c>
      <c r="B141" s="7">
        <v>10.86</v>
      </c>
      <c r="C141" s="7" t="s">
        <v>5</v>
      </c>
      <c r="D141" s="22">
        <v>149000</v>
      </c>
    </row>
    <row r="142" spans="1:4" x14ac:dyDescent="0.2">
      <c r="A142" s="11" t="s">
        <v>148</v>
      </c>
      <c r="B142" s="7">
        <v>18.850000000000001</v>
      </c>
      <c r="C142" s="7" t="s">
        <v>11</v>
      </c>
      <c r="D142" s="22">
        <v>208000</v>
      </c>
    </row>
    <row r="143" spans="1:4" x14ac:dyDescent="0.2">
      <c r="A143" s="11" t="s">
        <v>149</v>
      </c>
      <c r="B143" s="7">
        <v>0.16</v>
      </c>
      <c r="C143" s="7" t="s">
        <v>7</v>
      </c>
      <c r="D143" s="22">
        <v>72000</v>
      </c>
    </row>
    <row r="144" spans="1:4" x14ac:dyDescent="0.2">
      <c r="A144" s="11" t="s">
        <v>150</v>
      </c>
      <c r="B144" s="7">
        <v>3.77</v>
      </c>
      <c r="C144" s="7" t="s">
        <v>7</v>
      </c>
      <c r="D144" s="22">
        <v>103000</v>
      </c>
    </row>
    <row r="145" spans="1:4" x14ac:dyDescent="0.2">
      <c r="A145" s="11" t="s">
        <v>151</v>
      </c>
      <c r="B145" s="7">
        <v>16.79</v>
      </c>
      <c r="C145" s="7" t="s">
        <v>11</v>
      </c>
      <c r="D145" s="22">
        <v>167000</v>
      </c>
    </row>
    <row r="146" spans="1:4" x14ac:dyDescent="0.2">
      <c r="A146" s="11" t="s">
        <v>152</v>
      </c>
      <c r="B146" s="7">
        <v>8.85</v>
      </c>
      <c r="C146" s="7" t="s">
        <v>5</v>
      </c>
      <c r="D146" s="22">
        <v>151000</v>
      </c>
    </row>
    <row r="147" spans="1:4" x14ac:dyDescent="0.2">
      <c r="A147" s="11" t="s">
        <v>153</v>
      </c>
      <c r="B147" s="7">
        <v>4.33</v>
      </c>
      <c r="C147" s="7" t="s">
        <v>7</v>
      </c>
      <c r="D147" s="22">
        <v>116000</v>
      </c>
    </row>
    <row r="148" spans="1:4" x14ac:dyDescent="0.2">
      <c r="A148" s="11" t="s">
        <v>154</v>
      </c>
      <c r="B148" s="7">
        <v>30.99</v>
      </c>
      <c r="C148" s="7" t="s">
        <v>11</v>
      </c>
      <c r="D148" s="22">
        <v>285000</v>
      </c>
    </row>
    <row r="149" spans="1:4" x14ac:dyDescent="0.2">
      <c r="A149" s="11" t="s">
        <v>155</v>
      </c>
      <c r="B149" s="7">
        <v>11.86</v>
      </c>
      <c r="C149" s="7" t="s">
        <v>5</v>
      </c>
      <c r="D149" s="22">
        <v>154000</v>
      </c>
    </row>
    <row r="150" spans="1:4" x14ac:dyDescent="0.2">
      <c r="A150" s="11" t="s">
        <v>156</v>
      </c>
      <c r="B150" s="7">
        <v>12.22</v>
      </c>
      <c r="C150" s="7" t="s">
        <v>5</v>
      </c>
      <c r="D150" s="22">
        <v>157000</v>
      </c>
    </row>
    <row r="151" spans="1:4" x14ac:dyDescent="0.2">
      <c r="A151" s="11" t="s">
        <v>157</v>
      </c>
      <c r="B151" s="7">
        <v>9.27</v>
      </c>
      <c r="C151" s="7" t="s">
        <v>5</v>
      </c>
      <c r="D151" s="22">
        <v>148000</v>
      </c>
    </row>
    <row r="152" spans="1:4" x14ac:dyDescent="0.2">
      <c r="A152" s="11" t="s">
        <v>158</v>
      </c>
      <c r="B152" s="7">
        <v>11.29</v>
      </c>
      <c r="C152" s="7" t="s">
        <v>5</v>
      </c>
      <c r="D152" s="22">
        <v>124000</v>
      </c>
    </row>
    <row r="153" spans="1:4" x14ac:dyDescent="0.2">
      <c r="A153" s="11" t="s">
        <v>159</v>
      </c>
      <c r="B153" s="7">
        <v>83.42</v>
      </c>
      <c r="C153" s="7" t="s">
        <v>14</v>
      </c>
      <c r="D153" s="22">
        <v>494000</v>
      </c>
    </row>
    <row r="154" spans="1:4" x14ac:dyDescent="0.2">
      <c r="A154" s="11" t="s">
        <v>160</v>
      </c>
      <c r="B154" s="7">
        <v>1.88</v>
      </c>
      <c r="C154" s="7" t="s">
        <v>7</v>
      </c>
      <c r="D154" s="22">
        <v>61000</v>
      </c>
    </row>
    <row r="155" spans="1:4" x14ac:dyDescent="0.2">
      <c r="A155" s="11" t="s">
        <v>161</v>
      </c>
      <c r="B155" s="7">
        <v>13.92</v>
      </c>
      <c r="C155" s="7" t="s">
        <v>5</v>
      </c>
      <c r="D155" s="22">
        <v>148000</v>
      </c>
    </row>
    <row r="156" spans="1:4" x14ac:dyDescent="0.2">
      <c r="A156" s="11" t="s">
        <v>162</v>
      </c>
      <c r="B156" s="7">
        <v>9.1300000000000008</v>
      </c>
      <c r="C156" s="7" t="s">
        <v>5</v>
      </c>
      <c r="D156" s="22">
        <v>110000</v>
      </c>
    </row>
    <row r="157" spans="1:4" x14ac:dyDescent="0.2">
      <c r="A157" s="11" t="s">
        <v>163</v>
      </c>
      <c r="B157" s="7">
        <v>14.58</v>
      </c>
      <c r="C157" s="7" t="s">
        <v>5</v>
      </c>
      <c r="D157" s="22">
        <v>181000</v>
      </c>
    </row>
    <row r="158" spans="1:4" x14ac:dyDescent="0.2">
      <c r="A158" s="11" t="s">
        <v>164</v>
      </c>
      <c r="B158" s="7">
        <v>4.74</v>
      </c>
      <c r="C158" s="7" t="s">
        <v>7</v>
      </c>
      <c r="D158" s="22">
        <v>103000</v>
      </c>
    </row>
    <row r="159" spans="1:4" x14ac:dyDescent="0.2">
      <c r="A159" s="11" t="s">
        <v>165</v>
      </c>
      <c r="B159" s="7">
        <v>31.81</v>
      </c>
      <c r="C159" s="7" t="s">
        <v>11</v>
      </c>
      <c r="D159" s="22">
        <v>280000</v>
      </c>
    </row>
    <row r="160" spans="1:4" x14ac:dyDescent="0.2">
      <c r="A160" s="11" t="s">
        <v>166</v>
      </c>
      <c r="B160" s="7">
        <v>3.31</v>
      </c>
      <c r="C160" s="7" t="s">
        <v>7</v>
      </c>
      <c r="D160" s="22">
        <v>117000</v>
      </c>
    </row>
    <row r="161" spans="1:4" x14ac:dyDescent="0.2">
      <c r="A161" s="11" t="s">
        <v>167</v>
      </c>
      <c r="B161" s="7">
        <v>19.93</v>
      </c>
      <c r="C161" s="7" t="s">
        <v>11</v>
      </c>
      <c r="D161" s="22">
        <v>211000</v>
      </c>
    </row>
    <row r="162" spans="1:4" x14ac:dyDescent="0.2">
      <c r="A162" s="11" t="s">
        <v>168</v>
      </c>
      <c r="B162" s="7">
        <v>0.19</v>
      </c>
      <c r="C162" s="7" t="s">
        <v>7</v>
      </c>
      <c r="D162" s="22">
        <v>68000</v>
      </c>
    </row>
    <row r="163" spans="1:4" x14ac:dyDescent="0.2">
      <c r="A163" s="11" t="s">
        <v>169</v>
      </c>
      <c r="B163" s="7">
        <v>9.1199999999999992</v>
      </c>
      <c r="C163" s="7" t="s">
        <v>5</v>
      </c>
      <c r="D163" s="22">
        <v>142000</v>
      </c>
    </row>
    <row r="164" spans="1:4" x14ac:dyDescent="0.2">
      <c r="A164" s="11" t="s">
        <v>170</v>
      </c>
      <c r="B164" s="7">
        <v>5.51</v>
      </c>
      <c r="C164" s="7" t="s">
        <v>7</v>
      </c>
      <c r="D164" s="22">
        <v>102000</v>
      </c>
    </row>
    <row r="165" spans="1:4" x14ac:dyDescent="0.2">
      <c r="A165" s="11" t="s">
        <v>171</v>
      </c>
      <c r="B165" s="7">
        <v>1.44</v>
      </c>
      <c r="C165" s="7" t="s">
        <v>7</v>
      </c>
      <c r="D165" s="22">
        <v>87000</v>
      </c>
    </row>
    <row r="166" spans="1:4" x14ac:dyDescent="0.2">
      <c r="A166" s="11" t="s">
        <v>172</v>
      </c>
      <c r="B166" s="7">
        <v>8.7200000000000006</v>
      </c>
      <c r="C166" s="7" t="s">
        <v>5</v>
      </c>
      <c r="D166" s="22">
        <v>152000</v>
      </c>
    </row>
    <row r="167" spans="1:4" x14ac:dyDescent="0.2">
      <c r="A167" s="11" t="s">
        <v>173</v>
      </c>
      <c r="B167" s="7">
        <v>20.79</v>
      </c>
      <c r="C167" s="7" t="s">
        <v>11</v>
      </c>
      <c r="D167" s="22">
        <v>213000</v>
      </c>
    </row>
    <row r="168" spans="1:4" x14ac:dyDescent="0.2">
      <c r="A168" s="11" t="s">
        <v>174</v>
      </c>
      <c r="B168" s="7">
        <v>4.88</v>
      </c>
      <c r="C168" s="7" t="s">
        <v>7</v>
      </c>
      <c r="D168" s="22">
        <v>125000</v>
      </c>
    </row>
    <row r="169" spans="1:4" x14ac:dyDescent="0.2">
      <c r="A169" s="11" t="s">
        <v>175</v>
      </c>
      <c r="B169" s="7">
        <v>10.62</v>
      </c>
      <c r="C169" s="7" t="s">
        <v>5</v>
      </c>
      <c r="D169" s="22">
        <v>152000</v>
      </c>
    </row>
    <row r="170" spans="1:4" x14ac:dyDescent="0.2">
      <c r="A170" s="11" t="s">
        <v>176</v>
      </c>
      <c r="B170" s="7">
        <v>1.89</v>
      </c>
      <c r="C170" s="7" t="s">
        <v>7</v>
      </c>
      <c r="D170" s="22">
        <v>86000</v>
      </c>
    </row>
    <row r="171" spans="1:4" x14ac:dyDescent="0.2">
      <c r="A171" s="11" t="s">
        <v>177</v>
      </c>
      <c r="B171" s="7">
        <v>9.14</v>
      </c>
      <c r="C171" s="7" t="s">
        <v>5</v>
      </c>
      <c r="D171" s="22">
        <v>117000</v>
      </c>
    </row>
    <row r="172" spans="1:4" x14ac:dyDescent="0.2">
      <c r="A172" s="11" t="s">
        <v>178</v>
      </c>
      <c r="B172" s="7">
        <v>10.9</v>
      </c>
      <c r="C172" s="7" t="s">
        <v>5</v>
      </c>
      <c r="D172" s="22">
        <v>152000</v>
      </c>
    </row>
    <row r="173" spans="1:4" x14ac:dyDescent="0.2">
      <c r="A173" s="11" t="s">
        <v>179</v>
      </c>
      <c r="B173" s="7">
        <v>5.04</v>
      </c>
      <c r="C173" s="7" t="s">
        <v>7</v>
      </c>
      <c r="D173" s="22">
        <v>117000</v>
      </c>
    </row>
    <row r="174" spans="1:4" x14ac:dyDescent="0.2">
      <c r="A174" s="11" t="s">
        <v>180</v>
      </c>
      <c r="B174" s="7">
        <v>115.11</v>
      </c>
      <c r="C174" s="7" t="s">
        <v>14</v>
      </c>
      <c r="D174" s="22">
        <v>631000</v>
      </c>
    </row>
    <row r="175" spans="1:4" x14ac:dyDescent="0.2">
      <c r="A175" s="11" t="s">
        <v>181</v>
      </c>
      <c r="B175" s="7">
        <v>14.56</v>
      </c>
      <c r="C175" s="7" t="s">
        <v>5</v>
      </c>
      <c r="D175" s="22">
        <v>171000</v>
      </c>
    </row>
    <row r="176" spans="1:4" x14ac:dyDescent="0.2">
      <c r="A176" s="11" t="s">
        <v>182</v>
      </c>
      <c r="B176" s="7">
        <v>8.31</v>
      </c>
      <c r="C176" s="7" t="s">
        <v>5</v>
      </c>
      <c r="D176" s="22">
        <v>129000</v>
      </c>
    </row>
    <row r="177" spans="1:4" x14ac:dyDescent="0.2">
      <c r="A177" s="11" t="s">
        <v>183</v>
      </c>
      <c r="B177" s="7">
        <v>14.72</v>
      </c>
      <c r="C177" s="7" t="s">
        <v>5</v>
      </c>
      <c r="D177" s="22">
        <v>175000</v>
      </c>
    </row>
    <row r="178" spans="1:4" x14ac:dyDescent="0.2">
      <c r="A178" s="11" t="s">
        <v>184</v>
      </c>
      <c r="B178" s="7">
        <v>30.66</v>
      </c>
      <c r="C178" s="7" t="s">
        <v>11</v>
      </c>
      <c r="D178" s="22">
        <v>273000</v>
      </c>
    </row>
    <row r="179" spans="1:4" x14ac:dyDescent="0.2">
      <c r="A179" s="11" t="s">
        <v>185</v>
      </c>
      <c r="B179" s="7">
        <v>117.96</v>
      </c>
      <c r="C179" s="7" t="s">
        <v>14</v>
      </c>
      <c r="D179" s="22">
        <v>673000</v>
      </c>
    </row>
    <row r="180" spans="1:4" x14ac:dyDescent="0.2">
      <c r="A180" s="11" t="s">
        <v>186</v>
      </c>
      <c r="B180" s="7">
        <v>2.33</v>
      </c>
      <c r="C180" s="7" t="s">
        <v>7</v>
      </c>
      <c r="D180" s="22">
        <v>104000</v>
      </c>
    </row>
    <row r="181" spans="1:4" x14ac:dyDescent="0.2">
      <c r="A181" s="11" t="s">
        <v>187</v>
      </c>
      <c r="B181" s="7">
        <v>4.32</v>
      </c>
      <c r="C181" s="7" t="s">
        <v>7</v>
      </c>
      <c r="D181" s="22">
        <v>108000</v>
      </c>
    </row>
    <row r="182" spans="1:4" x14ac:dyDescent="0.2">
      <c r="A182" s="11" t="s">
        <v>188</v>
      </c>
      <c r="B182" s="7">
        <v>4.6399999999999997</v>
      </c>
      <c r="C182" s="7" t="s">
        <v>7</v>
      </c>
      <c r="D182" s="22">
        <v>97000</v>
      </c>
    </row>
    <row r="183" spans="1:4" x14ac:dyDescent="0.2">
      <c r="A183" s="11" t="s">
        <v>189</v>
      </c>
      <c r="B183" s="7">
        <v>12.06</v>
      </c>
      <c r="C183" s="7" t="s">
        <v>5</v>
      </c>
      <c r="D183" s="22">
        <v>139000</v>
      </c>
    </row>
    <row r="184" spans="1:4" x14ac:dyDescent="0.2">
      <c r="A184" s="11" t="s">
        <v>190</v>
      </c>
      <c r="B184" s="7">
        <v>28.02</v>
      </c>
      <c r="C184" s="7" t="s">
        <v>11</v>
      </c>
      <c r="D184" s="22">
        <v>236000</v>
      </c>
    </row>
    <row r="185" spans="1:4" x14ac:dyDescent="0.2">
      <c r="A185" s="11" t="s">
        <v>191</v>
      </c>
      <c r="B185" s="7">
        <v>6.79</v>
      </c>
      <c r="C185" s="7" t="s">
        <v>5</v>
      </c>
      <c r="D185" s="22">
        <v>136000</v>
      </c>
    </row>
    <row r="186" spans="1:4" x14ac:dyDescent="0.2">
      <c r="A186" s="11" t="s">
        <v>192</v>
      </c>
      <c r="B186" s="7">
        <v>1.44</v>
      </c>
      <c r="C186" s="7" t="s">
        <v>7</v>
      </c>
      <c r="D186" s="22">
        <v>75000</v>
      </c>
    </row>
    <row r="187" spans="1:4" x14ac:dyDescent="0.2">
      <c r="A187" s="11" t="s">
        <v>193</v>
      </c>
      <c r="B187" s="7">
        <v>3</v>
      </c>
      <c r="C187" s="7" t="s">
        <v>7</v>
      </c>
      <c r="D187" s="22">
        <v>100000</v>
      </c>
    </row>
    <row r="188" spans="1:4" x14ac:dyDescent="0.2">
      <c r="A188" s="11" t="s">
        <v>194</v>
      </c>
      <c r="B188" s="7">
        <v>92.13</v>
      </c>
      <c r="C188" s="7" t="s">
        <v>14</v>
      </c>
      <c r="D188" s="22">
        <v>559000</v>
      </c>
    </row>
    <row r="189" spans="1:4" x14ac:dyDescent="0.2">
      <c r="A189" s="11" t="s">
        <v>195</v>
      </c>
      <c r="B189" s="7">
        <v>5.92</v>
      </c>
      <c r="C189" s="7" t="s">
        <v>7</v>
      </c>
      <c r="D189" s="22">
        <v>117000</v>
      </c>
    </row>
    <row r="190" spans="1:4" x14ac:dyDescent="0.2">
      <c r="A190" s="11" t="s">
        <v>196</v>
      </c>
      <c r="B190" s="7">
        <v>6.26</v>
      </c>
      <c r="C190" s="7" t="s">
        <v>5</v>
      </c>
      <c r="D190" s="22">
        <v>139000</v>
      </c>
    </row>
    <row r="191" spans="1:4" x14ac:dyDescent="0.2">
      <c r="A191" s="11" t="s">
        <v>197</v>
      </c>
      <c r="B191" s="7">
        <v>33.090000000000003</v>
      </c>
      <c r="C191" s="7" t="s">
        <v>11</v>
      </c>
      <c r="D191" s="22">
        <v>276000</v>
      </c>
    </row>
    <row r="192" spans="1:4" x14ac:dyDescent="0.2">
      <c r="A192" s="11" t="s">
        <v>198</v>
      </c>
      <c r="B192" s="7">
        <v>9.02</v>
      </c>
      <c r="C192" s="7" t="s">
        <v>5</v>
      </c>
      <c r="D192" s="22">
        <v>152000</v>
      </c>
    </row>
    <row r="193" spans="1:4" x14ac:dyDescent="0.2">
      <c r="A193" s="11" t="s">
        <v>199</v>
      </c>
      <c r="B193" s="7">
        <v>9.34</v>
      </c>
      <c r="C193" s="7" t="s">
        <v>5</v>
      </c>
      <c r="D193" s="22">
        <v>139000</v>
      </c>
    </row>
    <row r="194" spans="1:4" x14ac:dyDescent="0.2">
      <c r="A194" s="11" t="s">
        <v>200</v>
      </c>
      <c r="B194" s="7">
        <v>1.87</v>
      </c>
      <c r="C194" s="7" t="s">
        <v>7</v>
      </c>
      <c r="D194" s="22">
        <v>95000</v>
      </c>
    </row>
    <row r="195" spans="1:4" x14ac:dyDescent="0.2">
      <c r="A195" s="11" t="s">
        <v>201</v>
      </c>
      <c r="B195" s="7">
        <v>14.03</v>
      </c>
      <c r="C195" s="7" t="s">
        <v>5</v>
      </c>
      <c r="D195" s="22">
        <v>175000</v>
      </c>
    </row>
    <row r="196" spans="1:4" x14ac:dyDescent="0.2">
      <c r="A196" s="11" t="s">
        <v>202</v>
      </c>
      <c r="B196" s="7">
        <v>0.92</v>
      </c>
      <c r="C196" s="7" t="s">
        <v>7</v>
      </c>
      <c r="D196" s="22">
        <v>68000</v>
      </c>
    </row>
    <row r="197" spans="1:4" x14ac:dyDescent="0.2">
      <c r="A197" s="11" t="s">
        <v>203</v>
      </c>
      <c r="B197" s="7">
        <v>8.2799999999999994</v>
      </c>
      <c r="C197" s="7" t="s">
        <v>5</v>
      </c>
      <c r="D197" s="22">
        <v>154000</v>
      </c>
    </row>
    <row r="198" spans="1:4" x14ac:dyDescent="0.2">
      <c r="A198" s="11" t="s">
        <v>204</v>
      </c>
      <c r="B198" s="7">
        <v>55.83</v>
      </c>
      <c r="C198" s="7" t="s">
        <v>14</v>
      </c>
      <c r="D198" s="22">
        <v>391000</v>
      </c>
    </row>
    <row r="199" spans="1:4" x14ac:dyDescent="0.2">
      <c r="A199" s="11" t="s">
        <v>205</v>
      </c>
      <c r="B199" s="7">
        <v>12.82</v>
      </c>
      <c r="C199" s="7" t="s">
        <v>5</v>
      </c>
      <c r="D199" s="22">
        <v>133000</v>
      </c>
    </row>
    <row r="200" spans="1:4" x14ac:dyDescent="0.2">
      <c r="A200" s="11" t="s">
        <v>206</v>
      </c>
      <c r="B200" s="7">
        <v>3.93</v>
      </c>
      <c r="C200" s="7" t="s">
        <v>7</v>
      </c>
      <c r="D200" s="22">
        <v>116000</v>
      </c>
    </row>
    <row r="201" spans="1:4" x14ac:dyDescent="0.2">
      <c r="A201" s="17" t="s">
        <v>207</v>
      </c>
      <c r="B201" s="18">
        <v>97.48</v>
      </c>
      <c r="C201" s="18" t="s">
        <v>14</v>
      </c>
      <c r="D201" s="23">
        <v>592000</v>
      </c>
    </row>
    <row r="202" spans="1:4" x14ac:dyDescent="0.2">
      <c r="A202" s="11" t="s">
        <v>247</v>
      </c>
      <c r="B202" s="7">
        <v>54.2</v>
      </c>
      <c r="C202" s="7" t="s">
        <v>14</v>
      </c>
      <c r="D202" s="22">
        <v>356000</v>
      </c>
    </row>
    <row r="203" spans="1:4" x14ac:dyDescent="0.2">
      <c r="A203" s="11" t="s">
        <v>248</v>
      </c>
      <c r="B203" s="7">
        <v>2.4500000000000002</v>
      </c>
      <c r="C203" s="7" t="s">
        <v>7</v>
      </c>
      <c r="D203" s="22">
        <v>98000</v>
      </c>
    </row>
    <row r="204" spans="1:4" x14ac:dyDescent="0.2">
      <c r="A204" s="11" t="s">
        <v>249</v>
      </c>
      <c r="B204" s="7">
        <v>4.83</v>
      </c>
      <c r="C204" s="7" t="s">
        <v>7</v>
      </c>
      <c r="D204" s="22">
        <v>120000</v>
      </c>
    </row>
    <row r="205" spans="1:4" x14ac:dyDescent="0.2">
      <c r="A205" s="11" t="s">
        <v>250</v>
      </c>
      <c r="B205" s="7">
        <v>11.04</v>
      </c>
      <c r="C205" s="7" t="s">
        <v>5</v>
      </c>
      <c r="D205" s="22">
        <v>142000</v>
      </c>
    </row>
    <row r="206" spans="1:4" x14ac:dyDescent="0.2">
      <c r="A206" s="11" t="s">
        <v>251</v>
      </c>
      <c r="B206" s="7">
        <v>2.72</v>
      </c>
      <c r="C206" s="7" t="s">
        <v>7</v>
      </c>
      <c r="D206" s="22">
        <v>91000</v>
      </c>
    </row>
    <row r="207" spans="1:4" x14ac:dyDescent="0.2">
      <c r="A207" s="11" t="s">
        <v>252</v>
      </c>
      <c r="B207" s="7">
        <v>20.010000000000002</v>
      </c>
      <c r="C207" s="7" t="s">
        <v>11</v>
      </c>
      <c r="D207" s="22">
        <v>204000</v>
      </c>
    </row>
    <row r="208" spans="1:4" x14ac:dyDescent="0.2">
      <c r="A208" s="11" t="s">
        <v>253</v>
      </c>
      <c r="B208" s="7">
        <v>2.62</v>
      </c>
      <c r="C208" s="7" t="s">
        <v>7</v>
      </c>
      <c r="D208" s="22">
        <v>120000</v>
      </c>
    </row>
    <row r="209" spans="1:4" x14ac:dyDescent="0.2">
      <c r="A209" s="11" t="s">
        <v>254</v>
      </c>
      <c r="B209" s="7">
        <v>2.4700000000000002</v>
      </c>
      <c r="C209" s="7" t="s">
        <v>7</v>
      </c>
      <c r="D209" s="22">
        <v>110000</v>
      </c>
    </row>
    <row r="210" spans="1:4" x14ac:dyDescent="0.2">
      <c r="A210" s="11" t="s">
        <v>255</v>
      </c>
      <c r="B210" s="7">
        <v>10.28</v>
      </c>
      <c r="C210" s="7" t="s">
        <v>5</v>
      </c>
      <c r="D210" s="22">
        <v>168000</v>
      </c>
    </row>
    <row r="211" spans="1:4" x14ac:dyDescent="0.2">
      <c r="A211" s="11" t="s">
        <v>256</v>
      </c>
      <c r="B211" s="7">
        <v>11</v>
      </c>
      <c r="C211" s="7" t="s">
        <v>5</v>
      </c>
      <c r="D211" s="22">
        <v>144000</v>
      </c>
    </row>
    <row r="212" spans="1:4" x14ac:dyDescent="0.2">
      <c r="A212" s="11" t="s">
        <v>257</v>
      </c>
      <c r="B212" s="7">
        <v>55.44</v>
      </c>
      <c r="C212" s="7" t="s">
        <v>14</v>
      </c>
      <c r="D212" s="22">
        <v>362000</v>
      </c>
    </row>
    <row r="213" spans="1:4" x14ac:dyDescent="0.2">
      <c r="A213" s="11" t="s">
        <v>258</v>
      </c>
      <c r="B213" s="7">
        <v>12.74</v>
      </c>
      <c r="C213" s="7" t="s">
        <v>5</v>
      </c>
      <c r="D213" s="22">
        <v>167000</v>
      </c>
    </row>
    <row r="214" spans="1:4" x14ac:dyDescent="0.2">
      <c r="A214" s="11" t="s">
        <v>259</v>
      </c>
      <c r="B214" s="7">
        <v>10.33</v>
      </c>
      <c r="C214" s="7" t="s">
        <v>5</v>
      </c>
      <c r="D214" s="22">
        <v>124000</v>
      </c>
    </row>
    <row r="215" spans="1:4" x14ac:dyDescent="0.2">
      <c r="A215" s="11" t="s">
        <v>260</v>
      </c>
      <c r="B215" s="7">
        <v>9.33</v>
      </c>
      <c r="C215" s="7" t="s">
        <v>5</v>
      </c>
      <c r="D215" s="22">
        <v>129000</v>
      </c>
    </row>
    <row r="216" spans="1:4" x14ac:dyDescent="0.2">
      <c r="A216" s="11" t="s">
        <v>261</v>
      </c>
      <c r="B216" s="7">
        <v>40.69</v>
      </c>
      <c r="C216" s="7" t="s">
        <v>14</v>
      </c>
      <c r="D216" s="22">
        <v>305000</v>
      </c>
    </row>
    <row r="217" spans="1:4" x14ac:dyDescent="0.2">
      <c r="A217" s="11" t="s">
        <v>262</v>
      </c>
      <c r="B217" s="7">
        <v>3.84</v>
      </c>
      <c r="C217" s="7" t="s">
        <v>7</v>
      </c>
      <c r="D217" s="22">
        <v>112000</v>
      </c>
    </row>
    <row r="218" spans="1:4" x14ac:dyDescent="0.2">
      <c r="A218" s="11" t="s">
        <v>263</v>
      </c>
      <c r="B218" s="7">
        <v>33.840000000000003</v>
      </c>
      <c r="C218" s="7" t="s">
        <v>11</v>
      </c>
      <c r="D218" s="22">
        <v>253000</v>
      </c>
    </row>
    <row r="219" spans="1:4" x14ac:dyDescent="0.2">
      <c r="A219" s="11" t="s">
        <v>264</v>
      </c>
      <c r="B219" s="7">
        <v>1.28</v>
      </c>
      <c r="C219" s="7" t="s">
        <v>7</v>
      </c>
      <c r="D219" s="22">
        <v>74000</v>
      </c>
    </row>
    <row r="220" spans="1:4" x14ac:dyDescent="0.2">
      <c r="A220" s="11" t="s">
        <v>265</v>
      </c>
      <c r="B220" s="7">
        <v>7.37</v>
      </c>
      <c r="C220" s="7" t="s">
        <v>5</v>
      </c>
      <c r="D220" s="22">
        <v>121000</v>
      </c>
    </row>
    <row r="221" spans="1:4" x14ac:dyDescent="0.2">
      <c r="A221" s="11" t="s">
        <v>266</v>
      </c>
      <c r="B221" s="7">
        <v>8.6300000000000008</v>
      </c>
      <c r="C221" s="7" t="s">
        <v>5</v>
      </c>
      <c r="D221" s="22">
        <v>141000</v>
      </c>
    </row>
    <row r="222" spans="1:4" x14ac:dyDescent="0.2">
      <c r="A222" s="11" t="s">
        <v>267</v>
      </c>
      <c r="B222" s="7">
        <v>4.1900000000000004</v>
      </c>
      <c r="C222" s="7" t="s">
        <v>7</v>
      </c>
      <c r="D222" s="22">
        <v>114000</v>
      </c>
    </row>
    <row r="223" spans="1:4" x14ac:dyDescent="0.2">
      <c r="A223" s="11" t="s">
        <v>268</v>
      </c>
      <c r="B223" s="7">
        <v>4.71</v>
      </c>
      <c r="C223" s="7" t="s">
        <v>7</v>
      </c>
      <c r="D223" s="22">
        <v>91000</v>
      </c>
    </row>
    <row r="224" spans="1:4" x14ac:dyDescent="0.2">
      <c r="A224" s="11" t="s">
        <v>269</v>
      </c>
      <c r="B224" s="7">
        <v>13.94</v>
      </c>
      <c r="C224" s="7" t="s">
        <v>5</v>
      </c>
      <c r="D224" s="22">
        <v>180000</v>
      </c>
    </row>
    <row r="225" spans="1:4" x14ac:dyDescent="0.2">
      <c r="A225" s="11" t="s">
        <v>270</v>
      </c>
      <c r="B225" s="7">
        <v>5.98</v>
      </c>
      <c r="C225" s="7" t="s">
        <v>7</v>
      </c>
      <c r="D225" s="22">
        <v>131000</v>
      </c>
    </row>
    <row r="226" spans="1:4" x14ac:dyDescent="0.2">
      <c r="A226" s="11" t="s">
        <v>271</v>
      </c>
      <c r="B226" s="7">
        <v>5.05</v>
      </c>
      <c r="C226" s="7" t="s">
        <v>7</v>
      </c>
      <c r="D226" s="22">
        <v>89000</v>
      </c>
    </row>
    <row r="227" spans="1:4" x14ac:dyDescent="0.2">
      <c r="A227" s="11" t="s">
        <v>272</v>
      </c>
      <c r="B227" s="7">
        <v>33.69</v>
      </c>
      <c r="C227" s="7" t="s">
        <v>11</v>
      </c>
      <c r="D227" s="22">
        <v>308000</v>
      </c>
    </row>
    <row r="228" spans="1:4" x14ac:dyDescent="0.2">
      <c r="A228" s="11" t="s">
        <v>273</v>
      </c>
      <c r="B228" s="7">
        <v>13.09</v>
      </c>
      <c r="C228" s="7" t="s">
        <v>5</v>
      </c>
      <c r="D228" s="22">
        <v>153000</v>
      </c>
    </row>
    <row r="229" spans="1:4" x14ac:dyDescent="0.2">
      <c r="A229" s="11" t="s">
        <v>274</v>
      </c>
      <c r="B229" s="7">
        <v>14.53</v>
      </c>
      <c r="C229" s="7" t="s">
        <v>5</v>
      </c>
      <c r="D229" s="22">
        <v>182000</v>
      </c>
    </row>
    <row r="230" spans="1:4" x14ac:dyDescent="0.2">
      <c r="A230" s="11" t="s">
        <v>275</v>
      </c>
      <c r="B230" s="7">
        <v>86.12</v>
      </c>
      <c r="C230" s="7" t="s">
        <v>14</v>
      </c>
      <c r="D230" s="22">
        <v>511000</v>
      </c>
    </row>
    <row r="231" spans="1:4" x14ac:dyDescent="0.2">
      <c r="A231" s="11" t="s">
        <v>276</v>
      </c>
      <c r="B231" s="7">
        <v>13.53</v>
      </c>
      <c r="C231" s="7" t="s">
        <v>5</v>
      </c>
      <c r="D231" s="22">
        <v>163000</v>
      </c>
    </row>
    <row r="232" spans="1:4" x14ac:dyDescent="0.2">
      <c r="A232" s="11" t="s">
        <v>277</v>
      </c>
      <c r="B232" s="7">
        <v>17.61</v>
      </c>
      <c r="C232" s="7" t="s">
        <v>11</v>
      </c>
      <c r="D232" s="22">
        <v>193000</v>
      </c>
    </row>
    <row r="233" spans="1:4" x14ac:dyDescent="0.2">
      <c r="A233" s="11" t="s">
        <v>278</v>
      </c>
      <c r="B233" s="7">
        <v>3.18</v>
      </c>
      <c r="C233" s="7" t="s">
        <v>7</v>
      </c>
      <c r="D233" s="22">
        <v>109000</v>
      </c>
    </row>
    <row r="234" spans="1:4" x14ac:dyDescent="0.2">
      <c r="A234" s="11" t="s">
        <v>279</v>
      </c>
      <c r="B234" s="7">
        <v>17.62</v>
      </c>
      <c r="C234" s="7" t="s">
        <v>11</v>
      </c>
      <c r="D234" s="22">
        <v>199000</v>
      </c>
    </row>
    <row r="235" spans="1:4" x14ac:dyDescent="0.2">
      <c r="A235" s="11" t="s">
        <v>280</v>
      </c>
      <c r="B235" s="7">
        <v>3.59</v>
      </c>
      <c r="C235" s="7" t="s">
        <v>7</v>
      </c>
      <c r="D235" s="22">
        <v>105000</v>
      </c>
    </row>
    <row r="236" spans="1:4" x14ac:dyDescent="0.2">
      <c r="A236" s="11" t="s">
        <v>281</v>
      </c>
      <c r="B236" s="7">
        <v>3.6</v>
      </c>
      <c r="C236" s="7" t="s">
        <v>7</v>
      </c>
      <c r="D236" s="22">
        <v>115000</v>
      </c>
    </row>
    <row r="237" spans="1:4" x14ac:dyDescent="0.2">
      <c r="A237" s="11" t="s">
        <v>282</v>
      </c>
      <c r="B237" s="7">
        <v>6.97</v>
      </c>
      <c r="C237" s="7" t="s">
        <v>5</v>
      </c>
      <c r="D237" s="22">
        <v>138000</v>
      </c>
    </row>
    <row r="238" spans="1:4" x14ac:dyDescent="0.2">
      <c r="A238" s="11" t="s">
        <v>283</v>
      </c>
      <c r="B238" s="7">
        <v>8.14</v>
      </c>
      <c r="C238" s="7" t="s">
        <v>5</v>
      </c>
      <c r="D238" s="22">
        <v>138000</v>
      </c>
    </row>
    <row r="239" spans="1:4" x14ac:dyDescent="0.2">
      <c r="A239" s="11" t="s">
        <v>284</v>
      </c>
      <c r="B239" s="7">
        <v>9.31</v>
      </c>
      <c r="C239" s="7" t="s">
        <v>5</v>
      </c>
      <c r="D239" s="22">
        <v>149000</v>
      </c>
    </row>
    <row r="240" spans="1:4" x14ac:dyDescent="0.2">
      <c r="A240" s="11" t="s">
        <v>285</v>
      </c>
      <c r="B240" s="7">
        <v>6.27</v>
      </c>
      <c r="C240" s="7" t="s">
        <v>5</v>
      </c>
      <c r="D240" s="22">
        <v>136000</v>
      </c>
    </row>
    <row r="241" spans="1:4" x14ac:dyDescent="0.2">
      <c r="A241" s="11" t="s">
        <v>286</v>
      </c>
      <c r="B241" s="7">
        <v>72.459999999999994</v>
      </c>
      <c r="C241" s="7" t="s">
        <v>14</v>
      </c>
      <c r="D241" s="22">
        <v>443000</v>
      </c>
    </row>
    <row r="242" spans="1:4" x14ac:dyDescent="0.2">
      <c r="A242" s="11" t="s">
        <v>287</v>
      </c>
      <c r="B242" s="7">
        <v>11</v>
      </c>
      <c r="C242" s="7" t="s">
        <v>5</v>
      </c>
      <c r="D242" s="22">
        <v>144000</v>
      </c>
    </row>
    <row r="243" spans="1:4" x14ac:dyDescent="0.2">
      <c r="A243" s="11" t="s">
        <v>288</v>
      </c>
      <c r="B243" s="7">
        <v>4.96</v>
      </c>
      <c r="C243" s="7" t="s">
        <v>7</v>
      </c>
      <c r="D243" s="22">
        <v>123000</v>
      </c>
    </row>
    <row r="244" spans="1:4" x14ac:dyDescent="0.2">
      <c r="A244" s="11" t="s">
        <v>289</v>
      </c>
      <c r="B244" s="7">
        <v>6.66</v>
      </c>
      <c r="C244" s="7" t="s">
        <v>5</v>
      </c>
      <c r="D244" s="22">
        <v>121000</v>
      </c>
    </row>
    <row r="245" spans="1:4" x14ac:dyDescent="0.2">
      <c r="A245" s="11" t="s">
        <v>290</v>
      </c>
      <c r="B245" s="7">
        <v>9.73</v>
      </c>
      <c r="C245" s="7" t="s">
        <v>5</v>
      </c>
      <c r="D245" s="22">
        <v>121000</v>
      </c>
    </row>
    <row r="246" spans="1:4" x14ac:dyDescent="0.2">
      <c r="A246" s="11" t="s">
        <v>291</v>
      </c>
      <c r="B246" s="7">
        <v>34.03</v>
      </c>
      <c r="C246" s="7" t="s">
        <v>11</v>
      </c>
      <c r="D246" s="22">
        <v>264000</v>
      </c>
    </row>
    <row r="247" spans="1:4" x14ac:dyDescent="0.2">
      <c r="A247" s="11" t="s">
        <v>292</v>
      </c>
      <c r="B247" s="7">
        <v>12.33</v>
      </c>
      <c r="C247" s="7" t="s">
        <v>5</v>
      </c>
      <c r="D247" s="22">
        <v>156000</v>
      </c>
    </row>
    <row r="248" spans="1:4" x14ac:dyDescent="0.2">
      <c r="A248" s="11" t="s">
        <v>293</v>
      </c>
      <c r="B248" s="7">
        <v>2.87</v>
      </c>
      <c r="C248" s="7" t="s">
        <v>7</v>
      </c>
      <c r="D248" s="22">
        <v>107000</v>
      </c>
    </row>
    <row r="249" spans="1:4" x14ac:dyDescent="0.2">
      <c r="A249" s="11" t="s">
        <v>294</v>
      </c>
      <c r="B249" s="7">
        <v>29.58</v>
      </c>
      <c r="C249" s="7" t="s">
        <v>11</v>
      </c>
      <c r="D249" s="22">
        <v>231000</v>
      </c>
    </row>
    <row r="250" spans="1:4" x14ac:dyDescent="0.2">
      <c r="A250" s="11" t="s">
        <v>295</v>
      </c>
      <c r="B250" s="7">
        <v>15.24</v>
      </c>
      <c r="C250" s="7" t="s">
        <v>11</v>
      </c>
      <c r="D250" s="22">
        <v>182000</v>
      </c>
    </row>
    <row r="251" spans="1:4" x14ac:dyDescent="0.2">
      <c r="A251" s="11" t="s">
        <v>296</v>
      </c>
      <c r="B251" s="7">
        <v>51.53</v>
      </c>
      <c r="C251" s="7" t="s">
        <v>14</v>
      </c>
      <c r="D251" s="22">
        <v>366000</v>
      </c>
    </row>
    <row r="252" spans="1:4" x14ac:dyDescent="0.2">
      <c r="A252" s="11" t="s">
        <v>297</v>
      </c>
      <c r="B252" s="7">
        <v>14.29</v>
      </c>
      <c r="C252" s="7" t="s">
        <v>5</v>
      </c>
      <c r="D252" s="22">
        <v>176000</v>
      </c>
    </row>
    <row r="253" spans="1:4" x14ac:dyDescent="0.2">
      <c r="A253" s="11" t="s">
        <v>298</v>
      </c>
      <c r="B253" s="7">
        <v>4.96</v>
      </c>
      <c r="C253" s="7" t="s">
        <v>7</v>
      </c>
      <c r="D253" s="22">
        <v>120000</v>
      </c>
    </row>
    <row r="254" spans="1:4" x14ac:dyDescent="0.2">
      <c r="A254" s="11" t="s">
        <v>299</v>
      </c>
      <c r="B254" s="7">
        <v>9.25</v>
      </c>
      <c r="C254" s="7" t="s">
        <v>5</v>
      </c>
      <c r="D254" s="22">
        <v>160000</v>
      </c>
    </row>
    <row r="255" spans="1:4" x14ac:dyDescent="0.2">
      <c r="A255" s="11" t="s">
        <v>300</v>
      </c>
      <c r="B255" s="7">
        <v>10.42</v>
      </c>
      <c r="C255" s="7" t="s">
        <v>5</v>
      </c>
      <c r="D255" s="22">
        <v>127000</v>
      </c>
    </row>
    <row r="256" spans="1:4" x14ac:dyDescent="0.2">
      <c r="A256" s="11" t="s">
        <v>301</v>
      </c>
      <c r="B256" s="7">
        <v>1.37</v>
      </c>
      <c r="C256" s="7" t="s">
        <v>7</v>
      </c>
      <c r="D256" s="22">
        <v>76000</v>
      </c>
    </row>
    <row r="257" spans="1:4" x14ac:dyDescent="0.2">
      <c r="A257" s="11" t="s">
        <v>302</v>
      </c>
      <c r="B257" s="7">
        <v>12.8</v>
      </c>
      <c r="C257" s="7" t="s">
        <v>5</v>
      </c>
      <c r="D257" s="22">
        <v>156000</v>
      </c>
    </row>
    <row r="258" spans="1:4" x14ac:dyDescent="0.2">
      <c r="A258" s="11" t="s">
        <v>303</v>
      </c>
      <c r="B258" s="7">
        <v>11.11</v>
      </c>
      <c r="C258" s="7" t="s">
        <v>5</v>
      </c>
      <c r="D258" s="22">
        <v>130000</v>
      </c>
    </row>
    <row r="259" spans="1:4" x14ac:dyDescent="0.2">
      <c r="A259" s="11" t="s">
        <v>304</v>
      </c>
      <c r="B259" s="7">
        <v>1.45</v>
      </c>
      <c r="C259" s="7" t="s">
        <v>7</v>
      </c>
      <c r="D259" s="22">
        <v>87000</v>
      </c>
    </row>
    <row r="260" spans="1:4" x14ac:dyDescent="0.2">
      <c r="A260" s="11" t="s">
        <v>305</v>
      </c>
      <c r="B260" s="7">
        <v>13.16</v>
      </c>
      <c r="C260" s="7" t="s">
        <v>5</v>
      </c>
      <c r="D260" s="22">
        <v>189000</v>
      </c>
    </row>
    <row r="261" spans="1:4" x14ac:dyDescent="0.2">
      <c r="A261" s="11" t="s">
        <v>306</v>
      </c>
      <c r="B261" s="7">
        <v>6.17</v>
      </c>
      <c r="C261" s="7" t="s">
        <v>5</v>
      </c>
      <c r="D261" s="22">
        <v>139000</v>
      </c>
    </row>
    <row r="262" spans="1:4" x14ac:dyDescent="0.2">
      <c r="A262" s="11" t="s">
        <v>307</v>
      </c>
      <c r="B262" s="7">
        <v>2.1800000000000002</v>
      </c>
      <c r="C262" s="7" t="s">
        <v>7</v>
      </c>
      <c r="D262" s="22">
        <v>68000</v>
      </c>
    </row>
    <row r="263" spans="1:4" x14ac:dyDescent="0.2">
      <c r="A263" s="11" t="s">
        <v>308</v>
      </c>
      <c r="B263" s="7">
        <v>27.03</v>
      </c>
      <c r="C263" s="7" t="s">
        <v>11</v>
      </c>
      <c r="D263" s="22">
        <v>247000</v>
      </c>
    </row>
    <row r="264" spans="1:4" x14ac:dyDescent="0.2">
      <c r="A264" s="11" t="s">
        <v>309</v>
      </c>
      <c r="B264" s="7">
        <v>0.65</v>
      </c>
      <c r="C264" s="7" t="s">
        <v>7</v>
      </c>
      <c r="D264" s="22">
        <v>89000</v>
      </c>
    </row>
    <row r="265" spans="1:4" x14ac:dyDescent="0.2">
      <c r="A265" s="11" t="s">
        <v>310</v>
      </c>
      <c r="B265" s="7">
        <v>7.76</v>
      </c>
      <c r="C265" s="7" t="s">
        <v>5</v>
      </c>
      <c r="D265" s="22">
        <v>119000</v>
      </c>
    </row>
    <row r="266" spans="1:4" x14ac:dyDescent="0.2">
      <c r="A266" s="11" t="s">
        <v>311</v>
      </c>
      <c r="B266" s="7">
        <v>40.79</v>
      </c>
      <c r="C266" s="7" t="s">
        <v>14</v>
      </c>
      <c r="D266" s="22">
        <v>304000</v>
      </c>
    </row>
    <row r="267" spans="1:4" x14ac:dyDescent="0.2">
      <c r="A267" s="11" t="s">
        <v>312</v>
      </c>
      <c r="B267" s="7">
        <v>89.03</v>
      </c>
      <c r="C267" s="7" t="s">
        <v>14</v>
      </c>
      <c r="D267" s="22">
        <v>547000</v>
      </c>
    </row>
    <row r="268" spans="1:4" x14ac:dyDescent="0.2">
      <c r="A268" s="11" t="s">
        <v>313</v>
      </c>
      <c r="B268" s="7">
        <v>18.8</v>
      </c>
      <c r="C268" s="7" t="s">
        <v>11</v>
      </c>
      <c r="D268" s="22">
        <v>181000</v>
      </c>
    </row>
    <row r="269" spans="1:4" x14ac:dyDescent="0.2">
      <c r="A269" s="11" t="s">
        <v>314</v>
      </c>
      <c r="B269" s="7">
        <v>13.5</v>
      </c>
      <c r="C269" s="7" t="s">
        <v>5</v>
      </c>
      <c r="D269" s="22">
        <v>171000</v>
      </c>
    </row>
    <row r="270" spans="1:4" x14ac:dyDescent="0.2">
      <c r="A270" s="11" t="s">
        <v>315</v>
      </c>
      <c r="B270" s="7">
        <v>12.21</v>
      </c>
      <c r="C270" s="7" t="s">
        <v>5</v>
      </c>
      <c r="D270" s="22">
        <v>161000</v>
      </c>
    </row>
    <row r="271" spans="1:4" x14ac:dyDescent="0.2">
      <c r="A271" s="11" t="s">
        <v>316</v>
      </c>
      <c r="B271" s="7">
        <v>12.25</v>
      </c>
      <c r="C271" s="7" t="s">
        <v>5</v>
      </c>
      <c r="D271" s="22">
        <v>126000</v>
      </c>
    </row>
    <row r="272" spans="1:4" x14ac:dyDescent="0.2">
      <c r="A272" s="11" t="s">
        <v>317</v>
      </c>
      <c r="B272" s="7">
        <v>7.51</v>
      </c>
      <c r="C272" s="7" t="s">
        <v>5</v>
      </c>
      <c r="D272" s="22">
        <v>108000</v>
      </c>
    </row>
    <row r="273" spans="1:4" x14ac:dyDescent="0.2">
      <c r="A273" s="11" t="s">
        <v>318</v>
      </c>
      <c r="B273" s="7">
        <v>14.72</v>
      </c>
      <c r="C273" s="7" t="s">
        <v>5</v>
      </c>
      <c r="D273" s="22">
        <v>148000</v>
      </c>
    </row>
    <row r="274" spans="1:4" x14ac:dyDescent="0.2">
      <c r="A274" s="11" t="s">
        <v>319</v>
      </c>
      <c r="B274" s="7">
        <v>5.41</v>
      </c>
      <c r="C274" s="7" t="s">
        <v>7</v>
      </c>
      <c r="D274" s="22">
        <v>125000</v>
      </c>
    </row>
    <row r="275" spans="1:4" x14ac:dyDescent="0.2">
      <c r="A275" s="11" t="s">
        <v>320</v>
      </c>
      <c r="B275" s="7">
        <v>23.34</v>
      </c>
      <c r="C275" s="7" t="s">
        <v>11</v>
      </c>
      <c r="D275" s="22">
        <v>223000</v>
      </c>
    </row>
    <row r="276" spans="1:4" x14ac:dyDescent="0.2">
      <c r="A276" s="11" t="s">
        <v>321</v>
      </c>
      <c r="B276" s="7">
        <v>49.44</v>
      </c>
      <c r="C276" s="7" t="s">
        <v>14</v>
      </c>
      <c r="D276" s="22">
        <v>355000</v>
      </c>
    </row>
    <row r="277" spans="1:4" x14ac:dyDescent="0.2">
      <c r="A277" s="11" t="s">
        <v>322</v>
      </c>
      <c r="B277" s="7">
        <v>5.88</v>
      </c>
      <c r="C277" s="7" t="s">
        <v>7</v>
      </c>
      <c r="D277" s="22">
        <v>119000</v>
      </c>
    </row>
    <row r="278" spans="1:4" x14ac:dyDescent="0.2">
      <c r="A278" s="11" t="s">
        <v>323</v>
      </c>
      <c r="B278" s="7">
        <v>5.78</v>
      </c>
      <c r="C278" s="7" t="s">
        <v>7</v>
      </c>
      <c r="D278" s="22">
        <v>110000</v>
      </c>
    </row>
    <row r="279" spans="1:4" x14ac:dyDescent="0.2">
      <c r="A279" s="11" t="s">
        <v>324</v>
      </c>
      <c r="B279" s="7">
        <v>8.14</v>
      </c>
      <c r="C279" s="7" t="s">
        <v>5</v>
      </c>
      <c r="D279" s="22">
        <v>132000</v>
      </c>
    </row>
    <row r="280" spans="1:4" x14ac:dyDescent="0.2">
      <c r="A280" s="11" t="s">
        <v>325</v>
      </c>
      <c r="B280" s="7">
        <v>9.84</v>
      </c>
      <c r="C280" s="7" t="s">
        <v>5</v>
      </c>
      <c r="D280" s="22">
        <v>125000</v>
      </c>
    </row>
    <row r="281" spans="1:4" x14ac:dyDescent="0.2">
      <c r="A281" s="11" t="s">
        <v>326</v>
      </c>
      <c r="B281" s="7">
        <v>81.63</v>
      </c>
      <c r="C281" s="7" t="s">
        <v>14</v>
      </c>
      <c r="D281" s="22">
        <v>486000</v>
      </c>
    </row>
    <row r="282" spans="1:4" x14ac:dyDescent="0.2">
      <c r="A282" s="11" t="s">
        <v>327</v>
      </c>
      <c r="B282" s="7">
        <v>6.76</v>
      </c>
      <c r="C282" s="7" t="s">
        <v>5</v>
      </c>
      <c r="D282" s="22">
        <v>126000</v>
      </c>
    </row>
    <row r="283" spans="1:4" x14ac:dyDescent="0.2">
      <c r="A283" s="11" t="s">
        <v>328</v>
      </c>
      <c r="B283" s="7">
        <v>9.9499999999999993</v>
      </c>
      <c r="C283" s="7" t="s">
        <v>5</v>
      </c>
      <c r="D283" s="22">
        <v>141000</v>
      </c>
    </row>
    <row r="284" spans="1:4" x14ac:dyDescent="0.2">
      <c r="A284" s="11" t="s">
        <v>329</v>
      </c>
      <c r="B284" s="7">
        <v>1.96</v>
      </c>
      <c r="C284" s="7" t="s">
        <v>7</v>
      </c>
      <c r="D284" s="22">
        <v>87000</v>
      </c>
    </row>
    <row r="285" spans="1:4" x14ac:dyDescent="0.2">
      <c r="A285" s="11" t="s">
        <v>330</v>
      </c>
      <c r="B285" s="7">
        <v>28.84</v>
      </c>
      <c r="C285" s="7" t="s">
        <v>11</v>
      </c>
      <c r="D285" s="22">
        <v>265000</v>
      </c>
    </row>
    <row r="286" spans="1:4" x14ac:dyDescent="0.2">
      <c r="A286" s="11" t="s">
        <v>331</v>
      </c>
      <c r="B286" s="7">
        <v>10.56</v>
      </c>
      <c r="C286" s="7" t="s">
        <v>5</v>
      </c>
      <c r="D286" s="22">
        <v>154000</v>
      </c>
    </row>
    <row r="287" spans="1:4" x14ac:dyDescent="0.2">
      <c r="A287" s="11" t="s">
        <v>332</v>
      </c>
      <c r="B287" s="7">
        <v>5.32</v>
      </c>
      <c r="C287" s="7" t="s">
        <v>7</v>
      </c>
      <c r="D287" s="22">
        <v>121000</v>
      </c>
    </row>
    <row r="288" spans="1:4" x14ac:dyDescent="0.2">
      <c r="A288" s="11" t="s">
        <v>333</v>
      </c>
      <c r="B288" s="7">
        <v>0.59</v>
      </c>
      <c r="C288" s="7" t="s">
        <v>7</v>
      </c>
      <c r="D288" s="22">
        <v>91000</v>
      </c>
    </row>
    <row r="289" spans="1:4" x14ac:dyDescent="0.2">
      <c r="A289" s="11" t="s">
        <v>334</v>
      </c>
      <c r="B289" s="7">
        <v>9.5399999999999991</v>
      </c>
      <c r="C289" s="7" t="s">
        <v>5</v>
      </c>
      <c r="D289" s="22">
        <v>152000</v>
      </c>
    </row>
    <row r="290" spans="1:4" x14ac:dyDescent="0.2">
      <c r="A290" s="11" t="s">
        <v>335</v>
      </c>
      <c r="B290" s="7">
        <v>13.71</v>
      </c>
      <c r="C290" s="7" t="s">
        <v>5</v>
      </c>
      <c r="D290" s="22">
        <v>147000</v>
      </c>
    </row>
    <row r="291" spans="1:4" x14ac:dyDescent="0.2">
      <c r="A291" s="11" t="s">
        <v>336</v>
      </c>
      <c r="B291" s="7">
        <v>6.84</v>
      </c>
      <c r="C291" s="7" t="s">
        <v>5</v>
      </c>
      <c r="D291" s="22">
        <v>132000</v>
      </c>
    </row>
    <row r="292" spans="1:4" x14ac:dyDescent="0.2">
      <c r="A292" s="11" t="s">
        <v>337</v>
      </c>
      <c r="B292" s="7">
        <v>23.31</v>
      </c>
      <c r="C292" s="7" t="s">
        <v>11</v>
      </c>
      <c r="D292" s="22">
        <v>213000</v>
      </c>
    </row>
    <row r="293" spans="1:4" x14ac:dyDescent="0.2">
      <c r="A293" s="11" t="s">
        <v>338</v>
      </c>
      <c r="B293" s="7">
        <v>7.51</v>
      </c>
      <c r="C293" s="7" t="s">
        <v>5</v>
      </c>
      <c r="D293" s="22">
        <v>136000</v>
      </c>
    </row>
    <row r="294" spans="1:4" x14ac:dyDescent="0.2">
      <c r="A294" s="11" t="s">
        <v>339</v>
      </c>
      <c r="B294" s="7">
        <v>8.7899999999999991</v>
      </c>
      <c r="C294" s="7" t="s">
        <v>5</v>
      </c>
      <c r="D294" s="22">
        <v>165000</v>
      </c>
    </row>
    <row r="295" spans="1:4" x14ac:dyDescent="0.2">
      <c r="A295" s="11" t="s">
        <v>340</v>
      </c>
      <c r="B295" s="7">
        <v>10.81</v>
      </c>
      <c r="C295" s="7" t="s">
        <v>5</v>
      </c>
      <c r="D295" s="22">
        <v>141000</v>
      </c>
    </row>
    <row r="296" spans="1:4" x14ac:dyDescent="0.2">
      <c r="A296" s="11" t="s">
        <v>341</v>
      </c>
      <c r="B296" s="7">
        <v>1.79</v>
      </c>
      <c r="C296" s="7" t="s">
        <v>7</v>
      </c>
      <c r="D296" s="22">
        <v>121000</v>
      </c>
    </row>
    <row r="297" spans="1:4" x14ac:dyDescent="0.2">
      <c r="A297" s="11" t="s">
        <v>342</v>
      </c>
      <c r="B297" s="7">
        <v>54.34</v>
      </c>
      <c r="C297" s="7" t="s">
        <v>14</v>
      </c>
      <c r="D297" s="22">
        <v>373000</v>
      </c>
    </row>
    <row r="298" spans="1:4" x14ac:dyDescent="0.2">
      <c r="A298" s="11" t="s">
        <v>343</v>
      </c>
      <c r="B298" s="7">
        <v>7.53</v>
      </c>
      <c r="C298" s="7" t="s">
        <v>5</v>
      </c>
      <c r="D298" s="22">
        <v>124000</v>
      </c>
    </row>
    <row r="299" spans="1:4" x14ac:dyDescent="0.2">
      <c r="A299" s="11" t="s">
        <v>344</v>
      </c>
      <c r="B299" s="7">
        <v>11.27</v>
      </c>
      <c r="C299" s="7" t="s">
        <v>5</v>
      </c>
      <c r="D299" s="22">
        <v>133000</v>
      </c>
    </row>
    <row r="300" spans="1:4" x14ac:dyDescent="0.2">
      <c r="A300" s="11" t="s">
        <v>345</v>
      </c>
      <c r="B300" s="7">
        <v>34.28</v>
      </c>
      <c r="C300" s="7" t="s">
        <v>11</v>
      </c>
      <c r="D300" s="22">
        <v>253000</v>
      </c>
    </row>
    <row r="301" spans="1:4" x14ac:dyDescent="0.2">
      <c r="A301" s="11" t="s">
        <v>346</v>
      </c>
      <c r="B301" s="7">
        <v>7.1</v>
      </c>
      <c r="C301" s="7" t="s">
        <v>5</v>
      </c>
      <c r="D301" s="22">
        <v>121000</v>
      </c>
    </row>
    <row r="302" spans="1:4" x14ac:dyDescent="0.2">
      <c r="A302" s="11" t="s">
        <v>347</v>
      </c>
      <c r="B302" s="7">
        <v>15.12</v>
      </c>
      <c r="C302" s="7" t="s">
        <v>11</v>
      </c>
      <c r="D302" s="22">
        <v>176000</v>
      </c>
    </row>
    <row r="303" spans="1:4" x14ac:dyDescent="0.2">
      <c r="A303" s="11" t="s">
        <v>348</v>
      </c>
      <c r="B303" s="7">
        <v>16.04</v>
      </c>
      <c r="C303" s="7" t="s">
        <v>11</v>
      </c>
      <c r="D303" s="22">
        <v>169000</v>
      </c>
    </row>
    <row r="304" spans="1:4" x14ac:dyDescent="0.2">
      <c r="A304" s="11" t="s">
        <v>349</v>
      </c>
      <c r="B304" s="7">
        <v>6.02</v>
      </c>
      <c r="C304" s="7" t="s">
        <v>5</v>
      </c>
      <c r="D304" s="22">
        <v>100000</v>
      </c>
    </row>
    <row r="305" spans="1:4" x14ac:dyDescent="0.2">
      <c r="A305" s="11" t="s">
        <v>350</v>
      </c>
      <c r="B305" s="7">
        <v>9.01</v>
      </c>
      <c r="C305" s="7" t="s">
        <v>5</v>
      </c>
      <c r="D305" s="22">
        <v>152000</v>
      </c>
    </row>
    <row r="306" spans="1:4" x14ac:dyDescent="0.2">
      <c r="A306" s="11" t="s">
        <v>351</v>
      </c>
      <c r="B306" s="7">
        <v>1.66</v>
      </c>
      <c r="C306" s="7" t="s">
        <v>7</v>
      </c>
      <c r="D306" s="22">
        <v>107000</v>
      </c>
    </row>
    <row r="307" spans="1:4" x14ac:dyDescent="0.2">
      <c r="A307" s="11" t="s">
        <v>352</v>
      </c>
      <c r="B307" s="7">
        <v>6.36</v>
      </c>
      <c r="C307" s="7" t="s">
        <v>5</v>
      </c>
      <c r="D307" s="22">
        <v>136000</v>
      </c>
    </row>
    <row r="308" spans="1:4" x14ac:dyDescent="0.2">
      <c r="A308" s="11" t="s">
        <v>353</v>
      </c>
      <c r="B308" s="7">
        <v>0.28000000000000003</v>
      </c>
      <c r="C308" s="7" t="s">
        <v>7</v>
      </c>
      <c r="D308" s="22">
        <v>90000</v>
      </c>
    </row>
    <row r="309" spans="1:4" x14ac:dyDescent="0.2">
      <c r="A309" s="11" t="s">
        <v>354</v>
      </c>
      <c r="B309" s="7">
        <v>6.21</v>
      </c>
      <c r="C309" s="7" t="s">
        <v>5</v>
      </c>
      <c r="D309" s="22">
        <v>111000</v>
      </c>
    </row>
    <row r="310" spans="1:4" x14ac:dyDescent="0.2">
      <c r="A310" s="11" t="s">
        <v>355</v>
      </c>
      <c r="B310" s="7">
        <v>9.6300000000000008</v>
      </c>
      <c r="C310" s="7" t="s">
        <v>5</v>
      </c>
      <c r="D310" s="22">
        <v>148000</v>
      </c>
    </row>
    <row r="311" spans="1:4" x14ac:dyDescent="0.2">
      <c r="A311" s="11" t="s">
        <v>356</v>
      </c>
      <c r="B311" s="7">
        <v>1.1299999999999999</v>
      </c>
      <c r="C311" s="7" t="s">
        <v>7</v>
      </c>
      <c r="D311" s="22">
        <v>79000</v>
      </c>
    </row>
    <row r="312" spans="1:4" x14ac:dyDescent="0.2">
      <c r="A312" s="11" t="s">
        <v>357</v>
      </c>
      <c r="B312" s="7">
        <v>25.23</v>
      </c>
      <c r="C312" s="7" t="s">
        <v>11</v>
      </c>
      <c r="D312" s="22">
        <v>228000</v>
      </c>
    </row>
    <row r="313" spans="1:4" x14ac:dyDescent="0.2">
      <c r="A313" s="11" t="s">
        <v>358</v>
      </c>
      <c r="B313" s="7">
        <v>11.22</v>
      </c>
      <c r="C313" s="7" t="s">
        <v>5</v>
      </c>
      <c r="D313" s="22">
        <v>149000</v>
      </c>
    </row>
    <row r="314" spans="1:4" x14ac:dyDescent="0.2">
      <c r="A314" s="11" t="s">
        <v>359</v>
      </c>
      <c r="B314" s="7">
        <v>5.05</v>
      </c>
      <c r="C314" s="7" t="s">
        <v>7</v>
      </c>
      <c r="D314" s="22">
        <v>103000</v>
      </c>
    </row>
    <row r="315" spans="1:4" x14ac:dyDescent="0.2">
      <c r="A315" s="11" t="s">
        <v>360</v>
      </c>
      <c r="B315" s="7">
        <v>1.34</v>
      </c>
      <c r="C315" s="7" t="s">
        <v>7</v>
      </c>
      <c r="D315" s="22">
        <v>79000</v>
      </c>
    </row>
    <row r="316" spans="1:4" x14ac:dyDescent="0.2">
      <c r="A316" s="11" t="s">
        <v>361</v>
      </c>
      <c r="B316" s="7">
        <v>110.34</v>
      </c>
      <c r="C316" s="7" t="s">
        <v>14</v>
      </c>
      <c r="D316" s="22">
        <v>641000</v>
      </c>
    </row>
    <row r="317" spans="1:4" x14ac:dyDescent="0.2">
      <c r="A317" s="11" t="s">
        <v>362</v>
      </c>
      <c r="B317" s="7">
        <v>23.77</v>
      </c>
      <c r="C317" s="7" t="s">
        <v>11</v>
      </c>
      <c r="D317" s="22">
        <v>188000</v>
      </c>
    </row>
    <row r="318" spans="1:4" x14ac:dyDescent="0.2">
      <c r="A318" s="11" t="s">
        <v>363</v>
      </c>
      <c r="B318" s="7">
        <v>0.72</v>
      </c>
      <c r="C318" s="7" t="s">
        <v>7</v>
      </c>
      <c r="D318" s="22">
        <v>106000</v>
      </c>
    </row>
    <row r="319" spans="1:4" x14ac:dyDescent="0.2">
      <c r="A319" s="11" t="s">
        <v>364</v>
      </c>
      <c r="B319" s="7">
        <v>76.11</v>
      </c>
      <c r="C319" s="7" t="s">
        <v>14</v>
      </c>
      <c r="D319" s="22">
        <v>487000</v>
      </c>
    </row>
    <row r="320" spans="1:4" x14ac:dyDescent="0.2">
      <c r="A320" s="11" t="s">
        <v>365</v>
      </c>
      <c r="B320" s="7">
        <v>3.93</v>
      </c>
      <c r="C320" s="7" t="s">
        <v>7</v>
      </c>
      <c r="D320" s="22">
        <v>113000</v>
      </c>
    </row>
    <row r="321" spans="1:4" x14ac:dyDescent="0.2">
      <c r="A321" s="11" t="s">
        <v>366</v>
      </c>
      <c r="B321" s="7">
        <v>10.88</v>
      </c>
      <c r="C321" s="7" t="s">
        <v>5</v>
      </c>
      <c r="D321" s="22">
        <v>135000</v>
      </c>
    </row>
    <row r="322" spans="1:4" x14ac:dyDescent="0.2">
      <c r="A322" s="11" t="s">
        <v>367</v>
      </c>
      <c r="B322" s="7">
        <v>3.05</v>
      </c>
      <c r="C322" s="7" t="s">
        <v>7</v>
      </c>
      <c r="D322" s="22">
        <v>83000</v>
      </c>
    </row>
    <row r="323" spans="1:4" x14ac:dyDescent="0.2">
      <c r="A323" s="11" t="s">
        <v>368</v>
      </c>
      <c r="B323" s="7">
        <v>83.31</v>
      </c>
      <c r="C323" s="7" t="s">
        <v>14</v>
      </c>
      <c r="D323" s="22">
        <v>470000</v>
      </c>
    </row>
    <row r="324" spans="1:4" x14ac:dyDescent="0.2">
      <c r="A324" s="11" t="s">
        <v>369</v>
      </c>
      <c r="B324" s="7">
        <v>23.85</v>
      </c>
      <c r="C324" s="7" t="s">
        <v>11</v>
      </c>
      <c r="D324" s="22">
        <v>221000</v>
      </c>
    </row>
    <row r="325" spans="1:4" x14ac:dyDescent="0.2">
      <c r="A325" s="11" t="s">
        <v>370</v>
      </c>
      <c r="B325" s="7">
        <v>2.92</v>
      </c>
      <c r="C325" s="7" t="s">
        <v>7</v>
      </c>
      <c r="D325" s="22">
        <v>81000</v>
      </c>
    </row>
    <row r="326" spans="1:4" x14ac:dyDescent="0.2">
      <c r="A326" s="11" t="s">
        <v>371</v>
      </c>
      <c r="B326" s="7">
        <v>54.86</v>
      </c>
      <c r="C326" s="7" t="s">
        <v>14</v>
      </c>
      <c r="D326" s="22">
        <v>406000</v>
      </c>
    </row>
    <row r="327" spans="1:4" x14ac:dyDescent="0.2">
      <c r="A327" s="11" t="s">
        <v>372</v>
      </c>
      <c r="B327" s="7">
        <v>18.2</v>
      </c>
      <c r="C327" s="7" t="s">
        <v>11</v>
      </c>
      <c r="D327" s="22">
        <v>213000</v>
      </c>
    </row>
    <row r="328" spans="1:4" x14ac:dyDescent="0.2">
      <c r="A328" s="11" t="s">
        <v>373</v>
      </c>
      <c r="B328" s="7">
        <v>49.61</v>
      </c>
      <c r="C328" s="7" t="s">
        <v>14</v>
      </c>
      <c r="D328" s="22">
        <v>371000</v>
      </c>
    </row>
    <row r="329" spans="1:4" x14ac:dyDescent="0.2">
      <c r="A329" s="11" t="s">
        <v>374</v>
      </c>
      <c r="B329" s="7">
        <v>72.569999999999993</v>
      </c>
      <c r="C329" s="7" t="s">
        <v>14</v>
      </c>
      <c r="D329" s="22">
        <v>451000</v>
      </c>
    </row>
    <row r="330" spans="1:4" x14ac:dyDescent="0.2">
      <c r="A330" s="11" t="s">
        <v>375</v>
      </c>
      <c r="B330" s="7">
        <v>19.04</v>
      </c>
      <c r="C330" s="7" t="s">
        <v>11</v>
      </c>
      <c r="D330" s="22">
        <v>167000</v>
      </c>
    </row>
    <row r="331" spans="1:4" x14ac:dyDescent="0.2">
      <c r="A331" s="11" t="s">
        <v>376</v>
      </c>
      <c r="B331" s="7">
        <v>12.26</v>
      </c>
      <c r="C331" s="7" t="s">
        <v>5</v>
      </c>
      <c r="D331" s="22">
        <v>166000</v>
      </c>
    </row>
    <row r="332" spans="1:4" x14ac:dyDescent="0.2">
      <c r="A332" s="11" t="s">
        <v>377</v>
      </c>
      <c r="B332" s="7">
        <v>15.78</v>
      </c>
      <c r="C332" s="7" t="s">
        <v>11</v>
      </c>
      <c r="D332" s="22">
        <v>172000</v>
      </c>
    </row>
    <row r="333" spans="1:4" x14ac:dyDescent="0.2">
      <c r="A333" s="11" t="s">
        <v>378</v>
      </c>
      <c r="B333" s="7">
        <v>9.24</v>
      </c>
      <c r="C333" s="7" t="s">
        <v>5</v>
      </c>
      <c r="D333" s="22">
        <v>129000</v>
      </c>
    </row>
    <row r="334" spans="1:4" x14ac:dyDescent="0.2">
      <c r="A334" s="11" t="s">
        <v>379</v>
      </c>
      <c r="B334" s="7">
        <v>29.68</v>
      </c>
      <c r="C334" s="7" t="s">
        <v>11</v>
      </c>
      <c r="D334" s="22">
        <v>238000</v>
      </c>
    </row>
    <row r="335" spans="1:4" x14ac:dyDescent="0.2">
      <c r="A335" s="11" t="s">
        <v>380</v>
      </c>
      <c r="B335" s="7">
        <v>0.64</v>
      </c>
      <c r="C335" s="7" t="s">
        <v>7</v>
      </c>
      <c r="D335" s="22">
        <v>80000</v>
      </c>
    </row>
    <row r="336" spans="1:4" x14ac:dyDescent="0.2">
      <c r="A336" s="11" t="s">
        <v>381</v>
      </c>
      <c r="B336" s="7">
        <v>10.93</v>
      </c>
      <c r="C336" s="7" t="s">
        <v>5</v>
      </c>
      <c r="D336" s="22">
        <v>144000</v>
      </c>
    </row>
    <row r="337" spans="1:4" x14ac:dyDescent="0.2">
      <c r="A337" s="11" t="s">
        <v>382</v>
      </c>
      <c r="B337" s="7">
        <v>9.09</v>
      </c>
      <c r="C337" s="7" t="s">
        <v>5</v>
      </c>
      <c r="D337" s="22">
        <v>135000</v>
      </c>
    </row>
    <row r="338" spans="1:4" x14ac:dyDescent="0.2">
      <c r="A338" s="11" t="s">
        <v>383</v>
      </c>
      <c r="B338" s="7">
        <v>1.42</v>
      </c>
      <c r="C338" s="7" t="s">
        <v>7</v>
      </c>
      <c r="D338" s="22">
        <v>92000</v>
      </c>
    </row>
    <row r="339" spans="1:4" x14ac:dyDescent="0.2">
      <c r="A339" s="11" t="s">
        <v>384</v>
      </c>
      <c r="B339" s="7">
        <v>30.12</v>
      </c>
      <c r="C339" s="7" t="s">
        <v>11</v>
      </c>
      <c r="D339" s="22">
        <v>261000</v>
      </c>
    </row>
    <row r="340" spans="1:4" x14ac:dyDescent="0.2">
      <c r="A340" s="11" t="s">
        <v>385</v>
      </c>
      <c r="B340" s="7">
        <v>20.71</v>
      </c>
      <c r="C340" s="7" t="s">
        <v>11</v>
      </c>
      <c r="D340" s="22">
        <v>201000</v>
      </c>
    </row>
    <row r="341" spans="1:4" x14ac:dyDescent="0.2">
      <c r="A341" s="11" t="s">
        <v>386</v>
      </c>
      <c r="B341" s="7">
        <v>14.63</v>
      </c>
      <c r="C341" s="7" t="s">
        <v>5</v>
      </c>
      <c r="D341" s="22">
        <v>160000</v>
      </c>
    </row>
    <row r="342" spans="1:4" x14ac:dyDescent="0.2">
      <c r="A342" s="11" t="s">
        <v>387</v>
      </c>
      <c r="B342" s="7">
        <v>4.82</v>
      </c>
      <c r="C342" s="7" t="s">
        <v>7</v>
      </c>
      <c r="D342" s="22">
        <v>118000</v>
      </c>
    </row>
    <row r="343" spans="1:4" x14ac:dyDescent="0.2">
      <c r="A343" s="11" t="s">
        <v>388</v>
      </c>
      <c r="B343" s="7">
        <v>5.25</v>
      </c>
      <c r="C343" s="7" t="s">
        <v>7</v>
      </c>
      <c r="D343" s="22">
        <v>115000</v>
      </c>
    </row>
    <row r="344" spans="1:4" x14ac:dyDescent="0.2">
      <c r="A344" s="11" t="s">
        <v>389</v>
      </c>
      <c r="B344" s="7">
        <v>61.12</v>
      </c>
      <c r="C344" s="7" t="s">
        <v>14</v>
      </c>
      <c r="D344" s="22">
        <v>416000</v>
      </c>
    </row>
    <row r="345" spans="1:4" x14ac:dyDescent="0.2">
      <c r="A345" s="11" t="s">
        <v>390</v>
      </c>
      <c r="B345" s="7">
        <v>15.03</v>
      </c>
      <c r="C345" s="7" t="s">
        <v>11</v>
      </c>
      <c r="D345" s="22">
        <v>178000</v>
      </c>
    </row>
    <row r="346" spans="1:4" x14ac:dyDescent="0.2">
      <c r="A346" s="11" t="s">
        <v>391</v>
      </c>
      <c r="B346" s="7">
        <v>1.84</v>
      </c>
      <c r="C346" s="7" t="s">
        <v>7</v>
      </c>
      <c r="D346" s="22">
        <v>102000</v>
      </c>
    </row>
    <row r="347" spans="1:4" x14ac:dyDescent="0.2">
      <c r="A347" s="11" t="s">
        <v>392</v>
      </c>
      <c r="B347" s="7">
        <v>18.760000000000002</v>
      </c>
      <c r="C347" s="7" t="s">
        <v>11</v>
      </c>
      <c r="D347" s="22">
        <v>193000</v>
      </c>
    </row>
    <row r="348" spans="1:4" x14ac:dyDescent="0.2">
      <c r="A348" s="11" t="s">
        <v>393</v>
      </c>
      <c r="B348" s="7">
        <v>84.47</v>
      </c>
      <c r="C348" s="7" t="s">
        <v>14</v>
      </c>
      <c r="D348" s="22">
        <v>514000</v>
      </c>
    </row>
    <row r="349" spans="1:4" x14ac:dyDescent="0.2">
      <c r="A349" s="11" t="s">
        <v>394</v>
      </c>
      <c r="B349" s="7">
        <v>9.16</v>
      </c>
      <c r="C349" s="7" t="s">
        <v>5</v>
      </c>
      <c r="D349" s="22">
        <v>133000</v>
      </c>
    </row>
    <row r="350" spans="1:4" x14ac:dyDescent="0.2">
      <c r="A350" s="11" t="s">
        <v>395</v>
      </c>
      <c r="B350" s="7">
        <v>7.02</v>
      </c>
      <c r="C350" s="7" t="s">
        <v>5</v>
      </c>
      <c r="D350" s="22">
        <v>143000</v>
      </c>
    </row>
    <row r="351" spans="1:4" x14ac:dyDescent="0.2">
      <c r="A351" s="11" t="s">
        <v>396</v>
      </c>
      <c r="B351" s="7">
        <v>2.98</v>
      </c>
      <c r="C351" s="7" t="s">
        <v>7</v>
      </c>
      <c r="D351" s="22">
        <v>92000</v>
      </c>
    </row>
    <row r="352" spans="1:4" x14ac:dyDescent="0.2">
      <c r="A352" s="11" t="s">
        <v>397</v>
      </c>
      <c r="B352" s="7">
        <v>14.25</v>
      </c>
      <c r="C352" s="7" t="s">
        <v>5</v>
      </c>
      <c r="D352" s="22">
        <v>176000</v>
      </c>
    </row>
    <row r="353" spans="1:4" x14ac:dyDescent="0.2">
      <c r="A353" s="11" t="s">
        <v>398</v>
      </c>
      <c r="B353" s="7">
        <v>34.32</v>
      </c>
      <c r="C353" s="7" t="s">
        <v>11</v>
      </c>
      <c r="D353" s="22">
        <v>241000</v>
      </c>
    </row>
    <row r="354" spans="1:4" x14ac:dyDescent="0.2">
      <c r="A354" s="11" t="s">
        <v>399</v>
      </c>
      <c r="B354" s="7">
        <v>61.48</v>
      </c>
      <c r="C354" s="7" t="s">
        <v>14</v>
      </c>
      <c r="D354" s="22">
        <v>394000</v>
      </c>
    </row>
    <row r="355" spans="1:4" x14ac:dyDescent="0.2">
      <c r="A355" s="11" t="s">
        <v>400</v>
      </c>
      <c r="B355" s="7">
        <v>32.75</v>
      </c>
      <c r="C355" s="7" t="s">
        <v>11</v>
      </c>
      <c r="D355" s="22">
        <v>282000</v>
      </c>
    </row>
    <row r="356" spans="1:4" x14ac:dyDescent="0.2">
      <c r="A356" s="11" t="s">
        <v>401</v>
      </c>
      <c r="B356" s="7">
        <v>7.77</v>
      </c>
      <c r="C356" s="7" t="s">
        <v>5</v>
      </c>
      <c r="D356" s="22">
        <v>112000</v>
      </c>
    </row>
    <row r="357" spans="1:4" x14ac:dyDescent="0.2">
      <c r="A357" s="11" t="s">
        <v>402</v>
      </c>
      <c r="B357" s="7">
        <v>1.23</v>
      </c>
      <c r="C357" s="7" t="s">
        <v>7</v>
      </c>
      <c r="D357" s="22">
        <v>94000</v>
      </c>
    </row>
    <row r="358" spans="1:4" x14ac:dyDescent="0.2">
      <c r="A358" s="11" t="s">
        <v>403</v>
      </c>
      <c r="B358" s="7">
        <v>41.43</v>
      </c>
      <c r="C358" s="7" t="s">
        <v>14</v>
      </c>
      <c r="D358" s="22">
        <v>270000</v>
      </c>
    </row>
    <row r="359" spans="1:4" x14ac:dyDescent="0.2">
      <c r="A359" s="11" t="s">
        <v>404</v>
      </c>
      <c r="B359" s="7">
        <v>34.18</v>
      </c>
      <c r="C359" s="7" t="s">
        <v>11</v>
      </c>
      <c r="D359" s="22">
        <v>281000</v>
      </c>
    </row>
    <row r="360" spans="1:4" x14ac:dyDescent="0.2">
      <c r="A360" s="11" t="s">
        <v>405</v>
      </c>
      <c r="B360" s="7">
        <v>1.62</v>
      </c>
      <c r="C360" s="7" t="s">
        <v>7</v>
      </c>
      <c r="D360" s="22">
        <v>105000</v>
      </c>
    </row>
    <row r="361" spans="1:4" x14ac:dyDescent="0.2">
      <c r="A361" s="11" t="s">
        <v>406</v>
      </c>
      <c r="B361" s="7">
        <v>31.54</v>
      </c>
      <c r="C361" s="7" t="s">
        <v>11</v>
      </c>
      <c r="D361" s="22">
        <v>232000</v>
      </c>
    </row>
    <row r="362" spans="1:4" x14ac:dyDescent="0.2">
      <c r="A362" s="11" t="s">
        <v>407</v>
      </c>
      <c r="B362" s="7">
        <v>58.53</v>
      </c>
      <c r="C362" s="7" t="s">
        <v>14</v>
      </c>
      <c r="D362" s="22">
        <v>394000</v>
      </c>
    </row>
    <row r="363" spans="1:4" x14ac:dyDescent="0.2">
      <c r="A363" s="11" t="s">
        <v>408</v>
      </c>
      <c r="B363" s="7">
        <v>13.09</v>
      </c>
      <c r="C363" s="7" t="s">
        <v>5</v>
      </c>
      <c r="D363" s="22">
        <v>159000</v>
      </c>
    </row>
    <row r="364" spans="1:4" x14ac:dyDescent="0.2">
      <c r="A364" s="11" t="s">
        <v>409</v>
      </c>
      <c r="B364" s="7">
        <v>4.2</v>
      </c>
      <c r="C364" s="7" t="s">
        <v>7</v>
      </c>
      <c r="D364" s="22">
        <v>128000</v>
      </c>
    </row>
    <row r="365" spans="1:4" x14ac:dyDescent="0.2">
      <c r="A365" s="11" t="s">
        <v>410</v>
      </c>
      <c r="B365" s="7">
        <v>0.17</v>
      </c>
      <c r="C365" s="7" t="s">
        <v>7</v>
      </c>
      <c r="D365" s="22">
        <v>67000</v>
      </c>
    </row>
    <row r="366" spans="1:4" x14ac:dyDescent="0.2">
      <c r="A366" s="11" t="s">
        <v>411</v>
      </c>
      <c r="B366" s="7">
        <v>5.08</v>
      </c>
      <c r="C366" s="7" t="s">
        <v>7</v>
      </c>
      <c r="D366" s="22">
        <v>104000</v>
      </c>
    </row>
    <row r="367" spans="1:4" x14ac:dyDescent="0.2">
      <c r="A367" s="11" t="s">
        <v>412</v>
      </c>
      <c r="B367" s="7">
        <v>20.48</v>
      </c>
      <c r="C367" s="7" t="s">
        <v>11</v>
      </c>
      <c r="D367" s="22">
        <v>185000</v>
      </c>
    </row>
    <row r="368" spans="1:4" x14ac:dyDescent="0.2">
      <c r="A368" s="11" t="s">
        <v>413</v>
      </c>
      <c r="B368" s="7">
        <v>14.65</v>
      </c>
      <c r="C368" s="7" t="s">
        <v>5</v>
      </c>
      <c r="D368" s="22">
        <v>200000</v>
      </c>
    </row>
    <row r="369" spans="1:4" x14ac:dyDescent="0.2">
      <c r="A369" s="11" t="s">
        <v>414</v>
      </c>
      <c r="B369" s="7">
        <v>22.6</v>
      </c>
      <c r="C369" s="7" t="s">
        <v>11</v>
      </c>
      <c r="D369" s="22">
        <v>202000</v>
      </c>
    </row>
    <row r="370" spans="1:4" x14ac:dyDescent="0.2">
      <c r="A370" s="11" t="s">
        <v>415</v>
      </c>
      <c r="B370" s="7">
        <v>12.14</v>
      </c>
      <c r="C370" s="7" t="s">
        <v>5</v>
      </c>
      <c r="D370" s="22">
        <v>157000</v>
      </c>
    </row>
    <row r="371" spans="1:4" x14ac:dyDescent="0.2">
      <c r="A371" s="11" t="s">
        <v>416</v>
      </c>
      <c r="B371" s="7">
        <v>2.02</v>
      </c>
      <c r="C371" s="7" t="s">
        <v>7</v>
      </c>
      <c r="D371" s="22">
        <v>90000</v>
      </c>
    </row>
    <row r="372" spans="1:4" x14ac:dyDescent="0.2">
      <c r="A372" s="11" t="s">
        <v>417</v>
      </c>
      <c r="B372" s="7">
        <v>11.49</v>
      </c>
      <c r="C372" s="7" t="s">
        <v>5</v>
      </c>
      <c r="D372" s="22">
        <v>151000</v>
      </c>
    </row>
    <row r="373" spans="1:4" x14ac:dyDescent="0.2">
      <c r="A373" s="11" t="s">
        <v>418</v>
      </c>
      <c r="B373" s="7">
        <v>15.13</v>
      </c>
      <c r="C373" s="7" t="s">
        <v>11</v>
      </c>
      <c r="D373" s="22">
        <v>174000</v>
      </c>
    </row>
    <row r="374" spans="1:4" x14ac:dyDescent="0.2">
      <c r="A374" s="11" t="s">
        <v>419</v>
      </c>
      <c r="B374" s="7">
        <v>21.46</v>
      </c>
      <c r="C374" s="7" t="s">
        <v>11</v>
      </c>
      <c r="D374" s="22">
        <v>194000</v>
      </c>
    </row>
    <row r="375" spans="1:4" x14ac:dyDescent="0.2">
      <c r="A375" s="11" t="s">
        <v>420</v>
      </c>
      <c r="B375" s="7">
        <v>12.45</v>
      </c>
      <c r="C375" s="7" t="s">
        <v>5</v>
      </c>
      <c r="D375" s="22">
        <v>145000</v>
      </c>
    </row>
    <row r="376" spans="1:4" x14ac:dyDescent="0.2">
      <c r="A376" s="11" t="s">
        <v>421</v>
      </c>
      <c r="B376" s="7">
        <v>1.48</v>
      </c>
      <c r="C376" s="7" t="s">
        <v>7</v>
      </c>
      <c r="D376" s="22">
        <v>87000</v>
      </c>
    </row>
    <row r="377" spans="1:4" x14ac:dyDescent="0.2">
      <c r="A377" s="11" t="s">
        <v>422</v>
      </c>
      <c r="B377" s="7">
        <v>1.87</v>
      </c>
      <c r="C377" s="7" t="s">
        <v>7</v>
      </c>
      <c r="D377" s="22">
        <v>115000</v>
      </c>
    </row>
    <row r="378" spans="1:4" x14ac:dyDescent="0.2">
      <c r="A378" s="11" t="s">
        <v>423</v>
      </c>
      <c r="B378" s="7">
        <v>13.25</v>
      </c>
      <c r="C378" s="7" t="s">
        <v>5</v>
      </c>
      <c r="D378" s="22">
        <v>175000</v>
      </c>
    </row>
    <row r="379" spans="1:4" x14ac:dyDescent="0.2">
      <c r="A379" s="11" t="s">
        <v>424</v>
      </c>
      <c r="B379" s="7">
        <v>8.25</v>
      </c>
      <c r="C379" s="7" t="s">
        <v>5</v>
      </c>
      <c r="D379" s="22">
        <v>114000</v>
      </c>
    </row>
    <row r="380" spans="1:4" x14ac:dyDescent="0.2">
      <c r="A380" s="11" t="s">
        <v>425</v>
      </c>
      <c r="B380" s="7">
        <v>113.47</v>
      </c>
      <c r="C380" s="7" t="s">
        <v>14</v>
      </c>
      <c r="D380" s="22">
        <v>637000</v>
      </c>
    </row>
    <row r="381" spans="1:4" x14ac:dyDescent="0.2">
      <c r="A381" s="11" t="s">
        <v>426</v>
      </c>
      <c r="B381" s="7">
        <v>32.06</v>
      </c>
      <c r="C381" s="7" t="s">
        <v>11</v>
      </c>
      <c r="D381" s="22">
        <v>283000</v>
      </c>
    </row>
    <row r="382" spans="1:4" x14ac:dyDescent="0.2">
      <c r="A382" s="11" t="s">
        <v>427</v>
      </c>
      <c r="B382" s="7">
        <v>1.38</v>
      </c>
      <c r="C382" s="7" t="s">
        <v>7</v>
      </c>
      <c r="D382" s="22">
        <v>126000</v>
      </c>
    </row>
    <row r="383" spans="1:4" x14ac:dyDescent="0.2">
      <c r="A383" s="11" t="s">
        <v>428</v>
      </c>
      <c r="B383" s="7">
        <v>26.29</v>
      </c>
      <c r="C383" s="7" t="s">
        <v>11</v>
      </c>
      <c r="D383" s="22">
        <v>222000</v>
      </c>
    </row>
    <row r="384" spans="1:4" x14ac:dyDescent="0.2">
      <c r="A384" s="11" t="s">
        <v>429</v>
      </c>
      <c r="B384" s="7">
        <v>14.71</v>
      </c>
      <c r="C384" s="7" t="s">
        <v>5</v>
      </c>
      <c r="D384" s="22">
        <v>152000</v>
      </c>
    </row>
    <row r="385" spans="1:4" x14ac:dyDescent="0.2">
      <c r="A385" s="11" t="s">
        <v>430</v>
      </c>
      <c r="B385" s="7">
        <v>6.97</v>
      </c>
      <c r="C385" s="7" t="s">
        <v>5</v>
      </c>
      <c r="D385" s="22">
        <v>128000</v>
      </c>
    </row>
    <row r="386" spans="1:4" x14ac:dyDescent="0.2">
      <c r="A386" s="11" t="s">
        <v>431</v>
      </c>
      <c r="B386" s="7">
        <v>16.46</v>
      </c>
      <c r="C386" s="7" t="s">
        <v>11</v>
      </c>
      <c r="D386" s="22">
        <v>180000</v>
      </c>
    </row>
    <row r="387" spans="1:4" x14ac:dyDescent="0.2">
      <c r="A387" s="11" t="s">
        <v>432</v>
      </c>
      <c r="B387" s="7">
        <v>0.78</v>
      </c>
      <c r="C387" s="7" t="s">
        <v>7</v>
      </c>
      <c r="D387" s="22">
        <v>93000</v>
      </c>
    </row>
    <row r="388" spans="1:4" x14ac:dyDescent="0.2">
      <c r="A388" s="11" t="s">
        <v>433</v>
      </c>
      <c r="B388" s="7">
        <v>26.63</v>
      </c>
      <c r="C388" s="7" t="s">
        <v>11</v>
      </c>
      <c r="D388" s="22">
        <v>236000</v>
      </c>
    </row>
    <row r="389" spans="1:4" x14ac:dyDescent="0.2">
      <c r="A389" s="11" t="s">
        <v>434</v>
      </c>
      <c r="B389" s="7">
        <v>13.8</v>
      </c>
      <c r="C389" s="7" t="s">
        <v>5</v>
      </c>
      <c r="D389" s="22">
        <v>175000</v>
      </c>
    </row>
    <row r="390" spans="1:4" x14ac:dyDescent="0.2">
      <c r="A390" s="11" t="s">
        <v>435</v>
      </c>
      <c r="B390" s="7">
        <v>3.68</v>
      </c>
      <c r="C390" s="7" t="s">
        <v>7</v>
      </c>
      <c r="D390" s="22">
        <v>111000</v>
      </c>
    </row>
    <row r="391" spans="1:4" x14ac:dyDescent="0.2">
      <c r="A391" s="11" t="s">
        <v>436</v>
      </c>
      <c r="B391" s="7">
        <v>5.05</v>
      </c>
      <c r="C391" s="7" t="s">
        <v>7</v>
      </c>
      <c r="D391" s="22">
        <v>113000</v>
      </c>
    </row>
    <row r="392" spans="1:4" x14ac:dyDescent="0.2">
      <c r="A392" s="11" t="s">
        <v>437</v>
      </c>
      <c r="B392" s="7">
        <v>5.16</v>
      </c>
      <c r="C392" s="7" t="s">
        <v>7</v>
      </c>
      <c r="D392" s="22">
        <v>116000</v>
      </c>
    </row>
    <row r="393" spans="1:4" x14ac:dyDescent="0.2">
      <c r="A393" s="11" t="s">
        <v>438</v>
      </c>
      <c r="B393" s="7">
        <v>0.38</v>
      </c>
      <c r="C393" s="7" t="s">
        <v>7</v>
      </c>
      <c r="D393" s="22">
        <v>87000</v>
      </c>
    </row>
    <row r="394" spans="1:4" x14ac:dyDescent="0.2">
      <c r="A394" s="11" t="s">
        <v>439</v>
      </c>
      <c r="B394" s="7">
        <v>7.7</v>
      </c>
      <c r="C394" s="7" t="s">
        <v>5</v>
      </c>
      <c r="D394" s="22">
        <v>136000</v>
      </c>
    </row>
    <row r="395" spans="1:4" x14ac:dyDescent="0.2">
      <c r="A395" s="11" t="s">
        <v>440</v>
      </c>
      <c r="B395" s="7">
        <v>12.84</v>
      </c>
      <c r="C395" s="7" t="s">
        <v>5</v>
      </c>
      <c r="D395" s="22">
        <v>163000</v>
      </c>
    </row>
    <row r="396" spans="1:4" x14ac:dyDescent="0.2">
      <c r="A396" s="11" t="s">
        <v>441</v>
      </c>
      <c r="B396" s="7">
        <v>0.23</v>
      </c>
      <c r="C396" s="7" t="s">
        <v>7</v>
      </c>
      <c r="D396" s="22">
        <v>79000</v>
      </c>
    </row>
    <row r="397" spans="1:4" x14ac:dyDescent="0.2">
      <c r="A397" s="11" t="s">
        <v>442</v>
      </c>
      <c r="B397" s="7">
        <v>1.92</v>
      </c>
      <c r="C397" s="7" t="s">
        <v>7</v>
      </c>
      <c r="D397" s="22">
        <v>113000</v>
      </c>
    </row>
    <row r="398" spans="1:4" x14ac:dyDescent="0.2">
      <c r="A398" s="11" t="s">
        <v>443</v>
      </c>
      <c r="B398" s="7">
        <v>27.33</v>
      </c>
      <c r="C398" s="7" t="s">
        <v>11</v>
      </c>
      <c r="D398" s="22">
        <v>226000</v>
      </c>
    </row>
    <row r="399" spans="1:4" x14ac:dyDescent="0.2">
      <c r="A399" s="11" t="s">
        <v>444</v>
      </c>
      <c r="B399" s="7">
        <v>13.38</v>
      </c>
      <c r="C399" s="7" t="s">
        <v>5</v>
      </c>
      <c r="D399" s="22">
        <v>169000</v>
      </c>
    </row>
    <row r="400" spans="1:4" x14ac:dyDescent="0.2">
      <c r="A400" s="11" t="s">
        <v>445</v>
      </c>
      <c r="B400" s="7">
        <v>56.35</v>
      </c>
      <c r="C400" s="7" t="s">
        <v>14</v>
      </c>
      <c r="D400" s="22">
        <v>375000</v>
      </c>
    </row>
    <row r="401" spans="1:4" x14ac:dyDescent="0.2">
      <c r="A401" s="11" t="s">
        <v>446</v>
      </c>
      <c r="B401" s="7">
        <v>0.27</v>
      </c>
      <c r="C401" s="7" t="s">
        <v>7</v>
      </c>
      <c r="D401" s="22">
        <v>93000</v>
      </c>
    </row>
    <row r="402" spans="1:4" x14ac:dyDescent="0.2">
      <c r="A402" s="11" t="s">
        <v>447</v>
      </c>
      <c r="B402" s="7">
        <v>0.12</v>
      </c>
      <c r="C402" s="7" t="s">
        <v>7</v>
      </c>
      <c r="D402" s="22">
        <v>83000</v>
      </c>
    </row>
    <row r="403" spans="1:4" x14ac:dyDescent="0.2">
      <c r="A403" s="11" t="s">
        <v>448</v>
      </c>
      <c r="B403" s="7">
        <v>1.73</v>
      </c>
      <c r="C403" s="7" t="s">
        <v>7</v>
      </c>
      <c r="D403" s="22">
        <v>82000</v>
      </c>
    </row>
    <row r="404" spans="1:4" x14ac:dyDescent="0.2">
      <c r="A404" s="11" t="s">
        <v>449</v>
      </c>
      <c r="B404" s="7">
        <v>10.4</v>
      </c>
      <c r="C404" s="7" t="s">
        <v>5</v>
      </c>
      <c r="D404" s="22">
        <v>134000</v>
      </c>
    </row>
    <row r="405" spans="1:4" x14ac:dyDescent="0.2">
      <c r="A405" s="11" t="s">
        <v>450</v>
      </c>
      <c r="B405" s="7">
        <v>71.61</v>
      </c>
      <c r="C405" s="7" t="s">
        <v>14</v>
      </c>
      <c r="D405" s="22">
        <v>460000</v>
      </c>
    </row>
    <row r="406" spans="1:4" x14ac:dyDescent="0.2">
      <c r="A406" s="11" t="s">
        <v>451</v>
      </c>
      <c r="B406" s="7">
        <v>33.76</v>
      </c>
      <c r="C406" s="7" t="s">
        <v>11</v>
      </c>
      <c r="D406" s="22">
        <v>272000</v>
      </c>
    </row>
    <row r="407" spans="1:4" x14ac:dyDescent="0.2">
      <c r="A407" s="11" t="s">
        <v>452</v>
      </c>
      <c r="B407" s="7">
        <v>10.28</v>
      </c>
      <c r="C407" s="7" t="s">
        <v>5</v>
      </c>
      <c r="D407" s="22">
        <v>138000</v>
      </c>
    </row>
    <row r="408" spans="1:4" x14ac:dyDescent="0.2">
      <c r="A408" s="11" t="s">
        <v>453</v>
      </c>
      <c r="B408" s="7">
        <v>5.59</v>
      </c>
      <c r="C408" s="7" t="s">
        <v>7</v>
      </c>
      <c r="D408" s="22">
        <v>103000</v>
      </c>
    </row>
    <row r="409" spans="1:4" x14ac:dyDescent="0.2">
      <c r="A409" s="11" t="s">
        <v>454</v>
      </c>
      <c r="B409" s="7">
        <v>11.02</v>
      </c>
      <c r="C409" s="7" t="s">
        <v>5</v>
      </c>
      <c r="D409" s="22">
        <v>123000</v>
      </c>
    </row>
    <row r="410" spans="1:4" x14ac:dyDescent="0.2">
      <c r="A410" s="11" t="s">
        <v>455</v>
      </c>
      <c r="B410" s="7">
        <v>35.979999999999997</v>
      </c>
      <c r="C410" s="7" t="s">
        <v>14</v>
      </c>
      <c r="D410" s="22">
        <v>279000</v>
      </c>
    </row>
    <row r="411" spans="1:4" x14ac:dyDescent="0.2">
      <c r="A411" s="11" t="s">
        <v>456</v>
      </c>
      <c r="B411" s="7">
        <v>5.65</v>
      </c>
      <c r="C411" s="7" t="s">
        <v>7</v>
      </c>
      <c r="D411" s="22">
        <v>124000</v>
      </c>
    </row>
    <row r="412" spans="1:4" x14ac:dyDescent="0.2">
      <c r="A412" s="11" t="s">
        <v>457</v>
      </c>
      <c r="B412" s="7">
        <v>21.15</v>
      </c>
      <c r="C412" s="7" t="s">
        <v>11</v>
      </c>
      <c r="D412" s="22">
        <v>194000</v>
      </c>
    </row>
    <row r="413" spans="1:4" x14ac:dyDescent="0.2">
      <c r="A413" s="11" t="s">
        <v>458</v>
      </c>
      <c r="B413" s="7">
        <v>18.88</v>
      </c>
      <c r="C413" s="7" t="s">
        <v>11</v>
      </c>
      <c r="D413" s="22">
        <v>190000</v>
      </c>
    </row>
    <row r="414" spans="1:4" x14ac:dyDescent="0.2">
      <c r="A414" s="11" t="s">
        <v>459</v>
      </c>
      <c r="B414" s="7">
        <v>31.48</v>
      </c>
      <c r="C414" s="7" t="s">
        <v>11</v>
      </c>
      <c r="D414" s="22">
        <v>267000</v>
      </c>
    </row>
    <row r="415" spans="1:4" x14ac:dyDescent="0.2">
      <c r="A415" s="11" t="s">
        <v>460</v>
      </c>
      <c r="B415" s="7">
        <v>18.64</v>
      </c>
      <c r="C415" s="7" t="s">
        <v>11</v>
      </c>
      <c r="D415" s="22">
        <v>187000</v>
      </c>
    </row>
    <row r="416" spans="1:4" x14ac:dyDescent="0.2">
      <c r="A416" s="11" t="s">
        <v>461</v>
      </c>
      <c r="B416" s="7">
        <v>7.27</v>
      </c>
      <c r="C416" s="7" t="s">
        <v>5</v>
      </c>
      <c r="D416" s="22">
        <v>161000</v>
      </c>
    </row>
    <row r="417" spans="1:4" x14ac:dyDescent="0.2">
      <c r="A417" s="11" t="s">
        <v>462</v>
      </c>
      <c r="B417" s="7">
        <v>2.71</v>
      </c>
      <c r="C417" s="7" t="s">
        <v>7</v>
      </c>
      <c r="D417" s="22">
        <v>78000</v>
      </c>
    </row>
    <row r="418" spans="1:4" x14ac:dyDescent="0.2">
      <c r="A418" s="11" t="s">
        <v>463</v>
      </c>
      <c r="B418" s="7">
        <v>3.96</v>
      </c>
      <c r="C418" s="7" t="s">
        <v>7</v>
      </c>
      <c r="D418" s="22">
        <v>114000</v>
      </c>
    </row>
    <row r="419" spans="1:4" x14ac:dyDescent="0.2">
      <c r="A419" s="11" t="s">
        <v>464</v>
      </c>
      <c r="B419" s="7">
        <v>38.83</v>
      </c>
      <c r="C419" s="7" t="s">
        <v>14</v>
      </c>
      <c r="D419" s="22">
        <v>320000</v>
      </c>
    </row>
    <row r="420" spans="1:4" x14ac:dyDescent="0.2">
      <c r="A420" s="11" t="s">
        <v>465</v>
      </c>
      <c r="B420" s="7">
        <v>9.89</v>
      </c>
      <c r="C420" s="7" t="s">
        <v>5</v>
      </c>
      <c r="D420" s="22">
        <v>138000</v>
      </c>
    </row>
    <row r="421" spans="1:4" x14ac:dyDescent="0.2">
      <c r="A421" s="11" t="s">
        <v>466</v>
      </c>
      <c r="B421" s="7">
        <v>7.64</v>
      </c>
      <c r="C421" s="7" t="s">
        <v>5</v>
      </c>
      <c r="D421" s="22">
        <v>136000</v>
      </c>
    </row>
    <row r="422" spans="1:4" x14ac:dyDescent="0.2">
      <c r="A422" s="11" t="s">
        <v>467</v>
      </c>
      <c r="B422" s="7">
        <v>4.6100000000000003</v>
      </c>
      <c r="C422" s="7" t="s">
        <v>7</v>
      </c>
      <c r="D422" s="22">
        <v>106000</v>
      </c>
    </row>
    <row r="423" spans="1:4" x14ac:dyDescent="0.2">
      <c r="A423" s="11" t="s">
        <v>468</v>
      </c>
      <c r="B423" s="7">
        <v>1.08</v>
      </c>
      <c r="C423" s="7" t="s">
        <v>7</v>
      </c>
      <c r="D423" s="22">
        <v>112000</v>
      </c>
    </row>
    <row r="424" spans="1:4" x14ac:dyDescent="0.2">
      <c r="A424" s="11" t="s">
        <v>469</v>
      </c>
      <c r="B424" s="7">
        <v>11.62</v>
      </c>
      <c r="C424" s="7" t="s">
        <v>5</v>
      </c>
      <c r="D424" s="22">
        <v>153000</v>
      </c>
    </row>
    <row r="425" spans="1:4" x14ac:dyDescent="0.2">
      <c r="A425" s="11" t="s">
        <v>470</v>
      </c>
      <c r="B425" s="7">
        <v>0.12</v>
      </c>
      <c r="C425" s="7" t="s">
        <v>7</v>
      </c>
      <c r="D425" s="22">
        <v>120000</v>
      </c>
    </row>
    <row r="426" spans="1:4" x14ac:dyDescent="0.2">
      <c r="A426" s="11" t="s">
        <v>471</v>
      </c>
      <c r="B426" s="7">
        <v>8.61</v>
      </c>
      <c r="C426" s="7" t="s">
        <v>5</v>
      </c>
      <c r="D426" s="22">
        <v>139000</v>
      </c>
    </row>
    <row r="427" spans="1:4" x14ac:dyDescent="0.2">
      <c r="A427" s="11" t="s">
        <v>472</v>
      </c>
      <c r="B427" s="7">
        <v>41.85</v>
      </c>
      <c r="C427" s="7" t="s">
        <v>14</v>
      </c>
      <c r="D427" s="22">
        <v>300000</v>
      </c>
    </row>
    <row r="428" spans="1:4" x14ac:dyDescent="0.2">
      <c r="A428" s="11" t="s">
        <v>473</v>
      </c>
      <c r="B428" s="7">
        <v>14.85</v>
      </c>
      <c r="C428" s="7" t="s">
        <v>5</v>
      </c>
      <c r="D428" s="22">
        <v>162000</v>
      </c>
    </row>
    <row r="429" spans="1:4" x14ac:dyDescent="0.2">
      <c r="A429" s="11" t="s">
        <v>474</v>
      </c>
      <c r="B429" s="7">
        <v>11.54</v>
      </c>
      <c r="C429" s="7" t="s">
        <v>5</v>
      </c>
      <c r="D429" s="22">
        <v>150000</v>
      </c>
    </row>
    <row r="430" spans="1:4" x14ac:dyDescent="0.2">
      <c r="A430" s="11" t="s">
        <v>475</v>
      </c>
      <c r="B430" s="7">
        <v>6.99</v>
      </c>
      <c r="C430" s="7" t="s">
        <v>5</v>
      </c>
      <c r="D430" s="22">
        <v>99000</v>
      </c>
    </row>
    <row r="431" spans="1:4" x14ac:dyDescent="0.2">
      <c r="A431" s="11" t="s">
        <v>476</v>
      </c>
      <c r="B431" s="7">
        <v>12.59</v>
      </c>
      <c r="C431" s="7" t="s">
        <v>5</v>
      </c>
      <c r="D431" s="22">
        <v>148000</v>
      </c>
    </row>
    <row r="432" spans="1:4" x14ac:dyDescent="0.2">
      <c r="A432" s="11" t="s">
        <v>477</v>
      </c>
      <c r="B432" s="7">
        <v>7.53</v>
      </c>
      <c r="C432" s="7" t="s">
        <v>5</v>
      </c>
      <c r="D432" s="22">
        <v>135000</v>
      </c>
    </row>
    <row r="433" spans="1:4" x14ac:dyDescent="0.2">
      <c r="A433" s="11" t="s">
        <v>478</v>
      </c>
      <c r="B433" s="7">
        <v>15.05</v>
      </c>
      <c r="C433" s="7" t="s">
        <v>11</v>
      </c>
      <c r="D433" s="22">
        <v>167000</v>
      </c>
    </row>
    <row r="434" spans="1:4" x14ac:dyDescent="0.2">
      <c r="A434" s="11" t="s">
        <v>479</v>
      </c>
      <c r="B434" s="7">
        <v>13.84</v>
      </c>
      <c r="C434" s="7" t="s">
        <v>5</v>
      </c>
      <c r="D434" s="22">
        <v>147000</v>
      </c>
    </row>
    <row r="435" spans="1:4" x14ac:dyDescent="0.2">
      <c r="A435" s="11" t="s">
        <v>480</v>
      </c>
      <c r="B435" s="7">
        <v>8.23</v>
      </c>
      <c r="C435" s="7" t="s">
        <v>5</v>
      </c>
      <c r="D435" s="22">
        <v>130000</v>
      </c>
    </row>
    <row r="436" spans="1:4" x14ac:dyDescent="0.2">
      <c r="A436" s="11" t="s">
        <v>481</v>
      </c>
      <c r="B436" s="7">
        <v>13.5</v>
      </c>
      <c r="C436" s="7" t="s">
        <v>5</v>
      </c>
      <c r="D436" s="22">
        <v>168000</v>
      </c>
    </row>
    <row r="437" spans="1:4" x14ac:dyDescent="0.2">
      <c r="A437" s="11" t="s">
        <v>482</v>
      </c>
      <c r="B437" s="7">
        <v>12.24</v>
      </c>
      <c r="C437" s="7" t="s">
        <v>5</v>
      </c>
      <c r="D437" s="22">
        <v>157000</v>
      </c>
    </row>
    <row r="438" spans="1:4" x14ac:dyDescent="0.2">
      <c r="A438" s="11" t="s">
        <v>483</v>
      </c>
      <c r="B438" s="7">
        <v>14.92</v>
      </c>
      <c r="C438" s="7" t="s">
        <v>5</v>
      </c>
      <c r="D438" s="22">
        <v>152000</v>
      </c>
    </row>
    <row r="439" spans="1:4" x14ac:dyDescent="0.2">
      <c r="A439" s="11" t="s">
        <v>484</v>
      </c>
      <c r="B439" s="7">
        <v>5.48</v>
      </c>
      <c r="C439" s="7" t="s">
        <v>7</v>
      </c>
      <c r="D439" s="22">
        <v>122000</v>
      </c>
    </row>
    <row r="440" spans="1:4" x14ac:dyDescent="0.2">
      <c r="A440" s="11" t="s">
        <v>485</v>
      </c>
      <c r="B440" s="7">
        <v>24.3</v>
      </c>
      <c r="C440" s="7" t="s">
        <v>11</v>
      </c>
      <c r="D440" s="22">
        <v>194000</v>
      </c>
    </row>
    <row r="441" spans="1:4" x14ac:dyDescent="0.2">
      <c r="A441" s="11" t="s">
        <v>486</v>
      </c>
      <c r="B441" s="7">
        <v>15.88</v>
      </c>
      <c r="C441" s="7" t="s">
        <v>11</v>
      </c>
      <c r="D441" s="22">
        <v>205000</v>
      </c>
    </row>
    <row r="442" spans="1:4" x14ac:dyDescent="0.2">
      <c r="A442" s="11" t="s">
        <v>487</v>
      </c>
      <c r="B442" s="7">
        <v>19.510000000000002</v>
      </c>
      <c r="C442" s="7" t="s">
        <v>11</v>
      </c>
      <c r="D442" s="22">
        <v>178000</v>
      </c>
    </row>
    <row r="443" spans="1:4" x14ac:dyDescent="0.2">
      <c r="A443" s="11" t="s">
        <v>488</v>
      </c>
      <c r="B443" s="7">
        <v>31.56</v>
      </c>
      <c r="C443" s="7" t="s">
        <v>11</v>
      </c>
      <c r="D443" s="22">
        <v>262000</v>
      </c>
    </row>
    <row r="444" spans="1:4" x14ac:dyDescent="0.2">
      <c r="A444" s="11" t="s">
        <v>489</v>
      </c>
      <c r="B444" s="7">
        <v>6.28</v>
      </c>
      <c r="C444" s="7" t="s">
        <v>5</v>
      </c>
      <c r="D444" s="22">
        <v>102000</v>
      </c>
    </row>
    <row r="445" spans="1:4" x14ac:dyDescent="0.2">
      <c r="A445" s="11" t="s">
        <v>490</v>
      </c>
      <c r="B445" s="7">
        <v>0.47</v>
      </c>
      <c r="C445" s="7" t="s">
        <v>7</v>
      </c>
      <c r="D445" s="22">
        <v>85000</v>
      </c>
    </row>
    <row r="446" spans="1:4" x14ac:dyDescent="0.2">
      <c r="A446" s="11" t="s">
        <v>491</v>
      </c>
      <c r="B446" s="7">
        <v>63.42</v>
      </c>
      <c r="C446" s="7" t="s">
        <v>14</v>
      </c>
      <c r="D446" s="22">
        <v>429000</v>
      </c>
    </row>
    <row r="447" spans="1:4" x14ac:dyDescent="0.2">
      <c r="A447" s="11" t="s">
        <v>492</v>
      </c>
      <c r="B447" s="7">
        <v>4.28</v>
      </c>
      <c r="C447" s="7" t="s">
        <v>7</v>
      </c>
      <c r="D447" s="22">
        <v>117000</v>
      </c>
    </row>
    <row r="448" spans="1:4" x14ac:dyDescent="0.2">
      <c r="A448" s="11" t="s">
        <v>493</v>
      </c>
      <c r="B448" s="7">
        <v>16.62</v>
      </c>
      <c r="C448" s="7" t="s">
        <v>11</v>
      </c>
      <c r="D448" s="22">
        <v>196000</v>
      </c>
    </row>
    <row r="449" spans="1:4" x14ac:dyDescent="0.2">
      <c r="A449" s="11" t="s">
        <v>494</v>
      </c>
      <c r="B449" s="7">
        <v>2</v>
      </c>
      <c r="C449" s="7" t="s">
        <v>7</v>
      </c>
      <c r="D449" s="22">
        <v>101000</v>
      </c>
    </row>
    <row r="450" spans="1:4" x14ac:dyDescent="0.2">
      <c r="A450" s="11" t="s">
        <v>495</v>
      </c>
      <c r="B450" s="7">
        <v>34.17</v>
      </c>
      <c r="C450" s="7" t="s">
        <v>11</v>
      </c>
      <c r="D450" s="22">
        <v>268000</v>
      </c>
    </row>
    <row r="451" spans="1:4" x14ac:dyDescent="0.2">
      <c r="A451" s="11" t="s">
        <v>496</v>
      </c>
      <c r="B451" s="7">
        <v>14.54</v>
      </c>
      <c r="C451" s="7" t="s">
        <v>5</v>
      </c>
      <c r="D451" s="22">
        <v>173000</v>
      </c>
    </row>
    <row r="452" spans="1:4" x14ac:dyDescent="0.2">
      <c r="A452" s="11" t="s">
        <v>497</v>
      </c>
      <c r="B452" s="7">
        <v>2.2400000000000002</v>
      </c>
      <c r="C452" s="7" t="s">
        <v>7</v>
      </c>
      <c r="D452" s="22">
        <v>96000</v>
      </c>
    </row>
    <row r="453" spans="1:4" x14ac:dyDescent="0.2">
      <c r="A453" s="11" t="s">
        <v>498</v>
      </c>
      <c r="B453" s="7">
        <v>11.75</v>
      </c>
      <c r="C453" s="7" t="s">
        <v>5</v>
      </c>
      <c r="D453" s="22">
        <v>196000</v>
      </c>
    </row>
    <row r="454" spans="1:4" x14ac:dyDescent="0.2">
      <c r="A454" s="11" t="s">
        <v>499</v>
      </c>
      <c r="B454" s="7">
        <v>110.87</v>
      </c>
      <c r="C454" s="7" t="s">
        <v>14</v>
      </c>
      <c r="D454" s="22">
        <v>638000</v>
      </c>
    </row>
    <row r="455" spans="1:4" x14ac:dyDescent="0.2">
      <c r="A455" s="11" t="s">
        <v>500</v>
      </c>
      <c r="B455" s="7">
        <v>25.18</v>
      </c>
      <c r="C455" s="7" t="s">
        <v>11</v>
      </c>
      <c r="D455" s="22">
        <v>244000</v>
      </c>
    </row>
    <row r="456" spans="1:4" x14ac:dyDescent="0.2">
      <c r="A456" s="11" t="s">
        <v>501</v>
      </c>
      <c r="B456" s="7">
        <v>110.55</v>
      </c>
      <c r="C456" s="7" t="s">
        <v>14</v>
      </c>
      <c r="D456" s="22">
        <v>617000</v>
      </c>
    </row>
    <row r="457" spans="1:4" x14ac:dyDescent="0.2">
      <c r="A457" s="11" t="s">
        <v>502</v>
      </c>
      <c r="B457" s="7">
        <v>0.44</v>
      </c>
      <c r="C457" s="7" t="s">
        <v>7</v>
      </c>
      <c r="D457" s="22">
        <v>86000</v>
      </c>
    </row>
    <row r="458" spans="1:4" x14ac:dyDescent="0.2">
      <c r="A458" s="11" t="s">
        <v>503</v>
      </c>
      <c r="B458" s="7">
        <v>13.59</v>
      </c>
      <c r="C458" s="7" t="s">
        <v>5</v>
      </c>
      <c r="D458" s="22">
        <v>174000</v>
      </c>
    </row>
    <row r="459" spans="1:4" x14ac:dyDescent="0.2">
      <c r="A459" s="11" t="s">
        <v>504</v>
      </c>
      <c r="B459" s="7">
        <v>1.33</v>
      </c>
      <c r="C459" s="7" t="s">
        <v>7</v>
      </c>
      <c r="D459" s="22">
        <v>95000</v>
      </c>
    </row>
    <row r="460" spans="1:4" x14ac:dyDescent="0.2">
      <c r="A460" s="11" t="s">
        <v>505</v>
      </c>
      <c r="B460" s="7">
        <v>27.71</v>
      </c>
      <c r="C460" s="7" t="s">
        <v>11</v>
      </c>
      <c r="D460" s="22">
        <v>211000</v>
      </c>
    </row>
    <row r="461" spans="1:4" x14ac:dyDescent="0.2">
      <c r="A461" s="11" t="s">
        <v>506</v>
      </c>
      <c r="B461" s="7">
        <v>9.89</v>
      </c>
      <c r="C461" s="7" t="s">
        <v>5</v>
      </c>
      <c r="D461" s="22">
        <v>142000</v>
      </c>
    </row>
    <row r="462" spans="1:4" x14ac:dyDescent="0.2">
      <c r="A462" s="11" t="s">
        <v>507</v>
      </c>
      <c r="B462" s="7">
        <v>4</v>
      </c>
      <c r="C462" s="7" t="s">
        <v>7</v>
      </c>
      <c r="D462" s="22">
        <v>113000</v>
      </c>
    </row>
    <row r="463" spans="1:4" x14ac:dyDescent="0.2">
      <c r="A463" s="11" t="s">
        <v>508</v>
      </c>
      <c r="B463" s="7">
        <v>5.62</v>
      </c>
      <c r="C463" s="7" t="s">
        <v>7</v>
      </c>
      <c r="D463" s="22">
        <v>135000</v>
      </c>
    </row>
    <row r="464" spans="1:4" x14ac:dyDescent="0.2">
      <c r="A464" s="11" t="s">
        <v>509</v>
      </c>
      <c r="B464" s="7">
        <v>27.02</v>
      </c>
      <c r="C464" s="7" t="s">
        <v>11</v>
      </c>
      <c r="D464" s="22">
        <v>253000</v>
      </c>
    </row>
    <row r="465" spans="1:4" x14ac:dyDescent="0.2">
      <c r="A465" s="11" t="s">
        <v>510</v>
      </c>
      <c r="B465" s="7">
        <v>5.07</v>
      </c>
      <c r="C465" s="7" t="s">
        <v>7</v>
      </c>
      <c r="D465" s="22">
        <v>106000</v>
      </c>
    </row>
    <row r="466" spans="1:4" x14ac:dyDescent="0.2">
      <c r="A466" s="11" t="s">
        <v>511</v>
      </c>
      <c r="B466" s="7">
        <v>2.84</v>
      </c>
      <c r="C466" s="7" t="s">
        <v>7</v>
      </c>
      <c r="D466" s="22">
        <v>87000</v>
      </c>
    </row>
    <row r="467" spans="1:4" x14ac:dyDescent="0.2">
      <c r="A467" s="11" t="s">
        <v>512</v>
      </c>
      <c r="B467" s="7">
        <v>11.56</v>
      </c>
      <c r="C467" s="7" t="s">
        <v>5</v>
      </c>
      <c r="D467" s="22">
        <v>168000</v>
      </c>
    </row>
    <row r="468" spans="1:4" x14ac:dyDescent="0.2">
      <c r="A468" s="11" t="s">
        <v>513</v>
      </c>
      <c r="B468" s="7">
        <v>7.99</v>
      </c>
      <c r="C468" s="7" t="s">
        <v>5</v>
      </c>
      <c r="D468" s="22">
        <v>101000</v>
      </c>
    </row>
    <row r="469" spans="1:4" x14ac:dyDescent="0.2">
      <c r="A469" s="11" t="s">
        <v>514</v>
      </c>
      <c r="B469" s="7">
        <v>2.2000000000000002</v>
      </c>
      <c r="C469" s="7" t="s">
        <v>7</v>
      </c>
      <c r="D469" s="22">
        <v>107000</v>
      </c>
    </row>
    <row r="470" spans="1:4" x14ac:dyDescent="0.2">
      <c r="A470" s="11" t="s">
        <v>515</v>
      </c>
      <c r="B470" s="7">
        <v>3.59</v>
      </c>
      <c r="C470" s="7" t="s">
        <v>7</v>
      </c>
      <c r="D470" s="22">
        <v>81000</v>
      </c>
    </row>
    <row r="471" spans="1:4" x14ac:dyDescent="0.2">
      <c r="A471" s="11" t="s">
        <v>516</v>
      </c>
      <c r="B471" s="7">
        <v>19.04</v>
      </c>
      <c r="C471" s="7" t="s">
        <v>11</v>
      </c>
      <c r="D471" s="22">
        <v>186000</v>
      </c>
    </row>
    <row r="472" spans="1:4" x14ac:dyDescent="0.2">
      <c r="A472" s="11" t="s">
        <v>517</v>
      </c>
      <c r="B472" s="7">
        <v>9.5500000000000007</v>
      </c>
      <c r="C472" s="7" t="s">
        <v>5</v>
      </c>
      <c r="D472" s="22">
        <v>135000</v>
      </c>
    </row>
    <row r="473" spans="1:4" x14ac:dyDescent="0.2">
      <c r="A473" s="11" t="s">
        <v>518</v>
      </c>
      <c r="B473" s="7">
        <v>33.33</v>
      </c>
      <c r="C473" s="7" t="s">
        <v>11</v>
      </c>
      <c r="D473" s="22">
        <v>280000</v>
      </c>
    </row>
    <row r="474" spans="1:4" x14ac:dyDescent="0.2">
      <c r="A474" s="11" t="s">
        <v>519</v>
      </c>
      <c r="B474" s="7">
        <v>1.82</v>
      </c>
      <c r="C474" s="7" t="s">
        <v>7</v>
      </c>
      <c r="D474" s="22">
        <v>86000</v>
      </c>
    </row>
    <row r="475" spans="1:4" x14ac:dyDescent="0.2">
      <c r="A475" s="11" t="s">
        <v>520</v>
      </c>
      <c r="B475" s="7">
        <v>3.64</v>
      </c>
      <c r="C475" s="7" t="s">
        <v>7</v>
      </c>
      <c r="D475" s="22">
        <v>113000</v>
      </c>
    </row>
    <row r="476" spans="1:4" x14ac:dyDescent="0.2">
      <c r="A476" s="11" t="s">
        <v>521</v>
      </c>
      <c r="B476" s="7">
        <v>13.42</v>
      </c>
      <c r="C476" s="7" t="s">
        <v>5</v>
      </c>
      <c r="D476" s="22">
        <v>167000</v>
      </c>
    </row>
    <row r="477" spans="1:4" x14ac:dyDescent="0.2">
      <c r="A477" s="11" t="s">
        <v>522</v>
      </c>
      <c r="B477" s="7">
        <v>2.81</v>
      </c>
      <c r="C477" s="7" t="s">
        <v>7</v>
      </c>
      <c r="D477" s="22">
        <v>104000</v>
      </c>
    </row>
    <row r="478" spans="1:4" x14ac:dyDescent="0.2">
      <c r="A478" s="11" t="s">
        <v>523</v>
      </c>
      <c r="B478" s="7">
        <v>11.33</v>
      </c>
      <c r="C478" s="7" t="s">
        <v>5</v>
      </c>
      <c r="D478" s="22">
        <v>169000</v>
      </c>
    </row>
    <row r="479" spans="1:4" x14ac:dyDescent="0.2">
      <c r="A479" s="11" t="s">
        <v>524</v>
      </c>
      <c r="B479" s="7">
        <v>3.01</v>
      </c>
      <c r="C479" s="7" t="s">
        <v>7</v>
      </c>
      <c r="D479" s="22">
        <v>109000</v>
      </c>
    </row>
    <row r="480" spans="1:4" x14ac:dyDescent="0.2">
      <c r="A480" s="11" t="s">
        <v>525</v>
      </c>
      <c r="B480" s="7">
        <v>1.87</v>
      </c>
      <c r="C480" s="7" t="s">
        <v>7</v>
      </c>
      <c r="D480" s="22">
        <v>83000</v>
      </c>
    </row>
    <row r="481" spans="1:4" x14ac:dyDescent="0.2">
      <c r="A481" s="11" t="s">
        <v>526</v>
      </c>
      <c r="B481" s="7">
        <v>4.0599999999999996</v>
      </c>
      <c r="C481" s="7" t="s">
        <v>7</v>
      </c>
      <c r="D481" s="22">
        <v>104000</v>
      </c>
    </row>
    <row r="482" spans="1:4" x14ac:dyDescent="0.2">
      <c r="A482" s="11" t="s">
        <v>527</v>
      </c>
      <c r="B482" s="7">
        <v>7.01</v>
      </c>
      <c r="C482" s="7" t="s">
        <v>5</v>
      </c>
      <c r="D482" s="22">
        <v>114000</v>
      </c>
    </row>
    <row r="483" spans="1:4" x14ac:dyDescent="0.2">
      <c r="A483" s="11" t="s">
        <v>528</v>
      </c>
      <c r="B483" s="7">
        <v>9.17</v>
      </c>
      <c r="C483" s="7" t="s">
        <v>5</v>
      </c>
      <c r="D483" s="22">
        <v>121000</v>
      </c>
    </row>
    <row r="484" spans="1:4" x14ac:dyDescent="0.2">
      <c r="A484" s="11" t="s">
        <v>529</v>
      </c>
      <c r="B484" s="7">
        <v>10.89</v>
      </c>
      <c r="C484" s="7" t="s">
        <v>5</v>
      </c>
      <c r="D484" s="22">
        <v>158000</v>
      </c>
    </row>
    <row r="485" spans="1:4" x14ac:dyDescent="0.2">
      <c r="A485" s="11" t="s">
        <v>530</v>
      </c>
      <c r="B485" s="7">
        <v>1.29</v>
      </c>
      <c r="C485" s="7" t="s">
        <v>7</v>
      </c>
      <c r="D485" s="22">
        <v>95000</v>
      </c>
    </row>
    <row r="486" spans="1:4" x14ac:dyDescent="0.2">
      <c r="A486" s="11" t="s">
        <v>531</v>
      </c>
      <c r="B486" s="7">
        <v>9.02</v>
      </c>
      <c r="C486" s="7" t="s">
        <v>5</v>
      </c>
      <c r="D486" s="22">
        <v>154000</v>
      </c>
    </row>
    <row r="487" spans="1:4" x14ac:dyDescent="0.2">
      <c r="A487" s="11" t="s">
        <v>532</v>
      </c>
      <c r="B487" s="7">
        <v>32.58</v>
      </c>
      <c r="C487" s="7" t="s">
        <v>11</v>
      </c>
      <c r="D487" s="22">
        <v>297000</v>
      </c>
    </row>
    <row r="488" spans="1:4" x14ac:dyDescent="0.2">
      <c r="A488" s="11" t="s">
        <v>533</v>
      </c>
      <c r="B488" s="7">
        <v>107.72</v>
      </c>
      <c r="C488" s="7" t="s">
        <v>14</v>
      </c>
      <c r="D488" s="22">
        <v>607000</v>
      </c>
    </row>
    <row r="489" spans="1:4" x14ac:dyDescent="0.2">
      <c r="A489" s="11" t="s">
        <v>534</v>
      </c>
      <c r="B489" s="7">
        <v>11.27</v>
      </c>
      <c r="C489" s="7" t="s">
        <v>5</v>
      </c>
      <c r="D489" s="22">
        <v>162000</v>
      </c>
    </row>
    <row r="490" spans="1:4" x14ac:dyDescent="0.2">
      <c r="A490" s="11" t="s">
        <v>535</v>
      </c>
      <c r="B490" s="7">
        <v>4.95</v>
      </c>
      <c r="C490" s="7" t="s">
        <v>7</v>
      </c>
      <c r="D490" s="22">
        <v>98000</v>
      </c>
    </row>
    <row r="491" spans="1:4" x14ac:dyDescent="0.2">
      <c r="A491" s="11" t="s">
        <v>536</v>
      </c>
      <c r="B491" s="7">
        <v>16.010000000000002</v>
      </c>
      <c r="C491" s="7" t="s">
        <v>11</v>
      </c>
      <c r="D491" s="22">
        <v>186000</v>
      </c>
    </row>
    <row r="492" spans="1:4" x14ac:dyDescent="0.2">
      <c r="A492" s="11" t="s">
        <v>537</v>
      </c>
      <c r="B492" s="7">
        <v>2.94</v>
      </c>
      <c r="C492" s="7" t="s">
        <v>7</v>
      </c>
      <c r="D492" s="22">
        <v>118000</v>
      </c>
    </row>
    <row r="493" spans="1:4" x14ac:dyDescent="0.2">
      <c r="A493" s="11" t="s">
        <v>538</v>
      </c>
      <c r="B493" s="7">
        <v>14.87</v>
      </c>
      <c r="C493" s="7" t="s">
        <v>5</v>
      </c>
      <c r="D493" s="22">
        <v>158000</v>
      </c>
    </row>
    <row r="494" spans="1:4" x14ac:dyDescent="0.2">
      <c r="A494" s="11" t="s">
        <v>539</v>
      </c>
      <c r="B494" s="7">
        <v>5.97</v>
      </c>
      <c r="C494" s="7" t="s">
        <v>7</v>
      </c>
      <c r="D494" s="22">
        <v>140000</v>
      </c>
    </row>
    <row r="495" spans="1:4" x14ac:dyDescent="0.2">
      <c r="A495" s="11" t="s">
        <v>540</v>
      </c>
      <c r="B495" s="7">
        <v>10.55</v>
      </c>
      <c r="C495" s="7" t="s">
        <v>5</v>
      </c>
      <c r="D495" s="22">
        <v>140000</v>
      </c>
    </row>
    <row r="496" spans="1:4" x14ac:dyDescent="0.2">
      <c r="A496" s="11" t="s">
        <v>541</v>
      </c>
      <c r="B496" s="7">
        <v>86.44</v>
      </c>
      <c r="C496" s="7" t="s">
        <v>14</v>
      </c>
      <c r="D496" s="22">
        <v>531000</v>
      </c>
    </row>
    <row r="497" spans="1:4" x14ac:dyDescent="0.2">
      <c r="A497" s="11" t="s">
        <v>542</v>
      </c>
      <c r="B497" s="7">
        <v>33.119999999999997</v>
      </c>
      <c r="C497" s="7" t="s">
        <v>11</v>
      </c>
      <c r="D497" s="22">
        <v>286000</v>
      </c>
    </row>
    <row r="498" spans="1:4" x14ac:dyDescent="0.2">
      <c r="A498" s="11" t="s">
        <v>543</v>
      </c>
      <c r="B498" s="7">
        <v>3.29</v>
      </c>
      <c r="C498" s="7" t="s">
        <v>7</v>
      </c>
      <c r="D498" s="22">
        <v>88000</v>
      </c>
    </row>
    <row r="499" spans="1:4" x14ac:dyDescent="0.2">
      <c r="A499" s="11" t="s">
        <v>544</v>
      </c>
      <c r="B499" s="7">
        <v>11.65</v>
      </c>
      <c r="C499" s="7" t="s">
        <v>5</v>
      </c>
      <c r="D499" s="22">
        <v>145000</v>
      </c>
    </row>
    <row r="500" spans="1:4" x14ac:dyDescent="0.2">
      <c r="A500" s="11" t="s">
        <v>545</v>
      </c>
      <c r="B500" s="7">
        <v>9.3699999999999992</v>
      </c>
      <c r="C500" s="7" t="s">
        <v>5</v>
      </c>
      <c r="D500" s="22">
        <v>150000</v>
      </c>
    </row>
    <row r="501" spans="1:4" x14ac:dyDescent="0.2">
      <c r="A501" s="11" t="s">
        <v>546</v>
      </c>
      <c r="B501" s="7">
        <v>0.33</v>
      </c>
      <c r="C501" s="7" t="s">
        <v>7</v>
      </c>
      <c r="D501" s="22">
        <v>55000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69A0-EFF8-6946-B753-73F47948107F}">
  <sheetPr>
    <tabColor theme="5"/>
  </sheetPr>
  <dimension ref="A1:S501"/>
  <sheetViews>
    <sheetView showGridLines="0" workbookViewId="0">
      <selection activeCell="F52" sqref="F52"/>
    </sheetView>
  </sheetViews>
  <sheetFormatPr baseColWidth="10" defaultColWidth="8.83203125" defaultRowHeight="13" x14ac:dyDescent="0.15"/>
  <cols>
    <col min="1" max="1" width="13" style="5" customWidth="1"/>
    <col min="2" max="2" width="12.1640625" style="5" bestFit="1" customWidth="1"/>
    <col min="3" max="3" width="11.83203125" style="6" bestFit="1" customWidth="1"/>
    <col min="4" max="4" width="12.83203125" style="6" customWidth="1"/>
    <col min="5" max="5" width="16.33203125" style="5" customWidth="1"/>
    <col min="6" max="6" width="15.83203125" style="5" customWidth="1"/>
    <col min="7" max="7" width="10" style="5" customWidth="1"/>
    <col min="8" max="9" width="13.33203125" style="5" customWidth="1"/>
    <col min="10" max="10" width="10.6640625" style="6" bestFit="1" customWidth="1"/>
    <col min="11" max="11" width="4.83203125" style="5" customWidth="1"/>
    <col min="12" max="12" width="31.83203125" style="5" bestFit="1" customWidth="1"/>
    <col min="13" max="13" width="13" style="6" bestFit="1" customWidth="1"/>
    <col min="14" max="14" width="20" style="6" bestFit="1" customWidth="1"/>
    <col min="15" max="15" width="32" style="8" customWidth="1"/>
    <col min="16" max="16" width="4.83203125" style="5" customWidth="1"/>
    <col min="17" max="17" width="16.5" style="5" bestFit="1" customWidth="1"/>
    <col min="18" max="18" width="17.6640625" style="5" bestFit="1" customWidth="1"/>
    <col min="19" max="19" width="16.83203125" style="5" bestFit="1" customWidth="1"/>
    <col min="20" max="16384" width="8.83203125" style="5"/>
  </cols>
  <sheetData>
    <row r="1" spans="1:19" x14ac:dyDescent="0.15">
      <c r="A1" s="13" t="s">
        <v>0</v>
      </c>
      <c r="B1" s="14" t="s">
        <v>213</v>
      </c>
      <c r="C1" s="15" t="s">
        <v>214</v>
      </c>
      <c r="D1" s="15" t="s">
        <v>215</v>
      </c>
      <c r="E1" s="14" t="s">
        <v>216</v>
      </c>
      <c r="F1" s="14" t="s">
        <v>217</v>
      </c>
      <c r="G1" s="14" t="s">
        <v>218</v>
      </c>
      <c r="H1" s="14" t="s">
        <v>219</v>
      </c>
      <c r="I1" s="21" t="s">
        <v>234</v>
      </c>
      <c r="J1" s="16" t="s">
        <v>220</v>
      </c>
    </row>
    <row r="2" spans="1:19" ht="14" x14ac:dyDescent="0.15">
      <c r="A2" s="11" t="s">
        <v>4</v>
      </c>
      <c r="B2" s="7">
        <f>VLOOKUP(A2, RawData[], 2, 1)</f>
        <v>1.35</v>
      </c>
      <c r="C2" s="4">
        <v>164000</v>
      </c>
      <c r="D2" s="4">
        <f t="shared" ref="D2:D33" si="0">$M$7 + $M$10 * (MAX(0,B2-$N$7))</f>
        <v>125000</v>
      </c>
      <c r="E2" s="4">
        <f t="shared" ref="E2:E65" si="1">$M$8 + $M$10 * (MAX(0,B2-$N$8))</f>
        <v>225000</v>
      </c>
      <c r="F2" s="4">
        <f t="shared" ref="F2:F65" si="2">$M$9 + $M$10 * (MAX(0,B2-$N$9))</f>
        <v>600000</v>
      </c>
      <c r="G2" s="4">
        <f>MIN(D2:F2)</f>
        <v>125000</v>
      </c>
      <c r="H2" s="7" t="str">
        <f t="shared" ref="H2:H65" si="3">IF(G2=D2,"Basic",IF(G2=E2,"Advanced","Unlimited"))</f>
        <v>Basic</v>
      </c>
      <c r="I2" s="22">
        <f>IF(Table2[[#This Row],[MinCost]] &gt; Table2[[#This Row],[WTP_VND]], 1, 0)</f>
        <v>0</v>
      </c>
      <c r="J2" s="12">
        <f>IF(G2&lt;='RawData'!$D$2,G2,0)</f>
        <v>0</v>
      </c>
      <c r="L2" s="43" t="s">
        <v>229</v>
      </c>
      <c r="M2" s="45" t="s">
        <v>230</v>
      </c>
      <c r="N2" s="45" t="s">
        <v>231</v>
      </c>
      <c r="O2" s="46" t="s">
        <v>209</v>
      </c>
      <c r="Q2" s="56" t="s">
        <v>236</v>
      </c>
      <c r="R2" s="56"/>
      <c r="S2" s="56"/>
    </row>
    <row r="3" spans="1:19" ht="15" x14ac:dyDescent="0.15">
      <c r="A3" s="11" t="s">
        <v>6</v>
      </c>
      <c r="B3" s="7">
        <f>VLOOKUP(A3, RawData[], 2, 1)</f>
        <v>4.0599999999999996</v>
      </c>
      <c r="C3" s="4">
        <v>147000</v>
      </c>
      <c r="D3" s="4">
        <f t="shared" si="0"/>
        <v>125000</v>
      </c>
      <c r="E3" s="4">
        <f t="shared" si="1"/>
        <v>225000</v>
      </c>
      <c r="F3" s="4">
        <f t="shared" si="2"/>
        <v>600000</v>
      </c>
      <c r="G3" s="7">
        <f t="shared" ref="G3:G66" si="4">MIN(D3:F3)</f>
        <v>125000</v>
      </c>
      <c r="H3" s="7" t="str">
        <f t="shared" si="3"/>
        <v>Basic</v>
      </c>
      <c r="I3" s="22">
        <f>IF(Table2[[#This Row],[MinCost]] &gt; Table2[[#This Row],[WTP_VND]], 1, 0)</f>
        <v>0</v>
      </c>
      <c r="J3" s="12">
        <f>IF(G3&lt;='RawData'!$D$3,G3,0)</f>
        <v>0</v>
      </c>
      <c r="L3" s="50" t="s">
        <v>239</v>
      </c>
      <c r="M3" s="51">
        <f>SUM(J2:J501)</f>
        <v>61656710</v>
      </c>
      <c r="N3" s="52" t="s">
        <v>232</v>
      </c>
      <c r="O3" s="53" t="s">
        <v>221</v>
      </c>
      <c r="P3" s="8"/>
      <c r="Q3" s="57"/>
      <c r="R3" s="45" t="s">
        <v>222</v>
      </c>
      <c r="S3" s="45" t="s">
        <v>223</v>
      </c>
    </row>
    <row r="4" spans="1:19" x14ac:dyDescent="0.15">
      <c r="A4" s="11" t="s">
        <v>8</v>
      </c>
      <c r="B4" s="7">
        <f>VLOOKUP(A4, RawData[], 2, 1)</f>
        <v>20</v>
      </c>
      <c r="C4" s="4">
        <v>253000</v>
      </c>
      <c r="D4" s="4">
        <f t="shared" si="0"/>
        <v>215000</v>
      </c>
      <c r="E4" s="4">
        <f t="shared" si="1"/>
        <v>225000</v>
      </c>
      <c r="F4" s="4">
        <f t="shared" si="2"/>
        <v>600000</v>
      </c>
      <c r="G4" s="7">
        <f t="shared" si="4"/>
        <v>215000</v>
      </c>
      <c r="H4" s="7" t="str">
        <f t="shared" si="3"/>
        <v>Basic</v>
      </c>
      <c r="I4" s="22">
        <f>IF(Table2[[#This Row],[MinCost]] &gt; Table2[[#This Row],[WTP_VND]], 1, 0)</f>
        <v>0</v>
      </c>
      <c r="J4" s="12">
        <f>IF(G4&lt;='RawData'!$D$4,G4,0)</f>
        <v>0</v>
      </c>
      <c r="L4" s="50" t="s">
        <v>233</v>
      </c>
      <c r="M4" s="54">
        <f>SUM(Table2[ChurnFlag])/COUNTA(Table2[ChurnFlag])</f>
        <v>0.14599999999999999</v>
      </c>
      <c r="N4" s="52" t="s">
        <v>235</v>
      </c>
      <c r="O4" s="55"/>
      <c r="Q4" s="47" t="s">
        <v>210</v>
      </c>
      <c r="R4" s="48">
        <v>80000</v>
      </c>
      <c r="S4" s="48">
        <v>150000</v>
      </c>
    </row>
    <row r="5" spans="1:19" x14ac:dyDescent="0.15">
      <c r="A5" s="11" t="s">
        <v>9</v>
      </c>
      <c r="B5" s="7">
        <f>VLOOKUP(A5, RawData[], 2, 1)</f>
        <v>22.38</v>
      </c>
      <c r="C5" s="4">
        <v>260000</v>
      </c>
      <c r="D5" s="4">
        <f t="shared" si="0"/>
        <v>236420</v>
      </c>
      <c r="E5" s="4">
        <f t="shared" si="1"/>
        <v>246420</v>
      </c>
      <c r="F5" s="4">
        <f t="shared" si="2"/>
        <v>600000</v>
      </c>
      <c r="G5" s="7">
        <f t="shared" si="4"/>
        <v>236420</v>
      </c>
      <c r="H5" s="7" t="str">
        <f t="shared" si="3"/>
        <v>Basic</v>
      </c>
      <c r="I5" s="22">
        <f>IF(Table2[[#This Row],[MinCost]] &gt; Table2[[#This Row],[WTP_VND]], 1, 0)</f>
        <v>0</v>
      </c>
      <c r="J5" s="12">
        <f>IF(G5&lt;='RawData'!$D$5,G5,0)</f>
        <v>0</v>
      </c>
      <c r="Q5" s="47" t="s">
        <v>211</v>
      </c>
      <c r="R5" s="48">
        <v>150000</v>
      </c>
      <c r="S5" s="48">
        <v>500000</v>
      </c>
    </row>
    <row r="6" spans="1:19" ht="14" x14ac:dyDescent="0.15">
      <c r="A6" s="11" t="s">
        <v>10</v>
      </c>
      <c r="B6" s="7">
        <f>VLOOKUP(A6, RawData[], 2, 1)</f>
        <v>10.86</v>
      </c>
      <c r="C6" s="4">
        <v>181000</v>
      </c>
      <c r="D6" s="4">
        <f t="shared" si="0"/>
        <v>132740</v>
      </c>
      <c r="E6" s="4">
        <f t="shared" si="1"/>
        <v>225000</v>
      </c>
      <c r="F6" s="4">
        <f t="shared" si="2"/>
        <v>600000</v>
      </c>
      <c r="G6" s="7">
        <f t="shared" si="4"/>
        <v>132740</v>
      </c>
      <c r="H6" s="7" t="str">
        <f t="shared" si="3"/>
        <v>Basic</v>
      </c>
      <c r="I6" s="22">
        <f>IF(Table2[[#This Row],[MinCost]] &gt; Table2[[#This Row],[WTP_VND]], 1, 0)</f>
        <v>0</v>
      </c>
      <c r="J6" s="12">
        <f>IF(G6&lt;='RawData'!$D$6,G6,0)</f>
        <v>0</v>
      </c>
      <c r="L6" s="43" t="s">
        <v>208</v>
      </c>
      <c r="M6" s="45" t="s">
        <v>227</v>
      </c>
      <c r="N6" s="45" t="s">
        <v>228</v>
      </c>
      <c r="O6" s="46" t="s">
        <v>209</v>
      </c>
      <c r="Q6" s="47" t="s">
        <v>212</v>
      </c>
      <c r="R6" s="48">
        <v>500000</v>
      </c>
      <c r="S6" s="48">
        <v>1000000</v>
      </c>
    </row>
    <row r="7" spans="1:19" ht="14" x14ac:dyDescent="0.15">
      <c r="A7" s="11" t="s">
        <v>12</v>
      </c>
      <c r="B7" s="7">
        <f>VLOOKUP(A7, RawData[], 2, 1)</f>
        <v>14.28</v>
      </c>
      <c r="C7" s="4">
        <v>232000</v>
      </c>
      <c r="D7" s="4">
        <f t="shared" si="0"/>
        <v>163520</v>
      </c>
      <c r="E7" s="4">
        <f t="shared" si="1"/>
        <v>225000</v>
      </c>
      <c r="F7" s="4">
        <f t="shared" si="2"/>
        <v>600000</v>
      </c>
      <c r="G7" s="7">
        <f t="shared" si="4"/>
        <v>163520</v>
      </c>
      <c r="H7" s="7" t="str">
        <f t="shared" si="3"/>
        <v>Basic</v>
      </c>
      <c r="I7" s="22">
        <f>IF(Table2[[#This Row],[MinCost]] &gt; Table2[[#This Row],[WTP_VND]], 1, 0)</f>
        <v>0</v>
      </c>
      <c r="J7" s="12">
        <f>IF(G7&lt;='RawData'!$D$7,G7,0)</f>
        <v>163520</v>
      </c>
      <c r="L7" s="47" t="s">
        <v>224</v>
      </c>
      <c r="M7" s="48">
        <v>125000</v>
      </c>
      <c r="N7" s="48">
        <v>10</v>
      </c>
      <c r="O7" s="49" t="s">
        <v>238</v>
      </c>
    </row>
    <row r="8" spans="1:19" ht="14" x14ac:dyDescent="0.15">
      <c r="A8" s="11" t="s">
        <v>13</v>
      </c>
      <c r="B8" s="7">
        <f>VLOOKUP(A8, RawData[], 2, 1)</f>
        <v>15.62</v>
      </c>
      <c r="C8" s="4">
        <v>211000</v>
      </c>
      <c r="D8" s="4">
        <f t="shared" si="0"/>
        <v>175580</v>
      </c>
      <c r="E8" s="4">
        <f t="shared" si="1"/>
        <v>225000</v>
      </c>
      <c r="F8" s="4">
        <f t="shared" si="2"/>
        <v>600000</v>
      </c>
      <c r="G8" s="7">
        <f t="shared" si="4"/>
        <v>175580</v>
      </c>
      <c r="H8" s="7" t="str">
        <f t="shared" si="3"/>
        <v>Basic</v>
      </c>
      <c r="I8" s="22">
        <f>IF(Table2[[#This Row],[MinCost]] &gt; Table2[[#This Row],[WTP_VND]], 1, 0)</f>
        <v>0</v>
      </c>
      <c r="J8" s="12">
        <f>IF(G8&lt;='RawData'!$D$8,G8,0)</f>
        <v>0</v>
      </c>
      <c r="L8" s="47" t="s">
        <v>225</v>
      </c>
      <c r="M8" s="48">
        <v>225000</v>
      </c>
      <c r="N8" s="48">
        <v>20</v>
      </c>
      <c r="O8" s="49" t="s">
        <v>238</v>
      </c>
    </row>
    <row r="9" spans="1:19" ht="42" x14ac:dyDescent="0.15">
      <c r="A9" s="11" t="s">
        <v>15</v>
      </c>
      <c r="B9" s="7">
        <f>VLOOKUP(A9, RawData[], 2, 1)</f>
        <v>24.3</v>
      </c>
      <c r="C9" s="4">
        <v>271000</v>
      </c>
      <c r="D9" s="4">
        <f t="shared" si="0"/>
        <v>253700</v>
      </c>
      <c r="E9" s="4">
        <f t="shared" si="1"/>
        <v>263700</v>
      </c>
      <c r="F9" s="4">
        <f t="shared" si="2"/>
        <v>600000</v>
      </c>
      <c r="G9" s="7">
        <f t="shared" si="4"/>
        <v>253700</v>
      </c>
      <c r="H9" s="7" t="str">
        <f t="shared" si="3"/>
        <v>Basic</v>
      </c>
      <c r="I9" s="22">
        <f>IF(Table2[[#This Row],[MinCost]] &gt; Table2[[#This Row],[WTP_VND]], 1, 0)</f>
        <v>0</v>
      </c>
      <c r="J9" s="12">
        <f>IF(G9&lt;='RawData'!$D$9,G9,0)</f>
        <v>0</v>
      </c>
      <c r="L9" s="47" t="s">
        <v>226</v>
      </c>
      <c r="M9" s="48">
        <v>600000</v>
      </c>
      <c r="N9" s="48">
        <v>1000000000</v>
      </c>
      <c r="O9" s="49" t="s">
        <v>237</v>
      </c>
    </row>
    <row r="10" spans="1:19" x14ac:dyDescent="0.15">
      <c r="A10" s="11" t="s">
        <v>16</v>
      </c>
      <c r="B10" s="7">
        <f>VLOOKUP(A10, RawData[], 2, 1)</f>
        <v>5.2</v>
      </c>
      <c r="C10" s="4">
        <v>162000</v>
      </c>
      <c r="D10" s="4">
        <f t="shared" si="0"/>
        <v>125000</v>
      </c>
      <c r="E10" s="4">
        <f t="shared" si="1"/>
        <v>225000</v>
      </c>
      <c r="F10" s="4">
        <f t="shared" si="2"/>
        <v>600000</v>
      </c>
      <c r="G10" s="7">
        <f t="shared" si="4"/>
        <v>125000</v>
      </c>
      <c r="H10" s="7" t="str">
        <f t="shared" si="3"/>
        <v>Basic</v>
      </c>
      <c r="I10" s="22">
        <f>IF(Table2[[#This Row],[MinCost]] &gt; Table2[[#This Row],[WTP_VND]], 1, 0)</f>
        <v>0</v>
      </c>
      <c r="J10" s="12">
        <f>IF(G10&lt;='RawData'!$D$10,G10,0)</f>
        <v>0</v>
      </c>
      <c r="L10" s="47" t="s">
        <v>240</v>
      </c>
      <c r="M10" s="48">
        <v>9000</v>
      </c>
      <c r="N10" s="48"/>
      <c r="O10" s="49"/>
    </row>
    <row r="11" spans="1:19" x14ac:dyDescent="0.15">
      <c r="A11" s="11" t="s">
        <v>17</v>
      </c>
      <c r="B11" s="7">
        <f>VLOOKUP(A11, RawData[], 2, 1)</f>
        <v>3.36</v>
      </c>
      <c r="C11" s="4">
        <v>123000</v>
      </c>
      <c r="D11" s="4">
        <f t="shared" si="0"/>
        <v>125000</v>
      </c>
      <c r="E11" s="4">
        <f t="shared" si="1"/>
        <v>225000</v>
      </c>
      <c r="F11" s="4">
        <f t="shared" si="2"/>
        <v>600000</v>
      </c>
      <c r="G11" s="7">
        <f t="shared" si="4"/>
        <v>125000</v>
      </c>
      <c r="H11" s="7" t="str">
        <f t="shared" si="3"/>
        <v>Basic</v>
      </c>
      <c r="I11" s="22">
        <f>IF(Table2[[#This Row],[MinCost]] &gt; Table2[[#This Row],[WTP_VND]], 1, 0)</f>
        <v>1</v>
      </c>
      <c r="J11" s="12">
        <f>IF(G11&lt;='RawData'!$D$11,G11,0)</f>
        <v>0</v>
      </c>
    </row>
    <row r="12" spans="1:19" x14ac:dyDescent="0.15">
      <c r="A12" s="11" t="s">
        <v>18</v>
      </c>
      <c r="B12" s="7">
        <f>VLOOKUP(A12, RawData[], 2, 1)</f>
        <v>8.33</v>
      </c>
      <c r="C12" s="4">
        <v>203000</v>
      </c>
      <c r="D12" s="4">
        <f t="shared" si="0"/>
        <v>125000</v>
      </c>
      <c r="E12" s="4">
        <f t="shared" si="1"/>
        <v>225000</v>
      </c>
      <c r="F12" s="4">
        <f t="shared" si="2"/>
        <v>600000</v>
      </c>
      <c r="G12" s="7">
        <f t="shared" si="4"/>
        <v>125000</v>
      </c>
      <c r="H12" s="7" t="str">
        <f t="shared" si="3"/>
        <v>Basic</v>
      </c>
      <c r="I12" s="22">
        <f>IF(Table2[[#This Row],[MinCost]] &gt; Table2[[#This Row],[WTP_VND]], 1, 0)</f>
        <v>0</v>
      </c>
      <c r="J12" s="12">
        <f>IF(G12&lt;='RawData'!$D$12,G12,0)</f>
        <v>125000</v>
      </c>
    </row>
    <row r="13" spans="1:19" x14ac:dyDescent="0.15">
      <c r="A13" s="11" t="s">
        <v>19</v>
      </c>
      <c r="B13" s="7">
        <f>VLOOKUP(A13, RawData[], 2, 1)</f>
        <v>9.5299999999999994</v>
      </c>
      <c r="C13" s="4">
        <v>194000</v>
      </c>
      <c r="D13" s="4">
        <f t="shared" si="0"/>
        <v>125000</v>
      </c>
      <c r="E13" s="4">
        <f t="shared" si="1"/>
        <v>225000</v>
      </c>
      <c r="F13" s="4">
        <f t="shared" si="2"/>
        <v>600000</v>
      </c>
      <c r="G13" s="7">
        <f t="shared" si="4"/>
        <v>125000</v>
      </c>
      <c r="H13" s="7" t="str">
        <f t="shared" si="3"/>
        <v>Basic</v>
      </c>
      <c r="I13" s="22">
        <f>IF(Table2[[#This Row],[MinCost]] &gt; Table2[[#This Row],[WTP_VND]], 1, 0)</f>
        <v>0</v>
      </c>
      <c r="J13" s="12">
        <f>IF(G13&lt;='RawData'!$D$13,G13,0)</f>
        <v>125000</v>
      </c>
    </row>
    <row r="14" spans="1:19" x14ac:dyDescent="0.15">
      <c r="A14" s="11" t="s">
        <v>20</v>
      </c>
      <c r="B14" s="7">
        <f>VLOOKUP(A14, RawData[], 2, 1)</f>
        <v>7.58</v>
      </c>
      <c r="C14" s="4">
        <v>178000</v>
      </c>
      <c r="D14" s="4">
        <f t="shared" si="0"/>
        <v>125000</v>
      </c>
      <c r="E14" s="4">
        <f t="shared" si="1"/>
        <v>225000</v>
      </c>
      <c r="F14" s="4">
        <f t="shared" si="2"/>
        <v>600000</v>
      </c>
      <c r="G14" s="7">
        <f t="shared" si="4"/>
        <v>125000</v>
      </c>
      <c r="H14" s="7" t="str">
        <f t="shared" si="3"/>
        <v>Basic</v>
      </c>
      <c r="I14" s="22">
        <f>IF(Table2[[#This Row],[MinCost]] &gt; Table2[[#This Row],[WTP_VND]], 1, 0)</f>
        <v>0</v>
      </c>
      <c r="J14" s="12">
        <f>IF(G14&lt;='RawData'!$D$14,G14,0)</f>
        <v>125000</v>
      </c>
    </row>
    <row r="15" spans="1:19" x14ac:dyDescent="0.15">
      <c r="A15" s="11" t="s">
        <v>21</v>
      </c>
      <c r="B15" s="7">
        <f>VLOOKUP(A15, RawData[], 2, 1)</f>
        <v>3.99</v>
      </c>
      <c r="C15" s="4">
        <v>168000</v>
      </c>
      <c r="D15" s="4">
        <f t="shared" si="0"/>
        <v>125000</v>
      </c>
      <c r="E15" s="4">
        <f t="shared" si="1"/>
        <v>225000</v>
      </c>
      <c r="F15" s="4">
        <f t="shared" si="2"/>
        <v>600000</v>
      </c>
      <c r="G15" s="7">
        <f t="shared" si="4"/>
        <v>125000</v>
      </c>
      <c r="H15" s="7" t="str">
        <f t="shared" si="3"/>
        <v>Basic</v>
      </c>
      <c r="I15" s="22">
        <f>IF(Table2[[#This Row],[MinCost]] &gt; Table2[[#This Row],[WTP_VND]], 1, 0)</f>
        <v>0</v>
      </c>
      <c r="J15" s="12">
        <f>IF(G15&lt;='RawData'!$D$15,G15,0)</f>
        <v>0</v>
      </c>
    </row>
    <row r="16" spans="1:19" x14ac:dyDescent="0.15">
      <c r="A16" s="11" t="s">
        <v>22</v>
      </c>
      <c r="B16" s="7">
        <f>VLOOKUP(A16, RawData[], 2, 1)</f>
        <v>11.55</v>
      </c>
      <c r="C16" s="4">
        <v>180000</v>
      </c>
      <c r="D16" s="4">
        <f t="shared" si="0"/>
        <v>138950</v>
      </c>
      <c r="E16" s="4">
        <f t="shared" si="1"/>
        <v>225000</v>
      </c>
      <c r="F16" s="4">
        <f t="shared" si="2"/>
        <v>600000</v>
      </c>
      <c r="G16" s="7">
        <f t="shared" si="4"/>
        <v>138950</v>
      </c>
      <c r="H16" s="7" t="str">
        <f t="shared" si="3"/>
        <v>Basic</v>
      </c>
      <c r="I16" s="22">
        <f>IF(Table2[[#This Row],[MinCost]] &gt; Table2[[#This Row],[WTP_VND]], 1, 0)</f>
        <v>0</v>
      </c>
      <c r="J16" s="12">
        <f>IF(G16&lt;='RawData'!$D$16,G16,0)</f>
        <v>0</v>
      </c>
    </row>
    <row r="17" spans="1:10" x14ac:dyDescent="0.15">
      <c r="A17" s="11" t="s">
        <v>23</v>
      </c>
      <c r="B17" s="7">
        <f>VLOOKUP(A17, RawData[], 2, 1)</f>
        <v>8.52</v>
      </c>
      <c r="C17" s="4">
        <v>189000</v>
      </c>
      <c r="D17" s="4">
        <f t="shared" si="0"/>
        <v>125000</v>
      </c>
      <c r="E17" s="4">
        <f t="shared" si="1"/>
        <v>225000</v>
      </c>
      <c r="F17" s="4">
        <f t="shared" si="2"/>
        <v>600000</v>
      </c>
      <c r="G17" s="7">
        <f t="shared" si="4"/>
        <v>125000</v>
      </c>
      <c r="H17" s="7" t="str">
        <f t="shared" si="3"/>
        <v>Basic</v>
      </c>
      <c r="I17" s="22">
        <f>IF(Table2[[#This Row],[MinCost]] &gt; Table2[[#This Row],[WTP_VND]], 1, 0)</f>
        <v>0</v>
      </c>
      <c r="J17" s="12">
        <f>IF(G17&lt;='RawData'!$D$17,G17,0)</f>
        <v>125000</v>
      </c>
    </row>
    <row r="18" spans="1:10" x14ac:dyDescent="0.15">
      <c r="A18" s="11" t="s">
        <v>24</v>
      </c>
      <c r="B18" s="7">
        <f>VLOOKUP(A18, RawData[], 2, 1)</f>
        <v>6.27</v>
      </c>
      <c r="C18" s="4">
        <v>154000</v>
      </c>
      <c r="D18" s="4">
        <f t="shared" si="0"/>
        <v>125000</v>
      </c>
      <c r="E18" s="4">
        <f t="shared" si="1"/>
        <v>225000</v>
      </c>
      <c r="F18" s="4">
        <f t="shared" si="2"/>
        <v>600000</v>
      </c>
      <c r="G18" s="7">
        <f t="shared" si="4"/>
        <v>125000</v>
      </c>
      <c r="H18" s="7" t="str">
        <f t="shared" si="3"/>
        <v>Basic</v>
      </c>
      <c r="I18" s="22">
        <f>IF(Table2[[#This Row],[MinCost]] &gt; Table2[[#This Row],[WTP_VND]], 1, 0)</f>
        <v>0</v>
      </c>
      <c r="J18" s="12">
        <f>IF(G18&lt;='RawData'!$D$18,G18,0)</f>
        <v>0</v>
      </c>
    </row>
    <row r="19" spans="1:10" x14ac:dyDescent="0.15">
      <c r="A19" s="11" t="s">
        <v>25</v>
      </c>
      <c r="B19" s="7">
        <f>VLOOKUP(A19, RawData[], 2, 1)</f>
        <v>6.81</v>
      </c>
      <c r="C19" s="4">
        <v>154000</v>
      </c>
      <c r="D19" s="4">
        <f t="shared" si="0"/>
        <v>125000</v>
      </c>
      <c r="E19" s="4">
        <f t="shared" si="1"/>
        <v>225000</v>
      </c>
      <c r="F19" s="4">
        <f t="shared" si="2"/>
        <v>600000</v>
      </c>
      <c r="G19" s="7">
        <f t="shared" si="4"/>
        <v>125000</v>
      </c>
      <c r="H19" s="7" t="str">
        <f t="shared" si="3"/>
        <v>Basic</v>
      </c>
      <c r="I19" s="22">
        <f>IF(Table2[[#This Row],[MinCost]] &gt; Table2[[#This Row],[WTP_VND]], 1, 0)</f>
        <v>0</v>
      </c>
      <c r="J19" s="12">
        <f>IF(G19&lt;='RawData'!$D$19,G19,0)</f>
        <v>0</v>
      </c>
    </row>
    <row r="20" spans="1:10" x14ac:dyDescent="0.15">
      <c r="A20" s="11" t="s">
        <v>26</v>
      </c>
      <c r="B20" s="7">
        <f>VLOOKUP(A20, RawData[], 2, 1)</f>
        <v>18.100000000000001</v>
      </c>
      <c r="C20" s="4">
        <v>230000</v>
      </c>
      <c r="D20" s="4">
        <f t="shared" si="0"/>
        <v>197900</v>
      </c>
      <c r="E20" s="4">
        <f t="shared" si="1"/>
        <v>225000</v>
      </c>
      <c r="F20" s="4">
        <f t="shared" si="2"/>
        <v>600000</v>
      </c>
      <c r="G20" s="7">
        <f t="shared" si="4"/>
        <v>197900</v>
      </c>
      <c r="H20" s="7" t="str">
        <f t="shared" si="3"/>
        <v>Basic</v>
      </c>
      <c r="I20" s="22">
        <f>IF(Table2[[#This Row],[MinCost]] &gt; Table2[[#This Row],[WTP_VND]], 1, 0)</f>
        <v>0</v>
      </c>
      <c r="J20" s="12">
        <f>IF(G20&lt;='RawData'!$D$20,G20,0)</f>
        <v>0</v>
      </c>
    </row>
    <row r="21" spans="1:10" x14ac:dyDescent="0.15">
      <c r="A21" s="11" t="s">
        <v>27</v>
      </c>
      <c r="B21" s="7">
        <f>VLOOKUP(A21, RawData[], 2, 1)</f>
        <v>14.22</v>
      </c>
      <c r="C21" s="4">
        <v>213000</v>
      </c>
      <c r="D21" s="4">
        <f t="shared" si="0"/>
        <v>162980</v>
      </c>
      <c r="E21" s="4">
        <f t="shared" si="1"/>
        <v>225000</v>
      </c>
      <c r="F21" s="4">
        <f t="shared" si="2"/>
        <v>600000</v>
      </c>
      <c r="G21" s="7">
        <f t="shared" si="4"/>
        <v>162980</v>
      </c>
      <c r="H21" s="7" t="str">
        <f t="shared" si="3"/>
        <v>Basic</v>
      </c>
      <c r="I21" s="22">
        <f>IF(Table2[[#This Row],[MinCost]] &gt; Table2[[#This Row],[WTP_VND]], 1, 0)</f>
        <v>0</v>
      </c>
      <c r="J21" s="12">
        <f>IF(G21&lt;='RawData'!$D$21,G21,0)</f>
        <v>162980</v>
      </c>
    </row>
    <row r="22" spans="1:10" x14ac:dyDescent="0.15">
      <c r="A22" s="11" t="s">
        <v>28</v>
      </c>
      <c r="B22" s="7">
        <f>VLOOKUP(A22, RawData[], 2, 1)</f>
        <v>0.99</v>
      </c>
      <c r="C22" s="4">
        <v>162000</v>
      </c>
      <c r="D22" s="4">
        <f t="shared" si="0"/>
        <v>125000</v>
      </c>
      <c r="E22" s="4">
        <f t="shared" si="1"/>
        <v>225000</v>
      </c>
      <c r="F22" s="4">
        <f t="shared" si="2"/>
        <v>600000</v>
      </c>
      <c r="G22" s="7">
        <f t="shared" si="4"/>
        <v>125000</v>
      </c>
      <c r="H22" s="7" t="str">
        <f t="shared" si="3"/>
        <v>Basic</v>
      </c>
      <c r="I22" s="22">
        <f>IF(Table2[[#This Row],[MinCost]] &gt; Table2[[#This Row],[WTP_VND]], 1, 0)</f>
        <v>0</v>
      </c>
      <c r="J22" s="12">
        <f>IF(G22&lt;='RawData'!$D$22,G22,0)</f>
        <v>0</v>
      </c>
    </row>
    <row r="23" spans="1:10" x14ac:dyDescent="0.15">
      <c r="A23" s="11" t="s">
        <v>29</v>
      </c>
      <c r="B23" s="7">
        <f>VLOOKUP(A23, RawData[], 2, 1)</f>
        <v>3.87</v>
      </c>
      <c r="C23" s="4">
        <v>163000</v>
      </c>
      <c r="D23" s="4">
        <f t="shared" si="0"/>
        <v>125000</v>
      </c>
      <c r="E23" s="4">
        <f t="shared" si="1"/>
        <v>225000</v>
      </c>
      <c r="F23" s="4">
        <f t="shared" si="2"/>
        <v>600000</v>
      </c>
      <c r="G23" s="7">
        <f t="shared" si="4"/>
        <v>125000</v>
      </c>
      <c r="H23" s="7" t="str">
        <f t="shared" si="3"/>
        <v>Basic</v>
      </c>
      <c r="I23" s="22">
        <f>IF(Table2[[#This Row],[MinCost]] &gt; Table2[[#This Row],[WTP_VND]], 1, 0)</f>
        <v>0</v>
      </c>
      <c r="J23" s="12">
        <f>IF(G23&lt;='RawData'!$D$23,G23,0)</f>
        <v>0</v>
      </c>
    </row>
    <row r="24" spans="1:10" x14ac:dyDescent="0.15">
      <c r="A24" s="11" t="s">
        <v>30</v>
      </c>
      <c r="B24" s="7">
        <f>VLOOKUP(A24, RawData[], 2, 1)</f>
        <v>2.33</v>
      </c>
      <c r="C24" s="4">
        <v>143000</v>
      </c>
      <c r="D24" s="4">
        <f t="shared" si="0"/>
        <v>125000</v>
      </c>
      <c r="E24" s="4">
        <f t="shared" si="1"/>
        <v>225000</v>
      </c>
      <c r="F24" s="4">
        <f t="shared" si="2"/>
        <v>600000</v>
      </c>
      <c r="G24" s="7">
        <f t="shared" si="4"/>
        <v>125000</v>
      </c>
      <c r="H24" s="7" t="str">
        <f t="shared" si="3"/>
        <v>Basic</v>
      </c>
      <c r="I24" s="22">
        <f>IF(Table2[[#This Row],[MinCost]] &gt; Table2[[#This Row],[WTP_VND]], 1, 0)</f>
        <v>0</v>
      </c>
      <c r="J24" s="12">
        <f>IF(G24&lt;='RawData'!$D$24,G24,0)</f>
        <v>0</v>
      </c>
    </row>
    <row r="25" spans="1:10" x14ac:dyDescent="0.15">
      <c r="A25" s="11" t="s">
        <v>31</v>
      </c>
      <c r="B25" s="7">
        <f>VLOOKUP(A25, RawData[], 2, 1)</f>
        <v>5.36</v>
      </c>
      <c r="C25" s="4">
        <v>168000</v>
      </c>
      <c r="D25" s="4">
        <f t="shared" si="0"/>
        <v>125000</v>
      </c>
      <c r="E25" s="4">
        <f t="shared" si="1"/>
        <v>225000</v>
      </c>
      <c r="F25" s="4">
        <f t="shared" si="2"/>
        <v>600000</v>
      </c>
      <c r="G25" s="7">
        <f t="shared" si="4"/>
        <v>125000</v>
      </c>
      <c r="H25" s="7" t="str">
        <f t="shared" si="3"/>
        <v>Basic</v>
      </c>
      <c r="I25" s="22">
        <f>IF(Table2[[#This Row],[MinCost]] &gt; Table2[[#This Row],[WTP_VND]], 1, 0)</f>
        <v>0</v>
      </c>
      <c r="J25" s="12">
        <f>IF(G25&lt;='RawData'!$D$25,G25,0)</f>
        <v>0</v>
      </c>
    </row>
    <row r="26" spans="1:10" x14ac:dyDescent="0.15">
      <c r="A26" s="11" t="s">
        <v>32</v>
      </c>
      <c r="B26" s="7">
        <f>VLOOKUP(A26, RawData[], 2, 1)</f>
        <v>9.15</v>
      </c>
      <c r="C26" s="4">
        <v>211000</v>
      </c>
      <c r="D26" s="4">
        <f t="shared" si="0"/>
        <v>125000</v>
      </c>
      <c r="E26" s="4">
        <f t="shared" si="1"/>
        <v>225000</v>
      </c>
      <c r="F26" s="4">
        <f t="shared" si="2"/>
        <v>600000</v>
      </c>
      <c r="G26" s="7">
        <f t="shared" si="4"/>
        <v>125000</v>
      </c>
      <c r="H26" s="7" t="str">
        <f t="shared" si="3"/>
        <v>Basic</v>
      </c>
      <c r="I26" s="22">
        <f>IF(Table2[[#This Row],[MinCost]] &gt; Table2[[#This Row],[WTP_VND]], 1, 0)</f>
        <v>0</v>
      </c>
      <c r="J26" s="12">
        <f>IF(G26&lt;='RawData'!$D$26,G26,0)</f>
        <v>125000</v>
      </c>
    </row>
    <row r="27" spans="1:10" x14ac:dyDescent="0.15">
      <c r="A27" s="11" t="s">
        <v>33</v>
      </c>
      <c r="B27" s="7">
        <f>VLOOKUP(A27, RawData[], 2, 1)</f>
        <v>4.2699999999999996</v>
      </c>
      <c r="C27" s="4">
        <v>156000</v>
      </c>
      <c r="D27" s="4">
        <f t="shared" si="0"/>
        <v>125000</v>
      </c>
      <c r="E27" s="4">
        <f t="shared" si="1"/>
        <v>225000</v>
      </c>
      <c r="F27" s="4">
        <f t="shared" si="2"/>
        <v>600000</v>
      </c>
      <c r="G27" s="7">
        <f t="shared" si="4"/>
        <v>125000</v>
      </c>
      <c r="H27" s="7" t="str">
        <f t="shared" si="3"/>
        <v>Basic</v>
      </c>
      <c r="I27" s="22">
        <f>IF(Table2[[#This Row],[MinCost]] &gt; Table2[[#This Row],[WTP_VND]], 1, 0)</f>
        <v>0</v>
      </c>
      <c r="J27" s="12">
        <f>IF(G27&lt;='RawData'!$D$27,G27,0)</f>
        <v>0</v>
      </c>
    </row>
    <row r="28" spans="1:10" x14ac:dyDescent="0.15">
      <c r="A28" s="11" t="s">
        <v>34</v>
      </c>
      <c r="B28" s="7">
        <f>VLOOKUP(A28, RawData[], 2, 1)</f>
        <v>9.32</v>
      </c>
      <c r="C28" s="4">
        <v>168000</v>
      </c>
      <c r="D28" s="4">
        <f t="shared" si="0"/>
        <v>125000</v>
      </c>
      <c r="E28" s="4">
        <f t="shared" si="1"/>
        <v>225000</v>
      </c>
      <c r="F28" s="4">
        <f t="shared" si="2"/>
        <v>600000</v>
      </c>
      <c r="G28" s="7">
        <f t="shared" si="4"/>
        <v>125000</v>
      </c>
      <c r="H28" s="7" t="str">
        <f t="shared" si="3"/>
        <v>Basic</v>
      </c>
      <c r="I28" s="22">
        <f>IF(Table2[[#This Row],[MinCost]] &gt; Table2[[#This Row],[WTP_VND]], 1, 0)</f>
        <v>0</v>
      </c>
      <c r="J28" s="12">
        <f>IF(G28&lt;='RawData'!$D$28,G28,0)</f>
        <v>0</v>
      </c>
    </row>
    <row r="29" spans="1:10" x14ac:dyDescent="0.15">
      <c r="A29" s="11" t="s">
        <v>35</v>
      </c>
      <c r="B29" s="7">
        <f>VLOOKUP(A29, RawData[], 2, 1)</f>
        <v>16.079999999999998</v>
      </c>
      <c r="C29" s="4">
        <v>226000</v>
      </c>
      <c r="D29" s="4">
        <f t="shared" si="0"/>
        <v>179720</v>
      </c>
      <c r="E29" s="4">
        <f t="shared" si="1"/>
        <v>225000</v>
      </c>
      <c r="F29" s="4">
        <f t="shared" si="2"/>
        <v>600000</v>
      </c>
      <c r="G29" s="7">
        <f t="shared" si="4"/>
        <v>179720</v>
      </c>
      <c r="H29" s="7" t="str">
        <f t="shared" si="3"/>
        <v>Basic</v>
      </c>
      <c r="I29" s="22">
        <f>IF(Table2[[#This Row],[MinCost]] &gt; Table2[[#This Row],[WTP_VND]], 1, 0)</f>
        <v>0</v>
      </c>
      <c r="J29" s="12">
        <f>IF(G29&lt;='RawData'!$D$29,G29,0)</f>
        <v>0</v>
      </c>
    </row>
    <row r="30" spans="1:10" x14ac:dyDescent="0.15">
      <c r="A30" s="11" t="s">
        <v>36</v>
      </c>
      <c r="B30" s="7">
        <f>VLOOKUP(A30, RawData[], 2, 1)</f>
        <v>4.17</v>
      </c>
      <c r="C30" s="4">
        <v>173000</v>
      </c>
      <c r="D30" s="4">
        <f t="shared" si="0"/>
        <v>125000</v>
      </c>
      <c r="E30" s="4">
        <f t="shared" si="1"/>
        <v>225000</v>
      </c>
      <c r="F30" s="4">
        <f t="shared" si="2"/>
        <v>600000</v>
      </c>
      <c r="G30" s="7">
        <f t="shared" si="4"/>
        <v>125000</v>
      </c>
      <c r="H30" s="7" t="str">
        <f t="shared" si="3"/>
        <v>Basic</v>
      </c>
      <c r="I30" s="22">
        <f>IF(Table2[[#This Row],[MinCost]] &gt; Table2[[#This Row],[WTP_VND]], 1, 0)</f>
        <v>0</v>
      </c>
      <c r="J30" s="12">
        <f>IF(G30&lt;='RawData'!$D$30,G30,0)</f>
        <v>0</v>
      </c>
    </row>
    <row r="31" spans="1:10" x14ac:dyDescent="0.15">
      <c r="A31" s="11" t="s">
        <v>37</v>
      </c>
      <c r="B31" s="7">
        <f>VLOOKUP(A31, RawData[], 2, 1)</f>
        <v>0.36</v>
      </c>
      <c r="C31" s="4">
        <v>160000</v>
      </c>
      <c r="D31" s="4">
        <f t="shared" si="0"/>
        <v>125000</v>
      </c>
      <c r="E31" s="4">
        <f t="shared" si="1"/>
        <v>225000</v>
      </c>
      <c r="F31" s="4">
        <f t="shared" si="2"/>
        <v>600000</v>
      </c>
      <c r="G31" s="7">
        <f t="shared" si="4"/>
        <v>125000</v>
      </c>
      <c r="H31" s="7" t="str">
        <f t="shared" si="3"/>
        <v>Basic</v>
      </c>
      <c r="I31" s="22">
        <f>IF(Table2[[#This Row],[MinCost]] &gt; Table2[[#This Row],[WTP_VND]], 1, 0)</f>
        <v>0</v>
      </c>
      <c r="J31" s="12">
        <f>IF(G31&lt;='RawData'!$D$31,G31,0)</f>
        <v>0</v>
      </c>
    </row>
    <row r="32" spans="1:10" x14ac:dyDescent="0.15">
      <c r="A32" s="11" t="s">
        <v>38</v>
      </c>
      <c r="B32" s="7">
        <f>VLOOKUP(A32, RawData[], 2, 1)</f>
        <v>2.0699999999999998</v>
      </c>
      <c r="C32" s="4">
        <v>157000</v>
      </c>
      <c r="D32" s="4">
        <f t="shared" si="0"/>
        <v>125000</v>
      </c>
      <c r="E32" s="4">
        <f t="shared" si="1"/>
        <v>225000</v>
      </c>
      <c r="F32" s="4">
        <f t="shared" si="2"/>
        <v>600000</v>
      </c>
      <c r="G32" s="7">
        <f t="shared" si="4"/>
        <v>125000</v>
      </c>
      <c r="H32" s="7" t="str">
        <f t="shared" si="3"/>
        <v>Basic</v>
      </c>
      <c r="I32" s="22">
        <f>IF(Table2[[#This Row],[MinCost]] &gt; Table2[[#This Row],[WTP_VND]], 1, 0)</f>
        <v>0</v>
      </c>
      <c r="J32" s="12">
        <f>IF(G32&lt;='RawData'!$D$32,G32,0)</f>
        <v>0</v>
      </c>
    </row>
    <row r="33" spans="1:10" x14ac:dyDescent="0.15">
      <c r="A33" s="11" t="s">
        <v>39</v>
      </c>
      <c r="B33" s="7">
        <f>VLOOKUP(A33, RawData[], 2, 1)</f>
        <v>113.76</v>
      </c>
      <c r="C33" s="4">
        <v>689000</v>
      </c>
      <c r="D33" s="4">
        <f t="shared" si="0"/>
        <v>1058840</v>
      </c>
      <c r="E33" s="4">
        <f t="shared" si="1"/>
        <v>1068840</v>
      </c>
      <c r="F33" s="4">
        <f t="shared" si="2"/>
        <v>600000</v>
      </c>
      <c r="G33" s="7">
        <f t="shared" si="4"/>
        <v>600000</v>
      </c>
      <c r="H33" s="7" t="str">
        <f t="shared" si="3"/>
        <v>Unlimited</v>
      </c>
      <c r="I33" s="22">
        <f>IF(Table2[[#This Row],[MinCost]] &gt; Table2[[#This Row],[WTP_VND]], 1, 0)</f>
        <v>0</v>
      </c>
      <c r="J33" s="12">
        <f>IF(G33&lt;='RawData'!$D$33,G33,0)</f>
        <v>600000</v>
      </c>
    </row>
    <row r="34" spans="1:10" x14ac:dyDescent="0.15">
      <c r="A34" s="11" t="s">
        <v>40</v>
      </c>
      <c r="B34" s="7">
        <f>VLOOKUP(A34, RawData[], 2, 1)</f>
        <v>25.27</v>
      </c>
      <c r="C34" s="4">
        <v>275000</v>
      </c>
      <c r="D34" s="4">
        <f t="shared" ref="D34:D65" si="5">$M$7 + $M$10 * (MAX(0,B34-$N$7))</f>
        <v>262430</v>
      </c>
      <c r="E34" s="4">
        <f t="shared" si="1"/>
        <v>272430</v>
      </c>
      <c r="F34" s="4">
        <f t="shared" si="2"/>
        <v>600000</v>
      </c>
      <c r="G34" s="7">
        <f t="shared" si="4"/>
        <v>262430</v>
      </c>
      <c r="H34" s="7" t="str">
        <f t="shared" si="3"/>
        <v>Basic</v>
      </c>
      <c r="I34" s="22">
        <f>IF(Table2[[#This Row],[MinCost]] &gt; Table2[[#This Row],[WTP_VND]], 1, 0)</f>
        <v>0</v>
      </c>
      <c r="J34" s="12">
        <f>IF(G34&lt;='RawData'!$D$34,G34,0)</f>
        <v>0</v>
      </c>
    </row>
    <row r="35" spans="1:10" x14ac:dyDescent="0.15">
      <c r="A35" s="11" t="s">
        <v>41</v>
      </c>
      <c r="B35" s="7">
        <f>VLOOKUP(A35, RawData[], 2, 1)</f>
        <v>12.1</v>
      </c>
      <c r="C35" s="4">
        <v>183000</v>
      </c>
      <c r="D35" s="4">
        <f t="shared" si="5"/>
        <v>143900</v>
      </c>
      <c r="E35" s="4">
        <f t="shared" si="1"/>
        <v>225000</v>
      </c>
      <c r="F35" s="4">
        <f t="shared" si="2"/>
        <v>600000</v>
      </c>
      <c r="G35" s="7">
        <f t="shared" si="4"/>
        <v>143900</v>
      </c>
      <c r="H35" s="7" t="str">
        <f t="shared" si="3"/>
        <v>Basic</v>
      </c>
      <c r="I35" s="22">
        <f>IF(Table2[[#This Row],[MinCost]] &gt; Table2[[#This Row],[WTP_VND]], 1, 0)</f>
        <v>0</v>
      </c>
      <c r="J35" s="12">
        <f>IF(G35&lt;='RawData'!$D$35,G35,0)</f>
        <v>0</v>
      </c>
    </row>
    <row r="36" spans="1:10" x14ac:dyDescent="0.15">
      <c r="A36" s="11" t="s">
        <v>42</v>
      </c>
      <c r="B36" s="7">
        <f>VLOOKUP(A36, RawData[], 2, 1)</f>
        <v>6.22</v>
      </c>
      <c r="C36" s="4">
        <v>155000</v>
      </c>
      <c r="D36" s="4">
        <f t="shared" si="5"/>
        <v>125000</v>
      </c>
      <c r="E36" s="4">
        <f t="shared" si="1"/>
        <v>225000</v>
      </c>
      <c r="F36" s="4">
        <f t="shared" si="2"/>
        <v>600000</v>
      </c>
      <c r="G36" s="7">
        <f t="shared" si="4"/>
        <v>125000</v>
      </c>
      <c r="H36" s="7" t="str">
        <f t="shared" si="3"/>
        <v>Basic</v>
      </c>
      <c r="I36" s="22">
        <f>IF(Table2[[#This Row],[MinCost]] &gt; Table2[[#This Row],[WTP_VND]], 1, 0)</f>
        <v>0</v>
      </c>
      <c r="J36" s="12">
        <f>IF(G36&lt;='RawData'!$D$36,G36,0)</f>
        <v>0</v>
      </c>
    </row>
    <row r="37" spans="1:10" x14ac:dyDescent="0.15">
      <c r="A37" s="11" t="s">
        <v>43</v>
      </c>
      <c r="B37" s="7">
        <f>VLOOKUP(A37, RawData[], 2, 1)</f>
        <v>2.69</v>
      </c>
      <c r="C37" s="4">
        <v>160000</v>
      </c>
      <c r="D37" s="4">
        <f t="shared" si="5"/>
        <v>125000</v>
      </c>
      <c r="E37" s="4">
        <f t="shared" si="1"/>
        <v>225000</v>
      </c>
      <c r="F37" s="4">
        <f t="shared" si="2"/>
        <v>600000</v>
      </c>
      <c r="G37" s="7">
        <f t="shared" si="4"/>
        <v>125000</v>
      </c>
      <c r="H37" s="7" t="str">
        <f t="shared" si="3"/>
        <v>Basic</v>
      </c>
      <c r="I37" s="22">
        <f>IF(Table2[[#This Row],[MinCost]] &gt; Table2[[#This Row],[WTP_VND]], 1, 0)</f>
        <v>0</v>
      </c>
      <c r="J37" s="12">
        <f>IF(G37&lt;='RawData'!$D$37,G37,0)</f>
        <v>0</v>
      </c>
    </row>
    <row r="38" spans="1:10" x14ac:dyDescent="0.15">
      <c r="A38" s="11" t="s">
        <v>44</v>
      </c>
      <c r="B38" s="7">
        <f>VLOOKUP(A38, RawData[], 2, 1)</f>
        <v>3.08</v>
      </c>
      <c r="C38" s="4">
        <v>140000</v>
      </c>
      <c r="D38" s="4">
        <f t="shared" si="5"/>
        <v>125000</v>
      </c>
      <c r="E38" s="4">
        <f t="shared" si="1"/>
        <v>225000</v>
      </c>
      <c r="F38" s="4">
        <f t="shared" si="2"/>
        <v>600000</v>
      </c>
      <c r="G38" s="7">
        <f t="shared" si="4"/>
        <v>125000</v>
      </c>
      <c r="H38" s="7" t="str">
        <f t="shared" si="3"/>
        <v>Basic</v>
      </c>
      <c r="I38" s="22">
        <f>IF(Table2[[#This Row],[MinCost]] &gt; Table2[[#This Row],[WTP_VND]], 1, 0)</f>
        <v>0</v>
      </c>
      <c r="J38" s="12">
        <f>IF(G38&lt;='RawData'!$D$38,G38,0)</f>
        <v>0</v>
      </c>
    </row>
    <row r="39" spans="1:10" x14ac:dyDescent="0.15">
      <c r="A39" s="11" t="s">
        <v>45</v>
      </c>
      <c r="B39" s="7">
        <f>VLOOKUP(A39, RawData[], 2, 1)</f>
        <v>12.32</v>
      </c>
      <c r="C39" s="4">
        <v>230000</v>
      </c>
      <c r="D39" s="4">
        <f t="shared" si="5"/>
        <v>145880</v>
      </c>
      <c r="E39" s="4">
        <f t="shared" si="1"/>
        <v>225000</v>
      </c>
      <c r="F39" s="4">
        <f t="shared" si="2"/>
        <v>600000</v>
      </c>
      <c r="G39" s="7">
        <f t="shared" si="4"/>
        <v>145880</v>
      </c>
      <c r="H39" s="7" t="str">
        <f t="shared" si="3"/>
        <v>Basic</v>
      </c>
      <c r="I39" s="22">
        <f>IF(Table2[[#This Row],[MinCost]] &gt; Table2[[#This Row],[WTP_VND]], 1, 0)</f>
        <v>0</v>
      </c>
      <c r="J39" s="12">
        <f>IF(G39&lt;='RawData'!$D$39,G39,0)</f>
        <v>145880</v>
      </c>
    </row>
    <row r="40" spans="1:10" x14ac:dyDescent="0.15">
      <c r="A40" s="11" t="s">
        <v>46</v>
      </c>
      <c r="B40" s="7">
        <f>VLOOKUP(A40, RawData[], 2, 1)</f>
        <v>7.42</v>
      </c>
      <c r="C40" s="4">
        <v>169000</v>
      </c>
      <c r="D40" s="4">
        <f t="shared" si="5"/>
        <v>125000</v>
      </c>
      <c r="E40" s="4">
        <f t="shared" si="1"/>
        <v>225000</v>
      </c>
      <c r="F40" s="4">
        <f t="shared" si="2"/>
        <v>600000</v>
      </c>
      <c r="G40" s="7">
        <f t="shared" si="4"/>
        <v>125000</v>
      </c>
      <c r="H40" s="7" t="str">
        <f t="shared" si="3"/>
        <v>Basic</v>
      </c>
      <c r="I40" s="22">
        <f>IF(Table2[[#This Row],[MinCost]] &gt; Table2[[#This Row],[WTP_VND]], 1, 0)</f>
        <v>0</v>
      </c>
      <c r="J40" s="12">
        <f>IF(G40&lt;='RawData'!$D$40,G40,0)</f>
        <v>0</v>
      </c>
    </row>
    <row r="41" spans="1:10" x14ac:dyDescent="0.15">
      <c r="A41" s="11" t="s">
        <v>47</v>
      </c>
      <c r="B41" s="7">
        <f>VLOOKUP(A41, RawData[], 2, 1)</f>
        <v>19.760000000000002</v>
      </c>
      <c r="C41" s="4">
        <v>238000</v>
      </c>
      <c r="D41" s="4">
        <f t="shared" si="5"/>
        <v>212840</v>
      </c>
      <c r="E41" s="4">
        <f t="shared" si="1"/>
        <v>225000</v>
      </c>
      <c r="F41" s="4">
        <f t="shared" si="2"/>
        <v>600000</v>
      </c>
      <c r="G41" s="7">
        <f t="shared" si="4"/>
        <v>212840</v>
      </c>
      <c r="H41" s="7" t="str">
        <f t="shared" si="3"/>
        <v>Basic</v>
      </c>
      <c r="I41" s="22">
        <f>IF(Table2[[#This Row],[MinCost]] &gt; Table2[[#This Row],[WTP_VND]], 1, 0)</f>
        <v>0</v>
      </c>
      <c r="J41" s="12">
        <f>IF(G41&lt;='RawData'!$D$41,G41,0)</f>
        <v>0</v>
      </c>
    </row>
    <row r="42" spans="1:10" x14ac:dyDescent="0.15">
      <c r="A42" s="11" t="s">
        <v>48</v>
      </c>
      <c r="B42" s="7">
        <f>VLOOKUP(A42, RawData[], 2, 1)</f>
        <v>6.79</v>
      </c>
      <c r="C42" s="4">
        <v>176000</v>
      </c>
      <c r="D42" s="4">
        <f t="shared" si="5"/>
        <v>125000</v>
      </c>
      <c r="E42" s="4">
        <f t="shared" si="1"/>
        <v>225000</v>
      </c>
      <c r="F42" s="4">
        <f t="shared" si="2"/>
        <v>600000</v>
      </c>
      <c r="G42" s="7">
        <f t="shared" si="4"/>
        <v>125000</v>
      </c>
      <c r="H42" s="7" t="str">
        <f t="shared" si="3"/>
        <v>Basic</v>
      </c>
      <c r="I42" s="22">
        <f>IF(Table2[[#This Row],[MinCost]] &gt; Table2[[#This Row],[WTP_VND]], 1, 0)</f>
        <v>0</v>
      </c>
      <c r="J42" s="12">
        <f>IF(G42&lt;='RawData'!$D$42,G42,0)</f>
        <v>125000</v>
      </c>
    </row>
    <row r="43" spans="1:10" x14ac:dyDescent="0.15">
      <c r="A43" s="11" t="s">
        <v>49</v>
      </c>
      <c r="B43" s="7">
        <f>VLOOKUP(A43, RawData[], 2, 1)</f>
        <v>56.6</v>
      </c>
      <c r="C43" s="4">
        <v>435000</v>
      </c>
      <c r="D43" s="4">
        <f t="shared" si="5"/>
        <v>544400</v>
      </c>
      <c r="E43" s="4">
        <f t="shared" si="1"/>
        <v>554400</v>
      </c>
      <c r="F43" s="4">
        <f t="shared" si="2"/>
        <v>600000</v>
      </c>
      <c r="G43" s="7">
        <f t="shared" si="4"/>
        <v>544400</v>
      </c>
      <c r="H43" s="7" t="str">
        <f t="shared" si="3"/>
        <v>Basic</v>
      </c>
      <c r="I43" s="22">
        <f>IF(Table2[[#This Row],[MinCost]] &gt; Table2[[#This Row],[WTP_VND]], 1, 0)</f>
        <v>1</v>
      </c>
      <c r="J43" s="12">
        <f>IF(G43&lt;='RawData'!$D$43,G43,0)</f>
        <v>0</v>
      </c>
    </row>
    <row r="44" spans="1:10" x14ac:dyDescent="0.15">
      <c r="A44" s="11" t="s">
        <v>50</v>
      </c>
      <c r="B44" s="7">
        <f>VLOOKUP(A44, RawData[], 2, 1)</f>
        <v>3.02</v>
      </c>
      <c r="C44" s="4">
        <v>140000</v>
      </c>
      <c r="D44" s="4">
        <f t="shared" si="5"/>
        <v>125000</v>
      </c>
      <c r="E44" s="4">
        <f t="shared" si="1"/>
        <v>225000</v>
      </c>
      <c r="F44" s="4">
        <f t="shared" si="2"/>
        <v>600000</v>
      </c>
      <c r="G44" s="7">
        <f t="shared" si="4"/>
        <v>125000</v>
      </c>
      <c r="H44" s="7" t="str">
        <f t="shared" si="3"/>
        <v>Basic</v>
      </c>
      <c r="I44" s="22">
        <f>IF(Table2[[#This Row],[MinCost]] &gt; Table2[[#This Row],[WTP_VND]], 1, 0)</f>
        <v>0</v>
      </c>
      <c r="J44" s="12">
        <f>IF(G44&lt;='RawData'!$D$44,G44,0)</f>
        <v>0</v>
      </c>
    </row>
    <row r="45" spans="1:10" x14ac:dyDescent="0.15">
      <c r="A45" s="11" t="s">
        <v>51</v>
      </c>
      <c r="B45" s="7">
        <f>VLOOKUP(A45, RawData[], 2, 1)</f>
        <v>21.77</v>
      </c>
      <c r="C45" s="4">
        <v>236000</v>
      </c>
      <c r="D45" s="4">
        <f t="shared" si="5"/>
        <v>230930</v>
      </c>
      <c r="E45" s="4">
        <f t="shared" si="1"/>
        <v>240930</v>
      </c>
      <c r="F45" s="4">
        <f t="shared" si="2"/>
        <v>600000</v>
      </c>
      <c r="G45" s="7">
        <f t="shared" si="4"/>
        <v>230930</v>
      </c>
      <c r="H45" s="7" t="str">
        <f t="shared" si="3"/>
        <v>Basic</v>
      </c>
      <c r="I45" s="22">
        <f>IF(Table2[[#This Row],[MinCost]] &gt; Table2[[#This Row],[WTP_VND]], 1, 0)</f>
        <v>0</v>
      </c>
      <c r="J45" s="12">
        <f>IF(G45&lt;='RawData'!$D$45,G45,0)</f>
        <v>0</v>
      </c>
    </row>
    <row r="46" spans="1:10" x14ac:dyDescent="0.15">
      <c r="A46" s="11" t="s">
        <v>52</v>
      </c>
      <c r="B46" s="7">
        <f>VLOOKUP(A46, RawData[], 2, 1)</f>
        <v>5.31</v>
      </c>
      <c r="C46" s="4">
        <v>192000</v>
      </c>
      <c r="D46" s="4">
        <f t="shared" si="5"/>
        <v>125000</v>
      </c>
      <c r="E46" s="4">
        <f t="shared" si="1"/>
        <v>225000</v>
      </c>
      <c r="F46" s="4">
        <f t="shared" si="2"/>
        <v>600000</v>
      </c>
      <c r="G46" s="7">
        <f t="shared" si="4"/>
        <v>125000</v>
      </c>
      <c r="H46" s="7" t="str">
        <f t="shared" si="3"/>
        <v>Basic</v>
      </c>
      <c r="I46" s="22">
        <f>IF(Table2[[#This Row],[MinCost]] &gt; Table2[[#This Row],[WTP_VND]], 1, 0)</f>
        <v>0</v>
      </c>
      <c r="J46" s="12">
        <f>IF(G46&lt;='RawData'!$D$46,G46,0)</f>
        <v>125000</v>
      </c>
    </row>
    <row r="47" spans="1:10" x14ac:dyDescent="0.15">
      <c r="A47" s="11" t="s">
        <v>53</v>
      </c>
      <c r="B47" s="7">
        <f>VLOOKUP(A47, RawData[], 2, 1)</f>
        <v>12.43</v>
      </c>
      <c r="C47" s="4">
        <v>210000</v>
      </c>
      <c r="D47" s="4">
        <f t="shared" si="5"/>
        <v>146870</v>
      </c>
      <c r="E47" s="4">
        <f t="shared" si="1"/>
        <v>225000</v>
      </c>
      <c r="F47" s="4">
        <f t="shared" si="2"/>
        <v>600000</v>
      </c>
      <c r="G47" s="7">
        <f t="shared" si="4"/>
        <v>146870</v>
      </c>
      <c r="H47" s="7" t="str">
        <f t="shared" si="3"/>
        <v>Basic</v>
      </c>
      <c r="I47" s="22">
        <f>IF(Table2[[#This Row],[MinCost]] &gt; Table2[[#This Row],[WTP_VND]], 1, 0)</f>
        <v>0</v>
      </c>
      <c r="J47" s="12">
        <f>IF(G47&lt;='RawData'!$D$47,G47,0)</f>
        <v>146870</v>
      </c>
    </row>
    <row r="48" spans="1:10" x14ac:dyDescent="0.15">
      <c r="A48" s="11" t="s">
        <v>54</v>
      </c>
      <c r="B48" s="7">
        <f>VLOOKUP(A48, RawData[], 2, 1)</f>
        <v>3.7</v>
      </c>
      <c r="C48" s="4">
        <v>197000</v>
      </c>
      <c r="D48" s="4">
        <f t="shared" si="5"/>
        <v>125000</v>
      </c>
      <c r="E48" s="4">
        <f t="shared" si="1"/>
        <v>225000</v>
      </c>
      <c r="F48" s="4">
        <f t="shared" si="2"/>
        <v>600000</v>
      </c>
      <c r="G48" s="7">
        <f t="shared" si="4"/>
        <v>125000</v>
      </c>
      <c r="H48" s="7" t="str">
        <f t="shared" si="3"/>
        <v>Basic</v>
      </c>
      <c r="I48" s="22">
        <f>IF(Table2[[#This Row],[MinCost]] &gt; Table2[[#This Row],[WTP_VND]], 1, 0)</f>
        <v>0</v>
      </c>
      <c r="J48" s="12">
        <f>IF(G48&lt;='RawData'!$D$48,G48,0)</f>
        <v>125000</v>
      </c>
    </row>
    <row r="49" spans="1:10" x14ac:dyDescent="0.15">
      <c r="A49" s="11" t="s">
        <v>55</v>
      </c>
      <c r="B49" s="7">
        <f>VLOOKUP(A49, RawData[], 2, 1)</f>
        <v>11.24</v>
      </c>
      <c r="C49" s="4">
        <v>210000</v>
      </c>
      <c r="D49" s="4">
        <f t="shared" si="5"/>
        <v>136160</v>
      </c>
      <c r="E49" s="4">
        <f t="shared" si="1"/>
        <v>225000</v>
      </c>
      <c r="F49" s="4">
        <f t="shared" si="2"/>
        <v>600000</v>
      </c>
      <c r="G49" s="7">
        <f t="shared" si="4"/>
        <v>136160</v>
      </c>
      <c r="H49" s="7" t="str">
        <f t="shared" si="3"/>
        <v>Basic</v>
      </c>
      <c r="I49" s="22">
        <f>IF(Table2[[#This Row],[MinCost]] &gt; Table2[[#This Row],[WTP_VND]], 1, 0)</f>
        <v>0</v>
      </c>
      <c r="J49" s="12">
        <f>IF(G49&lt;='RawData'!$D$49,G49,0)</f>
        <v>136160</v>
      </c>
    </row>
    <row r="50" spans="1:10" x14ac:dyDescent="0.15">
      <c r="A50" s="11" t="s">
        <v>56</v>
      </c>
      <c r="B50" s="7">
        <f>VLOOKUP(A50, RawData[], 2, 1)</f>
        <v>10.89</v>
      </c>
      <c r="C50" s="4">
        <v>216000</v>
      </c>
      <c r="D50" s="4">
        <f t="shared" si="5"/>
        <v>133010</v>
      </c>
      <c r="E50" s="4">
        <f t="shared" si="1"/>
        <v>225000</v>
      </c>
      <c r="F50" s="4">
        <f t="shared" si="2"/>
        <v>600000</v>
      </c>
      <c r="G50" s="7">
        <f t="shared" si="4"/>
        <v>133010</v>
      </c>
      <c r="H50" s="7" t="str">
        <f t="shared" si="3"/>
        <v>Basic</v>
      </c>
      <c r="I50" s="22">
        <f>IF(Table2[[#This Row],[MinCost]] &gt; Table2[[#This Row],[WTP_VND]], 1, 0)</f>
        <v>0</v>
      </c>
      <c r="J50" s="12">
        <f>IF(G50&lt;='RawData'!$D$50,G50,0)</f>
        <v>133010</v>
      </c>
    </row>
    <row r="51" spans="1:10" x14ac:dyDescent="0.15">
      <c r="A51" s="11" t="s">
        <v>57</v>
      </c>
      <c r="B51" s="7">
        <f>VLOOKUP(A51, RawData[], 2, 1)</f>
        <v>28.51</v>
      </c>
      <c r="C51" s="4">
        <v>280000</v>
      </c>
      <c r="D51" s="4">
        <f t="shared" si="5"/>
        <v>291590</v>
      </c>
      <c r="E51" s="4">
        <f t="shared" si="1"/>
        <v>301590</v>
      </c>
      <c r="F51" s="4">
        <f t="shared" si="2"/>
        <v>600000</v>
      </c>
      <c r="G51" s="7">
        <f t="shared" si="4"/>
        <v>291590</v>
      </c>
      <c r="H51" s="7" t="str">
        <f t="shared" si="3"/>
        <v>Basic</v>
      </c>
      <c r="I51" s="22">
        <f>IF(Table2[[#This Row],[MinCost]] &gt; Table2[[#This Row],[WTP_VND]], 1, 0)</f>
        <v>1</v>
      </c>
      <c r="J51" s="12">
        <f>IF(G51&lt;='RawData'!$D$51,G51,0)</f>
        <v>0</v>
      </c>
    </row>
    <row r="52" spans="1:10" x14ac:dyDescent="0.15">
      <c r="A52" s="11" t="s">
        <v>58</v>
      </c>
      <c r="B52" s="7">
        <f>VLOOKUP(A52, RawData[], 2, 1)</f>
        <v>0.62</v>
      </c>
      <c r="C52" s="4">
        <v>128000</v>
      </c>
      <c r="D52" s="4">
        <f t="shared" si="5"/>
        <v>125000</v>
      </c>
      <c r="E52" s="4">
        <f t="shared" si="1"/>
        <v>225000</v>
      </c>
      <c r="F52" s="4">
        <f t="shared" si="2"/>
        <v>600000</v>
      </c>
      <c r="G52" s="7">
        <f t="shared" si="4"/>
        <v>125000</v>
      </c>
      <c r="H52" s="7" t="str">
        <f t="shared" si="3"/>
        <v>Basic</v>
      </c>
      <c r="I52" s="22">
        <f>IF(Table2[[#This Row],[MinCost]] &gt; Table2[[#This Row],[WTP_VND]], 1, 0)</f>
        <v>0</v>
      </c>
      <c r="J52" s="12">
        <f>IF(G52&lt;='RawData'!$D$52,G52,0)</f>
        <v>0</v>
      </c>
    </row>
    <row r="53" spans="1:10" x14ac:dyDescent="0.15">
      <c r="A53" s="11" t="s">
        <v>59</v>
      </c>
      <c r="B53" s="7">
        <f>VLOOKUP(A53, RawData[], 2, 1)</f>
        <v>13.76</v>
      </c>
      <c r="C53" s="4">
        <v>214000</v>
      </c>
      <c r="D53" s="4">
        <f t="shared" si="5"/>
        <v>158840</v>
      </c>
      <c r="E53" s="4">
        <f t="shared" si="1"/>
        <v>225000</v>
      </c>
      <c r="F53" s="4">
        <f t="shared" si="2"/>
        <v>600000</v>
      </c>
      <c r="G53" s="7">
        <f t="shared" si="4"/>
        <v>158840</v>
      </c>
      <c r="H53" s="7" t="str">
        <f t="shared" si="3"/>
        <v>Basic</v>
      </c>
      <c r="I53" s="22">
        <f>IF(Table2[[#This Row],[MinCost]] &gt; Table2[[#This Row],[WTP_VND]], 1, 0)</f>
        <v>0</v>
      </c>
      <c r="J53" s="12">
        <f>IF(G53&lt;='RawData'!$D$53,G53,0)</f>
        <v>158840</v>
      </c>
    </row>
    <row r="54" spans="1:10" x14ac:dyDescent="0.15">
      <c r="A54" s="11" t="s">
        <v>60</v>
      </c>
      <c r="B54" s="7">
        <f>VLOOKUP(A54, RawData[], 2, 1)</f>
        <v>4.21</v>
      </c>
      <c r="C54" s="4">
        <v>154000</v>
      </c>
      <c r="D54" s="4">
        <f t="shared" si="5"/>
        <v>125000</v>
      </c>
      <c r="E54" s="4">
        <f t="shared" si="1"/>
        <v>225000</v>
      </c>
      <c r="F54" s="4">
        <f t="shared" si="2"/>
        <v>600000</v>
      </c>
      <c r="G54" s="7">
        <f t="shared" si="4"/>
        <v>125000</v>
      </c>
      <c r="H54" s="7" t="str">
        <f t="shared" si="3"/>
        <v>Basic</v>
      </c>
      <c r="I54" s="22">
        <f>IF(Table2[[#This Row],[MinCost]] &gt; Table2[[#This Row],[WTP_VND]], 1, 0)</f>
        <v>0</v>
      </c>
      <c r="J54" s="12">
        <f>IF(G54&lt;='RawData'!$D$54,G54,0)</f>
        <v>0</v>
      </c>
    </row>
    <row r="55" spans="1:10" x14ac:dyDescent="0.15">
      <c r="A55" s="11" t="s">
        <v>61</v>
      </c>
      <c r="B55" s="7">
        <f>VLOOKUP(A55, RawData[], 2, 1)</f>
        <v>1.62</v>
      </c>
      <c r="C55" s="4">
        <v>137000</v>
      </c>
      <c r="D55" s="4">
        <f t="shared" si="5"/>
        <v>125000</v>
      </c>
      <c r="E55" s="4">
        <f t="shared" si="1"/>
        <v>225000</v>
      </c>
      <c r="F55" s="4">
        <f t="shared" si="2"/>
        <v>600000</v>
      </c>
      <c r="G55" s="7">
        <f t="shared" si="4"/>
        <v>125000</v>
      </c>
      <c r="H55" s="7" t="str">
        <f t="shared" si="3"/>
        <v>Basic</v>
      </c>
      <c r="I55" s="22">
        <f>IF(Table2[[#This Row],[MinCost]] &gt; Table2[[#This Row],[WTP_VND]], 1, 0)</f>
        <v>0</v>
      </c>
      <c r="J55" s="12">
        <f>IF(G55&lt;='RawData'!$D$55,G55,0)</f>
        <v>0</v>
      </c>
    </row>
    <row r="56" spans="1:10" x14ac:dyDescent="0.15">
      <c r="A56" s="11" t="s">
        <v>62</v>
      </c>
      <c r="B56" s="7">
        <f>VLOOKUP(A56, RawData[], 2, 1)</f>
        <v>31.39</v>
      </c>
      <c r="C56" s="4">
        <v>302000</v>
      </c>
      <c r="D56" s="4">
        <f t="shared" si="5"/>
        <v>317510</v>
      </c>
      <c r="E56" s="4">
        <f t="shared" si="1"/>
        <v>327510</v>
      </c>
      <c r="F56" s="4">
        <f t="shared" si="2"/>
        <v>600000</v>
      </c>
      <c r="G56" s="7">
        <f t="shared" si="4"/>
        <v>317510</v>
      </c>
      <c r="H56" s="7" t="str">
        <f t="shared" si="3"/>
        <v>Basic</v>
      </c>
      <c r="I56" s="22">
        <f>IF(Table2[[#This Row],[MinCost]] &gt; Table2[[#This Row],[WTP_VND]], 1, 0)</f>
        <v>1</v>
      </c>
      <c r="J56" s="12">
        <f>IF(G56&lt;='RawData'!$D$56,G56,0)</f>
        <v>0</v>
      </c>
    </row>
    <row r="57" spans="1:10" x14ac:dyDescent="0.15">
      <c r="A57" s="11" t="s">
        <v>63</v>
      </c>
      <c r="B57" s="7">
        <f>VLOOKUP(A57, RawData[], 2, 1)</f>
        <v>13.58</v>
      </c>
      <c r="C57" s="4">
        <v>211000</v>
      </c>
      <c r="D57" s="4">
        <f t="shared" si="5"/>
        <v>157220</v>
      </c>
      <c r="E57" s="4">
        <f t="shared" si="1"/>
        <v>225000</v>
      </c>
      <c r="F57" s="4">
        <f t="shared" si="2"/>
        <v>600000</v>
      </c>
      <c r="G57" s="7">
        <f t="shared" si="4"/>
        <v>157220</v>
      </c>
      <c r="H57" s="7" t="str">
        <f t="shared" si="3"/>
        <v>Basic</v>
      </c>
      <c r="I57" s="22">
        <f>IF(Table2[[#This Row],[MinCost]] &gt; Table2[[#This Row],[WTP_VND]], 1, 0)</f>
        <v>0</v>
      </c>
      <c r="J57" s="12">
        <f>IF(G57&lt;='RawData'!$D$57,G57,0)</f>
        <v>157220</v>
      </c>
    </row>
    <row r="58" spans="1:10" x14ac:dyDescent="0.15">
      <c r="A58" s="11" t="s">
        <v>64</v>
      </c>
      <c r="B58" s="7">
        <f>VLOOKUP(A58, RawData[], 2, 1)</f>
        <v>58.6</v>
      </c>
      <c r="C58" s="4">
        <v>448000</v>
      </c>
      <c r="D58" s="4">
        <f t="shared" si="5"/>
        <v>562400</v>
      </c>
      <c r="E58" s="4">
        <f t="shared" si="1"/>
        <v>572400</v>
      </c>
      <c r="F58" s="4">
        <f t="shared" si="2"/>
        <v>600000</v>
      </c>
      <c r="G58" s="7">
        <f t="shared" si="4"/>
        <v>562400</v>
      </c>
      <c r="H58" s="7" t="str">
        <f t="shared" si="3"/>
        <v>Basic</v>
      </c>
      <c r="I58" s="22">
        <f>IF(Table2[[#This Row],[MinCost]] &gt; Table2[[#This Row],[WTP_VND]], 1, 0)</f>
        <v>1</v>
      </c>
      <c r="J58" s="12">
        <f>IF(G58&lt;='RawData'!$D$58,G58,0)</f>
        <v>0</v>
      </c>
    </row>
    <row r="59" spans="1:10" x14ac:dyDescent="0.15">
      <c r="A59" s="11" t="s">
        <v>65</v>
      </c>
      <c r="B59" s="7">
        <f>VLOOKUP(A59, RawData[], 2, 1)</f>
        <v>8.6999999999999993</v>
      </c>
      <c r="C59" s="4">
        <v>170000</v>
      </c>
      <c r="D59" s="4">
        <f t="shared" si="5"/>
        <v>125000</v>
      </c>
      <c r="E59" s="4">
        <f t="shared" si="1"/>
        <v>225000</v>
      </c>
      <c r="F59" s="4">
        <f t="shared" si="2"/>
        <v>600000</v>
      </c>
      <c r="G59" s="7">
        <f t="shared" si="4"/>
        <v>125000</v>
      </c>
      <c r="H59" s="7" t="str">
        <f t="shared" si="3"/>
        <v>Basic</v>
      </c>
      <c r="I59" s="22">
        <f>IF(Table2[[#This Row],[MinCost]] &gt; Table2[[#This Row],[WTP_VND]], 1, 0)</f>
        <v>0</v>
      </c>
      <c r="J59" s="12">
        <f>IF(G59&lt;='RawData'!$D$59,G59,0)</f>
        <v>0</v>
      </c>
    </row>
    <row r="60" spans="1:10" x14ac:dyDescent="0.15">
      <c r="A60" s="11" t="s">
        <v>66</v>
      </c>
      <c r="B60" s="7">
        <f>VLOOKUP(A60, RawData[], 2, 1)</f>
        <v>94.53</v>
      </c>
      <c r="C60" s="4">
        <v>604000</v>
      </c>
      <c r="D60" s="4">
        <f t="shared" si="5"/>
        <v>885770</v>
      </c>
      <c r="E60" s="4">
        <f t="shared" si="1"/>
        <v>895770</v>
      </c>
      <c r="F60" s="4">
        <f t="shared" si="2"/>
        <v>600000</v>
      </c>
      <c r="G60" s="7">
        <f t="shared" si="4"/>
        <v>600000</v>
      </c>
      <c r="H60" s="7" t="str">
        <f t="shared" si="3"/>
        <v>Unlimited</v>
      </c>
      <c r="I60" s="22">
        <f>IF(Table2[[#This Row],[MinCost]] &gt; Table2[[#This Row],[WTP_VND]], 1, 0)</f>
        <v>0</v>
      </c>
      <c r="J60" s="12">
        <f>IF(G60&lt;='RawData'!$D$60,G60,0)</f>
        <v>0</v>
      </c>
    </row>
    <row r="61" spans="1:10" x14ac:dyDescent="0.15">
      <c r="A61" s="11" t="s">
        <v>67</v>
      </c>
      <c r="B61" s="7">
        <f>VLOOKUP(A61, RawData[], 2, 1)</f>
        <v>14.62</v>
      </c>
      <c r="C61" s="4">
        <v>232000</v>
      </c>
      <c r="D61" s="4">
        <f t="shared" si="5"/>
        <v>166580</v>
      </c>
      <c r="E61" s="4">
        <f t="shared" si="1"/>
        <v>225000</v>
      </c>
      <c r="F61" s="4">
        <f t="shared" si="2"/>
        <v>600000</v>
      </c>
      <c r="G61" s="7">
        <f t="shared" si="4"/>
        <v>166580</v>
      </c>
      <c r="H61" s="7" t="str">
        <f t="shared" si="3"/>
        <v>Basic</v>
      </c>
      <c r="I61" s="22">
        <f>IF(Table2[[#This Row],[MinCost]] &gt; Table2[[#This Row],[WTP_VND]], 1, 0)</f>
        <v>0</v>
      </c>
      <c r="J61" s="12">
        <f>IF(G61&lt;='RawData'!$D$61,G61,0)</f>
        <v>166580</v>
      </c>
    </row>
    <row r="62" spans="1:10" x14ac:dyDescent="0.15">
      <c r="A62" s="11" t="s">
        <v>68</v>
      </c>
      <c r="B62" s="7">
        <f>VLOOKUP(A62, RawData[], 2, 1)</f>
        <v>8.15</v>
      </c>
      <c r="C62" s="4">
        <v>194000</v>
      </c>
      <c r="D62" s="4">
        <f t="shared" si="5"/>
        <v>125000</v>
      </c>
      <c r="E62" s="4">
        <f t="shared" si="1"/>
        <v>225000</v>
      </c>
      <c r="F62" s="4">
        <f t="shared" si="2"/>
        <v>600000</v>
      </c>
      <c r="G62" s="7">
        <f t="shared" si="4"/>
        <v>125000</v>
      </c>
      <c r="H62" s="7" t="str">
        <f t="shared" si="3"/>
        <v>Basic</v>
      </c>
      <c r="I62" s="22">
        <f>IF(Table2[[#This Row],[MinCost]] &gt; Table2[[#This Row],[WTP_VND]], 1, 0)</f>
        <v>0</v>
      </c>
      <c r="J62" s="12">
        <f>IF(G62&lt;='RawData'!$D$62,G62,0)</f>
        <v>125000</v>
      </c>
    </row>
    <row r="63" spans="1:10" x14ac:dyDescent="0.15">
      <c r="A63" s="11" t="s">
        <v>69</v>
      </c>
      <c r="B63" s="7">
        <f>VLOOKUP(A63, RawData[], 2, 1)</f>
        <v>5.07</v>
      </c>
      <c r="C63" s="4">
        <v>152000</v>
      </c>
      <c r="D63" s="4">
        <f t="shared" si="5"/>
        <v>125000</v>
      </c>
      <c r="E63" s="4">
        <f t="shared" si="1"/>
        <v>225000</v>
      </c>
      <c r="F63" s="4">
        <f t="shared" si="2"/>
        <v>600000</v>
      </c>
      <c r="G63" s="7">
        <f t="shared" si="4"/>
        <v>125000</v>
      </c>
      <c r="H63" s="7" t="str">
        <f t="shared" si="3"/>
        <v>Basic</v>
      </c>
      <c r="I63" s="22">
        <f>IF(Table2[[#This Row],[MinCost]] &gt; Table2[[#This Row],[WTP_VND]], 1, 0)</f>
        <v>0</v>
      </c>
      <c r="J63" s="12">
        <f>IF(G63&lt;='RawData'!$D$63,G63,0)</f>
        <v>0</v>
      </c>
    </row>
    <row r="64" spans="1:10" x14ac:dyDescent="0.15">
      <c r="A64" s="11" t="s">
        <v>70</v>
      </c>
      <c r="B64" s="7">
        <f>VLOOKUP(A64, RawData[], 2, 1)</f>
        <v>3.51</v>
      </c>
      <c r="C64" s="4">
        <v>176000</v>
      </c>
      <c r="D64" s="4">
        <f t="shared" si="5"/>
        <v>125000</v>
      </c>
      <c r="E64" s="4">
        <f t="shared" si="1"/>
        <v>225000</v>
      </c>
      <c r="F64" s="4">
        <f t="shared" si="2"/>
        <v>600000</v>
      </c>
      <c r="G64" s="7">
        <f t="shared" si="4"/>
        <v>125000</v>
      </c>
      <c r="H64" s="7" t="str">
        <f t="shared" si="3"/>
        <v>Basic</v>
      </c>
      <c r="I64" s="22">
        <f>IF(Table2[[#This Row],[MinCost]] &gt; Table2[[#This Row],[WTP_VND]], 1, 0)</f>
        <v>0</v>
      </c>
      <c r="J64" s="12">
        <f>IF(G64&lt;='RawData'!$D$64,G64,0)</f>
        <v>125000</v>
      </c>
    </row>
    <row r="65" spans="1:10" x14ac:dyDescent="0.15">
      <c r="A65" s="11" t="s">
        <v>71</v>
      </c>
      <c r="B65" s="7">
        <f>VLOOKUP(A65, RawData[], 2, 1)</f>
        <v>5.25</v>
      </c>
      <c r="C65" s="4">
        <v>183000</v>
      </c>
      <c r="D65" s="4">
        <f t="shared" si="5"/>
        <v>125000</v>
      </c>
      <c r="E65" s="4">
        <f t="shared" si="1"/>
        <v>225000</v>
      </c>
      <c r="F65" s="4">
        <f t="shared" si="2"/>
        <v>600000</v>
      </c>
      <c r="G65" s="7">
        <f t="shared" si="4"/>
        <v>125000</v>
      </c>
      <c r="H65" s="7" t="str">
        <f t="shared" si="3"/>
        <v>Basic</v>
      </c>
      <c r="I65" s="22">
        <f>IF(Table2[[#This Row],[MinCost]] &gt; Table2[[#This Row],[WTP_VND]], 1, 0)</f>
        <v>0</v>
      </c>
      <c r="J65" s="12">
        <f>IF(G65&lt;='RawData'!$D$65,G65,0)</f>
        <v>125000</v>
      </c>
    </row>
    <row r="66" spans="1:10" x14ac:dyDescent="0.15">
      <c r="A66" s="11" t="s">
        <v>72</v>
      </c>
      <c r="B66" s="7">
        <f>VLOOKUP(A66, RawData[], 2, 1)</f>
        <v>34.76</v>
      </c>
      <c r="C66" s="4">
        <v>320000</v>
      </c>
      <c r="D66" s="4">
        <f t="shared" ref="D66:D97" si="6">$M$7 + $M$10 * (MAX(0,B66-$N$7))</f>
        <v>347840</v>
      </c>
      <c r="E66" s="4">
        <f t="shared" ref="E66:E129" si="7">$M$8 + $M$10 * (MAX(0,B66-$N$8))</f>
        <v>357840</v>
      </c>
      <c r="F66" s="4">
        <f t="shared" ref="F66:F129" si="8">$M$9 + $M$10 * (MAX(0,B66-$N$9))</f>
        <v>600000</v>
      </c>
      <c r="G66" s="7">
        <f t="shared" si="4"/>
        <v>347840</v>
      </c>
      <c r="H66" s="7" t="str">
        <f t="shared" ref="H66:H129" si="9">IF(G66=D66,"Basic",IF(G66=E66,"Advanced","Unlimited"))</f>
        <v>Basic</v>
      </c>
      <c r="I66" s="22">
        <f>IF(Table2[[#This Row],[MinCost]] &gt; Table2[[#This Row],[WTP_VND]], 1, 0)</f>
        <v>1</v>
      </c>
      <c r="J66" s="12">
        <f>IF(G66&lt;='RawData'!$D$66,G66,0)</f>
        <v>0</v>
      </c>
    </row>
    <row r="67" spans="1:10" x14ac:dyDescent="0.15">
      <c r="A67" s="11" t="s">
        <v>73</v>
      </c>
      <c r="B67" s="7">
        <f>VLOOKUP(A67, RawData[], 2, 1)</f>
        <v>1.22</v>
      </c>
      <c r="C67" s="4">
        <v>153000</v>
      </c>
      <c r="D67" s="4">
        <f t="shared" si="6"/>
        <v>125000</v>
      </c>
      <c r="E67" s="4">
        <f t="shared" si="7"/>
        <v>225000</v>
      </c>
      <c r="F67" s="4">
        <f t="shared" si="8"/>
        <v>600000</v>
      </c>
      <c r="G67" s="7">
        <f t="shared" ref="G67:G130" si="10">MIN(D67:F67)</f>
        <v>125000</v>
      </c>
      <c r="H67" s="7" t="str">
        <f t="shared" si="9"/>
        <v>Basic</v>
      </c>
      <c r="I67" s="22">
        <f>IF(Table2[[#This Row],[MinCost]] &gt; Table2[[#This Row],[WTP_VND]], 1, 0)</f>
        <v>0</v>
      </c>
      <c r="J67" s="12">
        <f>IF(G67&lt;='RawData'!$D$67,G67,0)</f>
        <v>0</v>
      </c>
    </row>
    <row r="68" spans="1:10" x14ac:dyDescent="0.15">
      <c r="A68" s="11" t="s">
        <v>74</v>
      </c>
      <c r="B68" s="7">
        <f>VLOOKUP(A68, RawData[], 2, 1)</f>
        <v>13.66</v>
      </c>
      <c r="C68" s="4">
        <v>197000</v>
      </c>
      <c r="D68" s="4">
        <f t="shared" si="6"/>
        <v>157940</v>
      </c>
      <c r="E68" s="4">
        <f t="shared" si="7"/>
        <v>225000</v>
      </c>
      <c r="F68" s="4">
        <f t="shared" si="8"/>
        <v>600000</v>
      </c>
      <c r="G68" s="7">
        <f t="shared" si="10"/>
        <v>157940</v>
      </c>
      <c r="H68" s="7" t="str">
        <f t="shared" si="9"/>
        <v>Basic</v>
      </c>
      <c r="I68" s="22">
        <f>IF(Table2[[#This Row],[MinCost]] &gt; Table2[[#This Row],[WTP_VND]], 1, 0)</f>
        <v>0</v>
      </c>
      <c r="J68" s="12">
        <f>IF(G68&lt;='RawData'!$D$68,G68,0)</f>
        <v>0</v>
      </c>
    </row>
    <row r="69" spans="1:10" x14ac:dyDescent="0.15">
      <c r="A69" s="11" t="s">
        <v>75</v>
      </c>
      <c r="B69" s="7">
        <f>VLOOKUP(A69, RawData[], 2, 1)</f>
        <v>34.92</v>
      </c>
      <c r="C69" s="4">
        <v>332000</v>
      </c>
      <c r="D69" s="4">
        <f t="shared" si="6"/>
        <v>349280</v>
      </c>
      <c r="E69" s="4">
        <f t="shared" si="7"/>
        <v>359280</v>
      </c>
      <c r="F69" s="4">
        <f t="shared" si="8"/>
        <v>600000</v>
      </c>
      <c r="G69" s="7">
        <f t="shared" si="10"/>
        <v>349280</v>
      </c>
      <c r="H69" s="7" t="str">
        <f t="shared" si="9"/>
        <v>Basic</v>
      </c>
      <c r="I69" s="22">
        <f>IF(Table2[[#This Row],[MinCost]] &gt; Table2[[#This Row],[WTP_VND]], 1, 0)</f>
        <v>1</v>
      </c>
      <c r="J69" s="12">
        <f>IF(G69&lt;='RawData'!$D$69,G69,0)</f>
        <v>0</v>
      </c>
    </row>
    <row r="70" spans="1:10" x14ac:dyDescent="0.15">
      <c r="A70" s="11" t="s">
        <v>76</v>
      </c>
      <c r="B70" s="7">
        <f>VLOOKUP(A70, RawData[], 2, 1)</f>
        <v>7.15</v>
      </c>
      <c r="C70" s="4">
        <v>154000</v>
      </c>
      <c r="D70" s="4">
        <f t="shared" si="6"/>
        <v>125000</v>
      </c>
      <c r="E70" s="4">
        <f t="shared" si="7"/>
        <v>225000</v>
      </c>
      <c r="F70" s="4">
        <f t="shared" si="8"/>
        <v>600000</v>
      </c>
      <c r="G70" s="7">
        <f t="shared" si="10"/>
        <v>125000</v>
      </c>
      <c r="H70" s="7" t="str">
        <f t="shared" si="9"/>
        <v>Basic</v>
      </c>
      <c r="I70" s="22">
        <f>IF(Table2[[#This Row],[MinCost]] &gt; Table2[[#This Row],[WTP_VND]], 1, 0)</f>
        <v>0</v>
      </c>
      <c r="J70" s="12">
        <f>IF(G70&lt;='RawData'!$D$70,G70,0)</f>
        <v>0</v>
      </c>
    </row>
    <row r="71" spans="1:10" x14ac:dyDescent="0.15">
      <c r="A71" s="11" t="s">
        <v>77</v>
      </c>
      <c r="B71" s="7">
        <f>VLOOKUP(A71, RawData[], 2, 1)</f>
        <v>2.83</v>
      </c>
      <c r="C71" s="4">
        <v>158000</v>
      </c>
      <c r="D71" s="4">
        <f t="shared" si="6"/>
        <v>125000</v>
      </c>
      <c r="E71" s="4">
        <f t="shared" si="7"/>
        <v>225000</v>
      </c>
      <c r="F71" s="4">
        <f t="shared" si="8"/>
        <v>600000</v>
      </c>
      <c r="G71" s="7">
        <f t="shared" si="10"/>
        <v>125000</v>
      </c>
      <c r="H71" s="7" t="str">
        <f t="shared" si="9"/>
        <v>Basic</v>
      </c>
      <c r="I71" s="22">
        <f>IF(Table2[[#This Row],[MinCost]] &gt; Table2[[#This Row],[WTP_VND]], 1, 0)</f>
        <v>0</v>
      </c>
      <c r="J71" s="12">
        <f>IF(G71&lt;='RawData'!$D$71,G71,0)</f>
        <v>0</v>
      </c>
    </row>
    <row r="72" spans="1:10" x14ac:dyDescent="0.15">
      <c r="A72" s="11" t="s">
        <v>78</v>
      </c>
      <c r="B72" s="7">
        <f>VLOOKUP(A72, RawData[], 2, 1)</f>
        <v>8.3699999999999992</v>
      </c>
      <c r="C72" s="4">
        <v>177000</v>
      </c>
      <c r="D72" s="4">
        <f t="shared" si="6"/>
        <v>125000</v>
      </c>
      <c r="E72" s="4">
        <f t="shared" si="7"/>
        <v>225000</v>
      </c>
      <c r="F72" s="4">
        <f t="shared" si="8"/>
        <v>600000</v>
      </c>
      <c r="G72" s="7">
        <f t="shared" si="10"/>
        <v>125000</v>
      </c>
      <c r="H72" s="7" t="str">
        <f t="shared" si="9"/>
        <v>Basic</v>
      </c>
      <c r="I72" s="22">
        <f>IF(Table2[[#This Row],[MinCost]] &gt; Table2[[#This Row],[WTP_VND]], 1, 0)</f>
        <v>0</v>
      </c>
      <c r="J72" s="12">
        <f>IF(G72&lt;='RawData'!$D$72,G72,0)</f>
        <v>125000</v>
      </c>
    </row>
    <row r="73" spans="1:10" x14ac:dyDescent="0.15">
      <c r="A73" s="11" t="s">
        <v>79</v>
      </c>
      <c r="B73" s="7">
        <f>VLOOKUP(A73, RawData[], 2, 1)</f>
        <v>13.57</v>
      </c>
      <c r="C73" s="4">
        <v>220000</v>
      </c>
      <c r="D73" s="4">
        <f t="shared" si="6"/>
        <v>157130</v>
      </c>
      <c r="E73" s="4">
        <f t="shared" si="7"/>
        <v>225000</v>
      </c>
      <c r="F73" s="4">
        <f t="shared" si="8"/>
        <v>600000</v>
      </c>
      <c r="G73" s="7">
        <f t="shared" si="10"/>
        <v>157130</v>
      </c>
      <c r="H73" s="7" t="str">
        <f t="shared" si="9"/>
        <v>Basic</v>
      </c>
      <c r="I73" s="22">
        <f>IF(Table2[[#This Row],[MinCost]] &gt; Table2[[#This Row],[WTP_VND]], 1, 0)</f>
        <v>0</v>
      </c>
      <c r="J73" s="12">
        <f>IF(G73&lt;='RawData'!$D$73,G73,0)</f>
        <v>157130</v>
      </c>
    </row>
    <row r="74" spans="1:10" x14ac:dyDescent="0.15">
      <c r="A74" s="11" t="s">
        <v>80</v>
      </c>
      <c r="B74" s="7">
        <f>VLOOKUP(A74, RawData[], 2, 1)</f>
        <v>20.190000000000001</v>
      </c>
      <c r="C74" s="4">
        <v>258000</v>
      </c>
      <c r="D74" s="4">
        <f t="shared" si="6"/>
        <v>216710</v>
      </c>
      <c r="E74" s="4">
        <f t="shared" si="7"/>
        <v>226710</v>
      </c>
      <c r="F74" s="4">
        <f t="shared" si="8"/>
        <v>600000</v>
      </c>
      <c r="G74" s="7">
        <f t="shared" si="10"/>
        <v>216710</v>
      </c>
      <c r="H74" s="7" t="str">
        <f t="shared" si="9"/>
        <v>Basic</v>
      </c>
      <c r="I74" s="22">
        <f>IF(Table2[[#This Row],[MinCost]] &gt; Table2[[#This Row],[WTP_VND]], 1, 0)</f>
        <v>0</v>
      </c>
      <c r="J74" s="12">
        <f>IF(G74&lt;='RawData'!$D$74,G74,0)</f>
        <v>0</v>
      </c>
    </row>
    <row r="75" spans="1:10" x14ac:dyDescent="0.15">
      <c r="A75" s="11" t="s">
        <v>81</v>
      </c>
      <c r="B75" s="7">
        <f>VLOOKUP(A75, RawData[], 2, 1)</f>
        <v>0.7</v>
      </c>
      <c r="C75" s="4">
        <v>128000</v>
      </c>
      <c r="D75" s="4">
        <f t="shared" si="6"/>
        <v>125000</v>
      </c>
      <c r="E75" s="4">
        <f t="shared" si="7"/>
        <v>225000</v>
      </c>
      <c r="F75" s="4">
        <f t="shared" si="8"/>
        <v>600000</v>
      </c>
      <c r="G75" s="7">
        <f t="shared" si="10"/>
        <v>125000</v>
      </c>
      <c r="H75" s="7" t="str">
        <f t="shared" si="9"/>
        <v>Basic</v>
      </c>
      <c r="I75" s="22">
        <f>IF(Table2[[#This Row],[MinCost]] &gt; Table2[[#This Row],[WTP_VND]], 1, 0)</f>
        <v>0</v>
      </c>
      <c r="J75" s="12">
        <f>IF(G75&lt;='RawData'!$D$75,G75,0)</f>
        <v>0</v>
      </c>
    </row>
    <row r="76" spans="1:10" x14ac:dyDescent="0.15">
      <c r="A76" s="11" t="s">
        <v>82</v>
      </c>
      <c r="B76" s="7">
        <f>VLOOKUP(A76, RawData[], 2, 1)</f>
        <v>10.62</v>
      </c>
      <c r="C76" s="4">
        <v>182000</v>
      </c>
      <c r="D76" s="4">
        <f t="shared" si="6"/>
        <v>130580</v>
      </c>
      <c r="E76" s="4">
        <f t="shared" si="7"/>
        <v>225000</v>
      </c>
      <c r="F76" s="4">
        <f t="shared" si="8"/>
        <v>600000</v>
      </c>
      <c r="G76" s="7">
        <f t="shared" si="10"/>
        <v>130580</v>
      </c>
      <c r="H76" s="7" t="str">
        <f t="shared" si="9"/>
        <v>Basic</v>
      </c>
      <c r="I76" s="22">
        <f>IF(Table2[[#This Row],[MinCost]] &gt; Table2[[#This Row],[WTP_VND]], 1, 0)</f>
        <v>0</v>
      </c>
      <c r="J76" s="12">
        <f>IF(G76&lt;='RawData'!$D$76,G76,0)</f>
        <v>130580</v>
      </c>
    </row>
    <row r="77" spans="1:10" x14ac:dyDescent="0.15">
      <c r="A77" s="11" t="s">
        <v>83</v>
      </c>
      <c r="B77" s="7">
        <f>VLOOKUP(A77, RawData[], 2, 1)</f>
        <v>3.52</v>
      </c>
      <c r="C77" s="4">
        <v>160000</v>
      </c>
      <c r="D77" s="4">
        <f t="shared" si="6"/>
        <v>125000</v>
      </c>
      <c r="E77" s="4">
        <f t="shared" si="7"/>
        <v>225000</v>
      </c>
      <c r="F77" s="4">
        <f t="shared" si="8"/>
        <v>600000</v>
      </c>
      <c r="G77" s="7">
        <f t="shared" si="10"/>
        <v>125000</v>
      </c>
      <c r="H77" s="7" t="str">
        <f t="shared" si="9"/>
        <v>Basic</v>
      </c>
      <c r="I77" s="22">
        <f>IF(Table2[[#This Row],[MinCost]] &gt; Table2[[#This Row],[WTP_VND]], 1, 0)</f>
        <v>0</v>
      </c>
      <c r="J77" s="12">
        <f>IF(G77&lt;='RawData'!$D$77,G77,0)</f>
        <v>0</v>
      </c>
    </row>
    <row r="78" spans="1:10" x14ac:dyDescent="0.15">
      <c r="A78" s="11" t="s">
        <v>84</v>
      </c>
      <c r="B78" s="7">
        <f>VLOOKUP(A78, RawData[], 2, 1)</f>
        <v>13.77</v>
      </c>
      <c r="C78" s="4">
        <v>195000</v>
      </c>
      <c r="D78" s="4">
        <f t="shared" si="6"/>
        <v>158930</v>
      </c>
      <c r="E78" s="4">
        <f t="shared" si="7"/>
        <v>225000</v>
      </c>
      <c r="F78" s="4">
        <f t="shared" si="8"/>
        <v>600000</v>
      </c>
      <c r="G78" s="7">
        <f t="shared" si="10"/>
        <v>158930</v>
      </c>
      <c r="H78" s="7" t="str">
        <f t="shared" si="9"/>
        <v>Basic</v>
      </c>
      <c r="I78" s="22">
        <f>IF(Table2[[#This Row],[MinCost]] &gt; Table2[[#This Row],[WTP_VND]], 1, 0)</f>
        <v>0</v>
      </c>
      <c r="J78" s="12">
        <f>IF(G78&lt;='RawData'!$D$78,G78,0)</f>
        <v>0</v>
      </c>
    </row>
    <row r="79" spans="1:10" x14ac:dyDescent="0.15">
      <c r="A79" s="11" t="s">
        <v>85</v>
      </c>
      <c r="B79" s="7">
        <f>VLOOKUP(A79, RawData[], 2, 1)</f>
        <v>3.07</v>
      </c>
      <c r="C79" s="4">
        <v>158000</v>
      </c>
      <c r="D79" s="4">
        <f t="shared" si="6"/>
        <v>125000</v>
      </c>
      <c r="E79" s="4">
        <f t="shared" si="7"/>
        <v>225000</v>
      </c>
      <c r="F79" s="4">
        <f t="shared" si="8"/>
        <v>600000</v>
      </c>
      <c r="G79" s="7">
        <f t="shared" si="10"/>
        <v>125000</v>
      </c>
      <c r="H79" s="7" t="str">
        <f t="shared" si="9"/>
        <v>Basic</v>
      </c>
      <c r="I79" s="22">
        <f>IF(Table2[[#This Row],[MinCost]] &gt; Table2[[#This Row],[WTP_VND]], 1, 0)</f>
        <v>0</v>
      </c>
      <c r="J79" s="12">
        <f>IF(G79&lt;='RawData'!$D$79,G79,0)</f>
        <v>0</v>
      </c>
    </row>
    <row r="80" spans="1:10" x14ac:dyDescent="0.15">
      <c r="A80" s="11" t="s">
        <v>86</v>
      </c>
      <c r="B80" s="7">
        <f>VLOOKUP(A80, RawData[], 2, 1)</f>
        <v>3.28</v>
      </c>
      <c r="C80" s="4">
        <v>148000</v>
      </c>
      <c r="D80" s="4">
        <f t="shared" si="6"/>
        <v>125000</v>
      </c>
      <c r="E80" s="4">
        <f t="shared" si="7"/>
        <v>225000</v>
      </c>
      <c r="F80" s="4">
        <f t="shared" si="8"/>
        <v>600000</v>
      </c>
      <c r="G80" s="7">
        <f t="shared" si="10"/>
        <v>125000</v>
      </c>
      <c r="H80" s="7" t="str">
        <f t="shared" si="9"/>
        <v>Basic</v>
      </c>
      <c r="I80" s="22">
        <f>IF(Table2[[#This Row],[MinCost]] &gt; Table2[[#This Row],[WTP_VND]], 1, 0)</f>
        <v>0</v>
      </c>
      <c r="J80" s="12">
        <f>IF(G80&lt;='RawData'!$D$80,G80,0)</f>
        <v>0</v>
      </c>
    </row>
    <row r="81" spans="1:10" x14ac:dyDescent="0.15">
      <c r="A81" s="11" t="s">
        <v>87</v>
      </c>
      <c r="B81" s="7">
        <f>VLOOKUP(A81, RawData[], 2, 1)</f>
        <v>27.06</v>
      </c>
      <c r="C81" s="4">
        <v>272000</v>
      </c>
      <c r="D81" s="4">
        <f t="shared" si="6"/>
        <v>278540</v>
      </c>
      <c r="E81" s="4">
        <f t="shared" si="7"/>
        <v>288540</v>
      </c>
      <c r="F81" s="4">
        <f t="shared" si="8"/>
        <v>600000</v>
      </c>
      <c r="G81" s="7">
        <f t="shared" si="10"/>
        <v>278540</v>
      </c>
      <c r="H81" s="7" t="str">
        <f t="shared" si="9"/>
        <v>Basic</v>
      </c>
      <c r="I81" s="22">
        <f>IF(Table2[[#This Row],[MinCost]] &gt; Table2[[#This Row],[WTP_VND]], 1, 0)</f>
        <v>1</v>
      </c>
      <c r="J81" s="12">
        <f>IF(G81&lt;='RawData'!$D$81,G81,0)</f>
        <v>0</v>
      </c>
    </row>
    <row r="82" spans="1:10" x14ac:dyDescent="0.15">
      <c r="A82" s="11" t="s">
        <v>88</v>
      </c>
      <c r="B82" s="7">
        <f>VLOOKUP(A82, RawData[], 2, 1)</f>
        <v>21.67</v>
      </c>
      <c r="C82" s="4">
        <v>240000</v>
      </c>
      <c r="D82" s="4">
        <f t="shared" si="6"/>
        <v>230030</v>
      </c>
      <c r="E82" s="4">
        <f t="shared" si="7"/>
        <v>240030</v>
      </c>
      <c r="F82" s="4">
        <f t="shared" si="8"/>
        <v>600000</v>
      </c>
      <c r="G82" s="7">
        <f t="shared" si="10"/>
        <v>230030</v>
      </c>
      <c r="H82" s="7" t="str">
        <f t="shared" si="9"/>
        <v>Basic</v>
      </c>
      <c r="I82" s="22">
        <f>IF(Table2[[#This Row],[MinCost]] &gt; Table2[[#This Row],[WTP_VND]], 1, 0)</f>
        <v>0</v>
      </c>
      <c r="J82" s="12">
        <f>IF(G82&lt;='RawData'!$D$82,G82,0)</f>
        <v>0</v>
      </c>
    </row>
    <row r="83" spans="1:10" x14ac:dyDescent="0.15">
      <c r="A83" s="11" t="s">
        <v>89</v>
      </c>
      <c r="B83" s="7">
        <f>VLOOKUP(A83, RawData[], 2, 1)</f>
        <v>13.07</v>
      </c>
      <c r="C83" s="4">
        <v>202000</v>
      </c>
      <c r="D83" s="4">
        <f t="shared" si="6"/>
        <v>152630</v>
      </c>
      <c r="E83" s="4">
        <f t="shared" si="7"/>
        <v>225000</v>
      </c>
      <c r="F83" s="4">
        <f t="shared" si="8"/>
        <v>600000</v>
      </c>
      <c r="G83" s="7">
        <f t="shared" si="10"/>
        <v>152630</v>
      </c>
      <c r="H83" s="7" t="str">
        <f t="shared" si="9"/>
        <v>Basic</v>
      </c>
      <c r="I83" s="22">
        <f>IF(Table2[[#This Row],[MinCost]] &gt; Table2[[#This Row],[WTP_VND]], 1, 0)</f>
        <v>0</v>
      </c>
      <c r="J83" s="12">
        <f>IF(G83&lt;='RawData'!$D$83,G83,0)</f>
        <v>0</v>
      </c>
    </row>
    <row r="84" spans="1:10" x14ac:dyDescent="0.15">
      <c r="A84" s="11" t="s">
        <v>90</v>
      </c>
      <c r="B84" s="7">
        <f>VLOOKUP(A84, RawData[], 2, 1)</f>
        <v>73.819999999999993</v>
      </c>
      <c r="C84" s="4">
        <v>522000</v>
      </c>
      <c r="D84" s="4">
        <f t="shared" si="6"/>
        <v>699379.99999999988</v>
      </c>
      <c r="E84" s="4">
        <f t="shared" si="7"/>
        <v>709380</v>
      </c>
      <c r="F84" s="4">
        <f t="shared" si="8"/>
        <v>600000</v>
      </c>
      <c r="G84" s="7">
        <f t="shared" si="10"/>
        <v>600000</v>
      </c>
      <c r="H84" s="7" t="str">
        <f t="shared" si="9"/>
        <v>Unlimited</v>
      </c>
      <c r="I84" s="22">
        <f>IF(Table2[[#This Row],[MinCost]] &gt; Table2[[#This Row],[WTP_VND]], 1, 0)</f>
        <v>1</v>
      </c>
      <c r="J84" s="12">
        <f>IF(G84&lt;='RawData'!$D$84,G84,0)</f>
        <v>0</v>
      </c>
    </row>
    <row r="85" spans="1:10" x14ac:dyDescent="0.15">
      <c r="A85" s="11" t="s">
        <v>91</v>
      </c>
      <c r="B85" s="7">
        <f>VLOOKUP(A85, RawData[], 2, 1)</f>
        <v>33.56</v>
      </c>
      <c r="C85" s="4">
        <v>301000</v>
      </c>
      <c r="D85" s="4">
        <f t="shared" si="6"/>
        <v>337040</v>
      </c>
      <c r="E85" s="4">
        <f t="shared" si="7"/>
        <v>347040</v>
      </c>
      <c r="F85" s="4">
        <f t="shared" si="8"/>
        <v>600000</v>
      </c>
      <c r="G85" s="7">
        <f t="shared" si="10"/>
        <v>337040</v>
      </c>
      <c r="H85" s="7" t="str">
        <f t="shared" si="9"/>
        <v>Basic</v>
      </c>
      <c r="I85" s="22">
        <f>IF(Table2[[#This Row],[MinCost]] &gt; Table2[[#This Row],[WTP_VND]], 1, 0)</f>
        <v>1</v>
      </c>
      <c r="J85" s="12">
        <f>IF(G85&lt;='RawData'!$D$85,G85,0)</f>
        <v>0</v>
      </c>
    </row>
    <row r="86" spans="1:10" x14ac:dyDescent="0.15">
      <c r="A86" s="11" t="s">
        <v>92</v>
      </c>
      <c r="B86" s="7">
        <f>VLOOKUP(A86, RawData[], 2, 1)</f>
        <v>1.73</v>
      </c>
      <c r="C86" s="4">
        <v>148000</v>
      </c>
      <c r="D86" s="4">
        <f t="shared" si="6"/>
        <v>125000</v>
      </c>
      <c r="E86" s="4">
        <f t="shared" si="7"/>
        <v>225000</v>
      </c>
      <c r="F86" s="4">
        <f t="shared" si="8"/>
        <v>600000</v>
      </c>
      <c r="G86" s="7">
        <f t="shared" si="10"/>
        <v>125000</v>
      </c>
      <c r="H86" s="7" t="str">
        <f t="shared" si="9"/>
        <v>Basic</v>
      </c>
      <c r="I86" s="22">
        <f>IF(Table2[[#This Row],[MinCost]] &gt; Table2[[#This Row],[WTP_VND]], 1, 0)</f>
        <v>0</v>
      </c>
      <c r="J86" s="12">
        <f>IF(G86&lt;='RawData'!$D$86,G86,0)</f>
        <v>0</v>
      </c>
    </row>
    <row r="87" spans="1:10" x14ac:dyDescent="0.15">
      <c r="A87" s="11" t="s">
        <v>93</v>
      </c>
      <c r="B87" s="7">
        <f>VLOOKUP(A87, RawData[], 2, 1)</f>
        <v>11.86</v>
      </c>
      <c r="C87" s="4">
        <v>214000</v>
      </c>
      <c r="D87" s="4">
        <f t="shared" si="6"/>
        <v>141740</v>
      </c>
      <c r="E87" s="4">
        <f t="shared" si="7"/>
        <v>225000</v>
      </c>
      <c r="F87" s="4">
        <f t="shared" si="8"/>
        <v>600000</v>
      </c>
      <c r="G87" s="7">
        <f t="shared" si="10"/>
        <v>141740</v>
      </c>
      <c r="H87" s="7" t="str">
        <f t="shared" si="9"/>
        <v>Basic</v>
      </c>
      <c r="I87" s="22">
        <f>IF(Table2[[#This Row],[MinCost]] &gt; Table2[[#This Row],[WTP_VND]], 1, 0)</f>
        <v>0</v>
      </c>
      <c r="J87" s="12">
        <f>IF(G87&lt;='RawData'!$D$87,G87,0)</f>
        <v>141740</v>
      </c>
    </row>
    <row r="88" spans="1:10" x14ac:dyDescent="0.15">
      <c r="A88" s="11" t="s">
        <v>94</v>
      </c>
      <c r="B88" s="7">
        <f>VLOOKUP(A88, RawData[], 2, 1)</f>
        <v>9.35</v>
      </c>
      <c r="C88" s="4">
        <v>174000</v>
      </c>
      <c r="D88" s="4">
        <f t="shared" si="6"/>
        <v>125000</v>
      </c>
      <c r="E88" s="4">
        <f t="shared" si="7"/>
        <v>225000</v>
      </c>
      <c r="F88" s="4">
        <f t="shared" si="8"/>
        <v>600000</v>
      </c>
      <c r="G88" s="7">
        <f t="shared" si="10"/>
        <v>125000</v>
      </c>
      <c r="H88" s="7" t="str">
        <f t="shared" si="9"/>
        <v>Basic</v>
      </c>
      <c r="I88" s="22">
        <f>IF(Table2[[#This Row],[MinCost]] &gt; Table2[[#This Row],[WTP_VND]], 1, 0)</f>
        <v>0</v>
      </c>
      <c r="J88" s="12">
        <f>IF(G88&lt;='RawData'!$D$88,G88,0)</f>
        <v>0</v>
      </c>
    </row>
    <row r="89" spans="1:10" x14ac:dyDescent="0.15">
      <c r="A89" s="11" t="s">
        <v>95</v>
      </c>
      <c r="B89" s="7">
        <f>VLOOKUP(A89, RawData[], 2, 1)</f>
        <v>27.45</v>
      </c>
      <c r="C89" s="4">
        <v>287000</v>
      </c>
      <c r="D89" s="4">
        <f t="shared" si="6"/>
        <v>282050</v>
      </c>
      <c r="E89" s="4">
        <f t="shared" si="7"/>
        <v>292050</v>
      </c>
      <c r="F89" s="4">
        <f t="shared" si="8"/>
        <v>600000</v>
      </c>
      <c r="G89" s="7">
        <f t="shared" si="10"/>
        <v>282050</v>
      </c>
      <c r="H89" s="7" t="str">
        <f t="shared" si="9"/>
        <v>Basic</v>
      </c>
      <c r="I89" s="22">
        <f>IF(Table2[[#This Row],[MinCost]] &gt; Table2[[#This Row],[WTP_VND]], 1, 0)</f>
        <v>0</v>
      </c>
      <c r="J89" s="12">
        <f>IF(G89&lt;='RawData'!$D$89,G89,0)</f>
        <v>0</v>
      </c>
    </row>
    <row r="90" spans="1:10" x14ac:dyDescent="0.15">
      <c r="A90" s="11" t="s">
        <v>96</v>
      </c>
      <c r="B90" s="7">
        <f>VLOOKUP(A90, RawData[], 2, 1)</f>
        <v>14.91</v>
      </c>
      <c r="C90" s="4">
        <v>205000</v>
      </c>
      <c r="D90" s="4">
        <f t="shared" si="6"/>
        <v>169190</v>
      </c>
      <c r="E90" s="4">
        <f t="shared" si="7"/>
        <v>225000</v>
      </c>
      <c r="F90" s="4">
        <f t="shared" si="8"/>
        <v>600000</v>
      </c>
      <c r="G90" s="7">
        <f t="shared" si="10"/>
        <v>169190</v>
      </c>
      <c r="H90" s="7" t="str">
        <f t="shared" si="9"/>
        <v>Basic</v>
      </c>
      <c r="I90" s="22">
        <f>IF(Table2[[#This Row],[MinCost]] &gt; Table2[[#This Row],[WTP_VND]], 1, 0)</f>
        <v>0</v>
      </c>
      <c r="J90" s="12">
        <f>IF(G90&lt;='RawData'!$D$90,G90,0)</f>
        <v>0</v>
      </c>
    </row>
    <row r="91" spans="1:10" x14ac:dyDescent="0.15">
      <c r="A91" s="11" t="s">
        <v>97</v>
      </c>
      <c r="B91" s="7">
        <f>VLOOKUP(A91, RawData[], 2, 1)</f>
        <v>25.13</v>
      </c>
      <c r="C91" s="4">
        <v>284000</v>
      </c>
      <c r="D91" s="4">
        <f t="shared" si="6"/>
        <v>261170</v>
      </c>
      <c r="E91" s="4">
        <f t="shared" si="7"/>
        <v>271170</v>
      </c>
      <c r="F91" s="4">
        <f t="shared" si="8"/>
        <v>600000</v>
      </c>
      <c r="G91" s="7">
        <f t="shared" si="10"/>
        <v>261170</v>
      </c>
      <c r="H91" s="7" t="str">
        <f t="shared" si="9"/>
        <v>Basic</v>
      </c>
      <c r="I91" s="22">
        <f>IF(Table2[[#This Row],[MinCost]] &gt; Table2[[#This Row],[WTP_VND]], 1, 0)</f>
        <v>0</v>
      </c>
      <c r="J91" s="12">
        <f>IF(G91&lt;='RawData'!$D$91,G91,0)</f>
        <v>0</v>
      </c>
    </row>
    <row r="92" spans="1:10" x14ac:dyDescent="0.15">
      <c r="A92" s="11" t="s">
        <v>98</v>
      </c>
      <c r="B92" s="7">
        <f>VLOOKUP(A92, RawData[], 2, 1)</f>
        <v>33.69</v>
      </c>
      <c r="C92" s="4">
        <v>326000</v>
      </c>
      <c r="D92" s="4">
        <f t="shared" si="6"/>
        <v>338210</v>
      </c>
      <c r="E92" s="4">
        <f t="shared" si="7"/>
        <v>348210</v>
      </c>
      <c r="F92" s="4">
        <f t="shared" si="8"/>
        <v>600000</v>
      </c>
      <c r="G92" s="7">
        <f t="shared" si="10"/>
        <v>338210</v>
      </c>
      <c r="H92" s="7" t="str">
        <f t="shared" si="9"/>
        <v>Basic</v>
      </c>
      <c r="I92" s="22">
        <f>IF(Table2[[#This Row],[MinCost]] &gt; Table2[[#This Row],[WTP_VND]], 1, 0)</f>
        <v>1</v>
      </c>
      <c r="J92" s="12">
        <f>IF(G92&lt;='RawData'!$D$92,G92,0)</f>
        <v>0</v>
      </c>
    </row>
    <row r="93" spans="1:10" x14ac:dyDescent="0.15">
      <c r="A93" s="11" t="s">
        <v>99</v>
      </c>
      <c r="B93" s="7">
        <f>VLOOKUP(A93, RawData[], 2, 1)</f>
        <v>8.98</v>
      </c>
      <c r="C93" s="4">
        <v>186000</v>
      </c>
      <c r="D93" s="4">
        <f t="shared" si="6"/>
        <v>125000</v>
      </c>
      <c r="E93" s="4">
        <f t="shared" si="7"/>
        <v>225000</v>
      </c>
      <c r="F93" s="4">
        <f t="shared" si="8"/>
        <v>600000</v>
      </c>
      <c r="G93" s="7">
        <f t="shared" si="10"/>
        <v>125000</v>
      </c>
      <c r="H93" s="7" t="str">
        <f t="shared" si="9"/>
        <v>Basic</v>
      </c>
      <c r="I93" s="22">
        <f>IF(Table2[[#This Row],[MinCost]] &gt; Table2[[#This Row],[WTP_VND]], 1, 0)</f>
        <v>0</v>
      </c>
      <c r="J93" s="12">
        <f>IF(G93&lt;='RawData'!$D$93,G93,0)</f>
        <v>125000</v>
      </c>
    </row>
    <row r="94" spans="1:10" x14ac:dyDescent="0.15">
      <c r="A94" s="11" t="s">
        <v>100</v>
      </c>
      <c r="B94" s="7">
        <f>VLOOKUP(A94, RawData[], 2, 1)</f>
        <v>33.450000000000003</v>
      </c>
      <c r="C94" s="4">
        <v>326000</v>
      </c>
      <c r="D94" s="4">
        <f t="shared" si="6"/>
        <v>336050</v>
      </c>
      <c r="E94" s="4">
        <f t="shared" si="7"/>
        <v>346050</v>
      </c>
      <c r="F94" s="4">
        <f t="shared" si="8"/>
        <v>600000</v>
      </c>
      <c r="G94" s="7">
        <f t="shared" si="10"/>
        <v>336050</v>
      </c>
      <c r="H94" s="7" t="str">
        <f t="shared" si="9"/>
        <v>Basic</v>
      </c>
      <c r="I94" s="22">
        <f>IF(Table2[[#This Row],[MinCost]] &gt; Table2[[#This Row],[WTP_VND]], 1, 0)</f>
        <v>1</v>
      </c>
      <c r="J94" s="12">
        <f>IF(G94&lt;='RawData'!$D$94,G94,0)</f>
        <v>0</v>
      </c>
    </row>
    <row r="95" spans="1:10" x14ac:dyDescent="0.15">
      <c r="A95" s="11" t="s">
        <v>101</v>
      </c>
      <c r="B95" s="7">
        <f>VLOOKUP(A95, RawData[], 2, 1)</f>
        <v>12.77</v>
      </c>
      <c r="C95" s="4">
        <v>196000</v>
      </c>
      <c r="D95" s="4">
        <f t="shared" si="6"/>
        <v>149930</v>
      </c>
      <c r="E95" s="4">
        <f t="shared" si="7"/>
        <v>225000</v>
      </c>
      <c r="F95" s="4">
        <f t="shared" si="8"/>
        <v>600000</v>
      </c>
      <c r="G95" s="7">
        <f t="shared" si="10"/>
        <v>149930</v>
      </c>
      <c r="H95" s="7" t="str">
        <f t="shared" si="9"/>
        <v>Basic</v>
      </c>
      <c r="I95" s="22">
        <f>IF(Table2[[#This Row],[MinCost]] &gt; Table2[[#This Row],[WTP_VND]], 1, 0)</f>
        <v>0</v>
      </c>
      <c r="J95" s="12">
        <f>IF(G95&lt;='RawData'!$D$95,G95,0)</f>
        <v>0</v>
      </c>
    </row>
    <row r="96" spans="1:10" x14ac:dyDescent="0.15">
      <c r="A96" s="11" t="s">
        <v>102</v>
      </c>
      <c r="B96" s="7">
        <f>VLOOKUP(A96, RawData[], 2, 1)</f>
        <v>1.69</v>
      </c>
      <c r="C96" s="4">
        <v>170000</v>
      </c>
      <c r="D96" s="4">
        <f t="shared" si="6"/>
        <v>125000</v>
      </c>
      <c r="E96" s="4">
        <f t="shared" si="7"/>
        <v>225000</v>
      </c>
      <c r="F96" s="4">
        <f t="shared" si="8"/>
        <v>600000</v>
      </c>
      <c r="G96" s="7">
        <f t="shared" si="10"/>
        <v>125000</v>
      </c>
      <c r="H96" s="7" t="str">
        <f t="shared" si="9"/>
        <v>Basic</v>
      </c>
      <c r="I96" s="22">
        <f>IF(Table2[[#This Row],[MinCost]] &gt; Table2[[#This Row],[WTP_VND]], 1, 0)</f>
        <v>0</v>
      </c>
      <c r="J96" s="12">
        <f>IF(G96&lt;='RawData'!$D$96,G96,0)</f>
        <v>0</v>
      </c>
    </row>
    <row r="97" spans="1:10" x14ac:dyDescent="0.15">
      <c r="A97" s="11" t="s">
        <v>103</v>
      </c>
      <c r="B97" s="7">
        <f>VLOOKUP(A97, RawData[], 2, 1)</f>
        <v>0.97</v>
      </c>
      <c r="C97" s="4">
        <v>137000</v>
      </c>
      <c r="D97" s="4">
        <f t="shared" si="6"/>
        <v>125000</v>
      </c>
      <c r="E97" s="4">
        <f t="shared" si="7"/>
        <v>225000</v>
      </c>
      <c r="F97" s="4">
        <f t="shared" si="8"/>
        <v>600000</v>
      </c>
      <c r="G97" s="7">
        <f t="shared" si="10"/>
        <v>125000</v>
      </c>
      <c r="H97" s="7" t="str">
        <f t="shared" si="9"/>
        <v>Basic</v>
      </c>
      <c r="I97" s="22">
        <f>IF(Table2[[#This Row],[MinCost]] &gt; Table2[[#This Row],[WTP_VND]], 1, 0)</f>
        <v>0</v>
      </c>
      <c r="J97" s="12">
        <f>IF(G97&lt;='RawData'!$D$97,G97,0)</f>
        <v>0</v>
      </c>
    </row>
    <row r="98" spans="1:10" x14ac:dyDescent="0.15">
      <c r="A98" s="11" t="s">
        <v>104</v>
      </c>
      <c r="B98" s="7">
        <f>VLOOKUP(A98, RawData[], 2, 1)</f>
        <v>119.59</v>
      </c>
      <c r="C98" s="4">
        <v>745000</v>
      </c>
      <c r="D98" s="4">
        <f t="shared" ref="D98:D129" si="11">$M$7 + $M$10 * (MAX(0,B98-$N$7))</f>
        <v>1111310</v>
      </c>
      <c r="E98" s="4">
        <f t="shared" si="7"/>
        <v>1121310</v>
      </c>
      <c r="F98" s="4">
        <f t="shared" si="8"/>
        <v>600000</v>
      </c>
      <c r="G98" s="7">
        <f t="shared" si="10"/>
        <v>600000</v>
      </c>
      <c r="H98" s="7" t="str">
        <f t="shared" si="9"/>
        <v>Unlimited</v>
      </c>
      <c r="I98" s="22">
        <f>IF(Table2[[#This Row],[MinCost]] &gt; Table2[[#This Row],[WTP_VND]], 1, 0)</f>
        <v>0</v>
      </c>
      <c r="J98" s="12">
        <f>IF(G98&lt;='RawData'!$D$98,G98,0)</f>
        <v>600000</v>
      </c>
    </row>
    <row r="99" spans="1:10" x14ac:dyDescent="0.15">
      <c r="A99" s="11" t="s">
        <v>105</v>
      </c>
      <c r="B99" s="7">
        <f>VLOOKUP(A99, RawData[], 2, 1)</f>
        <v>5.35</v>
      </c>
      <c r="C99" s="4">
        <v>170000</v>
      </c>
      <c r="D99" s="4">
        <f t="shared" si="11"/>
        <v>125000</v>
      </c>
      <c r="E99" s="4">
        <f t="shared" si="7"/>
        <v>225000</v>
      </c>
      <c r="F99" s="4">
        <f t="shared" si="8"/>
        <v>600000</v>
      </c>
      <c r="G99" s="7">
        <f t="shared" si="10"/>
        <v>125000</v>
      </c>
      <c r="H99" s="7" t="str">
        <f t="shared" si="9"/>
        <v>Basic</v>
      </c>
      <c r="I99" s="22">
        <f>IF(Table2[[#This Row],[MinCost]] &gt; Table2[[#This Row],[WTP_VND]], 1, 0)</f>
        <v>0</v>
      </c>
      <c r="J99" s="12">
        <f>IF(G99&lt;='RawData'!$D$99,G99,0)</f>
        <v>0</v>
      </c>
    </row>
    <row r="100" spans="1:10" x14ac:dyDescent="0.15">
      <c r="A100" s="11" t="s">
        <v>106</v>
      </c>
      <c r="B100" s="7">
        <f>VLOOKUP(A100, RawData[], 2, 1)</f>
        <v>20.84</v>
      </c>
      <c r="C100" s="4">
        <v>233000</v>
      </c>
      <c r="D100" s="4">
        <f t="shared" si="11"/>
        <v>222560</v>
      </c>
      <c r="E100" s="4">
        <f t="shared" si="7"/>
        <v>232560</v>
      </c>
      <c r="F100" s="4">
        <f t="shared" si="8"/>
        <v>600000</v>
      </c>
      <c r="G100" s="7">
        <f t="shared" si="10"/>
        <v>222560</v>
      </c>
      <c r="H100" s="7" t="str">
        <f t="shared" si="9"/>
        <v>Basic</v>
      </c>
      <c r="I100" s="22">
        <f>IF(Table2[[#This Row],[MinCost]] &gt; Table2[[#This Row],[WTP_VND]], 1, 0)</f>
        <v>0</v>
      </c>
      <c r="J100" s="12">
        <f>IF(G100&lt;='RawData'!$D$100,G100,0)</f>
        <v>0</v>
      </c>
    </row>
    <row r="101" spans="1:10" x14ac:dyDescent="0.15">
      <c r="A101" s="11" t="s">
        <v>107</v>
      </c>
      <c r="B101" s="7">
        <f>VLOOKUP(A101, RawData[], 2, 1)</f>
        <v>8.2799999999999994</v>
      </c>
      <c r="C101" s="4">
        <v>197000</v>
      </c>
      <c r="D101" s="4">
        <f t="shared" si="11"/>
        <v>125000</v>
      </c>
      <c r="E101" s="4">
        <f t="shared" si="7"/>
        <v>225000</v>
      </c>
      <c r="F101" s="4">
        <f t="shared" si="8"/>
        <v>600000</v>
      </c>
      <c r="G101" s="7">
        <f t="shared" si="10"/>
        <v>125000</v>
      </c>
      <c r="H101" s="7" t="str">
        <f t="shared" si="9"/>
        <v>Basic</v>
      </c>
      <c r="I101" s="22">
        <f>IF(Table2[[#This Row],[MinCost]] &gt; Table2[[#This Row],[WTP_VND]], 1, 0)</f>
        <v>0</v>
      </c>
      <c r="J101" s="12">
        <f>IF(G101&lt;='RawData'!$D$101,G101,0)</f>
        <v>125000</v>
      </c>
    </row>
    <row r="102" spans="1:10" x14ac:dyDescent="0.15">
      <c r="A102" s="11" t="s">
        <v>108</v>
      </c>
      <c r="B102" s="7">
        <f>VLOOKUP(A102, RawData[], 2, 1)</f>
        <v>3.05</v>
      </c>
      <c r="C102" s="4">
        <v>131000</v>
      </c>
      <c r="D102" s="4">
        <f t="shared" si="11"/>
        <v>125000</v>
      </c>
      <c r="E102" s="4">
        <f t="shared" si="7"/>
        <v>225000</v>
      </c>
      <c r="F102" s="4">
        <f t="shared" si="8"/>
        <v>600000</v>
      </c>
      <c r="G102" s="7">
        <f t="shared" si="10"/>
        <v>125000</v>
      </c>
      <c r="H102" s="7" t="str">
        <f t="shared" si="9"/>
        <v>Basic</v>
      </c>
      <c r="I102" s="22">
        <f>IF(Table2[[#This Row],[MinCost]] &gt; Table2[[#This Row],[WTP_VND]], 1, 0)</f>
        <v>0</v>
      </c>
      <c r="J102" s="12">
        <f>IF(G102&lt;='RawData'!$D$102,G102,0)</f>
        <v>0</v>
      </c>
    </row>
    <row r="103" spans="1:10" x14ac:dyDescent="0.15">
      <c r="A103" s="11" t="s">
        <v>109</v>
      </c>
      <c r="B103" s="7">
        <f>VLOOKUP(A103, RawData[], 2, 1)</f>
        <v>11.08</v>
      </c>
      <c r="C103" s="4">
        <v>177000</v>
      </c>
      <c r="D103" s="4">
        <f t="shared" si="11"/>
        <v>134720</v>
      </c>
      <c r="E103" s="4">
        <f t="shared" si="7"/>
        <v>225000</v>
      </c>
      <c r="F103" s="4">
        <f t="shared" si="8"/>
        <v>600000</v>
      </c>
      <c r="G103" s="7">
        <f t="shared" si="10"/>
        <v>134720</v>
      </c>
      <c r="H103" s="7" t="str">
        <f t="shared" si="9"/>
        <v>Basic</v>
      </c>
      <c r="I103" s="22">
        <f>IF(Table2[[#This Row],[MinCost]] &gt; Table2[[#This Row],[WTP_VND]], 1, 0)</f>
        <v>0</v>
      </c>
      <c r="J103" s="12">
        <f>IF(G103&lt;='RawData'!$D$103,G103,0)</f>
        <v>0</v>
      </c>
    </row>
    <row r="104" spans="1:10" x14ac:dyDescent="0.15">
      <c r="A104" s="11" t="s">
        <v>110</v>
      </c>
      <c r="B104" s="7">
        <f>VLOOKUP(A104, RawData[], 2, 1)</f>
        <v>15.07</v>
      </c>
      <c r="C104" s="4">
        <v>222000</v>
      </c>
      <c r="D104" s="4">
        <f t="shared" si="11"/>
        <v>170630</v>
      </c>
      <c r="E104" s="4">
        <f t="shared" si="7"/>
        <v>225000</v>
      </c>
      <c r="F104" s="4">
        <f t="shared" si="8"/>
        <v>600000</v>
      </c>
      <c r="G104" s="7">
        <f t="shared" si="10"/>
        <v>170630</v>
      </c>
      <c r="H104" s="7" t="str">
        <f t="shared" si="9"/>
        <v>Basic</v>
      </c>
      <c r="I104" s="22">
        <f>IF(Table2[[#This Row],[MinCost]] &gt; Table2[[#This Row],[WTP_VND]], 1, 0)</f>
        <v>0</v>
      </c>
      <c r="J104" s="12">
        <f>IF(G104&lt;='RawData'!$D$104,G104,0)</f>
        <v>170630</v>
      </c>
    </row>
    <row r="105" spans="1:10" x14ac:dyDescent="0.15">
      <c r="A105" s="11" t="s">
        <v>111</v>
      </c>
      <c r="B105" s="7">
        <f>VLOOKUP(A105, RawData[], 2, 1)</f>
        <v>0.16</v>
      </c>
      <c r="C105" s="4">
        <v>136000</v>
      </c>
      <c r="D105" s="4">
        <f t="shared" si="11"/>
        <v>125000</v>
      </c>
      <c r="E105" s="4">
        <f t="shared" si="7"/>
        <v>225000</v>
      </c>
      <c r="F105" s="4">
        <f t="shared" si="8"/>
        <v>600000</v>
      </c>
      <c r="G105" s="7">
        <f t="shared" si="10"/>
        <v>125000</v>
      </c>
      <c r="H105" s="7" t="str">
        <f t="shared" si="9"/>
        <v>Basic</v>
      </c>
      <c r="I105" s="22">
        <f>IF(Table2[[#This Row],[MinCost]] &gt; Table2[[#This Row],[WTP_VND]], 1, 0)</f>
        <v>0</v>
      </c>
      <c r="J105" s="12">
        <f>IF(G105&lt;='RawData'!$D$105,G105,0)</f>
        <v>0</v>
      </c>
    </row>
    <row r="106" spans="1:10" x14ac:dyDescent="0.15">
      <c r="A106" s="11" t="s">
        <v>112</v>
      </c>
      <c r="B106" s="7">
        <f>VLOOKUP(A106, RawData[], 2, 1)</f>
        <v>1.68</v>
      </c>
      <c r="C106" s="4">
        <v>151000</v>
      </c>
      <c r="D106" s="4">
        <f t="shared" si="11"/>
        <v>125000</v>
      </c>
      <c r="E106" s="4">
        <f t="shared" si="7"/>
        <v>225000</v>
      </c>
      <c r="F106" s="4">
        <f t="shared" si="8"/>
        <v>600000</v>
      </c>
      <c r="G106" s="7">
        <f t="shared" si="10"/>
        <v>125000</v>
      </c>
      <c r="H106" s="7" t="str">
        <f t="shared" si="9"/>
        <v>Basic</v>
      </c>
      <c r="I106" s="22">
        <f>IF(Table2[[#This Row],[MinCost]] &gt; Table2[[#This Row],[WTP_VND]], 1, 0)</f>
        <v>0</v>
      </c>
      <c r="J106" s="12">
        <f>IF(G106&lt;='RawData'!$D$106,G106,0)</f>
        <v>0</v>
      </c>
    </row>
    <row r="107" spans="1:10" x14ac:dyDescent="0.15">
      <c r="A107" s="11" t="s">
        <v>113</v>
      </c>
      <c r="B107" s="7">
        <f>VLOOKUP(A107, RawData[], 2, 1)</f>
        <v>2.81</v>
      </c>
      <c r="C107" s="4">
        <v>166000</v>
      </c>
      <c r="D107" s="4">
        <f t="shared" si="11"/>
        <v>125000</v>
      </c>
      <c r="E107" s="4">
        <f t="shared" si="7"/>
        <v>225000</v>
      </c>
      <c r="F107" s="4">
        <f t="shared" si="8"/>
        <v>600000</v>
      </c>
      <c r="G107" s="7">
        <f t="shared" si="10"/>
        <v>125000</v>
      </c>
      <c r="H107" s="7" t="str">
        <f t="shared" si="9"/>
        <v>Basic</v>
      </c>
      <c r="I107" s="22">
        <f>IF(Table2[[#This Row],[MinCost]] &gt; Table2[[#This Row],[WTP_VND]], 1, 0)</f>
        <v>0</v>
      </c>
      <c r="J107" s="12">
        <f>IF(G107&lt;='RawData'!$D$107,G107,0)</f>
        <v>0</v>
      </c>
    </row>
    <row r="108" spans="1:10" x14ac:dyDescent="0.15">
      <c r="A108" s="11" t="s">
        <v>114</v>
      </c>
      <c r="B108" s="7">
        <f>VLOOKUP(A108, RawData[], 2, 1)</f>
        <v>0.92</v>
      </c>
      <c r="C108" s="4">
        <v>135000</v>
      </c>
      <c r="D108" s="4">
        <f t="shared" si="11"/>
        <v>125000</v>
      </c>
      <c r="E108" s="4">
        <f t="shared" si="7"/>
        <v>225000</v>
      </c>
      <c r="F108" s="4">
        <f t="shared" si="8"/>
        <v>600000</v>
      </c>
      <c r="G108" s="7">
        <f t="shared" si="10"/>
        <v>125000</v>
      </c>
      <c r="H108" s="7" t="str">
        <f t="shared" si="9"/>
        <v>Basic</v>
      </c>
      <c r="I108" s="22">
        <f>IF(Table2[[#This Row],[MinCost]] &gt; Table2[[#This Row],[WTP_VND]], 1, 0)</f>
        <v>0</v>
      </c>
      <c r="J108" s="12">
        <f>IF(G108&lt;='RawData'!$D$108,G108,0)</f>
        <v>0</v>
      </c>
    </row>
    <row r="109" spans="1:10" x14ac:dyDescent="0.15">
      <c r="A109" s="11" t="s">
        <v>115</v>
      </c>
      <c r="B109" s="7">
        <f>VLOOKUP(A109, RawData[], 2, 1)</f>
        <v>19.84</v>
      </c>
      <c r="C109" s="4">
        <v>248000</v>
      </c>
      <c r="D109" s="4">
        <f t="shared" si="11"/>
        <v>213560</v>
      </c>
      <c r="E109" s="4">
        <f t="shared" si="7"/>
        <v>225000</v>
      </c>
      <c r="F109" s="4">
        <f t="shared" si="8"/>
        <v>600000</v>
      </c>
      <c r="G109" s="7">
        <f t="shared" si="10"/>
        <v>213560</v>
      </c>
      <c r="H109" s="7" t="str">
        <f t="shared" si="9"/>
        <v>Basic</v>
      </c>
      <c r="I109" s="22">
        <f>IF(Table2[[#This Row],[MinCost]] &gt; Table2[[#This Row],[WTP_VND]], 1, 0)</f>
        <v>0</v>
      </c>
      <c r="J109" s="12">
        <f>IF(G109&lt;='RawData'!$D$109,G109,0)</f>
        <v>0</v>
      </c>
    </row>
    <row r="110" spans="1:10" x14ac:dyDescent="0.15">
      <c r="A110" s="11" t="s">
        <v>116</v>
      </c>
      <c r="B110" s="7">
        <f>VLOOKUP(A110, RawData[], 2, 1)</f>
        <v>0.22</v>
      </c>
      <c r="C110" s="4">
        <v>120000</v>
      </c>
      <c r="D110" s="4">
        <f t="shared" si="11"/>
        <v>125000</v>
      </c>
      <c r="E110" s="4">
        <f t="shared" si="7"/>
        <v>225000</v>
      </c>
      <c r="F110" s="4">
        <f t="shared" si="8"/>
        <v>600000</v>
      </c>
      <c r="G110" s="7">
        <f t="shared" si="10"/>
        <v>125000</v>
      </c>
      <c r="H110" s="7" t="str">
        <f t="shared" si="9"/>
        <v>Basic</v>
      </c>
      <c r="I110" s="22">
        <f>IF(Table2[[#This Row],[MinCost]] &gt; Table2[[#This Row],[WTP_VND]], 1, 0)</f>
        <v>1</v>
      </c>
      <c r="J110" s="12">
        <f>IF(G110&lt;='RawData'!$D$110,G110,0)</f>
        <v>0</v>
      </c>
    </row>
    <row r="111" spans="1:10" x14ac:dyDescent="0.15">
      <c r="A111" s="11" t="s">
        <v>117</v>
      </c>
      <c r="B111" s="7">
        <f>VLOOKUP(A111, RawData[], 2, 1)</f>
        <v>101.52</v>
      </c>
      <c r="C111" s="4">
        <v>656000</v>
      </c>
      <c r="D111" s="4">
        <f t="shared" si="11"/>
        <v>948680</v>
      </c>
      <c r="E111" s="4">
        <f t="shared" si="7"/>
        <v>958680</v>
      </c>
      <c r="F111" s="4">
        <f t="shared" si="8"/>
        <v>600000</v>
      </c>
      <c r="G111" s="7">
        <f t="shared" si="10"/>
        <v>600000</v>
      </c>
      <c r="H111" s="7" t="str">
        <f t="shared" si="9"/>
        <v>Unlimited</v>
      </c>
      <c r="I111" s="22">
        <f>IF(Table2[[#This Row],[MinCost]] &gt; Table2[[#This Row],[WTP_VND]], 1, 0)</f>
        <v>0</v>
      </c>
      <c r="J111" s="12">
        <f>IF(G111&lt;='RawData'!$D$111,G111,0)</f>
        <v>600000</v>
      </c>
    </row>
    <row r="112" spans="1:10" x14ac:dyDescent="0.15">
      <c r="A112" s="11" t="s">
        <v>118</v>
      </c>
      <c r="B112" s="7">
        <f>VLOOKUP(A112, RawData[], 2, 1)</f>
        <v>5.49</v>
      </c>
      <c r="C112" s="4">
        <v>203000</v>
      </c>
      <c r="D112" s="4">
        <f t="shared" si="11"/>
        <v>125000</v>
      </c>
      <c r="E112" s="4">
        <f t="shared" si="7"/>
        <v>225000</v>
      </c>
      <c r="F112" s="4">
        <f t="shared" si="8"/>
        <v>600000</v>
      </c>
      <c r="G112" s="7">
        <f t="shared" si="10"/>
        <v>125000</v>
      </c>
      <c r="H112" s="7" t="str">
        <f t="shared" si="9"/>
        <v>Basic</v>
      </c>
      <c r="I112" s="22">
        <f>IF(Table2[[#This Row],[MinCost]] &gt; Table2[[#This Row],[WTP_VND]], 1, 0)</f>
        <v>0</v>
      </c>
      <c r="J112" s="12">
        <f>IF(G112&lt;='RawData'!$D$112,G112,0)</f>
        <v>125000</v>
      </c>
    </row>
    <row r="113" spans="1:10" x14ac:dyDescent="0.15">
      <c r="A113" s="11" t="s">
        <v>119</v>
      </c>
      <c r="B113" s="7">
        <f>VLOOKUP(A113, RawData[], 2, 1)</f>
        <v>28.64</v>
      </c>
      <c r="C113" s="4">
        <v>293000</v>
      </c>
      <c r="D113" s="4">
        <f t="shared" si="11"/>
        <v>292760</v>
      </c>
      <c r="E113" s="4">
        <f t="shared" si="7"/>
        <v>302760</v>
      </c>
      <c r="F113" s="4">
        <f t="shared" si="8"/>
        <v>600000</v>
      </c>
      <c r="G113" s="7">
        <f t="shared" si="10"/>
        <v>292760</v>
      </c>
      <c r="H113" s="7" t="str">
        <f t="shared" si="9"/>
        <v>Basic</v>
      </c>
      <c r="I113" s="22">
        <f>IF(Table2[[#This Row],[MinCost]] &gt; Table2[[#This Row],[WTP_VND]], 1, 0)</f>
        <v>0</v>
      </c>
      <c r="J113" s="12">
        <f>IF(G113&lt;='RawData'!$D$113,G113,0)</f>
        <v>0</v>
      </c>
    </row>
    <row r="114" spans="1:10" x14ac:dyDescent="0.15">
      <c r="A114" s="11" t="s">
        <v>120</v>
      </c>
      <c r="B114" s="7">
        <f>VLOOKUP(A114, RawData[], 2, 1)</f>
        <v>1.51</v>
      </c>
      <c r="C114" s="4">
        <v>147000</v>
      </c>
      <c r="D114" s="4">
        <f t="shared" si="11"/>
        <v>125000</v>
      </c>
      <c r="E114" s="4">
        <f t="shared" si="7"/>
        <v>225000</v>
      </c>
      <c r="F114" s="4">
        <f t="shared" si="8"/>
        <v>600000</v>
      </c>
      <c r="G114" s="7">
        <f t="shared" si="10"/>
        <v>125000</v>
      </c>
      <c r="H114" s="7" t="str">
        <f t="shared" si="9"/>
        <v>Basic</v>
      </c>
      <c r="I114" s="22">
        <f>IF(Table2[[#This Row],[MinCost]] &gt; Table2[[#This Row],[WTP_VND]], 1, 0)</f>
        <v>0</v>
      </c>
      <c r="J114" s="12">
        <f>IF(G114&lt;='RawData'!$D$114,G114,0)</f>
        <v>0</v>
      </c>
    </row>
    <row r="115" spans="1:10" x14ac:dyDescent="0.15">
      <c r="A115" s="11" t="s">
        <v>121</v>
      </c>
      <c r="B115" s="7">
        <f>VLOOKUP(A115, RawData[], 2, 1)</f>
        <v>3.39</v>
      </c>
      <c r="C115" s="4">
        <v>127000</v>
      </c>
      <c r="D115" s="4">
        <f t="shared" si="11"/>
        <v>125000</v>
      </c>
      <c r="E115" s="4">
        <f t="shared" si="7"/>
        <v>225000</v>
      </c>
      <c r="F115" s="4">
        <f t="shared" si="8"/>
        <v>600000</v>
      </c>
      <c r="G115" s="7">
        <f t="shared" si="10"/>
        <v>125000</v>
      </c>
      <c r="H115" s="7" t="str">
        <f t="shared" si="9"/>
        <v>Basic</v>
      </c>
      <c r="I115" s="22">
        <f>IF(Table2[[#This Row],[MinCost]] &gt; Table2[[#This Row],[WTP_VND]], 1, 0)</f>
        <v>0</v>
      </c>
      <c r="J115" s="12">
        <f>IF(G115&lt;='RawData'!$D$115,G115,0)</f>
        <v>0</v>
      </c>
    </row>
    <row r="116" spans="1:10" x14ac:dyDescent="0.15">
      <c r="A116" s="11" t="s">
        <v>122</v>
      </c>
      <c r="B116" s="7">
        <f>VLOOKUP(A116, RawData[], 2, 1)</f>
        <v>4.6399999999999997</v>
      </c>
      <c r="C116" s="4">
        <v>166000</v>
      </c>
      <c r="D116" s="4">
        <f t="shared" si="11"/>
        <v>125000</v>
      </c>
      <c r="E116" s="4">
        <f t="shared" si="7"/>
        <v>225000</v>
      </c>
      <c r="F116" s="4">
        <f t="shared" si="8"/>
        <v>600000</v>
      </c>
      <c r="G116" s="7">
        <f t="shared" si="10"/>
        <v>125000</v>
      </c>
      <c r="H116" s="7" t="str">
        <f t="shared" si="9"/>
        <v>Basic</v>
      </c>
      <c r="I116" s="22">
        <f>IF(Table2[[#This Row],[MinCost]] &gt; Table2[[#This Row],[WTP_VND]], 1, 0)</f>
        <v>0</v>
      </c>
      <c r="J116" s="12">
        <f>IF(G116&lt;='RawData'!$D$116,G116,0)</f>
        <v>0</v>
      </c>
    </row>
    <row r="117" spans="1:10" x14ac:dyDescent="0.15">
      <c r="A117" s="11" t="s">
        <v>123</v>
      </c>
      <c r="B117" s="7">
        <f>VLOOKUP(A117, RawData[], 2, 1)</f>
        <v>118.73</v>
      </c>
      <c r="C117" s="4">
        <v>707000</v>
      </c>
      <c r="D117" s="4">
        <f t="shared" si="11"/>
        <v>1103570</v>
      </c>
      <c r="E117" s="4">
        <f t="shared" si="7"/>
        <v>1113570</v>
      </c>
      <c r="F117" s="4">
        <f t="shared" si="8"/>
        <v>600000</v>
      </c>
      <c r="G117" s="7">
        <f t="shared" si="10"/>
        <v>600000</v>
      </c>
      <c r="H117" s="7" t="str">
        <f t="shared" si="9"/>
        <v>Unlimited</v>
      </c>
      <c r="I117" s="22">
        <f>IF(Table2[[#This Row],[MinCost]] &gt; Table2[[#This Row],[WTP_VND]], 1, 0)</f>
        <v>0</v>
      </c>
      <c r="J117" s="12">
        <f>IF(G117&lt;='RawData'!$D$117,G117,0)</f>
        <v>600000</v>
      </c>
    </row>
    <row r="118" spans="1:10" x14ac:dyDescent="0.15">
      <c r="A118" s="11" t="s">
        <v>124</v>
      </c>
      <c r="B118" s="7">
        <f>VLOOKUP(A118, RawData[], 2, 1)</f>
        <v>86.57</v>
      </c>
      <c r="C118" s="4">
        <v>586000</v>
      </c>
      <c r="D118" s="4">
        <f t="shared" si="11"/>
        <v>814129.99999999988</v>
      </c>
      <c r="E118" s="4">
        <f t="shared" si="7"/>
        <v>824129.99999999988</v>
      </c>
      <c r="F118" s="4">
        <f t="shared" si="8"/>
        <v>600000</v>
      </c>
      <c r="G118" s="7">
        <f t="shared" si="10"/>
        <v>600000</v>
      </c>
      <c r="H118" s="7" t="str">
        <f t="shared" si="9"/>
        <v>Unlimited</v>
      </c>
      <c r="I118" s="22">
        <f>IF(Table2[[#This Row],[MinCost]] &gt; Table2[[#This Row],[WTP_VND]], 1, 0)</f>
        <v>1</v>
      </c>
      <c r="J118" s="12">
        <f>IF(G118&lt;='RawData'!$D$118,G118,0)</f>
        <v>0</v>
      </c>
    </row>
    <row r="119" spans="1:10" x14ac:dyDescent="0.15">
      <c r="A119" s="11" t="s">
        <v>125</v>
      </c>
      <c r="B119" s="7">
        <f>VLOOKUP(A119, RawData[], 2, 1)</f>
        <v>3.64</v>
      </c>
      <c r="C119" s="4">
        <v>152000</v>
      </c>
      <c r="D119" s="4">
        <f t="shared" si="11"/>
        <v>125000</v>
      </c>
      <c r="E119" s="4">
        <f t="shared" si="7"/>
        <v>225000</v>
      </c>
      <c r="F119" s="4">
        <f t="shared" si="8"/>
        <v>600000</v>
      </c>
      <c r="G119" s="7">
        <f t="shared" si="10"/>
        <v>125000</v>
      </c>
      <c r="H119" s="7" t="str">
        <f t="shared" si="9"/>
        <v>Basic</v>
      </c>
      <c r="I119" s="22">
        <f>IF(Table2[[#This Row],[MinCost]] &gt; Table2[[#This Row],[WTP_VND]], 1, 0)</f>
        <v>0</v>
      </c>
      <c r="J119" s="12">
        <f>IF(G119&lt;='RawData'!$D$119,G119,0)</f>
        <v>0</v>
      </c>
    </row>
    <row r="120" spans="1:10" x14ac:dyDescent="0.15">
      <c r="A120" s="11" t="s">
        <v>126</v>
      </c>
      <c r="B120" s="7">
        <f>VLOOKUP(A120, RawData[], 2, 1)</f>
        <v>25.71</v>
      </c>
      <c r="C120" s="4">
        <v>305000</v>
      </c>
      <c r="D120" s="4">
        <f t="shared" si="11"/>
        <v>266390</v>
      </c>
      <c r="E120" s="4">
        <f t="shared" si="7"/>
        <v>276390</v>
      </c>
      <c r="F120" s="4">
        <f t="shared" si="8"/>
        <v>600000</v>
      </c>
      <c r="G120" s="7">
        <f t="shared" si="10"/>
        <v>266390</v>
      </c>
      <c r="H120" s="7" t="str">
        <f t="shared" si="9"/>
        <v>Basic</v>
      </c>
      <c r="I120" s="22">
        <f>IF(Table2[[#This Row],[MinCost]] &gt; Table2[[#This Row],[WTP_VND]], 1, 0)</f>
        <v>0</v>
      </c>
      <c r="J120" s="12">
        <f>IF(G120&lt;='RawData'!$D$120,G120,0)</f>
        <v>0</v>
      </c>
    </row>
    <row r="121" spans="1:10" x14ac:dyDescent="0.15">
      <c r="A121" s="11" t="s">
        <v>127</v>
      </c>
      <c r="B121" s="7">
        <f>VLOOKUP(A121, RawData[], 2, 1)</f>
        <v>0.47</v>
      </c>
      <c r="C121" s="4">
        <v>145000</v>
      </c>
      <c r="D121" s="4">
        <f t="shared" si="11"/>
        <v>125000</v>
      </c>
      <c r="E121" s="4">
        <f t="shared" si="7"/>
        <v>225000</v>
      </c>
      <c r="F121" s="4">
        <f t="shared" si="8"/>
        <v>600000</v>
      </c>
      <c r="G121" s="7">
        <f t="shared" si="10"/>
        <v>125000</v>
      </c>
      <c r="H121" s="7" t="str">
        <f t="shared" si="9"/>
        <v>Basic</v>
      </c>
      <c r="I121" s="22">
        <f>IF(Table2[[#This Row],[MinCost]] &gt; Table2[[#This Row],[WTP_VND]], 1, 0)</f>
        <v>0</v>
      </c>
      <c r="J121" s="12">
        <f>IF(G121&lt;='RawData'!$D$121,G121,0)</f>
        <v>0</v>
      </c>
    </row>
    <row r="122" spans="1:10" x14ac:dyDescent="0.15">
      <c r="A122" s="11" t="s">
        <v>128</v>
      </c>
      <c r="B122" s="7">
        <f>VLOOKUP(A122, RawData[], 2, 1)</f>
        <v>6.49</v>
      </c>
      <c r="C122" s="4">
        <v>160000</v>
      </c>
      <c r="D122" s="4">
        <f t="shared" si="11"/>
        <v>125000</v>
      </c>
      <c r="E122" s="4">
        <f t="shared" si="7"/>
        <v>225000</v>
      </c>
      <c r="F122" s="4">
        <f t="shared" si="8"/>
        <v>600000</v>
      </c>
      <c r="G122" s="7">
        <f t="shared" si="10"/>
        <v>125000</v>
      </c>
      <c r="H122" s="7" t="str">
        <f t="shared" si="9"/>
        <v>Basic</v>
      </c>
      <c r="I122" s="22">
        <f>IF(Table2[[#This Row],[MinCost]] &gt; Table2[[#This Row],[WTP_VND]], 1, 0)</f>
        <v>0</v>
      </c>
      <c r="J122" s="12">
        <f>IF(G122&lt;='RawData'!$D$122,G122,0)</f>
        <v>0</v>
      </c>
    </row>
    <row r="123" spans="1:10" x14ac:dyDescent="0.15">
      <c r="A123" s="11" t="s">
        <v>129</v>
      </c>
      <c r="B123" s="7">
        <f>VLOOKUP(A123, RawData[], 2, 1)</f>
        <v>7.31</v>
      </c>
      <c r="C123" s="4">
        <v>174000</v>
      </c>
      <c r="D123" s="4">
        <f t="shared" si="11"/>
        <v>125000</v>
      </c>
      <c r="E123" s="4">
        <f t="shared" si="7"/>
        <v>225000</v>
      </c>
      <c r="F123" s="4">
        <f t="shared" si="8"/>
        <v>600000</v>
      </c>
      <c r="G123" s="7">
        <f t="shared" si="10"/>
        <v>125000</v>
      </c>
      <c r="H123" s="7" t="str">
        <f t="shared" si="9"/>
        <v>Basic</v>
      </c>
      <c r="I123" s="22">
        <f>IF(Table2[[#This Row],[MinCost]] &gt; Table2[[#This Row],[WTP_VND]], 1, 0)</f>
        <v>0</v>
      </c>
      <c r="J123" s="12">
        <f>IF(G123&lt;='RawData'!$D$123,G123,0)</f>
        <v>0</v>
      </c>
    </row>
    <row r="124" spans="1:10" x14ac:dyDescent="0.15">
      <c r="A124" s="11" t="s">
        <v>130</v>
      </c>
      <c r="B124" s="7">
        <f>VLOOKUP(A124, RawData[], 2, 1)</f>
        <v>6.6</v>
      </c>
      <c r="C124" s="4">
        <v>165000</v>
      </c>
      <c r="D124" s="4">
        <f t="shared" si="11"/>
        <v>125000</v>
      </c>
      <c r="E124" s="4">
        <f t="shared" si="7"/>
        <v>225000</v>
      </c>
      <c r="F124" s="4">
        <f t="shared" si="8"/>
        <v>600000</v>
      </c>
      <c r="G124" s="7">
        <f t="shared" si="10"/>
        <v>125000</v>
      </c>
      <c r="H124" s="7" t="str">
        <f t="shared" si="9"/>
        <v>Basic</v>
      </c>
      <c r="I124" s="22">
        <f>IF(Table2[[#This Row],[MinCost]] &gt; Table2[[#This Row],[WTP_VND]], 1, 0)</f>
        <v>0</v>
      </c>
      <c r="J124" s="12">
        <f>IF(G124&lt;='RawData'!$D$124,G124,0)</f>
        <v>0</v>
      </c>
    </row>
    <row r="125" spans="1:10" x14ac:dyDescent="0.15">
      <c r="A125" s="11" t="s">
        <v>131</v>
      </c>
      <c r="B125" s="7">
        <f>VLOOKUP(A125, RawData[], 2, 1)</f>
        <v>5.48</v>
      </c>
      <c r="C125" s="4">
        <v>189000</v>
      </c>
      <c r="D125" s="4">
        <f t="shared" si="11"/>
        <v>125000</v>
      </c>
      <c r="E125" s="4">
        <f t="shared" si="7"/>
        <v>225000</v>
      </c>
      <c r="F125" s="4">
        <f t="shared" si="8"/>
        <v>600000</v>
      </c>
      <c r="G125" s="7">
        <f t="shared" si="10"/>
        <v>125000</v>
      </c>
      <c r="H125" s="7" t="str">
        <f t="shared" si="9"/>
        <v>Basic</v>
      </c>
      <c r="I125" s="22">
        <f>IF(Table2[[#This Row],[MinCost]] &gt; Table2[[#This Row],[WTP_VND]], 1, 0)</f>
        <v>0</v>
      </c>
      <c r="J125" s="12">
        <f>IF(G125&lt;='RawData'!$D$125,G125,0)</f>
        <v>125000</v>
      </c>
    </row>
    <row r="126" spans="1:10" x14ac:dyDescent="0.15">
      <c r="A126" s="11" t="s">
        <v>132</v>
      </c>
      <c r="B126" s="7">
        <f>VLOOKUP(A126, RawData[], 2, 1)</f>
        <v>2.15</v>
      </c>
      <c r="C126" s="4">
        <v>155000</v>
      </c>
      <c r="D126" s="4">
        <f t="shared" si="11"/>
        <v>125000</v>
      </c>
      <c r="E126" s="4">
        <f t="shared" si="7"/>
        <v>225000</v>
      </c>
      <c r="F126" s="4">
        <f t="shared" si="8"/>
        <v>600000</v>
      </c>
      <c r="G126" s="7">
        <f t="shared" si="10"/>
        <v>125000</v>
      </c>
      <c r="H126" s="7" t="str">
        <f t="shared" si="9"/>
        <v>Basic</v>
      </c>
      <c r="I126" s="22">
        <f>IF(Table2[[#This Row],[MinCost]] &gt; Table2[[#This Row],[WTP_VND]], 1, 0)</f>
        <v>0</v>
      </c>
      <c r="J126" s="12">
        <f>IF(G126&lt;='RawData'!$D$126,G126,0)</f>
        <v>0</v>
      </c>
    </row>
    <row r="127" spans="1:10" x14ac:dyDescent="0.15">
      <c r="A127" s="11" t="s">
        <v>133</v>
      </c>
      <c r="B127" s="7">
        <f>VLOOKUP(A127, RawData[], 2, 1)</f>
        <v>28.28</v>
      </c>
      <c r="C127" s="4">
        <v>292000</v>
      </c>
      <c r="D127" s="4">
        <f t="shared" si="11"/>
        <v>289520</v>
      </c>
      <c r="E127" s="4">
        <f t="shared" si="7"/>
        <v>299520</v>
      </c>
      <c r="F127" s="4">
        <f t="shared" si="8"/>
        <v>600000</v>
      </c>
      <c r="G127" s="7">
        <f t="shared" si="10"/>
        <v>289520</v>
      </c>
      <c r="H127" s="7" t="str">
        <f t="shared" si="9"/>
        <v>Basic</v>
      </c>
      <c r="I127" s="22">
        <f>IF(Table2[[#This Row],[MinCost]] &gt; Table2[[#This Row],[WTP_VND]], 1, 0)</f>
        <v>0</v>
      </c>
      <c r="J127" s="12">
        <f>IF(G127&lt;='RawData'!$D$127,G127,0)</f>
        <v>0</v>
      </c>
    </row>
    <row r="128" spans="1:10" x14ac:dyDescent="0.15">
      <c r="A128" s="11" t="s">
        <v>134</v>
      </c>
      <c r="B128" s="7">
        <f>VLOOKUP(A128, RawData[], 2, 1)</f>
        <v>70.7</v>
      </c>
      <c r="C128" s="4">
        <v>484000</v>
      </c>
      <c r="D128" s="4">
        <f t="shared" si="11"/>
        <v>671300</v>
      </c>
      <c r="E128" s="4">
        <f t="shared" si="7"/>
        <v>681300</v>
      </c>
      <c r="F128" s="4">
        <f t="shared" si="8"/>
        <v>600000</v>
      </c>
      <c r="G128" s="7">
        <f t="shared" si="10"/>
        <v>600000</v>
      </c>
      <c r="H128" s="7" t="str">
        <f t="shared" si="9"/>
        <v>Unlimited</v>
      </c>
      <c r="I128" s="22">
        <f>IF(Table2[[#This Row],[MinCost]] &gt; Table2[[#This Row],[WTP_VND]], 1, 0)</f>
        <v>1</v>
      </c>
      <c r="J128" s="12">
        <f>IF(G128&lt;='RawData'!$D$128,G128,0)</f>
        <v>0</v>
      </c>
    </row>
    <row r="129" spans="1:10" x14ac:dyDescent="0.15">
      <c r="A129" s="11" t="s">
        <v>135</v>
      </c>
      <c r="B129" s="7">
        <f>VLOOKUP(A129, RawData[], 2, 1)</f>
        <v>2.41</v>
      </c>
      <c r="C129" s="4">
        <v>157000</v>
      </c>
      <c r="D129" s="4">
        <f t="shared" si="11"/>
        <v>125000</v>
      </c>
      <c r="E129" s="4">
        <f t="shared" si="7"/>
        <v>225000</v>
      </c>
      <c r="F129" s="4">
        <f t="shared" si="8"/>
        <v>600000</v>
      </c>
      <c r="G129" s="7">
        <f t="shared" si="10"/>
        <v>125000</v>
      </c>
      <c r="H129" s="7" t="str">
        <f t="shared" si="9"/>
        <v>Basic</v>
      </c>
      <c r="I129" s="22">
        <f>IF(Table2[[#This Row],[MinCost]] &gt; Table2[[#This Row],[WTP_VND]], 1, 0)</f>
        <v>0</v>
      </c>
      <c r="J129" s="12">
        <f>IF(G129&lt;='RawData'!$D$129,G129,0)</f>
        <v>0</v>
      </c>
    </row>
    <row r="130" spans="1:10" x14ac:dyDescent="0.15">
      <c r="A130" s="11" t="s">
        <v>136</v>
      </c>
      <c r="B130" s="7">
        <f>VLOOKUP(A130, RawData[], 2, 1)</f>
        <v>104.25</v>
      </c>
      <c r="C130" s="4">
        <v>642000</v>
      </c>
      <c r="D130" s="4">
        <f t="shared" ref="D130:D161" si="12">$M$7 + $M$10 * (MAX(0,B130-$N$7))</f>
        <v>973250</v>
      </c>
      <c r="E130" s="4">
        <f t="shared" ref="E130:E193" si="13">$M$8 + $M$10 * (MAX(0,B130-$N$8))</f>
        <v>983250</v>
      </c>
      <c r="F130" s="4">
        <f t="shared" ref="F130:F193" si="14">$M$9 + $M$10 * (MAX(0,B130-$N$9))</f>
        <v>600000</v>
      </c>
      <c r="G130" s="7">
        <f t="shared" si="10"/>
        <v>600000</v>
      </c>
      <c r="H130" s="7" t="str">
        <f t="shared" ref="H130:H193" si="15">IF(G130=D130,"Basic",IF(G130=E130,"Advanced","Unlimited"))</f>
        <v>Unlimited</v>
      </c>
      <c r="I130" s="22">
        <f>IF(Table2[[#This Row],[MinCost]] &gt; Table2[[#This Row],[WTP_VND]], 1, 0)</f>
        <v>0</v>
      </c>
      <c r="J130" s="12">
        <f>IF(G130&lt;='RawData'!$D$130,G130,0)</f>
        <v>0</v>
      </c>
    </row>
    <row r="131" spans="1:10" x14ac:dyDescent="0.15">
      <c r="A131" s="11" t="s">
        <v>137</v>
      </c>
      <c r="B131" s="7">
        <f>VLOOKUP(A131, RawData[], 2, 1)</f>
        <v>6.45</v>
      </c>
      <c r="C131" s="4">
        <v>169000</v>
      </c>
      <c r="D131" s="4">
        <f t="shared" si="12"/>
        <v>125000</v>
      </c>
      <c r="E131" s="4">
        <f t="shared" si="13"/>
        <v>225000</v>
      </c>
      <c r="F131" s="4">
        <f t="shared" si="14"/>
        <v>600000</v>
      </c>
      <c r="G131" s="7">
        <f t="shared" ref="G131:G194" si="16">MIN(D131:F131)</f>
        <v>125000</v>
      </c>
      <c r="H131" s="7" t="str">
        <f t="shared" si="15"/>
        <v>Basic</v>
      </c>
      <c r="I131" s="22">
        <f>IF(Table2[[#This Row],[MinCost]] &gt; Table2[[#This Row],[WTP_VND]], 1, 0)</f>
        <v>0</v>
      </c>
      <c r="J131" s="12">
        <f>IF(G131&lt;='RawData'!$D$131,G131,0)</f>
        <v>0</v>
      </c>
    </row>
    <row r="132" spans="1:10" x14ac:dyDescent="0.15">
      <c r="A132" s="11" t="s">
        <v>138</v>
      </c>
      <c r="B132" s="7">
        <f>VLOOKUP(A132, RawData[], 2, 1)</f>
        <v>4.1900000000000004</v>
      </c>
      <c r="C132" s="4">
        <v>164000</v>
      </c>
      <c r="D132" s="4">
        <f t="shared" si="12"/>
        <v>125000</v>
      </c>
      <c r="E132" s="4">
        <f t="shared" si="13"/>
        <v>225000</v>
      </c>
      <c r="F132" s="4">
        <f t="shared" si="14"/>
        <v>600000</v>
      </c>
      <c r="G132" s="7">
        <f t="shared" si="16"/>
        <v>125000</v>
      </c>
      <c r="H132" s="7" t="str">
        <f t="shared" si="15"/>
        <v>Basic</v>
      </c>
      <c r="I132" s="22">
        <f>IF(Table2[[#This Row],[MinCost]] &gt; Table2[[#This Row],[WTP_VND]], 1, 0)</f>
        <v>0</v>
      </c>
      <c r="J132" s="12">
        <f>IF(G132&lt;='RawData'!$D$132,G132,0)</f>
        <v>0</v>
      </c>
    </row>
    <row r="133" spans="1:10" x14ac:dyDescent="0.15">
      <c r="A133" s="11" t="s">
        <v>139</v>
      </c>
      <c r="B133" s="7">
        <f>VLOOKUP(A133, RawData[], 2, 1)</f>
        <v>4.3099999999999996</v>
      </c>
      <c r="C133" s="4">
        <v>148000</v>
      </c>
      <c r="D133" s="4">
        <f t="shared" si="12"/>
        <v>125000</v>
      </c>
      <c r="E133" s="4">
        <f t="shared" si="13"/>
        <v>225000</v>
      </c>
      <c r="F133" s="4">
        <f t="shared" si="14"/>
        <v>600000</v>
      </c>
      <c r="G133" s="7">
        <f t="shared" si="16"/>
        <v>125000</v>
      </c>
      <c r="H133" s="7" t="str">
        <f t="shared" si="15"/>
        <v>Basic</v>
      </c>
      <c r="I133" s="22">
        <f>IF(Table2[[#This Row],[MinCost]] &gt; Table2[[#This Row],[WTP_VND]], 1, 0)</f>
        <v>0</v>
      </c>
      <c r="J133" s="12">
        <f>IF(G133&lt;='RawData'!$D$133,G133,0)</f>
        <v>0</v>
      </c>
    </row>
    <row r="134" spans="1:10" x14ac:dyDescent="0.15">
      <c r="A134" s="11" t="s">
        <v>140</v>
      </c>
      <c r="B134" s="7">
        <f>VLOOKUP(A134, RawData[], 2, 1)</f>
        <v>14.48</v>
      </c>
      <c r="C134" s="4">
        <v>229000</v>
      </c>
      <c r="D134" s="4">
        <f t="shared" si="12"/>
        <v>165320</v>
      </c>
      <c r="E134" s="4">
        <f t="shared" si="13"/>
        <v>225000</v>
      </c>
      <c r="F134" s="4">
        <f t="shared" si="14"/>
        <v>600000</v>
      </c>
      <c r="G134" s="7">
        <f t="shared" si="16"/>
        <v>165320</v>
      </c>
      <c r="H134" s="7" t="str">
        <f t="shared" si="15"/>
        <v>Basic</v>
      </c>
      <c r="I134" s="22">
        <f>IF(Table2[[#This Row],[MinCost]] &gt; Table2[[#This Row],[WTP_VND]], 1, 0)</f>
        <v>0</v>
      </c>
      <c r="J134" s="12">
        <f>IF(G134&lt;='RawData'!$D$134,G134,0)</f>
        <v>165320</v>
      </c>
    </row>
    <row r="135" spans="1:10" x14ac:dyDescent="0.15">
      <c r="A135" s="11" t="s">
        <v>141</v>
      </c>
      <c r="B135" s="7">
        <f>VLOOKUP(A135, RawData[], 2, 1)</f>
        <v>6.35</v>
      </c>
      <c r="C135" s="4">
        <v>177000</v>
      </c>
      <c r="D135" s="4">
        <f t="shared" si="12"/>
        <v>125000</v>
      </c>
      <c r="E135" s="4">
        <f t="shared" si="13"/>
        <v>225000</v>
      </c>
      <c r="F135" s="4">
        <f t="shared" si="14"/>
        <v>600000</v>
      </c>
      <c r="G135" s="7">
        <f t="shared" si="16"/>
        <v>125000</v>
      </c>
      <c r="H135" s="7" t="str">
        <f t="shared" si="15"/>
        <v>Basic</v>
      </c>
      <c r="I135" s="22">
        <f>IF(Table2[[#This Row],[MinCost]] &gt; Table2[[#This Row],[WTP_VND]], 1, 0)</f>
        <v>0</v>
      </c>
      <c r="J135" s="12">
        <f>IF(G135&lt;='RawData'!$D$135,G135,0)</f>
        <v>125000</v>
      </c>
    </row>
    <row r="136" spans="1:10" x14ac:dyDescent="0.15">
      <c r="A136" s="11" t="s">
        <v>142</v>
      </c>
      <c r="B136" s="7">
        <f>VLOOKUP(A136, RawData[], 2, 1)</f>
        <v>9.94</v>
      </c>
      <c r="C136" s="4">
        <v>193000</v>
      </c>
      <c r="D136" s="4">
        <f t="shared" si="12"/>
        <v>125000</v>
      </c>
      <c r="E136" s="4">
        <f t="shared" si="13"/>
        <v>225000</v>
      </c>
      <c r="F136" s="4">
        <f t="shared" si="14"/>
        <v>600000</v>
      </c>
      <c r="G136" s="7">
        <f t="shared" si="16"/>
        <v>125000</v>
      </c>
      <c r="H136" s="7" t="str">
        <f t="shared" si="15"/>
        <v>Basic</v>
      </c>
      <c r="I136" s="22">
        <f>IF(Table2[[#This Row],[MinCost]] &gt; Table2[[#This Row],[WTP_VND]], 1, 0)</f>
        <v>0</v>
      </c>
      <c r="J136" s="12">
        <f>IF(G136&lt;='RawData'!$D$136,G136,0)</f>
        <v>125000</v>
      </c>
    </row>
    <row r="137" spans="1:10" x14ac:dyDescent="0.15">
      <c r="A137" s="11" t="s">
        <v>143</v>
      </c>
      <c r="B137" s="7">
        <f>VLOOKUP(A137, RawData[], 2, 1)</f>
        <v>6.52</v>
      </c>
      <c r="C137" s="4">
        <v>169000</v>
      </c>
      <c r="D137" s="4">
        <f t="shared" si="12"/>
        <v>125000</v>
      </c>
      <c r="E137" s="4">
        <f t="shared" si="13"/>
        <v>225000</v>
      </c>
      <c r="F137" s="4">
        <f t="shared" si="14"/>
        <v>600000</v>
      </c>
      <c r="G137" s="7">
        <f t="shared" si="16"/>
        <v>125000</v>
      </c>
      <c r="H137" s="7" t="str">
        <f t="shared" si="15"/>
        <v>Basic</v>
      </c>
      <c r="I137" s="22">
        <f>IF(Table2[[#This Row],[MinCost]] &gt; Table2[[#This Row],[WTP_VND]], 1, 0)</f>
        <v>0</v>
      </c>
      <c r="J137" s="12">
        <f>IF(G137&lt;='RawData'!$D$137,G137,0)</f>
        <v>0</v>
      </c>
    </row>
    <row r="138" spans="1:10" x14ac:dyDescent="0.15">
      <c r="A138" s="11" t="s">
        <v>144</v>
      </c>
      <c r="B138" s="7">
        <f>VLOOKUP(A138, RawData[], 2, 1)</f>
        <v>0.6</v>
      </c>
      <c r="C138" s="4">
        <v>114000</v>
      </c>
      <c r="D138" s="4">
        <f t="shared" si="12"/>
        <v>125000</v>
      </c>
      <c r="E138" s="4">
        <f t="shared" si="13"/>
        <v>225000</v>
      </c>
      <c r="F138" s="4">
        <f t="shared" si="14"/>
        <v>600000</v>
      </c>
      <c r="G138" s="7">
        <f t="shared" si="16"/>
        <v>125000</v>
      </c>
      <c r="H138" s="7" t="str">
        <f t="shared" si="15"/>
        <v>Basic</v>
      </c>
      <c r="I138" s="22">
        <f>IF(Table2[[#This Row],[MinCost]] &gt; Table2[[#This Row],[WTP_VND]], 1, 0)</f>
        <v>1</v>
      </c>
      <c r="J138" s="12">
        <f>IF(G138&lt;='RawData'!$D$138,G138,0)</f>
        <v>0</v>
      </c>
    </row>
    <row r="139" spans="1:10" x14ac:dyDescent="0.15">
      <c r="A139" s="11" t="s">
        <v>145</v>
      </c>
      <c r="B139" s="7">
        <f>VLOOKUP(A139, RawData[], 2, 1)</f>
        <v>2.13</v>
      </c>
      <c r="C139" s="4">
        <v>145000</v>
      </c>
      <c r="D139" s="4">
        <f t="shared" si="12"/>
        <v>125000</v>
      </c>
      <c r="E139" s="4">
        <f t="shared" si="13"/>
        <v>225000</v>
      </c>
      <c r="F139" s="4">
        <f t="shared" si="14"/>
        <v>600000</v>
      </c>
      <c r="G139" s="7">
        <f t="shared" si="16"/>
        <v>125000</v>
      </c>
      <c r="H139" s="7" t="str">
        <f t="shared" si="15"/>
        <v>Basic</v>
      </c>
      <c r="I139" s="22">
        <f>IF(Table2[[#This Row],[MinCost]] &gt; Table2[[#This Row],[WTP_VND]], 1, 0)</f>
        <v>0</v>
      </c>
      <c r="J139" s="12">
        <f>IF(G139&lt;='RawData'!$D$139,G139,0)</f>
        <v>0</v>
      </c>
    </row>
    <row r="140" spans="1:10" x14ac:dyDescent="0.15">
      <c r="A140" s="11" t="s">
        <v>146</v>
      </c>
      <c r="B140" s="7">
        <f>VLOOKUP(A140, RawData[], 2, 1)</f>
        <v>12.38</v>
      </c>
      <c r="C140" s="4">
        <v>183000</v>
      </c>
      <c r="D140" s="4">
        <f t="shared" si="12"/>
        <v>146420</v>
      </c>
      <c r="E140" s="4">
        <f t="shared" si="13"/>
        <v>225000</v>
      </c>
      <c r="F140" s="4">
        <f t="shared" si="14"/>
        <v>600000</v>
      </c>
      <c r="G140" s="7">
        <f t="shared" si="16"/>
        <v>146420</v>
      </c>
      <c r="H140" s="7" t="str">
        <f t="shared" si="15"/>
        <v>Basic</v>
      </c>
      <c r="I140" s="22">
        <f>IF(Table2[[#This Row],[MinCost]] &gt; Table2[[#This Row],[WTP_VND]], 1, 0)</f>
        <v>0</v>
      </c>
      <c r="J140" s="12">
        <f>IF(G140&lt;='RawData'!$D$140,G140,0)</f>
        <v>0</v>
      </c>
    </row>
    <row r="141" spans="1:10" x14ac:dyDescent="0.15">
      <c r="A141" s="11" t="s">
        <v>147</v>
      </c>
      <c r="B141" s="7">
        <f>VLOOKUP(A141, RawData[], 2, 1)</f>
        <v>10.86</v>
      </c>
      <c r="C141" s="4">
        <v>199000</v>
      </c>
      <c r="D141" s="4">
        <f t="shared" si="12"/>
        <v>132740</v>
      </c>
      <c r="E141" s="4">
        <f t="shared" si="13"/>
        <v>225000</v>
      </c>
      <c r="F141" s="4">
        <f t="shared" si="14"/>
        <v>600000</v>
      </c>
      <c r="G141" s="7">
        <f t="shared" si="16"/>
        <v>132740</v>
      </c>
      <c r="H141" s="7" t="str">
        <f t="shared" si="15"/>
        <v>Basic</v>
      </c>
      <c r="I141" s="22">
        <f>IF(Table2[[#This Row],[MinCost]] &gt; Table2[[#This Row],[WTP_VND]], 1, 0)</f>
        <v>0</v>
      </c>
      <c r="J141" s="12">
        <f>IF(G141&lt;='RawData'!$D$141,G141,0)</f>
        <v>132740</v>
      </c>
    </row>
    <row r="142" spans="1:10" x14ac:dyDescent="0.15">
      <c r="A142" s="11" t="s">
        <v>148</v>
      </c>
      <c r="B142" s="7">
        <f>VLOOKUP(A142, RawData[], 2, 1)</f>
        <v>18.850000000000001</v>
      </c>
      <c r="C142" s="4">
        <v>258000</v>
      </c>
      <c r="D142" s="4">
        <f t="shared" si="12"/>
        <v>204650</v>
      </c>
      <c r="E142" s="4">
        <f t="shared" si="13"/>
        <v>225000</v>
      </c>
      <c r="F142" s="4">
        <f t="shared" si="14"/>
        <v>600000</v>
      </c>
      <c r="G142" s="7">
        <f t="shared" si="16"/>
        <v>204650</v>
      </c>
      <c r="H142" s="7" t="str">
        <f t="shared" si="15"/>
        <v>Basic</v>
      </c>
      <c r="I142" s="22">
        <f>IF(Table2[[#This Row],[MinCost]] &gt; Table2[[#This Row],[WTP_VND]], 1, 0)</f>
        <v>0</v>
      </c>
      <c r="J142" s="12">
        <f>IF(G142&lt;='RawData'!$D$142,G142,0)</f>
        <v>204650</v>
      </c>
    </row>
    <row r="143" spans="1:10" x14ac:dyDescent="0.15">
      <c r="A143" s="11" t="s">
        <v>149</v>
      </c>
      <c r="B143" s="7">
        <f>VLOOKUP(A143, RawData[], 2, 1)</f>
        <v>0.16</v>
      </c>
      <c r="C143" s="4">
        <v>122000</v>
      </c>
      <c r="D143" s="4">
        <f t="shared" si="12"/>
        <v>125000</v>
      </c>
      <c r="E143" s="4">
        <f t="shared" si="13"/>
        <v>225000</v>
      </c>
      <c r="F143" s="4">
        <f t="shared" si="14"/>
        <v>600000</v>
      </c>
      <c r="G143" s="7">
        <f t="shared" si="16"/>
        <v>125000</v>
      </c>
      <c r="H143" s="7" t="str">
        <f t="shared" si="15"/>
        <v>Basic</v>
      </c>
      <c r="I143" s="22">
        <f>IF(Table2[[#This Row],[MinCost]] &gt; Table2[[#This Row],[WTP_VND]], 1, 0)</f>
        <v>1</v>
      </c>
      <c r="J143" s="12">
        <f>IF(G143&lt;='RawData'!$D$143,G143,0)</f>
        <v>0</v>
      </c>
    </row>
    <row r="144" spans="1:10" x14ac:dyDescent="0.15">
      <c r="A144" s="11" t="s">
        <v>150</v>
      </c>
      <c r="B144" s="7">
        <f>VLOOKUP(A144, RawData[], 2, 1)</f>
        <v>3.77</v>
      </c>
      <c r="C144" s="4">
        <v>153000</v>
      </c>
      <c r="D144" s="4">
        <f t="shared" si="12"/>
        <v>125000</v>
      </c>
      <c r="E144" s="4">
        <f t="shared" si="13"/>
        <v>225000</v>
      </c>
      <c r="F144" s="4">
        <f t="shared" si="14"/>
        <v>600000</v>
      </c>
      <c r="G144" s="7">
        <f t="shared" si="16"/>
        <v>125000</v>
      </c>
      <c r="H144" s="7" t="str">
        <f t="shared" si="15"/>
        <v>Basic</v>
      </c>
      <c r="I144" s="22">
        <f>IF(Table2[[#This Row],[MinCost]] &gt; Table2[[#This Row],[WTP_VND]], 1, 0)</f>
        <v>0</v>
      </c>
      <c r="J144" s="12">
        <f>IF(G144&lt;='RawData'!$D$144,G144,0)</f>
        <v>0</v>
      </c>
    </row>
    <row r="145" spans="1:10" x14ac:dyDescent="0.15">
      <c r="A145" s="11" t="s">
        <v>151</v>
      </c>
      <c r="B145" s="7">
        <f>VLOOKUP(A145, RawData[], 2, 1)</f>
        <v>16.79</v>
      </c>
      <c r="C145" s="4">
        <v>217000</v>
      </c>
      <c r="D145" s="4">
        <f t="shared" si="12"/>
        <v>186110</v>
      </c>
      <c r="E145" s="4">
        <f t="shared" si="13"/>
        <v>225000</v>
      </c>
      <c r="F145" s="4">
        <f t="shared" si="14"/>
        <v>600000</v>
      </c>
      <c r="G145" s="7">
        <f t="shared" si="16"/>
        <v>186110</v>
      </c>
      <c r="H145" s="7" t="str">
        <f t="shared" si="15"/>
        <v>Basic</v>
      </c>
      <c r="I145" s="22">
        <f>IF(Table2[[#This Row],[MinCost]] &gt; Table2[[#This Row],[WTP_VND]], 1, 0)</f>
        <v>0</v>
      </c>
      <c r="J145" s="12">
        <f>IF(G145&lt;='RawData'!$D$145,G145,0)</f>
        <v>0</v>
      </c>
    </row>
    <row r="146" spans="1:10" x14ac:dyDescent="0.15">
      <c r="A146" s="11" t="s">
        <v>152</v>
      </c>
      <c r="B146" s="7">
        <f>VLOOKUP(A146, RawData[], 2, 1)</f>
        <v>8.85</v>
      </c>
      <c r="C146" s="4">
        <v>201000</v>
      </c>
      <c r="D146" s="4">
        <f t="shared" si="12"/>
        <v>125000</v>
      </c>
      <c r="E146" s="4">
        <f t="shared" si="13"/>
        <v>225000</v>
      </c>
      <c r="F146" s="4">
        <f t="shared" si="14"/>
        <v>600000</v>
      </c>
      <c r="G146" s="7">
        <f t="shared" si="16"/>
        <v>125000</v>
      </c>
      <c r="H146" s="7" t="str">
        <f t="shared" si="15"/>
        <v>Basic</v>
      </c>
      <c r="I146" s="22">
        <f>IF(Table2[[#This Row],[MinCost]] &gt; Table2[[#This Row],[WTP_VND]], 1, 0)</f>
        <v>0</v>
      </c>
      <c r="J146" s="12">
        <f>IF(G146&lt;='RawData'!$D$146,G146,0)</f>
        <v>125000</v>
      </c>
    </row>
    <row r="147" spans="1:10" x14ac:dyDescent="0.15">
      <c r="A147" s="11" t="s">
        <v>153</v>
      </c>
      <c r="B147" s="7">
        <f>VLOOKUP(A147, RawData[], 2, 1)</f>
        <v>4.33</v>
      </c>
      <c r="C147" s="4">
        <v>166000</v>
      </c>
      <c r="D147" s="4">
        <f t="shared" si="12"/>
        <v>125000</v>
      </c>
      <c r="E147" s="4">
        <f t="shared" si="13"/>
        <v>225000</v>
      </c>
      <c r="F147" s="4">
        <f t="shared" si="14"/>
        <v>600000</v>
      </c>
      <c r="G147" s="7">
        <f t="shared" si="16"/>
        <v>125000</v>
      </c>
      <c r="H147" s="7" t="str">
        <f t="shared" si="15"/>
        <v>Basic</v>
      </c>
      <c r="I147" s="22">
        <f>IF(Table2[[#This Row],[MinCost]] &gt; Table2[[#This Row],[WTP_VND]], 1, 0)</f>
        <v>0</v>
      </c>
      <c r="J147" s="12">
        <f>IF(G147&lt;='RawData'!$D$147,G147,0)</f>
        <v>0</v>
      </c>
    </row>
    <row r="148" spans="1:10" x14ac:dyDescent="0.15">
      <c r="A148" s="11" t="s">
        <v>154</v>
      </c>
      <c r="B148" s="7">
        <f>VLOOKUP(A148, RawData[], 2, 1)</f>
        <v>30.99</v>
      </c>
      <c r="C148" s="4">
        <v>335000</v>
      </c>
      <c r="D148" s="4">
        <f t="shared" si="12"/>
        <v>313910</v>
      </c>
      <c r="E148" s="4">
        <f t="shared" si="13"/>
        <v>323910</v>
      </c>
      <c r="F148" s="4">
        <f t="shared" si="14"/>
        <v>600000</v>
      </c>
      <c r="G148" s="7">
        <f t="shared" si="16"/>
        <v>313910</v>
      </c>
      <c r="H148" s="7" t="str">
        <f t="shared" si="15"/>
        <v>Basic</v>
      </c>
      <c r="I148" s="22">
        <f>IF(Table2[[#This Row],[MinCost]] &gt; Table2[[#This Row],[WTP_VND]], 1, 0)</f>
        <v>0</v>
      </c>
      <c r="J148" s="12">
        <f>IF(G148&lt;='RawData'!$D$148,G148,0)</f>
        <v>0</v>
      </c>
    </row>
    <row r="149" spans="1:10" x14ac:dyDescent="0.15">
      <c r="A149" s="11" t="s">
        <v>155</v>
      </c>
      <c r="B149" s="7">
        <f>VLOOKUP(A149, RawData[], 2, 1)</f>
        <v>11.86</v>
      </c>
      <c r="C149" s="4">
        <v>204000</v>
      </c>
      <c r="D149" s="4">
        <f t="shared" si="12"/>
        <v>141740</v>
      </c>
      <c r="E149" s="4">
        <f t="shared" si="13"/>
        <v>225000</v>
      </c>
      <c r="F149" s="4">
        <f t="shared" si="14"/>
        <v>600000</v>
      </c>
      <c r="G149" s="7">
        <f t="shared" si="16"/>
        <v>141740</v>
      </c>
      <c r="H149" s="7" t="str">
        <f t="shared" si="15"/>
        <v>Basic</v>
      </c>
      <c r="I149" s="22">
        <f>IF(Table2[[#This Row],[MinCost]] &gt; Table2[[#This Row],[WTP_VND]], 1, 0)</f>
        <v>0</v>
      </c>
      <c r="J149" s="12">
        <f>IF(G149&lt;='RawData'!$D$149,G149,0)</f>
        <v>141740</v>
      </c>
    </row>
    <row r="150" spans="1:10" x14ac:dyDescent="0.15">
      <c r="A150" s="11" t="s">
        <v>156</v>
      </c>
      <c r="B150" s="7">
        <f>VLOOKUP(A150, RawData[], 2, 1)</f>
        <v>12.22</v>
      </c>
      <c r="C150" s="4">
        <v>207000</v>
      </c>
      <c r="D150" s="4">
        <f t="shared" si="12"/>
        <v>144980</v>
      </c>
      <c r="E150" s="4">
        <f t="shared" si="13"/>
        <v>225000</v>
      </c>
      <c r="F150" s="4">
        <f t="shared" si="14"/>
        <v>600000</v>
      </c>
      <c r="G150" s="7">
        <f t="shared" si="16"/>
        <v>144980</v>
      </c>
      <c r="H150" s="7" t="str">
        <f t="shared" si="15"/>
        <v>Basic</v>
      </c>
      <c r="I150" s="22">
        <f>IF(Table2[[#This Row],[MinCost]] &gt; Table2[[#This Row],[WTP_VND]], 1, 0)</f>
        <v>0</v>
      </c>
      <c r="J150" s="12">
        <f>IF(G150&lt;='RawData'!$D$150,G150,0)</f>
        <v>144980</v>
      </c>
    </row>
    <row r="151" spans="1:10" x14ac:dyDescent="0.15">
      <c r="A151" s="11" t="s">
        <v>157</v>
      </c>
      <c r="B151" s="7">
        <f>VLOOKUP(A151, RawData[], 2, 1)</f>
        <v>9.27</v>
      </c>
      <c r="C151" s="4">
        <v>198000</v>
      </c>
      <c r="D151" s="4">
        <f t="shared" si="12"/>
        <v>125000</v>
      </c>
      <c r="E151" s="4">
        <f t="shared" si="13"/>
        <v>225000</v>
      </c>
      <c r="F151" s="4">
        <f t="shared" si="14"/>
        <v>600000</v>
      </c>
      <c r="G151" s="7">
        <f t="shared" si="16"/>
        <v>125000</v>
      </c>
      <c r="H151" s="7" t="str">
        <f t="shared" si="15"/>
        <v>Basic</v>
      </c>
      <c r="I151" s="22">
        <f>IF(Table2[[#This Row],[MinCost]] &gt; Table2[[#This Row],[WTP_VND]], 1, 0)</f>
        <v>0</v>
      </c>
      <c r="J151" s="12">
        <f>IF(G151&lt;='RawData'!$D$151,G151,0)</f>
        <v>125000</v>
      </c>
    </row>
    <row r="152" spans="1:10" x14ac:dyDescent="0.15">
      <c r="A152" s="11" t="s">
        <v>158</v>
      </c>
      <c r="B152" s="7">
        <f>VLOOKUP(A152, RawData[], 2, 1)</f>
        <v>11.29</v>
      </c>
      <c r="C152" s="4">
        <v>174000</v>
      </c>
      <c r="D152" s="4">
        <f t="shared" si="12"/>
        <v>136610</v>
      </c>
      <c r="E152" s="4">
        <f t="shared" si="13"/>
        <v>225000</v>
      </c>
      <c r="F152" s="4">
        <f t="shared" si="14"/>
        <v>600000</v>
      </c>
      <c r="G152" s="7">
        <f t="shared" si="16"/>
        <v>136610</v>
      </c>
      <c r="H152" s="7" t="str">
        <f t="shared" si="15"/>
        <v>Basic</v>
      </c>
      <c r="I152" s="22">
        <f>IF(Table2[[#This Row],[MinCost]] &gt; Table2[[#This Row],[WTP_VND]], 1, 0)</f>
        <v>0</v>
      </c>
      <c r="J152" s="12">
        <f>IF(G152&lt;='RawData'!$D$152,G152,0)</f>
        <v>0</v>
      </c>
    </row>
    <row r="153" spans="1:10" x14ac:dyDescent="0.15">
      <c r="A153" s="11" t="s">
        <v>159</v>
      </c>
      <c r="B153" s="7">
        <f>VLOOKUP(A153, RawData[], 2, 1)</f>
        <v>83.42</v>
      </c>
      <c r="C153" s="4">
        <v>544000</v>
      </c>
      <c r="D153" s="4">
        <f t="shared" si="12"/>
        <v>785780</v>
      </c>
      <c r="E153" s="4">
        <f t="shared" si="13"/>
        <v>795780</v>
      </c>
      <c r="F153" s="4">
        <f t="shared" si="14"/>
        <v>600000</v>
      </c>
      <c r="G153" s="7">
        <f t="shared" si="16"/>
        <v>600000</v>
      </c>
      <c r="H153" s="7" t="str">
        <f t="shared" si="15"/>
        <v>Unlimited</v>
      </c>
      <c r="I153" s="22">
        <f>IF(Table2[[#This Row],[MinCost]] &gt; Table2[[#This Row],[WTP_VND]], 1, 0)</f>
        <v>1</v>
      </c>
      <c r="J153" s="12">
        <f>IF(G153&lt;='RawData'!$D$153,G153,0)</f>
        <v>0</v>
      </c>
    </row>
    <row r="154" spans="1:10" x14ac:dyDescent="0.15">
      <c r="A154" s="11" t="s">
        <v>160</v>
      </c>
      <c r="B154" s="7">
        <f>VLOOKUP(A154, RawData[], 2, 1)</f>
        <v>1.88</v>
      </c>
      <c r="C154" s="4">
        <v>111000</v>
      </c>
      <c r="D154" s="4">
        <f t="shared" si="12"/>
        <v>125000</v>
      </c>
      <c r="E154" s="4">
        <f t="shared" si="13"/>
        <v>225000</v>
      </c>
      <c r="F154" s="4">
        <f t="shared" si="14"/>
        <v>600000</v>
      </c>
      <c r="G154" s="7">
        <f t="shared" si="16"/>
        <v>125000</v>
      </c>
      <c r="H154" s="7" t="str">
        <f t="shared" si="15"/>
        <v>Basic</v>
      </c>
      <c r="I154" s="22">
        <f>IF(Table2[[#This Row],[MinCost]] &gt; Table2[[#This Row],[WTP_VND]], 1, 0)</f>
        <v>1</v>
      </c>
      <c r="J154" s="12">
        <f>IF(G154&lt;='RawData'!$D$154,G154,0)</f>
        <v>0</v>
      </c>
    </row>
    <row r="155" spans="1:10" x14ac:dyDescent="0.15">
      <c r="A155" s="11" t="s">
        <v>161</v>
      </c>
      <c r="B155" s="7">
        <f>VLOOKUP(A155, RawData[], 2, 1)</f>
        <v>13.92</v>
      </c>
      <c r="C155" s="4">
        <v>198000</v>
      </c>
      <c r="D155" s="4">
        <f t="shared" si="12"/>
        <v>160280</v>
      </c>
      <c r="E155" s="4">
        <f t="shared" si="13"/>
        <v>225000</v>
      </c>
      <c r="F155" s="4">
        <f t="shared" si="14"/>
        <v>600000</v>
      </c>
      <c r="G155" s="7">
        <f t="shared" si="16"/>
        <v>160280</v>
      </c>
      <c r="H155" s="7" t="str">
        <f t="shared" si="15"/>
        <v>Basic</v>
      </c>
      <c r="I155" s="22">
        <f>IF(Table2[[#This Row],[MinCost]] &gt; Table2[[#This Row],[WTP_VND]], 1, 0)</f>
        <v>0</v>
      </c>
      <c r="J155" s="12">
        <f>IF(G155&lt;='RawData'!$D$155,G155,0)</f>
        <v>0</v>
      </c>
    </row>
    <row r="156" spans="1:10" x14ac:dyDescent="0.15">
      <c r="A156" s="11" t="s">
        <v>162</v>
      </c>
      <c r="B156" s="7">
        <f>VLOOKUP(A156, RawData[], 2, 1)</f>
        <v>9.1300000000000008</v>
      </c>
      <c r="C156" s="4">
        <v>160000</v>
      </c>
      <c r="D156" s="4">
        <f t="shared" si="12"/>
        <v>125000</v>
      </c>
      <c r="E156" s="4">
        <f t="shared" si="13"/>
        <v>225000</v>
      </c>
      <c r="F156" s="4">
        <f t="shared" si="14"/>
        <v>600000</v>
      </c>
      <c r="G156" s="7">
        <f t="shared" si="16"/>
        <v>125000</v>
      </c>
      <c r="H156" s="7" t="str">
        <f t="shared" si="15"/>
        <v>Basic</v>
      </c>
      <c r="I156" s="22">
        <f>IF(Table2[[#This Row],[MinCost]] &gt; Table2[[#This Row],[WTP_VND]], 1, 0)</f>
        <v>0</v>
      </c>
      <c r="J156" s="12">
        <f>IF(G156&lt;='RawData'!$D$156,G156,0)</f>
        <v>0</v>
      </c>
    </row>
    <row r="157" spans="1:10" x14ac:dyDescent="0.15">
      <c r="A157" s="11" t="s">
        <v>163</v>
      </c>
      <c r="B157" s="7">
        <f>VLOOKUP(A157, RawData[], 2, 1)</f>
        <v>14.58</v>
      </c>
      <c r="C157" s="4">
        <v>231000</v>
      </c>
      <c r="D157" s="4">
        <f t="shared" si="12"/>
        <v>166220</v>
      </c>
      <c r="E157" s="4">
        <f t="shared" si="13"/>
        <v>225000</v>
      </c>
      <c r="F157" s="4">
        <f t="shared" si="14"/>
        <v>600000</v>
      </c>
      <c r="G157" s="7">
        <f t="shared" si="16"/>
        <v>166220</v>
      </c>
      <c r="H157" s="7" t="str">
        <f t="shared" si="15"/>
        <v>Basic</v>
      </c>
      <c r="I157" s="22">
        <f>IF(Table2[[#This Row],[MinCost]] &gt; Table2[[#This Row],[WTP_VND]], 1, 0)</f>
        <v>0</v>
      </c>
      <c r="J157" s="12">
        <f>IF(G157&lt;='RawData'!$D$157,G157,0)</f>
        <v>166220</v>
      </c>
    </row>
    <row r="158" spans="1:10" x14ac:dyDescent="0.15">
      <c r="A158" s="11" t="s">
        <v>164</v>
      </c>
      <c r="B158" s="7">
        <f>VLOOKUP(A158, RawData[], 2, 1)</f>
        <v>4.74</v>
      </c>
      <c r="C158" s="4">
        <v>153000</v>
      </c>
      <c r="D158" s="4">
        <f t="shared" si="12"/>
        <v>125000</v>
      </c>
      <c r="E158" s="4">
        <f t="shared" si="13"/>
        <v>225000</v>
      </c>
      <c r="F158" s="4">
        <f t="shared" si="14"/>
        <v>600000</v>
      </c>
      <c r="G158" s="7">
        <f t="shared" si="16"/>
        <v>125000</v>
      </c>
      <c r="H158" s="7" t="str">
        <f t="shared" si="15"/>
        <v>Basic</v>
      </c>
      <c r="I158" s="22">
        <f>IF(Table2[[#This Row],[MinCost]] &gt; Table2[[#This Row],[WTP_VND]], 1, 0)</f>
        <v>0</v>
      </c>
      <c r="J158" s="12">
        <f>IF(G158&lt;='RawData'!$D$158,G158,0)</f>
        <v>0</v>
      </c>
    </row>
    <row r="159" spans="1:10" x14ac:dyDescent="0.15">
      <c r="A159" s="11" t="s">
        <v>165</v>
      </c>
      <c r="B159" s="7">
        <f>VLOOKUP(A159, RawData[], 2, 1)</f>
        <v>31.81</v>
      </c>
      <c r="C159" s="4">
        <v>330000</v>
      </c>
      <c r="D159" s="4">
        <f t="shared" si="12"/>
        <v>321290</v>
      </c>
      <c r="E159" s="4">
        <f t="shared" si="13"/>
        <v>331290</v>
      </c>
      <c r="F159" s="4">
        <f t="shared" si="14"/>
        <v>600000</v>
      </c>
      <c r="G159" s="7">
        <f t="shared" si="16"/>
        <v>321290</v>
      </c>
      <c r="H159" s="7" t="str">
        <f t="shared" si="15"/>
        <v>Basic</v>
      </c>
      <c r="I159" s="22">
        <f>IF(Table2[[#This Row],[MinCost]] &gt; Table2[[#This Row],[WTP_VND]], 1, 0)</f>
        <v>0</v>
      </c>
      <c r="J159" s="12">
        <f>IF(G159&lt;='RawData'!$D$159,G159,0)</f>
        <v>0</v>
      </c>
    </row>
    <row r="160" spans="1:10" x14ac:dyDescent="0.15">
      <c r="A160" s="11" t="s">
        <v>166</v>
      </c>
      <c r="B160" s="7">
        <f>VLOOKUP(A160, RawData[], 2, 1)</f>
        <v>3.31</v>
      </c>
      <c r="C160" s="4">
        <v>167000</v>
      </c>
      <c r="D160" s="4">
        <f t="shared" si="12"/>
        <v>125000</v>
      </c>
      <c r="E160" s="4">
        <f t="shared" si="13"/>
        <v>225000</v>
      </c>
      <c r="F160" s="4">
        <f t="shared" si="14"/>
        <v>600000</v>
      </c>
      <c r="G160" s="7">
        <f t="shared" si="16"/>
        <v>125000</v>
      </c>
      <c r="H160" s="7" t="str">
        <f t="shared" si="15"/>
        <v>Basic</v>
      </c>
      <c r="I160" s="22">
        <f>IF(Table2[[#This Row],[MinCost]] &gt; Table2[[#This Row],[WTP_VND]], 1, 0)</f>
        <v>0</v>
      </c>
      <c r="J160" s="12">
        <f>IF(G160&lt;='RawData'!$D$160,G160,0)</f>
        <v>0</v>
      </c>
    </row>
    <row r="161" spans="1:10" x14ac:dyDescent="0.15">
      <c r="A161" s="11" t="s">
        <v>167</v>
      </c>
      <c r="B161" s="7">
        <f>VLOOKUP(A161, RawData[], 2, 1)</f>
        <v>19.93</v>
      </c>
      <c r="C161" s="4">
        <v>261000</v>
      </c>
      <c r="D161" s="4">
        <f t="shared" si="12"/>
        <v>214370</v>
      </c>
      <c r="E161" s="4">
        <f t="shared" si="13"/>
        <v>225000</v>
      </c>
      <c r="F161" s="4">
        <f t="shared" si="14"/>
        <v>600000</v>
      </c>
      <c r="G161" s="7">
        <f t="shared" si="16"/>
        <v>214370</v>
      </c>
      <c r="H161" s="7" t="str">
        <f t="shared" si="15"/>
        <v>Basic</v>
      </c>
      <c r="I161" s="22">
        <f>IF(Table2[[#This Row],[MinCost]] &gt; Table2[[#This Row],[WTP_VND]], 1, 0)</f>
        <v>0</v>
      </c>
      <c r="J161" s="12">
        <f>IF(G161&lt;='RawData'!$D$161,G161,0)</f>
        <v>0</v>
      </c>
    </row>
    <row r="162" spans="1:10" x14ac:dyDescent="0.15">
      <c r="A162" s="11" t="s">
        <v>168</v>
      </c>
      <c r="B162" s="7">
        <f>VLOOKUP(A162, RawData[], 2, 1)</f>
        <v>0.19</v>
      </c>
      <c r="C162" s="4">
        <v>118000</v>
      </c>
      <c r="D162" s="4">
        <f t="shared" ref="D162:D193" si="17">$M$7 + $M$10 * (MAX(0,B162-$N$7))</f>
        <v>125000</v>
      </c>
      <c r="E162" s="4">
        <f t="shared" si="13"/>
        <v>225000</v>
      </c>
      <c r="F162" s="4">
        <f t="shared" si="14"/>
        <v>600000</v>
      </c>
      <c r="G162" s="7">
        <f t="shared" si="16"/>
        <v>125000</v>
      </c>
      <c r="H162" s="7" t="str">
        <f t="shared" si="15"/>
        <v>Basic</v>
      </c>
      <c r="I162" s="22">
        <f>IF(Table2[[#This Row],[MinCost]] &gt; Table2[[#This Row],[WTP_VND]], 1, 0)</f>
        <v>1</v>
      </c>
      <c r="J162" s="12">
        <f>IF(G162&lt;='RawData'!$D$162,G162,0)</f>
        <v>0</v>
      </c>
    </row>
    <row r="163" spans="1:10" x14ac:dyDescent="0.15">
      <c r="A163" s="11" t="s">
        <v>169</v>
      </c>
      <c r="B163" s="7">
        <f>VLOOKUP(A163, RawData[], 2, 1)</f>
        <v>9.1199999999999992</v>
      </c>
      <c r="C163" s="4">
        <v>192000</v>
      </c>
      <c r="D163" s="4">
        <f t="shared" si="17"/>
        <v>125000</v>
      </c>
      <c r="E163" s="4">
        <f t="shared" si="13"/>
        <v>225000</v>
      </c>
      <c r="F163" s="4">
        <f t="shared" si="14"/>
        <v>600000</v>
      </c>
      <c r="G163" s="7">
        <f t="shared" si="16"/>
        <v>125000</v>
      </c>
      <c r="H163" s="7" t="str">
        <f t="shared" si="15"/>
        <v>Basic</v>
      </c>
      <c r="I163" s="22">
        <f>IF(Table2[[#This Row],[MinCost]] &gt; Table2[[#This Row],[WTP_VND]], 1, 0)</f>
        <v>0</v>
      </c>
      <c r="J163" s="12">
        <f>IF(G163&lt;='RawData'!$D$163,G163,0)</f>
        <v>125000</v>
      </c>
    </row>
    <row r="164" spans="1:10" x14ac:dyDescent="0.15">
      <c r="A164" s="11" t="s">
        <v>170</v>
      </c>
      <c r="B164" s="7">
        <f>VLOOKUP(A164, RawData[], 2, 1)</f>
        <v>5.51</v>
      </c>
      <c r="C164" s="4">
        <v>152000</v>
      </c>
      <c r="D164" s="4">
        <f t="shared" si="17"/>
        <v>125000</v>
      </c>
      <c r="E164" s="4">
        <f t="shared" si="13"/>
        <v>225000</v>
      </c>
      <c r="F164" s="4">
        <f t="shared" si="14"/>
        <v>600000</v>
      </c>
      <c r="G164" s="7">
        <f t="shared" si="16"/>
        <v>125000</v>
      </c>
      <c r="H164" s="7" t="str">
        <f t="shared" si="15"/>
        <v>Basic</v>
      </c>
      <c r="I164" s="22">
        <f>IF(Table2[[#This Row],[MinCost]] &gt; Table2[[#This Row],[WTP_VND]], 1, 0)</f>
        <v>0</v>
      </c>
      <c r="J164" s="12">
        <f>IF(G164&lt;='RawData'!$D$164,G164,0)</f>
        <v>0</v>
      </c>
    </row>
    <row r="165" spans="1:10" x14ac:dyDescent="0.15">
      <c r="A165" s="11" t="s">
        <v>171</v>
      </c>
      <c r="B165" s="7">
        <f>VLOOKUP(A165, RawData[], 2, 1)</f>
        <v>1.44</v>
      </c>
      <c r="C165" s="4">
        <v>137000</v>
      </c>
      <c r="D165" s="4">
        <f t="shared" si="17"/>
        <v>125000</v>
      </c>
      <c r="E165" s="4">
        <f t="shared" si="13"/>
        <v>225000</v>
      </c>
      <c r="F165" s="4">
        <f t="shared" si="14"/>
        <v>600000</v>
      </c>
      <c r="G165" s="7">
        <f t="shared" si="16"/>
        <v>125000</v>
      </c>
      <c r="H165" s="7" t="str">
        <f t="shared" si="15"/>
        <v>Basic</v>
      </c>
      <c r="I165" s="22">
        <f>IF(Table2[[#This Row],[MinCost]] &gt; Table2[[#This Row],[WTP_VND]], 1, 0)</f>
        <v>0</v>
      </c>
      <c r="J165" s="12">
        <f>IF(G165&lt;='RawData'!$D$165,G165,0)</f>
        <v>0</v>
      </c>
    </row>
    <row r="166" spans="1:10" x14ac:dyDescent="0.15">
      <c r="A166" s="11" t="s">
        <v>172</v>
      </c>
      <c r="B166" s="7">
        <f>VLOOKUP(A166, RawData[], 2, 1)</f>
        <v>8.7200000000000006</v>
      </c>
      <c r="C166" s="4">
        <v>202000</v>
      </c>
      <c r="D166" s="4">
        <f t="shared" si="17"/>
        <v>125000</v>
      </c>
      <c r="E166" s="4">
        <f t="shared" si="13"/>
        <v>225000</v>
      </c>
      <c r="F166" s="4">
        <f t="shared" si="14"/>
        <v>600000</v>
      </c>
      <c r="G166" s="7">
        <f t="shared" si="16"/>
        <v>125000</v>
      </c>
      <c r="H166" s="7" t="str">
        <f t="shared" si="15"/>
        <v>Basic</v>
      </c>
      <c r="I166" s="22">
        <f>IF(Table2[[#This Row],[MinCost]] &gt; Table2[[#This Row],[WTP_VND]], 1, 0)</f>
        <v>0</v>
      </c>
      <c r="J166" s="12">
        <f>IF(G166&lt;='RawData'!$D$166,G166,0)</f>
        <v>125000</v>
      </c>
    </row>
    <row r="167" spans="1:10" x14ac:dyDescent="0.15">
      <c r="A167" s="11" t="s">
        <v>173</v>
      </c>
      <c r="B167" s="7">
        <f>VLOOKUP(A167, RawData[], 2, 1)</f>
        <v>20.79</v>
      </c>
      <c r="C167" s="4">
        <v>263000</v>
      </c>
      <c r="D167" s="4">
        <f t="shared" si="17"/>
        <v>222110</v>
      </c>
      <c r="E167" s="4">
        <f t="shared" si="13"/>
        <v>232110</v>
      </c>
      <c r="F167" s="4">
        <f t="shared" si="14"/>
        <v>600000</v>
      </c>
      <c r="G167" s="7">
        <f t="shared" si="16"/>
        <v>222110</v>
      </c>
      <c r="H167" s="7" t="str">
        <f t="shared" si="15"/>
        <v>Basic</v>
      </c>
      <c r="I167" s="22">
        <f>IF(Table2[[#This Row],[MinCost]] &gt; Table2[[#This Row],[WTP_VND]], 1, 0)</f>
        <v>0</v>
      </c>
      <c r="J167" s="12">
        <f>IF(G167&lt;='RawData'!$D$167,G167,0)</f>
        <v>0</v>
      </c>
    </row>
    <row r="168" spans="1:10" x14ac:dyDescent="0.15">
      <c r="A168" s="11" t="s">
        <v>174</v>
      </c>
      <c r="B168" s="7">
        <f>VLOOKUP(A168, RawData[], 2, 1)</f>
        <v>4.88</v>
      </c>
      <c r="C168" s="4">
        <v>175000</v>
      </c>
      <c r="D168" s="4">
        <f t="shared" si="17"/>
        <v>125000</v>
      </c>
      <c r="E168" s="4">
        <f t="shared" si="13"/>
        <v>225000</v>
      </c>
      <c r="F168" s="4">
        <f t="shared" si="14"/>
        <v>600000</v>
      </c>
      <c r="G168" s="7">
        <f t="shared" si="16"/>
        <v>125000</v>
      </c>
      <c r="H168" s="7" t="str">
        <f t="shared" si="15"/>
        <v>Basic</v>
      </c>
      <c r="I168" s="22">
        <f>IF(Table2[[#This Row],[MinCost]] &gt; Table2[[#This Row],[WTP_VND]], 1, 0)</f>
        <v>0</v>
      </c>
      <c r="J168" s="12">
        <f>IF(G168&lt;='RawData'!$D$168,G168,0)</f>
        <v>125000</v>
      </c>
    </row>
    <row r="169" spans="1:10" x14ac:dyDescent="0.15">
      <c r="A169" s="11" t="s">
        <v>175</v>
      </c>
      <c r="B169" s="7">
        <f>VLOOKUP(A169, RawData[], 2, 1)</f>
        <v>10.62</v>
      </c>
      <c r="C169" s="4">
        <v>202000</v>
      </c>
      <c r="D169" s="4">
        <f t="shared" si="17"/>
        <v>130580</v>
      </c>
      <c r="E169" s="4">
        <f t="shared" si="13"/>
        <v>225000</v>
      </c>
      <c r="F169" s="4">
        <f t="shared" si="14"/>
        <v>600000</v>
      </c>
      <c r="G169" s="7">
        <f t="shared" si="16"/>
        <v>130580</v>
      </c>
      <c r="H169" s="7" t="str">
        <f t="shared" si="15"/>
        <v>Basic</v>
      </c>
      <c r="I169" s="22">
        <f>IF(Table2[[#This Row],[MinCost]] &gt; Table2[[#This Row],[WTP_VND]], 1, 0)</f>
        <v>0</v>
      </c>
      <c r="J169" s="12">
        <f>IF(G169&lt;='RawData'!$D$169,G169,0)</f>
        <v>130580</v>
      </c>
    </row>
    <row r="170" spans="1:10" x14ac:dyDescent="0.15">
      <c r="A170" s="11" t="s">
        <v>176</v>
      </c>
      <c r="B170" s="7">
        <f>VLOOKUP(A170, RawData[], 2, 1)</f>
        <v>1.89</v>
      </c>
      <c r="C170" s="4">
        <v>136000</v>
      </c>
      <c r="D170" s="4">
        <f t="shared" si="17"/>
        <v>125000</v>
      </c>
      <c r="E170" s="4">
        <f t="shared" si="13"/>
        <v>225000</v>
      </c>
      <c r="F170" s="4">
        <f t="shared" si="14"/>
        <v>600000</v>
      </c>
      <c r="G170" s="7">
        <f t="shared" si="16"/>
        <v>125000</v>
      </c>
      <c r="H170" s="7" t="str">
        <f t="shared" si="15"/>
        <v>Basic</v>
      </c>
      <c r="I170" s="22">
        <f>IF(Table2[[#This Row],[MinCost]] &gt; Table2[[#This Row],[WTP_VND]], 1, 0)</f>
        <v>0</v>
      </c>
      <c r="J170" s="12">
        <f>IF(G170&lt;='RawData'!$D$170,G170,0)</f>
        <v>0</v>
      </c>
    </row>
    <row r="171" spans="1:10" x14ac:dyDescent="0.15">
      <c r="A171" s="11" t="s">
        <v>177</v>
      </c>
      <c r="B171" s="7">
        <f>VLOOKUP(A171, RawData[], 2, 1)</f>
        <v>9.14</v>
      </c>
      <c r="C171" s="4">
        <v>167000</v>
      </c>
      <c r="D171" s="4">
        <f t="shared" si="17"/>
        <v>125000</v>
      </c>
      <c r="E171" s="4">
        <f t="shared" si="13"/>
        <v>225000</v>
      </c>
      <c r="F171" s="4">
        <f t="shared" si="14"/>
        <v>600000</v>
      </c>
      <c r="G171" s="7">
        <f t="shared" si="16"/>
        <v>125000</v>
      </c>
      <c r="H171" s="7" t="str">
        <f t="shared" si="15"/>
        <v>Basic</v>
      </c>
      <c r="I171" s="22">
        <f>IF(Table2[[#This Row],[MinCost]] &gt; Table2[[#This Row],[WTP_VND]], 1, 0)</f>
        <v>0</v>
      </c>
      <c r="J171" s="12">
        <f>IF(G171&lt;='RawData'!$D$171,G171,0)</f>
        <v>0</v>
      </c>
    </row>
    <row r="172" spans="1:10" x14ac:dyDescent="0.15">
      <c r="A172" s="11" t="s">
        <v>178</v>
      </c>
      <c r="B172" s="7">
        <f>VLOOKUP(A172, RawData[], 2, 1)</f>
        <v>10.9</v>
      </c>
      <c r="C172" s="4">
        <v>202000</v>
      </c>
      <c r="D172" s="4">
        <f t="shared" si="17"/>
        <v>133100</v>
      </c>
      <c r="E172" s="4">
        <f t="shared" si="13"/>
        <v>225000</v>
      </c>
      <c r="F172" s="4">
        <f t="shared" si="14"/>
        <v>600000</v>
      </c>
      <c r="G172" s="7">
        <f t="shared" si="16"/>
        <v>133100</v>
      </c>
      <c r="H172" s="7" t="str">
        <f t="shared" si="15"/>
        <v>Basic</v>
      </c>
      <c r="I172" s="22">
        <f>IF(Table2[[#This Row],[MinCost]] &gt; Table2[[#This Row],[WTP_VND]], 1, 0)</f>
        <v>0</v>
      </c>
      <c r="J172" s="12">
        <f>IF(G172&lt;='RawData'!$D$172,G172,0)</f>
        <v>133100</v>
      </c>
    </row>
    <row r="173" spans="1:10" x14ac:dyDescent="0.15">
      <c r="A173" s="11" t="s">
        <v>179</v>
      </c>
      <c r="B173" s="7">
        <f>VLOOKUP(A173, RawData[], 2, 1)</f>
        <v>5.04</v>
      </c>
      <c r="C173" s="4">
        <v>167000</v>
      </c>
      <c r="D173" s="4">
        <f t="shared" si="17"/>
        <v>125000</v>
      </c>
      <c r="E173" s="4">
        <f t="shared" si="13"/>
        <v>225000</v>
      </c>
      <c r="F173" s="4">
        <f t="shared" si="14"/>
        <v>600000</v>
      </c>
      <c r="G173" s="7">
        <f t="shared" si="16"/>
        <v>125000</v>
      </c>
      <c r="H173" s="7" t="str">
        <f t="shared" si="15"/>
        <v>Basic</v>
      </c>
      <c r="I173" s="22">
        <f>IF(Table2[[#This Row],[MinCost]] &gt; Table2[[#This Row],[WTP_VND]], 1, 0)</f>
        <v>0</v>
      </c>
      <c r="J173" s="12">
        <f>IF(G173&lt;='RawData'!$D$173,G173,0)</f>
        <v>0</v>
      </c>
    </row>
    <row r="174" spans="1:10" x14ac:dyDescent="0.15">
      <c r="A174" s="11" t="s">
        <v>180</v>
      </c>
      <c r="B174" s="7">
        <f>VLOOKUP(A174, RawData[], 2, 1)</f>
        <v>115.11</v>
      </c>
      <c r="C174" s="4">
        <v>681000</v>
      </c>
      <c r="D174" s="4">
        <f t="shared" si="17"/>
        <v>1070990</v>
      </c>
      <c r="E174" s="4">
        <f t="shared" si="13"/>
        <v>1080990</v>
      </c>
      <c r="F174" s="4">
        <f t="shared" si="14"/>
        <v>600000</v>
      </c>
      <c r="G174" s="7">
        <f t="shared" si="16"/>
        <v>600000</v>
      </c>
      <c r="H174" s="7" t="str">
        <f t="shared" si="15"/>
        <v>Unlimited</v>
      </c>
      <c r="I174" s="22">
        <f>IF(Table2[[#This Row],[MinCost]] &gt; Table2[[#This Row],[WTP_VND]], 1, 0)</f>
        <v>0</v>
      </c>
      <c r="J174" s="12">
        <f>IF(G174&lt;='RawData'!$D$174,G174,0)</f>
        <v>600000</v>
      </c>
    </row>
    <row r="175" spans="1:10" x14ac:dyDescent="0.15">
      <c r="A175" s="11" t="s">
        <v>181</v>
      </c>
      <c r="B175" s="7">
        <f>VLOOKUP(A175, RawData[], 2, 1)</f>
        <v>14.56</v>
      </c>
      <c r="C175" s="4">
        <v>221000</v>
      </c>
      <c r="D175" s="4">
        <f t="shared" si="17"/>
        <v>166040</v>
      </c>
      <c r="E175" s="4">
        <f t="shared" si="13"/>
        <v>225000</v>
      </c>
      <c r="F175" s="4">
        <f t="shared" si="14"/>
        <v>600000</v>
      </c>
      <c r="G175" s="7">
        <f t="shared" si="16"/>
        <v>166040</v>
      </c>
      <c r="H175" s="7" t="str">
        <f t="shared" si="15"/>
        <v>Basic</v>
      </c>
      <c r="I175" s="22">
        <f>IF(Table2[[#This Row],[MinCost]] &gt; Table2[[#This Row],[WTP_VND]], 1, 0)</f>
        <v>0</v>
      </c>
      <c r="J175" s="12">
        <f>IF(G175&lt;='RawData'!$D$175,G175,0)</f>
        <v>166040</v>
      </c>
    </row>
    <row r="176" spans="1:10" x14ac:dyDescent="0.15">
      <c r="A176" s="11" t="s">
        <v>182</v>
      </c>
      <c r="B176" s="7">
        <f>VLOOKUP(A176, RawData[], 2, 1)</f>
        <v>8.31</v>
      </c>
      <c r="C176" s="4">
        <v>179000</v>
      </c>
      <c r="D176" s="4">
        <f t="shared" si="17"/>
        <v>125000</v>
      </c>
      <c r="E176" s="4">
        <f t="shared" si="13"/>
        <v>225000</v>
      </c>
      <c r="F176" s="4">
        <f t="shared" si="14"/>
        <v>600000</v>
      </c>
      <c r="G176" s="7">
        <f t="shared" si="16"/>
        <v>125000</v>
      </c>
      <c r="H176" s="7" t="str">
        <f t="shared" si="15"/>
        <v>Basic</v>
      </c>
      <c r="I176" s="22">
        <f>IF(Table2[[#This Row],[MinCost]] &gt; Table2[[#This Row],[WTP_VND]], 1, 0)</f>
        <v>0</v>
      </c>
      <c r="J176" s="12">
        <f>IF(G176&lt;='RawData'!$D$176,G176,0)</f>
        <v>125000</v>
      </c>
    </row>
    <row r="177" spans="1:10" x14ac:dyDescent="0.15">
      <c r="A177" s="11" t="s">
        <v>183</v>
      </c>
      <c r="B177" s="7">
        <f>VLOOKUP(A177, RawData[], 2, 1)</f>
        <v>14.72</v>
      </c>
      <c r="C177" s="4">
        <v>225000</v>
      </c>
      <c r="D177" s="4">
        <f t="shared" si="17"/>
        <v>167480</v>
      </c>
      <c r="E177" s="4">
        <f t="shared" si="13"/>
        <v>225000</v>
      </c>
      <c r="F177" s="4">
        <f t="shared" si="14"/>
        <v>600000</v>
      </c>
      <c r="G177" s="7">
        <f t="shared" si="16"/>
        <v>167480</v>
      </c>
      <c r="H177" s="7" t="str">
        <f t="shared" si="15"/>
        <v>Basic</v>
      </c>
      <c r="I177" s="22">
        <f>IF(Table2[[#This Row],[MinCost]] &gt; Table2[[#This Row],[WTP_VND]], 1, 0)</f>
        <v>0</v>
      </c>
      <c r="J177" s="12">
        <f>IF(G177&lt;='RawData'!$D$177,G177,0)</f>
        <v>167480</v>
      </c>
    </row>
    <row r="178" spans="1:10" x14ac:dyDescent="0.15">
      <c r="A178" s="11" t="s">
        <v>184</v>
      </c>
      <c r="B178" s="7">
        <f>VLOOKUP(A178, RawData[], 2, 1)</f>
        <v>30.66</v>
      </c>
      <c r="C178" s="4">
        <v>323000</v>
      </c>
      <c r="D178" s="4">
        <f t="shared" si="17"/>
        <v>310940</v>
      </c>
      <c r="E178" s="4">
        <f t="shared" si="13"/>
        <v>320940</v>
      </c>
      <c r="F178" s="4">
        <f t="shared" si="14"/>
        <v>600000</v>
      </c>
      <c r="G178" s="7">
        <f t="shared" si="16"/>
        <v>310940</v>
      </c>
      <c r="H178" s="7" t="str">
        <f t="shared" si="15"/>
        <v>Basic</v>
      </c>
      <c r="I178" s="22">
        <f>IF(Table2[[#This Row],[MinCost]] &gt; Table2[[#This Row],[WTP_VND]], 1, 0)</f>
        <v>0</v>
      </c>
      <c r="J178" s="12">
        <f>IF(G178&lt;='RawData'!$D$178,G178,0)</f>
        <v>0</v>
      </c>
    </row>
    <row r="179" spans="1:10" x14ac:dyDescent="0.15">
      <c r="A179" s="11" t="s">
        <v>185</v>
      </c>
      <c r="B179" s="7">
        <f>VLOOKUP(A179, RawData[], 2, 1)</f>
        <v>117.96</v>
      </c>
      <c r="C179" s="4">
        <v>723000</v>
      </c>
      <c r="D179" s="4">
        <f t="shared" si="17"/>
        <v>1096640</v>
      </c>
      <c r="E179" s="4">
        <f t="shared" si="13"/>
        <v>1106640</v>
      </c>
      <c r="F179" s="4">
        <f t="shared" si="14"/>
        <v>600000</v>
      </c>
      <c r="G179" s="7">
        <f t="shared" si="16"/>
        <v>600000</v>
      </c>
      <c r="H179" s="7" t="str">
        <f t="shared" si="15"/>
        <v>Unlimited</v>
      </c>
      <c r="I179" s="22">
        <f>IF(Table2[[#This Row],[MinCost]] &gt; Table2[[#This Row],[WTP_VND]], 1, 0)</f>
        <v>0</v>
      </c>
      <c r="J179" s="12">
        <f>IF(G179&lt;='RawData'!$D$179,G179,0)</f>
        <v>600000</v>
      </c>
    </row>
    <row r="180" spans="1:10" x14ac:dyDescent="0.15">
      <c r="A180" s="11" t="s">
        <v>186</v>
      </c>
      <c r="B180" s="7">
        <f>VLOOKUP(A180, RawData[], 2, 1)</f>
        <v>2.33</v>
      </c>
      <c r="C180" s="4">
        <v>154000</v>
      </c>
      <c r="D180" s="4">
        <f t="shared" si="17"/>
        <v>125000</v>
      </c>
      <c r="E180" s="4">
        <f t="shared" si="13"/>
        <v>225000</v>
      </c>
      <c r="F180" s="4">
        <f t="shared" si="14"/>
        <v>600000</v>
      </c>
      <c r="G180" s="7">
        <f t="shared" si="16"/>
        <v>125000</v>
      </c>
      <c r="H180" s="7" t="str">
        <f t="shared" si="15"/>
        <v>Basic</v>
      </c>
      <c r="I180" s="22">
        <f>IF(Table2[[#This Row],[MinCost]] &gt; Table2[[#This Row],[WTP_VND]], 1, 0)</f>
        <v>0</v>
      </c>
      <c r="J180" s="12">
        <f>IF(G180&lt;='RawData'!$D$180,G180,0)</f>
        <v>0</v>
      </c>
    </row>
    <row r="181" spans="1:10" x14ac:dyDescent="0.15">
      <c r="A181" s="11" t="s">
        <v>187</v>
      </c>
      <c r="B181" s="7">
        <f>VLOOKUP(A181, RawData[], 2, 1)</f>
        <v>4.32</v>
      </c>
      <c r="C181" s="4">
        <v>158000</v>
      </c>
      <c r="D181" s="4">
        <f t="shared" si="17"/>
        <v>125000</v>
      </c>
      <c r="E181" s="4">
        <f t="shared" si="13"/>
        <v>225000</v>
      </c>
      <c r="F181" s="4">
        <f t="shared" si="14"/>
        <v>600000</v>
      </c>
      <c r="G181" s="7">
        <f t="shared" si="16"/>
        <v>125000</v>
      </c>
      <c r="H181" s="7" t="str">
        <f t="shared" si="15"/>
        <v>Basic</v>
      </c>
      <c r="I181" s="22">
        <f>IF(Table2[[#This Row],[MinCost]] &gt; Table2[[#This Row],[WTP_VND]], 1, 0)</f>
        <v>0</v>
      </c>
      <c r="J181" s="12">
        <f>IF(G181&lt;='RawData'!$D$181,G181,0)</f>
        <v>0</v>
      </c>
    </row>
    <row r="182" spans="1:10" x14ac:dyDescent="0.15">
      <c r="A182" s="11" t="s">
        <v>188</v>
      </c>
      <c r="B182" s="7">
        <f>VLOOKUP(A182, RawData[], 2, 1)</f>
        <v>4.6399999999999997</v>
      </c>
      <c r="C182" s="4">
        <v>147000</v>
      </c>
      <c r="D182" s="4">
        <f t="shared" si="17"/>
        <v>125000</v>
      </c>
      <c r="E182" s="4">
        <f t="shared" si="13"/>
        <v>225000</v>
      </c>
      <c r="F182" s="4">
        <f t="shared" si="14"/>
        <v>600000</v>
      </c>
      <c r="G182" s="7">
        <f t="shared" si="16"/>
        <v>125000</v>
      </c>
      <c r="H182" s="7" t="str">
        <f t="shared" si="15"/>
        <v>Basic</v>
      </c>
      <c r="I182" s="22">
        <f>IF(Table2[[#This Row],[MinCost]] &gt; Table2[[#This Row],[WTP_VND]], 1, 0)</f>
        <v>0</v>
      </c>
      <c r="J182" s="12">
        <f>IF(G182&lt;='RawData'!$D$182,G182,0)</f>
        <v>0</v>
      </c>
    </row>
    <row r="183" spans="1:10" x14ac:dyDescent="0.15">
      <c r="A183" s="11" t="s">
        <v>189</v>
      </c>
      <c r="B183" s="7">
        <f>VLOOKUP(A183, RawData[], 2, 1)</f>
        <v>12.06</v>
      </c>
      <c r="C183" s="4">
        <v>189000</v>
      </c>
      <c r="D183" s="4">
        <f t="shared" si="17"/>
        <v>143540</v>
      </c>
      <c r="E183" s="4">
        <f t="shared" si="13"/>
        <v>225000</v>
      </c>
      <c r="F183" s="4">
        <f t="shared" si="14"/>
        <v>600000</v>
      </c>
      <c r="G183" s="7">
        <f t="shared" si="16"/>
        <v>143540</v>
      </c>
      <c r="H183" s="7" t="str">
        <f t="shared" si="15"/>
        <v>Basic</v>
      </c>
      <c r="I183" s="22">
        <f>IF(Table2[[#This Row],[MinCost]] &gt; Table2[[#This Row],[WTP_VND]], 1, 0)</f>
        <v>0</v>
      </c>
      <c r="J183" s="12">
        <f>IF(G183&lt;='RawData'!$D$183,G183,0)</f>
        <v>0</v>
      </c>
    </row>
    <row r="184" spans="1:10" x14ac:dyDescent="0.15">
      <c r="A184" s="11" t="s">
        <v>190</v>
      </c>
      <c r="B184" s="7">
        <f>VLOOKUP(A184, RawData[], 2, 1)</f>
        <v>28.02</v>
      </c>
      <c r="C184" s="4">
        <v>286000</v>
      </c>
      <c r="D184" s="4">
        <f t="shared" si="17"/>
        <v>287180</v>
      </c>
      <c r="E184" s="4">
        <f t="shared" si="13"/>
        <v>297180</v>
      </c>
      <c r="F184" s="4">
        <f t="shared" si="14"/>
        <v>600000</v>
      </c>
      <c r="G184" s="7">
        <f t="shared" si="16"/>
        <v>287180</v>
      </c>
      <c r="H184" s="7" t="str">
        <f t="shared" si="15"/>
        <v>Basic</v>
      </c>
      <c r="I184" s="22">
        <f>IF(Table2[[#This Row],[MinCost]] &gt; Table2[[#This Row],[WTP_VND]], 1, 0)</f>
        <v>1</v>
      </c>
      <c r="J184" s="12">
        <f>IF(G184&lt;='RawData'!$D$184,G184,0)</f>
        <v>0</v>
      </c>
    </row>
    <row r="185" spans="1:10" x14ac:dyDescent="0.15">
      <c r="A185" s="11" t="s">
        <v>191</v>
      </c>
      <c r="B185" s="7">
        <f>VLOOKUP(A185, RawData[], 2, 1)</f>
        <v>6.79</v>
      </c>
      <c r="C185" s="4">
        <v>186000</v>
      </c>
      <c r="D185" s="4">
        <f t="shared" si="17"/>
        <v>125000</v>
      </c>
      <c r="E185" s="4">
        <f t="shared" si="13"/>
        <v>225000</v>
      </c>
      <c r="F185" s="4">
        <f t="shared" si="14"/>
        <v>600000</v>
      </c>
      <c r="G185" s="7">
        <f t="shared" si="16"/>
        <v>125000</v>
      </c>
      <c r="H185" s="7" t="str">
        <f t="shared" si="15"/>
        <v>Basic</v>
      </c>
      <c r="I185" s="22">
        <f>IF(Table2[[#This Row],[MinCost]] &gt; Table2[[#This Row],[WTP_VND]], 1, 0)</f>
        <v>0</v>
      </c>
      <c r="J185" s="12">
        <f>IF(G185&lt;='RawData'!$D$185,G185,0)</f>
        <v>125000</v>
      </c>
    </row>
    <row r="186" spans="1:10" x14ac:dyDescent="0.15">
      <c r="A186" s="11" t="s">
        <v>192</v>
      </c>
      <c r="B186" s="7">
        <f>VLOOKUP(A186, RawData[], 2, 1)</f>
        <v>1.44</v>
      </c>
      <c r="C186" s="4">
        <v>125000</v>
      </c>
      <c r="D186" s="4">
        <f t="shared" si="17"/>
        <v>125000</v>
      </c>
      <c r="E186" s="4">
        <f t="shared" si="13"/>
        <v>225000</v>
      </c>
      <c r="F186" s="4">
        <f t="shared" si="14"/>
        <v>600000</v>
      </c>
      <c r="G186" s="7">
        <f t="shared" si="16"/>
        <v>125000</v>
      </c>
      <c r="H186" s="7" t="str">
        <f t="shared" si="15"/>
        <v>Basic</v>
      </c>
      <c r="I186" s="22">
        <f>IF(Table2[[#This Row],[MinCost]] &gt; Table2[[#This Row],[WTP_VND]], 1, 0)</f>
        <v>0</v>
      </c>
      <c r="J186" s="12">
        <f>IF(G186&lt;='RawData'!$D$186,G186,0)</f>
        <v>0</v>
      </c>
    </row>
    <row r="187" spans="1:10" x14ac:dyDescent="0.15">
      <c r="A187" s="11" t="s">
        <v>193</v>
      </c>
      <c r="B187" s="7">
        <f>VLOOKUP(A187, RawData[], 2, 1)</f>
        <v>3</v>
      </c>
      <c r="C187" s="4">
        <v>150000</v>
      </c>
      <c r="D187" s="4">
        <f t="shared" si="17"/>
        <v>125000</v>
      </c>
      <c r="E187" s="4">
        <f t="shared" si="13"/>
        <v>225000</v>
      </c>
      <c r="F187" s="4">
        <f t="shared" si="14"/>
        <v>600000</v>
      </c>
      <c r="G187" s="7">
        <f t="shared" si="16"/>
        <v>125000</v>
      </c>
      <c r="H187" s="7" t="str">
        <f t="shared" si="15"/>
        <v>Basic</v>
      </c>
      <c r="I187" s="22">
        <f>IF(Table2[[#This Row],[MinCost]] &gt; Table2[[#This Row],[WTP_VND]], 1, 0)</f>
        <v>0</v>
      </c>
      <c r="J187" s="12">
        <f>IF(G187&lt;='RawData'!$D$187,G187,0)</f>
        <v>0</v>
      </c>
    </row>
    <row r="188" spans="1:10" x14ac:dyDescent="0.15">
      <c r="A188" s="11" t="s">
        <v>194</v>
      </c>
      <c r="B188" s="7">
        <f>VLOOKUP(A188, RawData[], 2, 1)</f>
        <v>92.13</v>
      </c>
      <c r="C188" s="4">
        <v>609000</v>
      </c>
      <c r="D188" s="4">
        <f t="shared" si="17"/>
        <v>864170</v>
      </c>
      <c r="E188" s="4">
        <f t="shared" si="13"/>
        <v>874170</v>
      </c>
      <c r="F188" s="4">
        <f t="shared" si="14"/>
        <v>600000</v>
      </c>
      <c r="G188" s="7">
        <f t="shared" si="16"/>
        <v>600000</v>
      </c>
      <c r="H188" s="7" t="str">
        <f t="shared" si="15"/>
        <v>Unlimited</v>
      </c>
      <c r="I188" s="22">
        <f>IF(Table2[[#This Row],[MinCost]] &gt; Table2[[#This Row],[WTP_VND]], 1, 0)</f>
        <v>0</v>
      </c>
      <c r="J188" s="12">
        <f>IF(G188&lt;='RawData'!$D$188,G188,0)</f>
        <v>0</v>
      </c>
    </row>
    <row r="189" spans="1:10" x14ac:dyDescent="0.15">
      <c r="A189" s="11" t="s">
        <v>195</v>
      </c>
      <c r="B189" s="7">
        <f>VLOOKUP(A189, RawData[], 2, 1)</f>
        <v>5.92</v>
      </c>
      <c r="C189" s="4">
        <v>167000</v>
      </c>
      <c r="D189" s="4">
        <f t="shared" si="17"/>
        <v>125000</v>
      </c>
      <c r="E189" s="4">
        <f t="shared" si="13"/>
        <v>225000</v>
      </c>
      <c r="F189" s="4">
        <f t="shared" si="14"/>
        <v>600000</v>
      </c>
      <c r="G189" s="7">
        <f t="shared" si="16"/>
        <v>125000</v>
      </c>
      <c r="H189" s="7" t="str">
        <f t="shared" si="15"/>
        <v>Basic</v>
      </c>
      <c r="I189" s="22">
        <f>IF(Table2[[#This Row],[MinCost]] &gt; Table2[[#This Row],[WTP_VND]], 1, 0)</f>
        <v>0</v>
      </c>
      <c r="J189" s="12">
        <f>IF(G189&lt;='RawData'!$D$189,G189,0)</f>
        <v>0</v>
      </c>
    </row>
    <row r="190" spans="1:10" x14ac:dyDescent="0.15">
      <c r="A190" s="11" t="s">
        <v>196</v>
      </c>
      <c r="B190" s="7">
        <f>VLOOKUP(A190, RawData[], 2, 1)</f>
        <v>6.26</v>
      </c>
      <c r="C190" s="4">
        <v>189000</v>
      </c>
      <c r="D190" s="4">
        <f t="shared" si="17"/>
        <v>125000</v>
      </c>
      <c r="E190" s="4">
        <f t="shared" si="13"/>
        <v>225000</v>
      </c>
      <c r="F190" s="4">
        <f t="shared" si="14"/>
        <v>600000</v>
      </c>
      <c r="G190" s="7">
        <f t="shared" si="16"/>
        <v>125000</v>
      </c>
      <c r="H190" s="7" t="str">
        <f t="shared" si="15"/>
        <v>Basic</v>
      </c>
      <c r="I190" s="22">
        <f>IF(Table2[[#This Row],[MinCost]] &gt; Table2[[#This Row],[WTP_VND]], 1, 0)</f>
        <v>0</v>
      </c>
      <c r="J190" s="12">
        <f>IF(G190&lt;='RawData'!$D$190,G190,0)</f>
        <v>125000</v>
      </c>
    </row>
    <row r="191" spans="1:10" x14ac:dyDescent="0.15">
      <c r="A191" s="11" t="s">
        <v>197</v>
      </c>
      <c r="B191" s="7">
        <f>VLOOKUP(A191, RawData[], 2, 1)</f>
        <v>33.090000000000003</v>
      </c>
      <c r="C191" s="4">
        <v>326000</v>
      </c>
      <c r="D191" s="4">
        <f t="shared" si="17"/>
        <v>332810</v>
      </c>
      <c r="E191" s="4">
        <f t="shared" si="13"/>
        <v>342810</v>
      </c>
      <c r="F191" s="4">
        <f t="shared" si="14"/>
        <v>600000</v>
      </c>
      <c r="G191" s="7">
        <f t="shared" si="16"/>
        <v>332810</v>
      </c>
      <c r="H191" s="7" t="str">
        <f t="shared" si="15"/>
        <v>Basic</v>
      </c>
      <c r="I191" s="22">
        <f>IF(Table2[[#This Row],[MinCost]] &gt; Table2[[#This Row],[WTP_VND]], 1, 0)</f>
        <v>1</v>
      </c>
      <c r="J191" s="12">
        <f>IF(G191&lt;='RawData'!$D$191,G191,0)</f>
        <v>0</v>
      </c>
    </row>
    <row r="192" spans="1:10" x14ac:dyDescent="0.15">
      <c r="A192" s="11" t="s">
        <v>198</v>
      </c>
      <c r="B192" s="7">
        <f>VLOOKUP(A192, RawData[], 2, 1)</f>
        <v>9.02</v>
      </c>
      <c r="C192" s="4">
        <v>202000</v>
      </c>
      <c r="D192" s="4">
        <f t="shared" si="17"/>
        <v>125000</v>
      </c>
      <c r="E192" s="4">
        <f t="shared" si="13"/>
        <v>225000</v>
      </c>
      <c r="F192" s="4">
        <f t="shared" si="14"/>
        <v>600000</v>
      </c>
      <c r="G192" s="7">
        <f t="shared" si="16"/>
        <v>125000</v>
      </c>
      <c r="H192" s="7" t="str">
        <f t="shared" si="15"/>
        <v>Basic</v>
      </c>
      <c r="I192" s="22">
        <f>IF(Table2[[#This Row],[MinCost]] &gt; Table2[[#This Row],[WTP_VND]], 1, 0)</f>
        <v>0</v>
      </c>
      <c r="J192" s="12">
        <f>IF(G192&lt;='RawData'!$D$192,G192,0)</f>
        <v>125000</v>
      </c>
    </row>
    <row r="193" spans="1:10" x14ac:dyDescent="0.15">
      <c r="A193" s="11" t="s">
        <v>199</v>
      </c>
      <c r="B193" s="7">
        <f>VLOOKUP(A193, RawData[], 2, 1)</f>
        <v>9.34</v>
      </c>
      <c r="C193" s="4">
        <v>189000</v>
      </c>
      <c r="D193" s="4">
        <f t="shared" si="17"/>
        <v>125000</v>
      </c>
      <c r="E193" s="4">
        <f t="shared" si="13"/>
        <v>225000</v>
      </c>
      <c r="F193" s="4">
        <f t="shared" si="14"/>
        <v>600000</v>
      </c>
      <c r="G193" s="7">
        <f t="shared" si="16"/>
        <v>125000</v>
      </c>
      <c r="H193" s="7" t="str">
        <f t="shared" si="15"/>
        <v>Basic</v>
      </c>
      <c r="I193" s="22">
        <f>IF(Table2[[#This Row],[MinCost]] &gt; Table2[[#This Row],[WTP_VND]], 1, 0)</f>
        <v>0</v>
      </c>
      <c r="J193" s="12">
        <f>IF(G193&lt;='RawData'!$D$193,G193,0)</f>
        <v>125000</v>
      </c>
    </row>
    <row r="194" spans="1:10" x14ac:dyDescent="0.15">
      <c r="A194" s="11" t="s">
        <v>200</v>
      </c>
      <c r="B194" s="7">
        <f>VLOOKUP(A194, RawData[], 2, 1)</f>
        <v>1.87</v>
      </c>
      <c r="C194" s="4">
        <v>145000</v>
      </c>
      <c r="D194" s="4">
        <f t="shared" ref="D194:D201" si="18">$M$7 + $M$10 * (MAX(0,B194-$N$7))</f>
        <v>125000</v>
      </c>
      <c r="E194" s="4">
        <f t="shared" ref="E194:E257" si="19">$M$8 + $M$10 * (MAX(0,B194-$N$8))</f>
        <v>225000</v>
      </c>
      <c r="F194" s="4">
        <f t="shared" ref="F194:F257" si="20">$M$9 + $M$10 * (MAX(0,B194-$N$9))</f>
        <v>600000</v>
      </c>
      <c r="G194" s="7">
        <f t="shared" si="16"/>
        <v>125000</v>
      </c>
      <c r="H194" s="7" t="str">
        <f t="shared" ref="H194:H201" si="21">IF(G194=D194,"Basic",IF(G194=E194,"Advanced","Unlimited"))</f>
        <v>Basic</v>
      </c>
      <c r="I194" s="22">
        <f>IF(Table2[[#This Row],[MinCost]] &gt; Table2[[#This Row],[WTP_VND]], 1, 0)</f>
        <v>0</v>
      </c>
      <c r="J194" s="12">
        <f>IF(G194&lt;='RawData'!$D$194,G194,0)</f>
        <v>0</v>
      </c>
    </row>
    <row r="195" spans="1:10" x14ac:dyDescent="0.15">
      <c r="A195" s="11" t="s">
        <v>201</v>
      </c>
      <c r="B195" s="7">
        <f>VLOOKUP(A195, RawData[], 2, 1)</f>
        <v>14.03</v>
      </c>
      <c r="C195" s="4">
        <v>225000</v>
      </c>
      <c r="D195" s="4">
        <f t="shared" si="18"/>
        <v>161270</v>
      </c>
      <c r="E195" s="4">
        <f t="shared" si="19"/>
        <v>225000</v>
      </c>
      <c r="F195" s="4">
        <f t="shared" si="20"/>
        <v>600000</v>
      </c>
      <c r="G195" s="7">
        <f t="shared" ref="G195:G201" si="22">MIN(D195:F195)</f>
        <v>161270</v>
      </c>
      <c r="H195" s="7" t="str">
        <f t="shared" si="21"/>
        <v>Basic</v>
      </c>
      <c r="I195" s="22">
        <f>IF(Table2[[#This Row],[MinCost]] &gt; Table2[[#This Row],[WTP_VND]], 1, 0)</f>
        <v>0</v>
      </c>
      <c r="J195" s="12">
        <f>IF(G195&lt;='RawData'!$D$195,G195,0)</f>
        <v>161270</v>
      </c>
    </row>
    <row r="196" spans="1:10" x14ac:dyDescent="0.15">
      <c r="A196" s="11" t="s">
        <v>202</v>
      </c>
      <c r="B196" s="7">
        <f>VLOOKUP(A196, RawData[], 2, 1)</f>
        <v>0.92</v>
      </c>
      <c r="C196" s="4">
        <v>118000</v>
      </c>
      <c r="D196" s="4">
        <f t="shared" si="18"/>
        <v>125000</v>
      </c>
      <c r="E196" s="4">
        <f t="shared" si="19"/>
        <v>225000</v>
      </c>
      <c r="F196" s="4">
        <f t="shared" si="20"/>
        <v>600000</v>
      </c>
      <c r="G196" s="7">
        <f t="shared" si="22"/>
        <v>125000</v>
      </c>
      <c r="H196" s="7" t="str">
        <f t="shared" si="21"/>
        <v>Basic</v>
      </c>
      <c r="I196" s="22">
        <f>IF(Table2[[#This Row],[MinCost]] &gt; Table2[[#This Row],[WTP_VND]], 1, 0)</f>
        <v>1</v>
      </c>
      <c r="J196" s="12">
        <f>IF(G196&lt;='RawData'!$D$196,G196,0)</f>
        <v>0</v>
      </c>
    </row>
    <row r="197" spans="1:10" x14ac:dyDescent="0.15">
      <c r="A197" s="11" t="s">
        <v>203</v>
      </c>
      <c r="B197" s="7">
        <f>VLOOKUP(A197, RawData[], 2, 1)</f>
        <v>8.2799999999999994</v>
      </c>
      <c r="C197" s="4">
        <v>204000</v>
      </c>
      <c r="D197" s="4">
        <f t="shared" si="18"/>
        <v>125000</v>
      </c>
      <c r="E197" s="4">
        <f t="shared" si="19"/>
        <v>225000</v>
      </c>
      <c r="F197" s="4">
        <f t="shared" si="20"/>
        <v>600000</v>
      </c>
      <c r="G197" s="7">
        <f t="shared" si="22"/>
        <v>125000</v>
      </c>
      <c r="H197" s="7" t="str">
        <f t="shared" si="21"/>
        <v>Basic</v>
      </c>
      <c r="I197" s="22">
        <f>IF(Table2[[#This Row],[MinCost]] &gt; Table2[[#This Row],[WTP_VND]], 1, 0)</f>
        <v>0</v>
      </c>
      <c r="J197" s="12">
        <f>IF(G197&lt;='RawData'!$D$197,G197,0)</f>
        <v>125000</v>
      </c>
    </row>
    <row r="198" spans="1:10" x14ac:dyDescent="0.15">
      <c r="A198" s="11" t="s">
        <v>204</v>
      </c>
      <c r="B198" s="7">
        <f>VLOOKUP(A198, RawData[], 2, 1)</f>
        <v>55.83</v>
      </c>
      <c r="C198" s="4">
        <v>441000</v>
      </c>
      <c r="D198" s="4">
        <f t="shared" si="18"/>
        <v>537470</v>
      </c>
      <c r="E198" s="4">
        <f t="shared" si="19"/>
        <v>547470</v>
      </c>
      <c r="F198" s="4">
        <f t="shared" si="20"/>
        <v>600000</v>
      </c>
      <c r="G198" s="7">
        <f t="shared" si="22"/>
        <v>537470</v>
      </c>
      <c r="H198" s="7" t="str">
        <f t="shared" si="21"/>
        <v>Basic</v>
      </c>
      <c r="I198" s="22">
        <f>IF(Table2[[#This Row],[MinCost]] &gt; Table2[[#This Row],[WTP_VND]], 1, 0)</f>
        <v>1</v>
      </c>
      <c r="J198" s="12">
        <f>IF(G198&lt;='RawData'!$D$198,G198,0)</f>
        <v>0</v>
      </c>
    </row>
    <row r="199" spans="1:10" x14ac:dyDescent="0.15">
      <c r="A199" s="11" t="s">
        <v>205</v>
      </c>
      <c r="B199" s="7">
        <f>VLOOKUP(A199, RawData[], 2, 1)</f>
        <v>12.82</v>
      </c>
      <c r="C199" s="4">
        <v>183000</v>
      </c>
      <c r="D199" s="4">
        <f t="shared" si="18"/>
        <v>150380</v>
      </c>
      <c r="E199" s="4">
        <f t="shared" si="19"/>
        <v>225000</v>
      </c>
      <c r="F199" s="4">
        <f t="shared" si="20"/>
        <v>600000</v>
      </c>
      <c r="G199" s="7">
        <f t="shared" si="22"/>
        <v>150380</v>
      </c>
      <c r="H199" s="7" t="str">
        <f t="shared" si="21"/>
        <v>Basic</v>
      </c>
      <c r="I199" s="22">
        <f>IF(Table2[[#This Row],[MinCost]] &gt; Table2[[#This Row],[WTP_VND]], 1, 0)</f>
        <v>0</v>
      </c>
      <c r="J199" s="12">
        <f>IF(G199&lt;='RawData'!$D$199,G199,0)</f>
        <v>0</v>
      </c>
    </row>
    <row r="200" spans="1:10" x14ac:dyDescent="0.15">
      <c r="A200" s="11" t="s">
        <v>206</v>
      </c>
      <c r="B200" s="7">
        <f>VLOOKUP(A200, RawData[], 2, 1)</f>
        <v>3.93</v>
      </c>
      <c r="C200" s="4">
        <v>166000</v>
      </c>
      <c r="D200" s="4">
        <f t="shared" si="18"/>
        <v>125000</v>
      </c>
      <c r="E200" s="4">
        <f t="shared" si="19"/>
        <v>225000</v>
      </c>
      <c r="F200" s="4">
        <f t="shared" si="20"/>
        <v>600000</v>
      </c>
      <c r="G200" s="7">
        <f t="shared" si="22"/>
        <v>125000</v>
      </c>
      <c r="H200" s="7" t="str">
        <f t="shared" si="21"/>
        <v>Basic</v>
      </c>
      <c r="I200" s="22">
        <f>IF(Table2[[#This Row],[MinCost]] &gt; Table2[[#This Row],[WTP_VND]], 1, 0)</f>
        <v>0</v>
      </c>
      <c r="J200" s="12">
        <f>IF(G200&lt;='RawData'!$D$200,G200,0)</f>
        <v>0</v>
      </c>
    </row>
    <row r="201" spans="1:10" x14ac:dyDescent="0.15">
      <c r="A201" s="17" t="s">
        <v>207</v>
      </c>
      <c r="B201" s="18">
        <f>VLOOKUP(A201, RawData[], 2, 1)</f>
        <v>97.48</v>
      </c>
      <c r="C201" s="19">
        <v>642000</v>
      </c>
      <c r="D201" s="19">
        <f t="shared" si="18"/>
        <v>912320</v>
      </c>
      <c r="E201" s="19">
        <f t="shared" si="19"/>
        <v>922320</v>
      </c>
      <c r="F201" s="4">
        <f t="shared" si="20"/>
        <v>600000</v>
      </c>
      <c r="G201" s="18">
        <f t="shared" si="22"/>
        <v>600000</v>
      </c>
      <c r="H201" s="18" t="str">
        <f t="shared" si="21"/>
        <v>Unlimited</v>
      </c>
      <c r="I201" s="23">
        <f>IF(Table2[[#This Row],[MinCost]] &gt; Table2[[#This Row],[WTP_VND]], 1, 0)</f>
        <v>0</v>
      </c>
      <c r="J201" s="20">
        <f>IF(G201&lt;='RawData'!$D$201,G201,0)</f>
        <v>0</v>
      </c>
    </row>
    <row r="202" spans="1:10" x14ac:dyDescent="0.15">
      <c r="A202" s="11" t="s">
        <v>247</v>
      </c>
      <c r="B202" s="7">
        <f>VLOOKUP(A202, RawData[], 2, 1)</f>
        <v>54.2</v>
      </c>
      <c r="C202" s="4">
        <v>406000</v>
      </c>
      <c r="D202" s="4">
        <f t="shared" ref="D202:D265" si="23">$M$7 + $M$10 * (MAX(0,B202-$N$7))</f>
        <v>522800</v>
      </c>
      <c r="E202" s="4">
        <f t="shared" si="19"/>
        <v>532800</v>
      </c>
      <c r="F202" s="4">
        <f t="shared" si="20"/>
        <v>600000</v>
      </c>
      <c r="G202" s="7">
        <f t="shared" ref="G202:G265" si="24">MIN(D202:F202)</f>
        <v>522800</v>
      </c>
      <c r="H202" s="7" t="str">
        <f t="shared" ref="H202:H265" si="25">IF(G202=D202,"Basic",IF(G202=E202,"Advanced","Unlimited"))</f>
        <v>Basic</v>
      </c>
      <c r="I202" s="22">
        <f>IF(Table2[[#This Row],[MinCost]] &gt; Table2[[#This Row],[WTP_VND]], 1, 0)</f>
        <v>1</v>
      </c>
      <c r="J202" s="20">
        <f>IF(G202&lt;='RawData'!$D$201,G202,0)</f>
        <v>522800</v>
      </c>
    </row>
    <row r="203" spans="1:10" x14ac:dyDescent="0.15">
      <c r="A203" s="11" t="s">
        <v>248</v>
      </c>
      <c r="B203" s="7">
        <f>VLOOKUP(A203, RawData[], 2, 1)</f>
        <v>2.4500000000000002</v>
      </c>
      <c r="C203" s="4">
        <v>148000</v>
      </c>
      <c r="D203" s="4">
        <f t="shared" si="23"/>
        <v>125000</v>
      </c>
      <c r="E203" s="4">
        <f t="shared" si="19"/>
        <v>225000</v>
      </c>
      <c r="F203" s="4">
        <f t="shared" si="20"/>
        <v>600000</v>
      </c>
      <c r="G203" s="7">
        <f t="shared" si="24"/>
        <v>125000</v>
      </c>
      <c r="H203" s="7" t="str">
        <f t="shared" si="25"/>
        <v>Basic</v>
      </c>
      <c r="I203" s="22">
        <f>IF(Table2[[#This Row],[MinCost]] &gt; Table2[[#This Row],[WTP_VND]], 1, 0)</f>
        <v>0</v>
      </c>
      <c r="J203" s="20">
        <f>IF(G203&lt;='RawData'!$D$201,G203,0)</f>
        <v>125000</v>
      </c>
    </row>
    <row r="204" spans="1:10" x14ac:dyDescent="0.15">
      <c r="A204" s="11" t="s">
        <v>249</v>
      </c>
      <c r="B204" s="7">
        <f>VLOOKUP(A204, RawData[], 2, 1)</f>
        <v>4.83</v>
      </c>
      <c r="C204" s="4">
        <v>170000</v>
      </c>
      <c r="D204" s="4">
        <f t="shared" si="23"/>
        <v>125000</v>
      </c>
      <c r="E204" s="4">
        <f t="shared" si="19"/>
        <v>225000</v>
      </c>
      <c r="F204" s="4">
        <f t="shared" si="20"/>
        <v>600000</v>
      </c>
      <c r="G204" s="7">
        <f t="shared" si="24"/>
        <v>125000</v>
      </c>
      <c r="H204" s="7" t="str">
        <f t="shared" si="25"/>
        <v>Basic</v>
      </c>
      <c r="I204" s="22">
        <f>IF(Table2[[#This Row],[MinCost]] &gt; Table2[[#This Row],[WTP_VND]], 1, 0)</f>
        <v>0</v>
      </c>
      <c r="J204" s="20">
        <f>IF(G204&lt;='RawData'!$D$201,G204,0)</f>
        <v>125000</v>
      </c>
    </row>
    <row r="205" spans="1:10" x14ac:dyDescent="0.15">
      <c r="A205" s="11" t="s">
        <v>250</v>
      </c>
      <c r="B205" s="7">
        <f>VLOOKUP(A205, RawData[], 2, 1)</f>
        <v>11.04</v>
      </c>
      <c r="C205" s="4">
        <v>192000</v>
      </c>
      <c r="D205" s="4">
        <f t="shared" si="23"/>
        <v>134360</v>
      </c>
      <c r="E205" s="4">
        <f t="shared" si="19"/>
        <v>225000</v>
      </c>
      <c r="F205" s="4">
        <f t="shared" si="20"/>
        <v>600000</v>
      </c>
      <c r="G205" s="7">
        <f t="shared" si="24"/>
        <v>134360</v>
      </c>
      <c r="H205" s="7" t="str">
        <f t="shared" si="25"/>
        <v>Basic</v>
      </c>
      <c r="I205" s="22">
        <f>IF(Table2[[#This Row],[MinCost]] &gt; Table2[[#This Row],[WTP_VND]], 1, 0)</f>
        <v>0</v>
      </c>
      <c r="J205" s="20">
        <f>IF(G205&lt;='RawData'!$D$201,G205,0)</f>
        <v>134360</v>
      </c>
    </row>
    <row r="206" spans="1:10" x14ac:dyDescent="0.15">
      <c r="A206" s="11" t="s">
        <v>251</v>
      </c>
      <c r="B206" s="7">
        <f>VLOOKUP(A206, RawData[], 2, 1)</f>
        <v>2.72</v>
      </c>
      <c r="C206" s="4">
        <v>141000</v>
      </c>
      <c r="D206" s="4">
        <f t="shared" si="23"/>
        <v>125000</v>
      </c>
      <c r="E206" s="4">
        <f t="shared" si="19"/>
        <v>225000</v>
      </c>
      <c r="F206" s="4">
        <f t="shared" si="20"/>
        <v>600000</v>
      </c>
      <c r="G206" s="7">
        <f t="shared" si="24"/>
        <v>125000</v>
      </c>
      <c r="H206" s="7" t="str">
        <f t="shared" si="25"/>
        <v>Basic</v>
      </c>
      <c r="I206" s="22">
        <f>IF(Table2[[#This Row],[MinCost]] &gt; Table2[[#This Row],[WTP_VND]], 1, 0)</f>
        <v>0</v>
      </c>
      <c r="J206" s="20">
        <f>IF(G206&lt;='RawData'!$D$201,G206,0)</f>
        <v>125000</v>
      </c>
    </row>
    <row r="207" spans="1:10" x14ac:dyDescent="0.15">
      <c r="A207" s="11" t="s">
        <v>252</v>
      </c>
      <c r="B207" s="7">
        <f>VLOOKUP(A207, RawData[], 2, 1)</f>
        <v>20.010000000000002</v>
      </c>
      <c r="C207" s="4">
        <v>254000</v>
      </c>
      <c r="D207" s="4">
        <f t="shared" si="23"/>
        <v>215090</v>
      </c>
      <c r="E207" s="4">
        <f t="shared" si="19"/>
        <v>225090</v>
      </c>
      <c r="F207" s="4">
        <f t="shared" si="20"/>
        <v>600000</v>
      </c>
      <c r="G207" s="7">
        <f t="shared" si="24"/>
        <v>215090</v>
      </c>
      <c r="H207" s="7" t="str">
        <f t="shared" si="25"/>
        <v>Basic</v>
      </c>
      <c r="I207" s="22">
        <f>IF(Table2[[#This Row],[MinCost]] &gt; Table2[[#This Row],[WTP_VND]], 1, 0)</f>
        <v>0</v>
      </c>
      <c r="J207" s="20">
        <f>IF(G207&lt;='RawData'!$D$201,G207,0)</f>
        <v>215090</v>
      </c>
    </row>
    <row r="208" spans="1:10" x14ac:dyDescent="0.15">
      <c r="A208" s="11" t="s">
        <v>253</v>
      </c>
      <c r="B208" s="7">
        <f>VLOOKUP(A208, RawData[], 2, 1)</f>
        <v>2.62</v>
      </c>
      <c r="C208" s="4">
        <v>170000</v>
      </c>
      <c r="D208" s="4">
        <f t="shared" si="23"/>
        <v>125000</v>
      </c>
      <c r="E208" s="4">
        <f t="shared" si="19"/>
        <v>225000</v>
      </c>
      <c r="F208" s="4">
        <f t="shared" si="20"/>
        <v>600000</v>
      </c>
      <c r="G208" s="7">
        <f t="shared" si="24"/>
        <v>125000</v>
      </c>
      <c r="H208" s="7" t="str">
        <f t="shared" si="25"/>
        <v>Basic</v>
      </c>
      <c r="I208" s="22">
        <f>IF(Table2[[#This Row],[MinCost]] &gt; Table2[[#This Row],[WTP_VND]], 1, 0)</f>
        <v>0</v>
      </c>
      <c r="J208" s="20">
        <f>IF(G208&lt;='RawData'!$D$201,G208,0)</f>
        <v>125000</v>
      </c>
    </row>
    <row r="209" spans="1:10" x14ac:dyDescent="0.15">
      <c r="A209" s="11" t="s">
        <v>254</v>
      </c>
      <c r="B209" s="7">
        <f>VLOOKUP(A209, RawData[], 2, 1)</f>
        <v>2.4700000000000002</v>
      </c>
      <c r="C209" s="4">
        <v>160000</v>
      </c>
      <c r="D209" s="4">
        <f t="shared" si="23"/>
        <v>125000</v>
      </c>
      <c r="E209" s="4">
        <f t="shared" si="19"/>
        <v>225000</v>
      </c>
      <c r="F209" s="4">
        <f t="shared" si="20"/>
        <v>600000</v>
      </c>
      <c r="G209" s="7">
        <f t="shared" si="24"/>
        <v>125000</v>
      </c>
      <c r="H209" s="7" t="str">
        <f t="shared" si="25"/>
        <v>Basic</v>
      </c>
      <c r="I209" s="22">
        <f>IF(Table2[[#This Row],[MinCost]] &gt; Table2[[#This Row],[WTP_VND]], 1, 0)</f>
        <v>0</v>
      </c>
      <c r="J209" s="20">
        <f>IF(G209&lt;='RawData'!$D$201,G209,0)</f>
        <v>125000</v>
      </c>
    </row>
    <row r="210" spans="1:10" x14ac:dyDescent="0.15">
      <c r="A210" s="11" t="s">
        <v>255</v>
      </c>
      <c r="B210" s="7">
        <f>VLOOKUP(A210, RawData[], 2, 1)</f>
        <v>10.28</v>
      </c>
      <c r="C210" s="4">
        <v>218000</v>
      </c>
      <c r="D210" s="4">
        <f t="shared" si="23"/>
        <v>127520</v>
      </c>
      <c r="E210" s="4">
        <f t="shared" si="19"/>
        <v>225000</v>
      </c>
      <c r="F210" s="4">
        <f t="shared" si="20"/>
        <v>600000</v>
      </c>
      <c r="G210" s="7">
        <f t="shared" si="24"/>
        <v>127520</v>
      </c>
      <c r="H210" s="7" t="str">
        <f t="shared" si="25"/>
        <v>Basic</v>
      </c>
      <c r="I210" s="22">
        <f>IF(Table2[[#This Row],[MinCost]] &gt; Table2[[#This Row],[WTP_VND]], 1, 0)</f>
        <v>0</v>
      </c>
      <c r="J210" s="20">
        <f>IF(G210&lt;='RawData'!$D$201,G210,0)</f>
        <v>127520</v>
      </c>
    </row>
    <row r="211" spans="1:10" x14ac:dyDescent="0.15">
      <c r="A211" s="11" t="s">
        <v>256</v>
      </c>
      <c r="B211" s="7">
        <f>VLOOKUP(A211, RawData[], 2, 1)</f>
        <v>11</v>
      </c>
      <c r="C211" s="4">
        <v>194000</v>
      </c>
      <c r="D211" s="4">
        <f t="shared" si="23"/>
        <v>134000</v>
      </c>
      <c r="E211" s="4">
        <f t="shared" si="19"/>
        <v>225000</v>
      </c>
      <c r="F211" s="4">
        <f t="shared" si="20"/>
        <v>600000</v>
      </c>
      <c r="G211" s="7">
        <f t="shared" si="24"/>
        <v>134000</v>
      </c>
      <c r="H211" s="7" t="str">
        <f t="shared" si="25"/>
        <v>Basic</v>
      </c>
      <c r="I211" s="22">
        <f>IF(Table2[[#This Row],[MinCost]] &gt; Table2[[#This Row],[WTP_VND]], 1, 0)</f>
        <v>0</v>
      </c>
      <c r="J211" s="20">
        <f>IF(G211&lt;='RawData'!$D$201,G211,0)</f>
        <v>134000</v>
      </c>
    </row>
    <row r="212" spans="1:10" x14ac:dyDescent="0.15">
      <c r="A212" s="11" t="s">
        <v>257</v>
      </c>
      <c r="B212" s="7">
        <f>VLOOKUP(A212, RawData[], 2, 1)</f>
        <v>55.44</v>
      </c>
      <c r="C212" s="4">
        <v>412000</v>
      </c>
      <c r="D212" s="4">
        <f t="shared" si="23"/>
        <v>533960</v>
      </c>
      <c r="E212" s="4">
        <f t="shared" si="19"/>
        <v>543960</v>
      </c>
      <c r="F212" s="4">
        <f t="shared" si="20"/>
        <v>600000</v>
      </c>
      <c r="G212" s="7">
        <f t="shared" si="24"/>
        <v>533960</v>
      </c>
      <c r="H212" s="7" t="str">
        <f t="shared" si="25"/>
        <v>Basic</v>
      </c>
      <c r="I212" s="22">
        <f>IF(Table2[[#This Row],[MinCost]] &gt; Table2[[#This Row],[WTP_VND]], 1, 0)</f>
        <v>1</v>
      </c>
      <c r="J212" s="20">
        <f>IF(G212&lt;='RawData'!$D$201,G212,0)</f>
        <v>533960</v>
      </c>
    </row>
    <row r="213" spans="1:10" x14ac:dyDescent="0.15">
      <c r="A213" s="11" t="s">
        <v>258</v>
      </c>
      <c r="B213" s="7">
        <f>VLOOKUP(A213, RawData[], 2, 1)</f>
        <v>12.74</v>
      </c>
      <c r="C213" s="4">
        <v>217000</v>
      </c>
      <c r="D213" s="4">
        <f t="shared" si="23"/>
        <v>149660</v>
      </c>
      <c r="E213" s="4">
        <f t="shared" si="19"/>
        <v>225000</v>
      </c>
      <c r="F213" s="4">
        <f t="shared" si="20"/>
        <v>600000</v>
      </c>
      <c r="G213" s="7">
        <f t="shared" si="24"/>
        <v>149660</v>
      </c>
      <c r="H213" s="7" t="str">
        <f t="shared" si="25"/>
        <v>Basic</v>
      </c>
      <c r="I213" s="22">
        <f>IF(Table2[[#This Row],[MinCost]] &gt; Table2[[#This Row],[WTP_VND]], 1, 0)</f>
        <v>0</v>
      </c>
      <c r="J213" s="20">
        <f>IF(G213&lt;='RawData'!$D$201,G213,0)</f>
        <v>149660</v>
      </c>
    </row>
    <row r="214" spans="1:10" x14ac:dyDescent="0.15">
      <c r="A214" s="11" t="s">
        <v>259</v>
      </c>
      <c r="B214" s="7">
        <f>VLOOKUP(A214, RawData[], 2, 1)</f>
        <v>10.33</v>
      </c>
      <c r="C214" s="4">
        <v>174000</v>
      </c>
      <c r="D214" s="4">
        <f t="shared" si="23"/>
        <v>127970</v>
      </c>
      <c r="E214" s="4">
        <f t="shared" si="19"/>
        <v>225000</v>
      </c>
      <c r="F214" s="4">
        <f t="shared" si="20"/>
        <v>600000</v>
      </c>
      <c r="G214" s="7">
        <f t="shared" si="24"/>
        <v>127970</v>
      </c>
      <c r="H214" s="7" t="str">
        <f t="shared" si="25"/>
        <v>Basic</v>
      </c>
      <c r="I214" s="22">
        <f>IF(Table2[[#This Row],[MinCost]] &gt; Table2[[#This Row],[WTP_VND]], 1, 0)</f>
        <v>0</v>
      </c>
      <c r="J214" s="20">
        <f>IF(G214&lt;='RawData'!$D$201,G214,0)</f>
        <v>127970</v>
      </c>
    </row>
    <row r="215" spans="1:10" x14ac:dyDescent="0.15">
      <c r="A215" s="11" t="s">
        <v>260</v>
      </c>
      <c r="B215" s="7">
        <f>VLOOKUP(A215, RawData[], 2, 1)</f>
        <v>9.33</v>
      </c>
      <c r="C215" s="4">
        <v>179000</v>
      </c>
      <c r="D215" s="4">
        <f t="shared" si="23"/>
        <v>125000</v>
      </c>
      <c r="E215" s="4">
        <f t="shared" si="19"/>
        <v>225000</v>
      </c>
      <c r="F215" s="4">
        <f t="shared" si="20"/>
        <v>600000</v>
      </c>
      <c r="G215" s="7">
        <f t="shared" si="24"/>
        <v>125000</v>
      </c>
      <c r="H215" s="7" t="str">
        <f t="shared" si="25"/>
        <v>Basic</v>
      </c>
      <c r="I215" s="22">
        <f>IF(Table2[[#This Row],[MinCost]] &gt; Table2[[#This Row],[WTP_VND]], 1, 0)</f>
        <v>0</v>
      </c>
      <c r="J215" s="20">
        <f>IF(G215&lt;='RawData'!$D$201,G215,0)</f>
        <v>125000</v>
      </c>
    </row>
    <row r="216" spans="1:10" x14ac:dyDescent="0.15">
      <c r="A216" s="11" t="s">
        <v>261</v>
      </c>
      <c r="B216" s="7">
        <f>VLOOKUP(A216, RawData[], 2, 1)</f>
        <v>40.69</v>
      </c>
      <c r="C216" s="4">
        <v>355000</v>
      </c>
      <c r="D216" s="4">
        <f t="shared" si="23"/>
        <v>401210</v>
      </c>
      <c r="E216" s="4">
        <f t="shared" si="19"/>
        <v>411210</v>
      </c>
      <c r="F216" s="4">
        <f t="shared" si="20"/>
        <v>600000</v>
      </c>
      <c r="G216" s="7">
        <f t="shared" si="24"/>
        <v>401210</v>
      </c>
      <c r="H216" s="7" t="str">
        <f t="shared" si="25"/>
        <v>Basic</v>
      </c>
      <c r="I216" s="22">
        <f>IF(Table2[[#This Row],[MinCost]] &gt; Table2[[#This Row],[WTP_VND]], 1, 0)</f>
        <v>1</v>
      </c>
      <c r="J216" s="20">
        <f>IF(G216&lt;='RawData'!$D$201,G216,0)</f>
        <v>401210</v>
      </c>
    </row>
    <row r="217" spans="1:10" x14ac:dyDescent="0.15">
      <c r="A217" s="11" t="s">
        <v>262</v>
      </c>
      <c r="B217" s="7">
        <f>VLOOKUP(A217, RawData[], 2, 1)</f>
        <v>3.84</v>
      </c>
      <c r="C217" s="4">
        <v>162000</v>
      </c>
      <c r="D217" s="4">
        <f t="shared" si="23"/>
        <v>125000</v>
      </c>
      <c r="E217" s="4">
        <f t="shared" si="19"/>
        <v>225000</v>
      </c>
      <c r="F217" s="4">
        <f t="shared" si="20"/>
        <v>600000</v>
      </c>
      <c r="G217" s="7">
        <f t="shared" si="24"/>
        <v>125000</v>
      </c>
      <c r="H217" s="7" t="str">
        <f t="shared" si="25"/>
        <v>Basic</v>
      </c>
      <c r="I217" s="22">
        <f>IF(Table2[[#This Row],[MinCost]] &gt; Table2[[#This Row],[WTP_VND]], 1, 0)</f>
        <v>0</v>
      </c>
      <c r="J217" s="20">
        <f>IF(G217&lt;='RawData'!$D$201,G217,0)</f>
        <v>125000</v>
      </c>
    </row>
    <row r="218" spans="1:10" x14ac:dyDescent="0.15">
      <c r="A218" s="11" t="s">
        <v>263</v>
      </c>
      <c r="B218" s="7">
        <f>VLOOKUP(A218, RawData[], 2, 1)</f>
        <v>33.840000000000003</v>
      </c>
      <c r="C218" s="4">
        <v>303000</v>
      </c>
      <c r="D218" s="4">
        <f t="shared" si="23"/>
        <v>339560</v>
      </c>
      <c r="E218" s="4">
        <f t="shared" si="19"/>
        <v>349560</v>
      </c>
      <c r="F218" s="4">
        <f t="shared" si="20"/>
        <v>600000</v>
      </c>
      <c r="G218" s="7">
        <f t="shared" si="24"/>
        <v>339560</v>
      </c>
      <c r="H218" s="7" t="str">
        <f t="shared" si="25"/>
        <v>Basic</v>
      </c>
      <c r="I218" s="22">
        <f>IF(Table2[[#This Row],[MinCost]] &gt; Table2[[#This Row],[WTP_VND]], 1, 0)</f>
        <v>1</v>
      </c>
      <c r="J218" s="20">
        <f>IF(G218&lt;='RawData'!$D$201,G218,0)</f>
        <v>339560</v>
      </c>
    </row>
    <row r="219" spans="1:10" x14ac:dyDescent="0.15">
      <c r="A219" s="11" t="s">
        <v>264</v>
      </c>
      <c r="B219" s="7">
        <f>VLOOKUP(A219, RawData[], 2, 1)</f>
        <v>1.28</v>
      </c>
      <c r="C219" s="4">
        <v>124000</v>
      </c>
      <c r="D219" s="4">
        <f t="shared" si="23"/>
        <v>125000</v>
      </c>
      <c r="E219" s="4">
        <f t="shared" si="19"/>
        <v>225000</v>
      </c>
      <c r="F219" s="4">
        <f t="shared" si="20"/>
        <v>600000</v>
      </c>
      <c r="G219" s="7">
        <f t="shared" si="24"/>
        <v>125000</v>
      </c>
      <c r="H219" s="7" t="str">
        <f t="shared" si="25"/>
        <v>Basic</v>
      </c>
      <c r="I219" s="22">
        <f>IF(Table2[[#This Row],[MinCost]] &gt; Table2[[#This Row],[WTP_VND]], 1, 0)</f>
        <v>1</v>
      </c>
      <c r="J219" s="20">
        <f>IF(G219&lt;='RawData'!$D$201,G219,0)</f>
        <v>125000</v>
      </c>
    </row>
    <row r="220" spans="1:10" x14ac:dyDescent="0.15">
      <c r="A220" s="11" t="s">
        <v>265</v>
      </c>
      <c r="B220" s="7">
        <f>VLOOKUP(A220, RawData[], 2, 1)</f>
        <v>7.37</v>
      </c>
      <c r="C220" s="4">
        <v>171000</v>
      </c>
      <c r="D220" s="4">
        <f t="shared" si="23"/>
        <v>125000</v>
      </c>
      <c r="E220" s="4">
        <f t="shared" si="19"/>
        <v>225000</v>
      </c>
      <c r="F220" s="4">
        <f t="shared" si="20"/>
        <v>600000</v>
      </c>
      <c r="G220" s="7">
        <f t="shared" si="24"/>
        <v>125000</v>
      </c>
      <c r="H220" s="7" t="str">
        <f t="shared" si="25"/>
        <v>Basic</v>
      </c>
      <c r="I220" s="22">
        <f>IF(Table2[[#This Row],[MinCost]] &gt; Table2[[#This Row],[WTP_VND]], 1, 0)</f>
        <v>0</v>
      </c>
      <c r="J220" s="20">
        <f>IF(G220&lt;='RawData'!$D$201,G220,0)</f>
        <v>125000</v>
      </c>
    </row>
    <row r="221" spans="1:10" x14ac:dyDescent="0.15">
      <c r="A221" s="11" t="s">
        <v>266</v>
      </c>
      <c r="B221" s="7">
        <f>VLOOKUP(A221, RawData[], 2, 1)</f>
        <v>8.6300000000000008</v>
      </c>
      <c r="C221" s="4">
        <v>191000</v>
      </c>
      <c r="D221" s="4">
        <f t="shared" si="23"/>
        <v>125000</v>
      </c>
      <c r="E221" s="4">
        <f t="shared" si="19"/>
        <v>225000</v>
      </c>
      <c r="F221" s="4">
        <f t="shared" si="20"/>
        <v>600000</v>
      </c>
      <c r="G221" s="7">
        <f t="shared" si="24"/>
        <v>125000</v>
      </c>
      <c r="H221" s="7" t="str">
        <f t="shared" si="25"/>
        <v>Basic</v>
      </c>
      <c r="I221" s="22">
        <f>IF(Table2[[#This Row],[MinCost]] &gt; Table2[[#This Row],[WTP_VND]], 1, 0)</f>
        <v>0</v>
      </c>
      <c r="J221" s="20">
        <f>IF(G221&lt;='RawData'!$D$201,G221,0)</f>
        <v>125000</v>
      </c>
    </row>
    <row r="222" spans="1:10" x14ac:dyDescent="0.15">
      <c r="A222" s="11" t="s">
        <v>267</v>
      </c>
      <c r="B222" s="7">
        <f>VLOOKUP(A222, RawData[], 2, 1)</f>
        <v>4.1900000000000004</v>
      </c>
      <c r="C222" s="4">
        <v>164000</v>
      </c>
      <c r="D222" s="4">
        <f t="shared" si="23"/>
        <v>125000</v>
      </c>
      <c r="E222" s="4">
        <f t="shared" si="19"/>
        <v>225000</v>
      </c>
      <c r="F222" s="4">
        <f t="shared" si="20"/>
        <v>600000</v>
      </c>
      <c r="G222" s="7">
        <f t="shared" si="24"/>
        <v>125000</v>
      </c>
      <c r="H222" s="7" t="str">
        <f t="shared" si="25"/>
        <v>Basic</v>
      </c>
      <c r="I222" s="22">
        <f>IF(Table2[[#This Row],[MinCost]] &gt; Table2[[#This Row],[WTP_VND]], 1, 0)</f>
        <v>0</v>
      </c>
      <c r="J222" s="20">
        <f>IF(G222&lt;='RawData'!$D$201,G222,0)</f>
        <v>125000</v>
      </c>
    </row>
    <row r="223" spans="1:10" x14ac:dyDescent="0.15">
      <c r="A223" s="11" t="s">
        <v>268</v>
      </c>
      <c r="B223" s="7">
        <f>VLOOKUP(A223, RawData[], 2, 1)</f>
        <v>4.71</v>
      </c>
      <c r="C223" s="4">
        <v>141000</v>
      </c>
      <c r="D223" s="4">
        <f t="shared" si="23"/>
        <v>125000</v>
      </c>
      <c r="E223" s="4">
        <f t="shared" si="19"/>
        <v>225000</v>
      </c>
      <c r="F223" s="4">
        <f t="shared" si="20"/>
        <v>600000</v>
      </c>
      <c r="G223" s="7">
        <f t="shared" si="24"/>
        <v>125000</v>
      </c>
      <c r="H223" s="7" t="str">
        <f t="shared" si="25"/>
        <v>Basic</v>
      </c>
      <c r="I223" s="22">
        <f>IF(Table2[[#This Row],[MinCost]] &gt; Table2[[#This Row],[WTP_VND]], 1, 0)</f>
        <v>0</v>
      </c>
      <c r="J223" s="20">
        <f>IF(G223&lt;='RawData'!$D$201,G223,0)</f>
        <v>125000</v>
      </c>
    </row>
    <row r="224" spans="1:10" x14ac:dyDescent="0.15">
      <c r="A224" s="11" t="s">
        <v>269</v>
      </c>
      <c r="B224" s="7">
        <f>VLOOKUP(A224, RawData[], 2, 1)</f>
        <v>13.94</v>
      </c>
      <c r="C224" s="4">
        <v>230000</v>
      </c>
      <c r="D224" s="4">
        <f t="shared" si="23"/>
        <v>160460</v>
      </c>
      <c r="E224" s="4">
        <f t="shared" si="19"/>
        <v>225000</v>
      </c>
      <c r="F224" s="4">
        <f t="shared" si="20"/>
        <v>600000</v>
      </c>
      <c r="G224" s="7">
        <f t="shared" si="24"/>
        <v>160460</v>
      </c>
      <c r="H224" s="7" t="str">
        <f t="shared" si="25"/>
        <v>Basic</v>
      </c>
      <c r="I224" s="22">
        <f>IF(Table2[[#This Row],[MinCost]] &gt; Table2[[#This Row],[WTP_VND]], 1, 0)</f>
        <v>0</v>
      </c>
      <c r="J224" s="20">
        <f>IF(G224&lt;='RawData'!$D$201,G224,0)</f>
        <v>160460</v>
      </c>
    </row>
    <row r="225" spans="1:10" x14ac:dyDescent="0.15">
      <c r="A225" s="11" t="s">
        <v>270</v>
      </c>
      <c r="B225" s="7">
        <f>VLOOKUP(A225, RawData[], 2, 1)</f>
        <v>5.98</v>
      </c>
      <c r="C225" s="4">
        <v>181000</v>
      </c>
      <c r="D225" s="4">
        <f t="shared" si="23"/>
        <v>125000</v>
      </c>
      <c r="E225" s="4">
        <f t="shared" si="19"/>
        <v>225000</v>
      </c>
      <c r="F225" s="4">
        <f t="shared" si="20"/>
        <v>600000</v>
      </c>
      <c r="G225" s="7">
        <f t="shared" si="24"/>
        <v>125000</v>
      </c>
      <c r="H225" s="7" t="str">
        <f t="shared" si="25"/>
        <v>Basic</v>
      </c>
      <c r="I225" s="22">
        <f>IF(Table2[[#This Row],[MinCost]] &gt; Table2[[#This Row],[WTP_VND]], 1, 0)</f>
        <v>0</v>
      </c>
      <c r="J225" s="20">
        <f>IF(G225&lt;='RawData'!$D$201,G225,0)</f>
        <v>125000</v>
      </c>
    </row>
    <row r="226" spans="1:10" x14ac:dyDescent="0.15">
      <c r="A226" s="11" t="s">
        <v>271</v>
      </c>
      <c r="B226" s="7">
        <f>VLOOKUP(A226, RawData[], 2, 1)</f>
        <v>5.05</v>
      </c>
      <c r="C226" s="4">
        <v>139000</v>
      </c>
      <c r="D226" s="4">
        <f t="shared" si="23"/>
        <v>125000</v>
      </c>
      <c r="E226" s="4">
        <f t="shared" si="19"/>
        <v>225000</v>
      </c>
      <c r="F226" s="4">
        <f t="shared" si="20"/>
        <v>600000</v>
      </c>
      <c r="G226" s="7">
        <f t="shared" si="24"/>
        <v>125000</v>
      </c>
      <c r="H226" s="7" t="str">
        <f t="shared" si="25"/>
        <v>Basic</v>
      </c>
      <c r="I226" s="22">
        <f>IF(Table2[[#This Row],[MinCost]] &gt; Table2[[#This Row],[WTP_VND]], 1, 0)</f>
        <v>0</v>
      </c>
      <c r="J226" s="20">
        <f>IF(G226&lt;='RawData'!$D$201,G226,0)</f>
        <v>125000</v>
      </c>
    </row>
    <row r="227" spans="1:10" x14ac:dyDescent="0.15">
      <c r="A227" s="11" t="s">
        <v>272</v>
      </c>
      <c r="B227" s="7">
        <f>VLOOKUP(A227, RawData[], 2, 1)</f>
        <v>33.69</v>
      </c>
      <c r="C227" s="4">
        <v>358000</v>
      </c>
      <c r="D227" s="4">
        <f t="shared" si="23"/>
        <v>338210</v>
      </c>
      <c r="E227" s="4">
        <f t="shared" si="19"/>
        <v>348210</v>
      </c>
      <c r="F227" s="4">
        <f t="shared" si="20"/>
        <v>600000</v>
      </c>
      <c r="G227" s="7">
        <f t="shared" si="24"/>
        <v>338210</v>
      </c>
      <c r="H227" s="7" t="str">
        <f t="shared" si="25"/>
        <v>Basic</v>
      </c>
      <c r="I227" s="22">
        <f>IF(Table2[[#This Row],[MinCost]] &gt; Table2[[#This Row],[WTP_VND]], 1, 0)</f>
        <v>0</v>
      </c>
      <c r="J227" s="20">
        <f>IF(G227&lt;='RawData'!$D$201,G227,0)</f>
        <v>338210</v>
      </c>
    </row>
    <row r="228" spans="1:10" x14ac:dyDescent="0.15">
      <c r="A228" s="11" t="s">
        <v>273</v>
      </c>
      <c r="B228" s="7">
        <f>VLOOKUP(A228, RawData[], 2, 1)</f>
        <v>13.09</v>
      </c>
      <c r="C228" s="4">
        <v>203000</v>
      </c>
      <c r="D228" s="4">
        <f t="shared" si="23"/>
        <v>152810</v>
      </c>
      <c r="E228" s="4">
        <f t="shared" si="19"/>
        <v>225000</v>
      </c>
      <c r="F228" s="4">
        <f t="shared" si="20"/>
        <v>600000</v>
      </c>
      <c r="G228" s="7">
        <f t="shared" si="24"/>
        <v>152810</v>
      </c>
      <c r="H228" s="7" t="str">
        <f t="shared" si="25"/>
        <v>Basic</v>
      </c>
      <c r="I228" s="22">
        <f>IF(Table2[[#This Row],[MinCost]] &gt; Table2[[#This Row],[WTP_VND]], 1, 0)</f>
        <v>0</v>
      </c>
      <c r="J228" s="20">
        <f>IF(G228&lt;='RawData'!$D$201,G228,0)</f>
        <v>152810</v>
      </c>
    </row>
    <row r="229" spans="1:10" x14ac:dyDescent="0.15">
      <c r="A229" s="11" t="s">
        <v>274</v>
      </c>
      <c r="B229" s="7">
        <f>VLOOKUP(A229, RawData[], 2, 1)</f>
        <v>14.53</v>
      </c>
      <c r="C229" s="4">
        <v>232000</v>
      </c>
      <c r="D229" s="4">
        <f t="shared" si="23"/>
        <v>165770</v>
      </c>
      <c r="E229" s="4">
        <f t="shared" si="19"/>
        <v>225000</v>
      </c>
      <c r="F229" s="4">
        <f t="shared" si="20"/>
        <v>600000</v>
      </c>
      <c r="G229" s="7">
        <f t="shared" si="24"/>
        <v>165770</v>
      </c>
      <c r="H229" s="7" t="str">
        <f t="shared" si="25"/>
        <v>Basic</v>
      </c>
      <c r="I229" s="22">
        <f>IF(Table2[[#This Row],[MinCost]] &gt; Table2[[#This Row],[WTP_VND]], 1, 0)</f>
        <v>0</v>
      </c>
      <c r="J229" s="20">
        <f>IF(G229&lt;='RawData'!$D$201,G229,0)</f>
        <v>165770</v>
      </c>
    </row>
    <row r="230" spans="1:10" x14ac:dyDescent="0.15">
      <c r="A230" s="11" t="s">
        <v>275</v>
      </c>
      <c r="B230" s="7">
        <f>VLOOKUP(A230, RawData[], 2, 1)</f>
        <v>86.12</v>
      </c>
      <c r="C230" s="4">
        <v>561000</v>
      </c>
      <c r="D230" s="4">
        <f t="shared" si="23"/>
        <v>810080</v>
      </c>
      <c r="E230" s="4">
        <f t="shared" si="19"/>
        <v>820080</v>
      </c>
      <c r="F230" s="4">
        <f t="shared" si="20"/>
        <v>600000</v>
      </c>
      <c r="G230" s="7">
        <f t="shared" si="24"/>
        <v>600000</v>
      </c>
      <c r="H230" s="7" t="str">
        <f t="shared" si="25"/>
        <v>Unlimited</v>
      </c>
      <c r="I230" s="22">
        <f>IF(Table2[[#This Row],[MinCost]] &gt; Table2[[#This Row],[WTP_VND]], 1, 0)</f>
        <v>1</v>
      </c>
      <c r="J230" s="20">
        <f>IF(G230&lt;='RawData'!$D$201,G230,0)</f>
        <v>0</v>
      </c>
    </row>
    <row r="231" spans="1:10" x14ac:dyDescent="0.15">
      <c r="A231" s="11" t="s">
        <v>276</v>
      </c>
      <c r="B231" s="7">
        <f>VLOOKUP(A231, RawData[], 2, 1)</f>
        <v>13.53</v>
      </c>
      <c r="C231" s="4">
        <v>213000</v>
      </c>
      <c r="D231" s="4">
        <f t="shared" si="23"/>
        <v>156770</v>
      </c>
      <c r="E231" s="4">
        <f t="shared" si="19"/>
        <v>225000</v>
      </c>
      <c r="F231" s="4">
        <f t="shared" si="20"/>
        <v>600000</v>
      </c>
      <c r="G231" s="7">
        <f t="shared" si="24"/>
        <v>156770</v>
      </c>
      <c r="H231" s="7" t="str">
        <f t="shared" si="25"/>
        <v>Basic</v>
      </c>
      <c r="I231" s="22">
        <f>IF(Table2[[#This Row],[MinCost]] &gt; Table2[[#This Row],[WTP_VND]], 1, 0)</f>
        <v>0</v>
      </c>
      <c r="J231" s="20">
        <f>IF(G231&lt;='RawData'!$D$201,G231,0)</f>
        <v>156770</v>
      </c>
    </row>
    <row r="232" spans="1:10" x14ac:dyDescent="0.15">
      <c r="A232" s="11" t="s">
        <v>277</v>
      </c>
      <c r="B232" s="7">
        <f>VLOOKUP(A232, RawData[], 2, 1)</f>
        <v>17.61</v>
      </c>
      <c r="C232" s="4">
        <v>243000</v>
      </c>
      <c r="D232" s="4">
        <f t="shared" si="23"/>
        <v>193490</v>
      </c>
      <c r="E232" s="4">
        <f t="shared" si="19"/>
        <v>225000</v>
      </c>
      <c r="F232" s="4">
        <f t="shared" si="20"/>
        <v>600000</v>
      </c>
      <c r="G232" s="7">
        <f t="shared" si="24"/>
        <v>193490</v>
      </c>
      <c r="H232" s="7" t="str">
        <f t="shared" si="25"/>
        <v>Basic</v>
      </c>
      <c r="I232" s="22">
        <f>IF(Table2[[#This Row],[MinCost]] &gt; Table2[[#This Row],[WTP_VND]], 1, 0)</f>
        <v>0</v>
      </c>
      <c r="J232" s="20">
        <f>IF(G232&lt;='RawData'!$D$201,G232,0)</f>
        <v>193490</v>
      </c>
    </row>
    <row r="233" spans="1:10" x14ac:dyDescent="0.15">
      <c r="A233" s="11" t="s">
        <v>278</v>
      </c>
      <c r="B233" s="7">
        <f>VLOOKUP(A233, RawData[], 2, 1)</f>
        <v>3.18</v>
      </c>
      <c r="C233" s="4">
        <v>159000</v>
      </c>
      <c r="D233" s="4">
        <f t="shared" si="23"/>
        <v>125000</v>
      </c>
      <c r="E233" s="4">
        <f t="shared" si="19"/>
        <v>225000</v>
      </c>
      <c r="F233" s="4">
        <f t="shared" si="20"/>
        <v>600000</v>
      </c>
      <c r="G233" s="7">
        <f t="shared" si="24"/>
        <v>125000</v>
      </c>
      <c r="H233" s="7" t="str">
        <f t="shared" si="25"/>
        <v>Basic</v>
      </c>
      <c r="I233" s="22">
        <f>IF(Table2[[#This Row],[MinCost]] &gt; Table2[[#This Row],[WTP_VND]], 1, 0)</f>
        <v>0</v>
      </c>
      <c r="J233" s="20">
        <f>IF(G233&lt;='RawData'!$D$201,G233,0)</f>
        <v>125000</v>
      </c>
    </row>
    <row r="234" spans="1:10" x14ac:dyDescent="0.15">
      <c r="A234" s="11" t="s">
        <v>279</v>
      </c>
      <c r="B234" s="7">
        <f>VLOOKUP(A234, RawData[], 2, 1)</f>
        <v>17.62</v>
      </c>
      <c r="C234" s="4">
        <v>249000</v>
      </c>
      <c r="D234" s="4">
        <f t="shared" si="23"/>
        <v>193580</v>
      </c>
      <c r="E234" s="4">
        <f t="shared" si="19"/>
        <v>225000</v>
      </c>
      <c r="F234" s="4">
        <f t="shared" si="20"/>
        <v>600000</v>
      </c>
      <c r="G234" s="7">
        <f t="shared" si="24"/>
        <v>193580</v>
      </c>
      <c r="H234" s="7" t="str">
        <f t="shared" si="25"/>
        <v>Basic</v>
      </c>
      <c r="I234" s="22">
        <f>IF(Table2[[#This Row],[MinCost]] &gt; Table2[[#This Row],[WTP_VND]], 1, 0)</f>
        <v>0</v>
      </c>
      <c r="J234" s="20">
        <f>IF(G234&lt;='RawData'!$D$201,G234,0)</f>
        <v>193580</v>
      </c>
    </row>
    <row r="235" spans="1:10" x14ac:dyDescent="0.15">
      <c r="A235" s="11" t="s">
        <v>280</v>
      </c>
      <c r="B235" s="7">
        <f>VLOOKUP(A235, RawData[], 2, 1)</f>
        <v>3.59</v>
      </c>
      <c r="C235" s="4">
        <v>155000</v>
      </c>
      <c r="D235" s="4">
        <f t="shared" si="23"/>
        <v>125000</v>
      </c>
      <c r="E235" s="4">
        <f t="shared" si="19"/>
        <v>225000</v>
      </c>
      <c r="F235" s="4">
        <f t="shared" si="20"/>
        <v>600000</v>
      </c>
      <c r="G235" s="7">
        <f t="shared" si="24"/>
        <v>125000</v>
      </c>
      <c r="H235" s="7" t="str">
        <f t="shared" si="25"/>
        <v>Basic</v>
      </c>
      <c r="I235" s="22">
        <f>IF(Table2[[#This Row],[MinCost]] &gt; Table2[[#This Row],[WTP_VND]], 1, 0)</f>
        <v>0</v>
      </c>
      <c r="J235" s="20">
        <f>IF(G235&lt;='RawData'!$D$201,G235,0)</f>
        <v>125000</v>
      </c>
    </row>
    <row r="236" spans="1:10" x14ac:dyDescent="0.15">
      <c r="A236" s="11" t="s">
        <v>281</v>
      </c>
      <c r="B236" s="7">
        <f>VLOOKUP(A236, RawData[], 2, 1)</f>
        <v>3.6</v>
      </c>
      <c r="C236" s="4">
        <v>165000</v>
      </c>
      <c r="D236" s="4">
        <f t="shared" si="23"/>
        <v>125000</v>
      </c>
      <c r="E236" s="4">
        <f t="shared" si="19"/>
        <v>225000</v>
      </c>
      <c r="F236" s="4">
        <f t="shared" si="20"/>
        <v>600000</v>
      </c>
      <c r="G236" s="7">
        <f t="shared" si="24"/>
        <v>125000</v>
      </c>
      <c r="H236" s="7" t="str">
        <f t="shared" si="25"/>
        <v>Basic</v>
      </c>
      <c r="I236" s="22">
        <f>IF(Table2[[#This Row],[MinCost]] &gt; Table2[[#This Row],[WTP_VND]], 1, 0)</f>
        <v>0</v>
      </c>
      <c r="J236" s="20">
        <f>IF(G236&lt;='RawData'!$D$201,G236,0)</f>
        <v>125000</v>
      </c>
    </row>
    <row r="237" spans="1:10" x14ac:dyDescent="0.15">
      <c r="A237" s="11" t="s">
        <v>282</v>
      </c>
      <c r="B237" s="7">
        <f>VLOOKUP(A237, RawData[], 2, 1)</f>
        <v>6.97</v>
      </c>
      <c r="C237" s="4">
        <v>188000</v>
      </c>
      <c r="D237" s="4">
        <f t="shared" si="23"/>
        <v>125000</v>
      </c>
      <c r="E237" s="4">
        <f t="shared" si="19"/>
        <v>225000</v>
      </c>
      <c r="F237" s="4">
        <f t="shared" si="20"/>
        <v>600000</v>
      </c>
      <c r="G237" s="7">
        <f t="shared" si="24"/>
        <v>125000</v>
      </c>
      <c r="H237" s="7" t="str">
        <f t="shared" si="25"/>
        <v>Basic</v>
      </c>
      <c r="I237" s="22">
        <f>IF(Table2[[#This Row],[MinCost]] &gt; Table2[[#This Row],[WTP_VND]], 1, 0)</f>
        <v>0</v>
      </c>
      <c r="J237" s="20">
        <f>IF(G237&lt;='RawData'!$D$201,G237,0)</f>
        <v>125000</v>
      </c>
    </row>
    <row r="238" spans="1:10" x14ac:dyDescent="0.15">
      <c r="A238" s="11" t="s">
        <v>283</v>
      </c>
      <c r="B238" s="7">
        <f>VLOOKUP(A238, RawData[], 2, 1)</f>
        <v>8.14</v>
      </c>
      <c r="C238" s="4">
        <v>188000</v>
      </c>
      <c r="D238" s="4">
        <f t="shared" si="23"/>
        <v>125000</v>
      </c>
      <c r="E238" s="4">
        <f t="shared" si="19"/>
        <v>225000</v>
      </c>
      <c r="F238" s="4">
        <f t="shared" si="20"/>
        <v>600000</v>
      </c>
      <c r="G238" s="7">
        <f t="shared" si="24"/>
        <v>125000</v>
      </c>
      <c r="H238" s="7" t="str">
        <f t="shared" si="25"/>
        <v>Basic</v>
      </c>
      <c r="I238" s="22">
        <f>IF(Table2[[#This Row],[MinCost]] &gt; Table2[[#This Row],[WTP_VND]], 1, 0)</f>
        <v>0</v>
      </c>
      <c r="J238" s="20">
        <f>IF(G238&lt;='RawData'!$D$201,G238,0)</f>
        <v>125000</v>
      </c>
    </row>
    <row r="239" spans="1:10" x14ac:dyDescent="0.15">
      <c r="A239" s="11" t="s">
        <v>284</v>
      </c>
      <c r="B239" s="7">
        <f>VLOOKUP(A239, RawData[], 2, 1)</f>
        <v>9.31</v>
      </c>
      <c r="C239" s="4">
        <v>199000</v>
      </c>
      <c r="D239" s="4">
        <f t="shared" si="23"/>
        <v>125000</v>
      </c>
      <c r="E239" s="4">
        <f t="shared" si="19"/>
        <v>225000</v>
      </c>
      <c r="F239" s="4">
        <f t="shared" si="20"/>
        <v>600000</v>
      </c>
      <c r="G239" s="7">
        <f t="shared" si="24"/>
        <v>125000</v>
      </c>
      <c r="H239" s="7" t="str">
        <f t="shared" si="25"/>
        <v>Basic</v>
      </c>
      <c r="I239" s="22">
        <f>IF(Table2[[#This Row],[MinCost]] &gt; Table2[[#This Row],[WTP_VND]], 1, 0)</f>
        <v>0</v>
      </c>
      <c r="J239" s="20">
        <f>IF(G239&lt;='RawData'!$D$201,G239,0)</f>
        <v>125000</v>
      </c>
    </row>
    <row r="240" spans="1:10" x14ac:dyDescent="0.15">
      <c r="A240" s="11" t="s">
        <v>285</v>
      </c>
      <c r="B240" s="7">
        <f>VLOOKUP(A240, RawData[], 2, 1)</f>
        <v>6.27</v>
      </c>
      <c r="C240" s="4">
        <v>186000</v>
      </c>
      <c r="D240" s="4">
        <f t="shared" si="23"/>
        <v>125000</v>
      </c>
      <c r="E240" s="4">
        <f t="shared" si="19"/>
        <v>225000</v>
      </c>
      <c r="F240" s="4">
        <f t="shared" si="20"/>
        <v>600000</v>
      </c>
      <c r="G240" s="7">
        <f t="shared" si="24"/>
        <v>125000</v>
      </c>
      <c r="H240" s="7" t="str">
        <f t="shared" si="25"/>
        <v>Basic</v>
      </c>
      <c r="I240" s="22">
        <f>IF(Table2[[#This Row],[MinCost]] &gt; Table2[[#This Row],[WTP_VND]], 1, 0)</f>
        <v>0</v>
      </c>
      <c r="J240" s="20">
        <f>IF(G240&lt;='RawData'!$D$201,G240,0)</f>
        <v>125000</v>
      </c>
    </row>
    <row r="241" spans="1:10" x14ac:dyDescent="0.15">
      <c r="A241" s="11" t="s">
        <v>286</v>
      </c>
      <c r="B241" s="7">
        <f>VLOOKUP(A241, RawData[], 2, 1)</f>
        <v>72.459999999999994</v>
      </c>
      <c r="C241" s="4">
        <v>493000</v>
      </c>
      <c r="D241" s="4">
        <f t="shared" si="23"/>
        <v>687140</v>
      </c>
      <c r="E241" s="4">
        <f t="shared" si="19"/>
        <v>697140</v>
      </c>
      <c r="F241" s="4">
        <f t="shared" si="20"/>
        <v>600000</v>
      </c>
      <c r="G241" s="7">
        <f t="shared" si="24"/>
        <v>600000</v>
      </c>
      <c r="H241" s="7" t="str">
        <f t="shared" si="25"/>
        <v>Unlimited</v>
      </c>
      <c r="I241" s="22">
        <f>IF(Table2[[#This Row],[MinCost]] &gt; Table2[[#This Row],[WTP_VND]], 1, 0)</f>
        <v>1</v>
      </c>
      <c r="J241" s="20">
        <f>IF(G241&lt;='RawData'!$D$201,G241,0)</f>
        <v>0</v>
      </c>
    </row>
    <row r="242" spans="1:10" x14ac:dyDescent="0.15">
      <c r="A242" s="11" t="s">
        <v>287</v>
      </c>
      <c r="B242" s="7">
        <f>VLOOKUP(A242, RawData[], 2, 1)</f>
        <v>11</v>
      </c>
      <c r="C242" s="4">
        <v>194000</v>
      </c>
      <c r="D242" s="4">
        <f t="shared" si="23"/>
        <v>134000</v>
      </c>
      <c r="E242" s="4">
        <f t="shared" si="19"/>
        <v>225000</v>
      </c>
      <c r="F242" s="4">
        <f t="shared" si="20"/>
        <v>600000</v>
      </c>
      <c r="G242" s="7">
        <f t="shared" si="24"/>
        <v>134000</v>
      </c>
      <c r="H242" s="7" t="str">
        <f t="shared" si="25"/>
        <v>Basic</v>
      </c>
      <c r="I242" s="22">
        <f>IF(Table2[[#This Row],[MinCost]] &gt; Table2[[#This Row],[WTP_VND]], 1, 0)</f>
        <v>0</v>
      </c>
      <c r="J242" s="20">
        <f>IF(G242&lt;='RawData'!$D$201,G242,0)</f>
        <v>134000</v>
      </c>
    </row>
    <row r="243" spans="1:10" x14ac:dyDescent="0.15">
      <c r="A243" s="11" t="s">
        <v>288</v>
      </c>
      <c r="B243" s="7">
        <f>VLOOKUP(A243, RawData[], 2, 1)</f>
        <v>4.96</v>
      </c>
      <c r="C243" s="4">
        <v>173000</v>
      </c>
      <c r="D243" s="4">
        <f t="shared" si="23"/>
        <v>125000</v>
      </c>
      <c r="E243" s="4">
        <f t="shared" si="19"/>
        <v>225000</v>
      </c>
      <c r="F243" s="4">
        <f t="shared" si="20"/>
        <v>600000</v>
      </c>
      <c r="G243" s="7">
        <f t="shared" si="24"/>
        <v>125000</v>
      </c>
      <c r="H243" s="7" t="str">
        <f t="shared" si="25"/>
        <v>Basic</v>
      </c>
      <c r="I243" s="22">
        <f>IF(Table2[[#This Row],[MinCost]] &gt; Table2[[#This Row],[WTP_VND]], 1, 0)</f>
        <v>0</v>
      </c>
      <c r="J243" s="20">
        <f>IF(G243&lt;='RawData'!$D$201,G243,0)</f>
        <v>125000</v>
      </c>
    </row>
    <row r="244" spans="1:10" x14ac:dyDescent="0.15">
      <c r="A244" s="11" t="s">
        <v>289</v>
      </c>
      <c r="B244" s="7">
        <f>VLOOKUP(A244, RawData[], 2, 1)</f>
        <v>6.66</v>
      </c>
      <c r="C244" s="4">
        <v>171000</v>
      </c>
      <c r="D244" s="4">
        <f t="shared" si="23"/>
        <v>125000</v>
      </c>
      <c r="E244" s="4">
        <f t="shared" si="19"/>
        <v>225000</v>
      </c>
      <c r="F244" s="4">
        <f t="shared" si="20"/>
        <v>600000</v>
      </c>
      <c r="G244" s="7">
        <f t="shared" si="24"/>
        <v>125000</v>
      </c>
      <c r="H244" s="7" t="str">
        <f t="shared" si="25"/>
        <v>Basic</v>
      </c>
      <c r="I244" s="22">
        <f>IF(Table2[[#This Row],[MinCost]] &gt; Table2[[#This Row],[WTP_VND]], 1, 0)</f>
        <v>0</v>
      </c>
      <c r="J244" s="20">
        <f>IF(G244&lt;='RawData'!$D$201,G244,0)</f>
        <v>125000</v>
      </c>
    </row>
    <row r="245" spans="1:10" x14ac:dyDescent="0.15">
      <c r="A245" s="11" t="s">
        <v>290</v>
      </c>
      <c r="B245" s="7">
        <f>VLOOKUP(A245, RawData[], 2, 1)</f>
        <v>9.73</v>
      </c>
      <c r="C245" s="4">
        <v>171000</v>
      </c>
      <c r="D245" s="4">
        <f t="shared" si="23"/>
        <v>125000</v>
      </c>
      <c r="E245" s="4">
        <f t="shared" si="19"/>
        <v>225000</v>
      </c>
      <c r="F245" s="4">
        <f t="shared" si="20"/>
        <v>600000</v>
      </c>
      <c r="G245" s="7">
        <f t="shared" si="24"/>
        <v>125000</v>
      </c>
      <c r="H245" s="7" t="str">
        <f t="shared" si="25"/>
        <v>Basic</v>
      </c>
      <c r="I245" s="22">
        <f>IF(Table2[[#This Row],[MinCost]] &gt; Table2[[#This Row],[WTP_VND]], 1, 0)</f>
        <v>0</v>
      </c>
      <c r="J245" s="20">
        <f>IF(G245&lt;='RawData'!$D$201,G245,0)</f>
        <v>125000</v>
      </c>
    </row>
    <row r="246" spans="1:10" x14ac:dyDescent="0.15">
      <c r="A246" s="11" t="s">
        <v>291</v>
      </c>
      <c r="B246" s="7">
        <f>VLOOKUP(A246, RawData[], 2, 1)</f>
        <v>34.03</v>
      </c>
      <c r="C246" s="4">
        <v>314000</v>
      </c>
      <c r="D246" s="4">
        <f t="shared" si="23"/>
        <v>341270</v>
      </c>
      <c r="E246" s="4">
        <f t="shared" si="19"/>
        <v>351270</v>
      </c>
      <c r="F246" s="4">
        <f t="shared" si="20"/>
        <v>600000</v>
      </c>
      <c r="G246" s="7">
        <f t="shared" si="24"/>
        <v>341270</v>
      </c>
      <c r="H246" s="7" t="str">
        <f t="shared" si="25"/>
        <v>Basic</v>
      </c>
      <c r="I246" s="22">
        <f>IF(Table2[[#This Row],[MinCost]] &gt; Table2[[#This Row],[WTP_VND]], 1, 0)</f>
        <v>1</v>
      </c>
      <c r="J246" s="20">
        <f>IF(G246&lt;='RawData'!$D$201,G246,0)</f>
        <v>341270</v>
      </c>
    </row>
    <row r="247" spans="1:10" x14ac:dyDescent="0.15">
      <c r="A247" s="11" t="s">
        <v>292</v>
      </c>
      <c r="B247" s="7">
        <f>VLOOKUP(A247, RawData[], 2, 1)</f>
        <v>12.33</v>
      </c>
      <c r="C247" s="4">
        <v>206000</v>
      </c>
      <c r="D247" s="4">
        <f t="shared" si="23"/>
        <v>145970</v>
      </c>
      <c r="E247" s="4">
        <f t="shared" si="19"/>
        <v>225000</v>
      </c>
      <c r="F247" s="4">
        <f t="shared" si="20"/>
        <v>600000</v>
      </c>
      <c r="G247" s="7">
        <f t="shared" si="24"/>
        <v>145970</v>
      </c>
      <c r="H247" s="7" t="str">
        <f t="shared" si="25"/>
        <v>Basic</v>
      </c>
      <c r="I247" s="22">
        <f>IF(Table2[[#This Row],[MinCost]] &gt; Table2[[#This Row],[WTP_VND]], 1, 0)</f>
        <v>0</v>
      </c>
      <c r="J247" s="20">
        <f>IF(G247&lt;='RawData'!$D$201,G247,0)</f>
        <v>145970</v>
      </c>
    </row>
    <row r="248" spans="1:10" x14ac:dyDescent="0.15">
      <c r="A248" s="11" t="s">
        <v>293</v>
      </c>
      <c r="B248" s="7">
        <f>VLOOKUP(A248, RawData[], 2, 1)</f>
        <v>2.87</v>
      </c>
      <c r="C248" s="4">
        <v>157000</v>
      </c>
      <c r="D248" s="4">
        <f t="shared" si="23"/>
        <v>125000</v>
      </c>
      <c r="E248" s="4">
        <f t="shared" si="19"/>
        <v>225000</v>
      </c>
      <c r="F248" s="4">
        <f t="shared" si="20"/>
        <v>600000</v>
      </c>
      <c r="G248" s="7">
        <f t="shared" si="24"/>
        <v>125000</v>
      </c>
      <c r="H248" s="7" t="str">
        <f t="shared" si="25"/>
        <v>Basic</v>
      </c>
      <c r="I248" s="22">
        <f>IF(Table2[[#This Row],[MinCost]] &gt; Table2[[#This Row],[WTP_VND]], 1, 0)</f>
        <v>0</v>
      </c>
      <c r="J248" s="20">
        <f>IF(G248&lt;='RawData'!$D$201,G248,0)</f>
        <v>125000</v>
      </c>
    </row>
    <row r="249" spans="1:10" x14ac:dyDescent="0.15">
      <c r="A249" s="11" t="s">
        <v>294</v>
      </c>
      <c r="B249" s="7">
        <f>VLOOKUP(A249, RawData[], 2, 1)</f>
        <v>29.58</v>
      </c>
      <c r="C249" s="4">
        <v>281000</v>
      </c>
      <c r="D249" s="4">
        <f t="shared" si="23"/>
        <v>301220</v>
      </c>
      <c r="E249" s="4">
        <f t="shared" si="19"/>
        <v>311220</v>
      </c>
      <c r="F249" s="4">
        <f t="shared" si="20"/>
        <v>600000</v>
      </c>
      <c r="G249" s="7">
        <f t="shared" si="24"/>
        <v>301220</v>
      </c>
      <c r="H249" s="7" t="str">
        <f t="shared" si="25"/>
        <v>Basic</v>
      </c>
      <c r="I249" s="22">
        <f>IF(Table2[[#This Row],[MinCost]] &gt; Table2[[#This Row],[WTP_VND]], 1, 0)</f>
        <v>1</v>
      </c>
      <c r="J249" s="20">
        <f>IF(G249&lt;='RawData'!$D$201,G249,0)</f>
        <v>301220</v>
      </c>
    </row>
    <row r="250" spans="1:10" x14ac:dyDescent="0.15">
      <c r="A250" s="11" t="s">
        <v>295</v>
      </c>
      <c r="B250" s="7">
        <f>VLOOKUP(A250, RawData[], 2, 1)</f>
        <v>15.24</v>
      </c>
      <c r="C250" s="4">
        <v>232000</v>
      </c>
      <c r="D250" s="4">
        <f t="shared" si="23"/>
        <v>172160</v>
      </c>
      <c r="E250" s="4">
        <f t="shared" si="19"/>
        <v>225000</v>
      </c>
      <c r="F250" s="4">
        <f t="shared" si="20"/>
        <v>600000</v>
      </c>
      <c r="G250" s="7">
        <f t="shared" si="24"/>
        <v>172160</v>
      </c>
      <c r="H250" s="7" t="str">
        <f t="shared" si="25"/>
        <v>Basic</v>
      </c>
      <c r="I250" s="22">
        <f>IF(Table2[[#This Row],[MinCost]] &gt; Table2[[#This Row],[WTP_VND]], 1, 0)</f>
        <v>0</v>
      </c>
      <c r="J250" s="20">
        <f>IF(G250&lt;='RawData'!$D$201,G250,0)</f>
        <v>172160</v>
      </c>
    </row>
    <row r="251" spans="1:10" x14ac:dyDescent="0.15">
      <c r="A251" s="11" t="s">
        <v>296</v>
      </c>
      <c r="B251" s="7">
        <f>VLOOKUP(A251, RawData[], 2, 1)</f>
        <v>51.53</v>
      </c>
      <c r="C251" s="4">
        <v>416000</v>
      </c>
      <c r="D251" s="4">
        <f t="shared" si="23"/>
        <v>498770</v>
      </c>
      <c r="E251" s="4">
        <f t="shared" si="19"/>
        <v>508770</v>
      </c>
      <c r="F251" s="4">
        <f t="shared" si="20"/>
        <v>600000</v>
      </c>
      <c r="G251" s="7">
        <f t="shared" si="24"/>
        <v>498770</v>
      </c>
      <c r="H251" s="7" t="str">
        <f t="shared" si="25"/>
        <v>Basic</v>
      </c>
      <c r="I251" s="22">
        <f>IF(Table2[[#This Row],[MinCost]] &gt; Table2[[#This Row],[WTP_VND]], 1, 0)</f>
        <v>1</v>
      </c>
      <c r="J251" s="20">
        <f>IF(G251&lt;='RawData'!$D$201,G251,0)</f>
        <v>498770</v>
      </c>
    </row>
    <row r="252" spans="1:10" x14ac:dyDescent="0.15">
      <c r="A252" s="11" t="s">
        <v>297</v>
      </c>
      <c r="B252" s="7">
        <f>VLOOKUP(A252, RawData[], 2, 1)</f>
        <v>14.29</v>
      </c>
      <c r="C252" s="4">
        <v>226000</v>
      </c>
      <c r="D252" s="4">
        <f t="shared" si="23"/>
        <v>163610</v>
      </c>
      <c r="E252" s="4">
        <f t="shared" si="19"/>
        <v>225000</v>
      </c>
      <c r="F252" s="4">
        <f t="shared" si="20"/>
        <v>600000</v>
      </c>
      <c r="G252" s="7">
        <f t="shared" si="24"/>
        <v>163610</v>
      </c>
      <c r="H252" s="7" t="str">
        <f t="shared" si="25"/>
        <v>Basic</v>
      </c>
      <c r="I252" s="22">
        <f>IF(Table2[[#This Row],[MinCost]] &gt; Table2[[#This Row],[WTP_VND]], 1, 0)</f>
        <v>0</v>
      </c>
      <c r="J252" s="20">
        <f>IF(G252&lt;='RawData'!$D$201,G252,0)</f>
        <v>163610</v>
      </c>
    </row>
    <row r="253" spans="1:10" x14ac:dyDescent="0.15">
      <c r="A253" s="11" t="s">
        <v>298</v>
      </c>
      <c r="B253" s="7">
        <f>VLOOKUP(A253, RawData[], 2, 1)</f>
        <v>4.96</v>
      </c>
      <c r="C253" s="4">
        <v>170000</v>
      </c>
      <c r="D253" s="4">
        <f t="shared" si="23"/>
        <v>125000</v>
      </c>
      <c r="E253" s="4">
        <f t="shared" si="19"/>
        <v>225000</v>
      </c>
      <c r="F253" s="4">
        <f t="shared" si="20"/>
        <v>600000</v>
      </c>
      <c r="G253" s="7">
        <f t="shared" si="24"/>
        <v>125000</v>
      </c>
      <c r="H253" s="7" t="str">
        <f t="shared" si="25"/>
        <v>Basic</v>
      </c>
      <c r="I253" s="22">
        <f>IF(Table2[[#This Row],[MinCost]] &gt; Table2[[#This Row],[WTP_VND]], 1, 0)</f>
        <v>0</v>
      </c>
      <c r="J253" s="20">
        <f>IF(G253&lt;='RawData'!$D$201,G253,0)</f>
        <v>125000</v>
      </c>
    </row>
    <row r="254" spans="1:10" x14ac:dyDescent="0.15">
      <c r="A254" s="11" t="s">
        <v>299</v>
      </c>
      <c r="B254" s="7">
        <f>VLOOKUP(A254, RawData[], 2, 1)</f>
        <v>9.25</v>
      </c>
      <c r="C254" s="4">
        <v>210000</v>
      </c>
      <c r="D254" s="4">
        <f t="shared" si="23"/>
        <v>125000</v>
      </c>
      <c r="E254" s="4">
        <f t="shared" si="19"/>
        <v>225000</v>
      </c>
      <c r="F254" s="4">
        <f t="shared" si="20"/>
        <v>600000</v>
      </c>
      <c r="G254" s="7">
        <f t="shared" si="24"/>
        <v>125000</v>
      </c>
      <c r="H254" s="7" t="str">
        <f t="shared" si="25"/>
        <v>Basic</v>
      </c>
      <c r="I254" s="22">
        <f>IF(Table2[[#This Row],[MinCost]] &gt; Table2[[#This Row],[WTP_VND]], 1, 0)</f>
        <v>0</v>
      </c>
      <c r="J254" s="20">
        <f>IF(G254&lt;='RawData'!$D$201,G254,0)</f>
        <v>125000</v>
      </c>
    </row>
    <row r="255" spans="1:10" x14ac:dyDescent="0.15">
      <c r="A255" s="11" t="s">
        <v>300</v>
      </c>
      <c r="B255" s="7">
        <f>VLOOKUP(A255, RawData[], 2, 1)</f>
        <v>10.42</v>
      </c>
      <c r="C255" s="4">
        <v>177000</v>
      </c>
      <c r="D255" s="4">
        <f t="shared" si="23"/>
        <v>128780</v>
      </c>
      <c r="E255" s="4">
        <f t="shared" si="19"/>
        <v>225000</v>
      </c>
      <c r="F255" s="4">
        <f t="shared" si="20"/>
        <v>600000</v>
      </c>
      <c r="G255" s="7">
        <f t="shared" si="24"/>
        <v>128780</v>
      </c>
      <c r="H255" s="7" t="str">
        <f t="shared" si="25"/>
        <v>Basic</v>
      </c>
      <c r="I255" s="22">
        <f>IF(Table2[[#This Row],[MinCost]] &gt; Table2[[#This Row],[WTP_VND]], 1, 0)</f>
        <v>0</v>
      </c>
      <c r="J255" s="20">
        <f>IF(G255&lt;='RawData'!$D$201,G255,0)</f>
        <v>128780</v>
      </c>
    </row>
    <row r="256" spans="1:10" x14ac:dyDescent="0.15">
      <c r="A256" s="11" t="s">
        <v>301</v>
      </c>
      <c r="B256" s="7">
        <f>VLOOKUP(A256, RawData[], 2, 1)</f>
        <v>1.37</v>
      </c>
      <c r="C256" s="4">
        <v>126000</v>
      </c>
      <c r="D256" s="4">
        <f t="shared" si="23"/>
        <v>125000</v>
      </c>
      <c r="E256" s="4">
        <f t="shared" si="19"/>
        <v>225000</v>
      </c>
      <c r="F256" s="4">
        <f t="shared" si="20"/>
        <v>600000</v>
      </c>
      <c r="G256" s="7">
        <f t="shared" si="24"/>
        <v>125000</v>
      </c>
      <c r="H256" s="7" t="str">
        <f t="shared" si="25"/>
        <v>Basic</v>
      </c>
      <c r="I256" s="22">
        <f>IF(Table2[[#This Row],[MinCost]] &gt; Table2[[#This Row],[WTP_VND]], 1, 0)</f>
        <v>0</v>
      </c>
      <c r="J256" s="20">
        <f>IF(G256&lt;='RawData'!$D$201,G256,0)</f>
        <v>125000</v>
      </c>
    </row>
    <row r="257" spans="1:10" x14ac:dyDescent="0.15">
      <c r="A257" s="11" t="s">
        <v>302</v>
      </c>
      <c r="B257" s="7">
        <f>VLOOKUP(A257, RawData[], 2, 1)</f>
        <v>12.8</v>
      </c>
      <c r="C257" s="4">
        <v>206000</v>
      </c>
      <c r="D257" s="4">
        <f t="shared" si="23"/>
        <v>150200</v>
      </c>
      <c r="E257" s="4">
        <f t="shared" si="19"/>
        <v>225000</v>
      </c>
      <c r="F257" s="4">
        <f t="shared" si="20"/>
        <v>600000</v>
      </c>
      <c r="G257" s="7">
        <f t="shared" si="24"/>
        <v>150200</v>
      </c>
      <c r="H257" s="7" t="str">
        <f t="shared" si="25"/>
        <v>Basic</v>
      </c>
      <c r="I257" s="22">
        <f>IF(Table2[[#This Row],[MinCost]] &gt; Table2[[#This Row],[WTP_VND]], 1, 0)</f>
        <v>0</v>
      </c>
      <c r="J257" s="20">
        <f>IF(G257&lt;='RawData'!$D$201,G257,0)</f>
        <v>150200</v>
      </c>
    </row>
    <row r="258" spans="1:10" x14ac:dyDescent="0.15">
      <c r="A258" s="11" t="s">
        <v>303</v>
      </c>
      <c r="B258" s="7">
        <f>VLOOKUP(A258, RawData[], 2, 1)</f>
        <v>11.11</v>
      </c>
      <c r="C258" s="4">
        <v>180000</v>
      </c>
      <c r="D258" s="4">
        <f t="shared" si="23"/>
        <v>134990</v>
      </c>
      <c r="E258" s="4">
        <f t="shared" ref="E258:E321" si="26">$M$8 + $M$10 * (MAX(0,B258-$N$8))</f>
        <v>225000</v>
      </c>
      <c r="F258" s="4">
        <f t="shared" ref="F258:F321" si="27">$M$9 + $M$10 * (MAX(0,B258-$N$9))</f>
        <v>600000</v>
      </c>
      <c r="G258" s="7">
        <f t="shared" si="24"/>
        <v>134990</v>
      </c>
      <c r="H258" s="7" t="str">
        <f t="shared" si="25"/>
        <v>Basic</v>
      </c>
      <c r="I258" s="22">
        <f>IF(Table2[[#This Row],[MinCost]] &gt; Table2[[#This Row],[WTP_VND]], 1, 0)</f>
        <v>0</v>
      </c>
      <c r="J258" s="20">
        <f>IF(G258&lt;='RawData'!$D$201,G258,0)</f>
        <v>134990</v>
      </c>
    </row>
    <row r="259" spans="1:10" x14ac:dyDescent="0.15">
      <c r="A259" s="11" t="s">
        <v>304</v>
      </c>
      <c r="B259" s="7">
        <f>VLOOKUP(A259, RawData[], 2, 1)</f>
        <v>1.45</v>
      </c>
      <c r="C259" s="4">
        <v>137000</v>
      </c>
      <c r="D259" s="4">
        <f t="shared" si="23"/>
        <v>125000</v>
      </c>
      <c r="E259" s="4">
        <f t="shared" si="26"/>
        <v>225000</v>
      </c>
      <c r="F259" s="4">
        <f t="shared" si="27"/>
        <v>600000</v>
      </c>
      <c r="G259" s="7">
        <f t="shared" si="24"/>
        <v>125000</v>
      </c>
      <c r="H259" s="7" t="str">
        <f t="shared" si="25"/>
        <v>Basic</v>
      </c>
      <c r="I259" s="22">
        <f>IF(Table2[[#This Row],[MinCost]] &gt; Table2[[#This Row],[WTP_VND]], 1, 0)</f>
        <v>0</v>
      </c>
      <c r="J259" s="20">
        <f>IF(G259&lt;='RawData'!$D$201,G259,0)</f>
        <v>125000</v>
      </c>
    </row>
    <row r="260" spans="1:10" x14ac:dyDescent="0.15">
      <c r="A260" s="11" t="s">
        <v>305</v>
      </c>
      <c r="B260" s="7">
        <f>VLOOKUP(A260, RawData[], 2, 1)</f>
        <v>13.16</v>
      </c>
      <c r="C260" s="4">
        <v>239000</v>
      </c>
      <c r="D260" s="4">
        <f t="shared" si="23"/>
        <v>153440</v>
      </c>
      <c r="E260" s="4">
        <f t="shared" si="26"/>
        <v>225000</v>
      </c>
      <c r="F260" s="4">
        <f t="shared" si="27"/>
        <v>600000</v>
      </c>
      <c r="G260" s="7">
        <f t="shared" si="24"/>
        <v>153440</v>
      </c>
      <c r="H260" s="7" t="str">
        <f t="shared" si="25"/>
        <v>Basic</v>
      </c>
      <c r="I260" s="22">
        <f>IF(Table2[[#This Row],[MinCost]] &gt; Table2[[#This Row],[WTP_VND]], 1, 0)</f>
        <v>0</v>
      </c>
      <c r="J260" s="20">
        <f>IF(G260&lt;='RawData'!$D$201,G260,0)</f>
        <v>153440</v>
      </c>
    </row>
    <row r="261" spans="1:10" x14ac:dyDescent="0.15">
      <c r="A261" s="11" t="s">
        <v>306</v>
      </c>
      <c r="B261" s="7">
        <f>VLOOKUP(A261, RawData[], 2, 1)</f>
        <v>6.17</v>
      </c>
      <c r="C261" s="4">
        <v>189000</v>
      </c>
      <c r="D261" s="4">
        <f t="shared" si="23"/>
        <v>125000</v>
      </c>
      <c r="E261" s="4">
        <f t="shared" si="26"/>
        <v>225000</v>
      </c>
      <c r="F261" s="4">
        <f t="shared" si="27"/>
        <v>600000</v>
      </c>
      <c r="G261" s="7">
        <f t="shared" si="24"/>
        <v>125000</v>
      </c>
      <c r="H261" s="7" t="str">
        <f t="shared" si="25"/>
        <v>Basic</v>
      </c>
      <c r="I261" s="22">
        <f>IF(Table2[[#This Row],[MinCost]] &gt; Table2[[#This Row],[WTP_VND]], 1, 0)</f>
        <v>0</v>
      </c>
      <c r="J261" s="20">
        <f>IF(G261&lt;='RawData'!$D$201,G261,0)</f>
        <v>125000</v>
      </c>
    </row>
    <row r="262" spans="1:10" x14ac:dyDescent="0.15">
      <c r="A262" s="11" t="s">
        <v>307</v>
      </c>
      <c r="B262" s="7">
        <f>VLOOKUP(A262, RawData[], 2, 1)</f>
        <v>2.1800000000000002</v>
      </c>
      <c r="C262" s="4">
        <v>118000</v>
      </c>
      <c r="D262" s="4">
        <f t="shared" si="23"/>
        <v>125000</v>
      </c>
      <c r="E262" s="4">
        <f t="shared" si="26"/>
        <v>225000</v>
      </c>
      <c r="F262" s="4">
        <f t="shared" si="27"/>
        <v>600000</v>
      </c>
      <c r="G262" s="7">
        <f t="shared" si="24"/>
        <v>125000</v>
      </c>
      <c r="H262" s="7" t="str">
        <f t="shared" si="25"/>
        <v>Basic</v>
      </c>
      <c r="I262" s="22">
        <f>IF(Table2[[#This Row],[MinCost]] &gt; Table2[[#This Row],[WTP_VND]], 1, 0)</f>
        <v>1</v>
      </c>
      <c r="J262" s="20">
        <f>IF(G262&lt;='RawData'!$D$201,G262,0)</f>
        <v>125000</v>
      </c>
    </row>
    <row r="263" spans="1:10" x14ac:dyDescent="0.15">
      <c r="A263" s="11" t="s">
        <v>308</v>
      </c>
      <c r="B263" s="7">
        <f>VLOOKUP(A263, RawData[], 2, 1)</f>
        <v>27.03</v>
      </c>
      <c r="C263" s="4">
        <v>297000</v>
      </c>
      <c r="D263" s="4">
        <f t="shared" si="23"/>
        <v>278270</v>
      </c>
      <c r="E263" s="4">
        <f t="shared" si="26"/>
        <v>288270</v>
      </c>
      <c r="F263" s="4">
        <f t="shared" si="27"/>
        <v>600000</v>
      </c>
      <c r="G263" s="7">
        <f t="shared" si="24"/>
        <v>278270</v>
      </c>
      <c r="H263" s="7" t="str">
        <f t="shared" si="25"/>
        <v>Basic</v>
      </c>
      <c r="I263" s="22">
        <f>IF(Table2[[#This Row],[MinCost]] &gt; Table2[[#This Row],[WTP_VND]], 1, 0)</f>
        <v>0</v>
      </c>
      <c r="J263" s="20">
        <f>IF(G263&lt;='RawData'!$D$201,G263,0)</f>
        <v>278270</v>
      </c>
    </row>
    <row r="264" spans="1:10" x14ac:dyDescent="0.15">
      <c r="A264" s="11" t="s">
        <v>309</v>
      </c>
      <c r="B264" s="7">
        <f>VLOOKUP(A264, RawData[], 2, 1)</f>
        <v>0.65</v>
      </c>
      <c r="C264" s="4">
        <v>139000</v>
      </c>
      <c r="D264" s="4">
        <f t="shared" si="23"/>
        <v>125000</v>
      </c>
      <c r="E264" s="4">
        <f t="shared" si="26"/>
        <v>225000</v>
      </c>
      <c r="F264" s="4">
        <f t="shared" si="27"/>
        <v>600000</v>
      </c>
      <c r="G264" s="7">
        <f t="shared" si="24"/>
        <v>125000</v>
      </c>
      <c r="H264" s="7" t="str">
        <f t="shared" si="25"/>
        <v>Basic</v>
      </c>
      <c r="I264" s="22">
        <f>IF(Table2[[#This Row],[MinCost]] &gt; Table2[[#This Row],[WTP_VND]], 1, 0)</f>
        <v>0</v>
      </c>
      <c r="J264" s="20">
        <f>IF(G264&lt;='RawData'!$D$201,G264,0)</f>
        <v>125000</v>
      </c>
    </row>
    <row r="265" spans="1:10" x14ac:dyDescent="0.15">
      <c r="A265" s="11" t="s">
        <v>310</v>
      </c>
      <c r="B265" s="7">
        <f>VLOOKUP(A265, RawData[], 2, 1)</f>
        <v>7.76</v>
      </c>
      <c r="C265" s="4">
        <v>169000</v>
      </c>
      <c r="D265" s="4">
        <f t="shared" si="23"/>
        <v>125000</v>
      </c>
      <c r="E265" s="4">
        <f t="shared" si="26"/>
        <v>225000</v>
      </c>
      <c r="F265" s="4">
        <f t="shared" si="27"/>
        <v>600000</v>
      </c>
      <c r="G265" s="7">
        <f t="shared" si="24"/>
        <v>125000</v>
      </c>
      <c r="H265" s="7" t="str">
        <f t="shared" si="25"/>
        <v>Basic</v>
      </c>
      <c r="I265" s="22">
        <f>IF(Table2[[#This Row],[MinCost]] &gt; Table2[[#This Row],[WTP_VND]], 1, 0)</f>
        <v>0</v>
      </c>
      <c r="J265" s="20">
        <f>IF(G265&lt;='RawData'!$D$201,G265,0)</f>
        <v>125000</v>
      </c>
    </row>
    <row r="266" spans="1:10" x14ac:dyDescent="0.15">
      <c r="A266" s="11" t="s">
        <v>311</v>
      </c>
      <c r="B266" s="7">
        <f>VLOOKUP(A266, RawData[], 2, 1)</f>
        <v>40.79</v>
      </c>
      <c r="C266" s="4">
        <v>354000</v>
      </c>
      <c r="D266" s="4">
        <f t="shared" ref="D266:D329" si="28">$M$7 + $M$10 * (MAX(0,B266-$N$7))</f>
        <v>402110</v>
      </c>
      <c r="E266" s="4">
        <f t="shared" si="26"/>
        <v>412110</v>
      </c>
      <c r="F266" s="4">
        <f t="shared" si="27"/>
        <v>600000</v>
      </c>
      <c r="G266" s="7">
        <f t="shared" ref="G266:G329" si="29">MIN(D266:F266)</f>
        <v>402110</v>
      </c>
      <c r="H266" s="7" t="str">
        <f t="shared" ref="H266:H329" si="30">IF(G266=D266,"Basic",IF(G266=E266,"Advanced","Unlimited"))</f>
        <v>Basic</v>
      </c>
      <c r="I266" s="22">
        <f>IF(Table2[[#This Row],[MinCost]] &gt; Table2[[#This Row],[WTP_VND]], 1, 0)</f>
        <v>1</v>
      </c>
      <c r="J266" s="20">
        <f>IF(G266&lt;='RawData'!$D$201,G266,0)</f>
        <v>402110</v>
      </c>
    </row>
    <row r="267" spans="1:10" x14ac:dyDescent="0.15">
      <c r="A267" s="11" t="s">
        <v>312</v>
      </c>
      <c r="B267" s="7">
        <f>VLOOKUP(A267, RawData[], 2, 1)</f>
        <v>89.03</v>
      </c>
      <c r="C267" s="4">
        <v>597000</v>
      </c>
      <c r="D267" s="4">
        <f t="shared" si="28"/>
        <v>836270</v>
      </c>
      <c r="E267" s="4">
        <f t="shared" si="26"/>
        <v>846270</v>
      </c>
      <c r="F267" s="4">
        <f t="shared" si="27"/>
        <v>600000</v>
      </c>
      <c r="G267" s="7">
        <f t="shared" si="29"/>
        <v>600000</v>
      </c>
      <c r="H267" s="7" t="str">
        <f t="shared" si="30"/>
        <v>Unlimited</v>
      </c>
      <c r="I267" s="22">
        <f>IF(Table2[[#This Row],[MinCost]] &gt; Table2[[#This Row],[WTP_VND]], 1, 0)</f>
        <v>1</v>
      </c>
      <c r="J267" s="20">
        <f>IF(G267&lt;='RawData'!$D$201,G267,0)</f>
        <v>0</v>
      </c>
    </row>
    <row r="268" spans="1:10" x14ac:dyDescent="0.15">
      <c r="A268" s="11" t="s">
        <v>313</v>
      </c>
      <c r="B268" s="7">
        <f>VLOOKUP(A268, RawData[], 2, 1)</f>
        <v>18.8</v>
      </c>
      <c r="C268" s="4">
        <v>231000</v>
      </c>
      <c r="D268" s="4">
        <f t="shared" si="28"/>
        <v>204200</v>
      </c>
      <c r="E268" s="4">
        <f t="shared" si="26"/>
        <v>225000</v>
      </c>
      <c r="F268" s="4">
        <f t="shared" si="27"/>
        <v>600000</v>
      </c>
      <c r="G268" s="7">
        <f t="shared" si="29"/>
        <v>204200</v>
      </c>
      <c r="H268" s="7" t="str">
        <f t="shared" si="30"/>
        <v>Basic</v>
      </c>
      <c r="I268" s="22">
        <f>IF(Table2[[#This Row],[MinCost]] &gt; Table2[[#This Row],[WTP_VND]], 1, 0)</f>
        <v>0</v>
      </c>
      <c r="J268" s="20">
        <f>IF(G268&lt;='RawData'!$D$201,G268,0)</f>
        <v>204200</v>
      </c>
    </row>
    <row r="269" spans="1:10" x14ac:dyDescent="0.15">
      <c r="A269" s="11" t="s">
        <v>314</v>
      </c>
      <c r="B269" s="7">
        <f>VLOOKUP(A269, RawData[], 2, 1)</f>
        <v>13.5</v>
      </c>
      <c r="C269" s="4">
        <v>221000</v>
      </c>
      <c r="D269" s="4">
        <f t="shared" si="28"/>
        <v>156500</v>
      </c>
      <c r="E269" s="4">
        <f t="shared" si="26"/>
        <v>225000</v>
      </c>
      <c r="F269" s="4">
        <f t="shared" si="27"/>
        <v>600000</v>
      </c>
      <c r="G269" s="7">
        <f t="shared" si="29"/>
        <v>156500</v>
      </c>
      <c r="H269" s="7" t="str">
        <f t="shared" si="30"/>
        <v>Basic</v>
      </c>
      <c r="I269" s="22">
        <f>IF(Table2[[#This Row],[MinCost]] &gt; Table2[[#This Row],[WTP_VND]], 1, 0)</f>
        <v>0</v>
      </c>
      <c r="J269" s="20">
        <f>IF(G269&lt;='RawData'!$D$201,G269,0)</f>
        <v>156500</v>
      </c>
    </row>
    <row r="270" spans="1:10" x14ac:dyDescent="0.15">
      <c r="A270" s="11" t="s">
        <v>315</v>
      </c>
      <c r="B270" s="7">
        <f>VLOOKUP(A270, RawData[], 2, 1)</f>
        <v>12.21</v>
      </c>
      <c r="C270" s="4">
        <v>211000</v>
      </c>
      <c r="D270" s="4">
        <f t="shared" si="28"/>
        <v>144890</v>
      </c>
      <c r="E270" s="4">
        <f t="shared" si="26"/>
        <v>225000</v>
      </c>
      <c r="F270" s="4">
        <f t="shared" si="27"/>
        <v>600000</v>
      </c>
      <c r="G270" s="7">
        <f t="shared" si="29"/>
        <v>144890</v>
      </c>
      <c r="H270" s="7" t="str">
        <f t="shared" si="30"/>
        <v>Basic</v>
      </c>
      <c r="I270" s="22">
        <f>IF(Table2[[#This Row],[MinCost]] &gt; Table2[[#This Row],[WTP_VND]], 1, 0)</f>
        <v>0</v>
      </c>
      <c r="J270" s="20">
        <f>IF(G270&lt;='RawData'!$D$201,G270,0)</f>
        <v>144890</v>
      </c>
    </row>
    <row r="271" spans="1:10" x14ac:dyDescent="0.15">
      <c r="A271" s="11" t="s">
        <v>316</v>
      </c>
      <c r="B271" s="7">
        <f>VLOOKUP(A271, RawData[], 2, 1)</f>
        <v>12.25</v>
      </c>
      <c r="C271" s="4">
        <v>176000</v>
      </c>
      <c r="D271" s="4">
        <f t="shared" si="28"/>
        <v>145250</v>
      </c>
      <c r="E271" s="4">
        <f t="shared" si="26"/>
        <v>225000</v>
      </c>
      <c r="F271" s="4">
        <f t="shared" si="27"/>
        <v>600000</v>
      </c>
      <c r="G271" s="7">
        <f t="shared" si="29"/>
        <v>145250</v>
      </c>
      <c r="H271" s="7" t="str">
        <f t="shared" si="30"/>
        <v>Basic</v>
      </c>
      <c r="I271" s="22">
        <f>IF(Table2[[#This Row],[MinCost]] &gt; Table2[[#This Row],[WTP_VND]], 1, 0)</f>
        <v>0</v>
      </c>
      <c r="J271" s="20">
        <f>IF(G271&lt;='RawData'!$D$201,G271,0)</f>
        <v>145250</v>
      </c>
    </row>
    <row r="272" spans="1:10" x14ac:dyDescent="0.15">
      <c r="A272" s="11" t="s">
        <v>317</v>
      </c>
      <c r="B272" s="7">
        <f>VLOOKUP(A272, RawData[], 2, 1)</f>
        <v>7.51</v>
      </c>
      <c r="C272" s="4">
        <v>158000</v>
      </c>
      <c r="D272" s="4">
        <f t="shared" si="28"/>
        <v>125000</v>
      </c>
      <c r="E272" s="4">
        <f t="shared" si="26"/>
        <v>225000</v>
      </c>
      <c r="F272" s="4">
        <f t="shared" si="27"/>
        <v>600000</v>
      </c>
      <c r="G272" s="7">
        <f t="shared" si="29"/>
        <v>125000</v>
      </c>
      <c r="H272" s="7" t="str">
        <f t="shared" si="30"/>
        <v>Basic</v>
      </c>
      <c r="I272" s="22">
        <f>IF(Table2[[#This Row],[MinCost]] &gt; Table2[[#This Row],[WTP_VND]], 1, 0)</f>
        <v>0</v>
      </c>
      <c r="J272" s="20">
        <f>IF(G272&lt;='RawData'!$D$201,G272,0)</f>
        <v>125000</v>
      </c>
    </row>
    <row r="273" spans="1:10" x14ac:dyDescent="0.15">
      <c r="A273" s="11" t="s">
        <v>318</v>
      </c>
      <c r="B273" s="7">
        <f>VLOOKUP(A273, RawData[], 2, 1)</f>
        <v>14.72</v>
      </c>
      <c r="C273" s="4">
        <v>198000</v>
      </c>
      <c r="D273" s="4">
        <f t="shared" si="28"/>
        <v>167480</v>
      </c>
      <c r="E273" s="4">
        <f t="shared" si="26"/>
        <v>225000</v>
      </c>
      <c r="F273" s="4">
        <f t="shared" si="27"/>
        <v>600000</v>
      </c>
      <c r="G273" s="7">
        <f t="shared" si="29"/>
        <v>167480</v>
      </c>
      <c r="H273" s="7" t="str">
        <f t="shared" si="30"/>
        <v>Basic</v>
      </c>
      <c r="I273" s="22">
        <f>IF(Table2[[#This Row],[MinCost]] &gt; Table2[[#This Row],[WTP_VND]], 1, 0)</f>
        <v>0</v>
      </c>
      <c r="J273" s="20">
        <f>IF(G273&lt;='RawData'!$D$201,G273,0)</f>
        <v>167480</v>
      </c>
    </row>
    <row r="274" spans="1:10" x14ac:dyDescent="0.15">
      <c r="A274" s="11" t="s">
        <v>319</v>
      </c>
      <c r="B274" s="7">
        <f>VLOOKUP(A274, RawData[], 2, 1)</f>
        <v>5.41</v>
      </c>
      <c r="C274" s="4">
        <v>175000</v>
      </c>
      <c r="D274" s="4">
        <f t="shared" si="28"/>
        <v>125000</v>
      </c>
      <c r="E274" s="4">
        <f t="shared" si="26"/>
        <v>225000</v>
      </c>
      <c r="F274" s="4">
        <f t="shared" si="27"/>
        <v>600000</v>
      </c>
      <c r="G274" s="7">
        <f t="shared" si="29"/>
        <v>125000</v>
      </c>
      <c r="H274" s="7" t="str">
        <f t="shared" si="30"/>
        <v>Basic</v>
      </c>
      <c r="I274" s="22">
        <f>IF(Table2[[#This Row],[MinCost]] &gt; Table2[[#This Row],[WTP_VND]], 1, 0)</f>
        <v>0</v>
      </c>
      <c r="J274" s="20">
        <f>IF(G274&lt;='RawData'!$D$201,G274,0)</f>
        <v>125000</v>
      </c>
    </row>
    <row r="275" spans="1:10" x14ac:dyDescent="0.15">
      <c r="A275" s="11" t="s">
        <v>320</v>
      </c>
      <c r="B275" s="7">
        <f>VLOOKUP(A275, RawData[], 2, 1)</f>
        <v>23.34</v>
      </c>
      <c r="C275" s="4">
        <v>273000</v>
      </c>
      <c r="D275" s="4">
        <f t="shared" si="28"/>
        <v>245060</v>
      </c>
      <c r="E275" s="4">
        <f t="shared" si="26"/>
        <v>255060</v>
      </c>
      <c r="F275" s="4">
        <f t="shared" si="27"/>
        <v>600000</v>
      </c>
      <c r="G275" s="7">
        <f t="shared" si="29"/>
        <v>245060</v>
      </c>
      <c r="H275" s="7" t="str">
        <f t="shared" si="30"/>
        <v>Basic</v>
      </c>
      <c r="I275" s="22">
        <f>IF(Table2[[#This Row],[MinCost]] &gt; Table2[[#This Row],[WTP_VND]], 1, 0)</f>
        <v>0</v>
      </c>
      <c r="J275" s="20">
        <f>IF(G275&lt;='RawData'!$D$201,G275,0)</f>
        <v>245060</v>
      </c>
    </row>
    <row r="276" spans="1:10" x14ac:dyDescent="0.15">
      <c r="A276" s="11" t="s">
        <v>321</v>
      </c>
      <c r="B276" s="7">
        <f>VLOOKUP(A276, RawData[], 2, 1)</f>
        <v>49.44</v>
      </c>
      <c r="C276" s="4">
        <v>405000</v>
      </c>
      <c r="D276" s="4">
        <f t="shared" si="28"/>
        <v>479960</v>
      </c>
      <c r="E276" s="4">
        <f t="shared" si="26"/>
        <v>489960</v>
      </c>
      <c r="F276" s="4">
        <f t="shared" si="27"/>
        <v>600000</v>
      </c>
      <c r="G276" s="7">
        <f t="shared" si="29"/>
        <v>479960</v>
      </c>
      <c r="H276" s="7" t="str">
        <f t="shared" si="30"/>
        <v>Basic</v>
      </c>
      <c r="I276" s="22">
        <f>IF(Table2[[#This Row],[MinCost]] &gt; Table2[[#This Row],[WTP_VND]], 1, 0)</f>
        <v>1</v>
      </c>
      <c r="J276" s="20">
        <f>IF(G276&lt;='RawData'!$D$201,G276,0)</f>
        <v>479960</v>
      </c>
    </row>
    <row r="277" spans="1:10" x14ac:dyDescent="0.15">
      <c r="A277" s="11" t="s">
        <v>322</v>
      </c>
      <c r="B277" s="7">
        <f>VLOOKUP(A277, RawData[], 2, 1)</f>
        <v>5.88</v>
      </c>
      <c r="C277" s="4">
        <v>169000</v>
      </c>
      <c r="D277" s="4">
        <f t="shared" si="28"/>
        <v>125000</v>
      </c>
      <c r="E277" s="4">
        <f t="shared" si="26"/>
        <v>225000</v>
      </c>
      <c r="F277" s="4">
        <f t="shared" si="27"/>
        <v>600000</v>
      </c>
      <c r="G277" s="7">
        <f t="shared" si="29"/>
        <v>125000</v>
      </c>
      <c r="H277" s="7" t="str">
        <f t="shared" si="30"/>
        <v>Basic</v>
      </c>
      <c r="I277" s="22">
        <f>IF(Table2[[#This Row],[MinCost]] &gt; Table2[[#This Row],[WTP_VND]], 1, 0)</f>
        <v>0</v>
      </c>
      <c r="J277" s="20">
        <f>IF(G277&lt;='RawData'!$D$201,G277,0)</f>
        <v>125000</v>
      </c>
    </row>
    <row r="278" spans="1:10" x14ac:dyDescent="0.15">
      <c r="A278" s="11" t="s">
        <v>323</v>
      </c>
      <c r="B278" s="7">
        <f>VLOOKUP(A278, RawData[], 2, 1)</f>
        <v>5.78</v>
      </c>
      <c r="C278" s="4">
        <v>160000</v>
      </c>
      <c r="D278" s="4">
        <f t="shared" si="28"/>
        <v>125000</v>
      </c>
      <c r="E278" s="4">
        <f t="shared" si="26"/>
        <v>225000</v>
      </c>
      <c r="F278" s="4">
        <f t="shared" si="27"/>
        <v>600000</v>
      </c>
      <c r="G278" s="7">
        <f t="shared" si="29"/>
        <v>125000</v>
      </c>
      <c r="H278" s="7" t="str">
        <f t="shared" si="30"/>
        <v>Basic</v>
      </c>
      <c r="I278" s="22">
        <f>IF(Table2[[#This Row],[MinCost]] &gt; Table2[[#This Row],[WTP_VND]], 1, 0)</f>
        <v>0</v>
      </c>
      <c r="J278" s="20">
        <f>IF(G278&lt;='RawData'!$D$201,G278,0)</f>
        <v>125000</v>
      </c>
    </row>
    <row r="279" spans="1:10" x14ac:dyDescent="0.15">
      <c r="A279" s="11" t="s">
        <v>324</v>
      </c>
      <c r="B279" s="7">
        <f>VLOOKUP(A279, RawData[], 2, 1)</f>
        <v>8.14</v>
      </c>
      <c r="C279" s="4">
        <v>182000</v>
      </c>
      <c r="D279" s="4">
        <f t="shared" si="28"/>
        <v>125000</v>
      </c>
      <c r="E279" s="4">
        <f t="shared" si="26"/>
        <v>225000</v>
      </c>
      <c r="F279" s="4">
        <f t="shared" si="27"/>
        <v>600000</v>
      </c>
      <c r="G279" s="7">
        <f t="shared" si="29"/>
        <v>125000</v>
      </c>
      <c r="H279" s="7" t="str">
        <f t="shared" si="30"/>
        <v>Basic</v>
      </c>
      <c r="I279" s="22">
        <f>IF(Table2[[#This Row],[MinCost]] &gt; Table2[[#This Row],[WTP_VND]], 1, 0)</f>
        <v>0</v>
      </c>
      <c r="J279" s="20">
        <f>IF(G279&lt;='RawData'!$D$201,G279,0)</f>
        <v>125000</v>
      </c>
    </row>
    <row r="280" spans="1:10" x14ac:dyDescent="0.15">
      <c r="A280" s="11" t="s">
        <v>325</v>
      </c>
      <c r="B280" s="7">
        <f>VLOOKUP(A280, RawData[], 2, 1)</f>
        <v>9.84</v>
      </c>
      <c r="C280" s="4">
        <v>175000</v>
      </c>
      <c r="D280" s="4">
        <f t="shared" si="28"/>
        <v>125000</v>
      </c>
      <c r="E280" s="4">
        <f t="shared" si="26"/>
        <v>225000</v>
      </c>
      <c r="F280" s="4">
        <f t="shared" si="27"/>
        <v>600000</v>
      </c>
      <c r="G280" s="7">
        <f t="shared" si="29"/>
        <v>125000</v>
      </c>
      <c r="H280" s="7" t="str">
        <f t="shared" si="30"/>
        <v>Basic</v>
      </c>
      <c r="I280" s="22">
        <f>IF(Table2[[#This Row],[MinCost]] &gt; Table2[[#This Row],[WTP_VND]], 1, 0)</f>
        <v>0</v>
      </c>
      <c r="J280" s="20">
        <f>IF(G280&lt;='RawData'!$D$201,G280,0)</f>
        <v>125000</v>
      </c>
    </row>
    <row r="281" spans="1:10" x14ac:dyDescent="0.15">
      <c r="A281" s="11" t="s">
        <v>326</v>
      </c>
      <c r="B281" s="7">
        <f>VLOOKUP(A281, RawData[], 2, 1)</f>
        <v>81.63</v>
      </c>
      <c r="C281" s="4">
        <v>536000</v>
      </c>
      <c r="D281" s="4">
        <f t="shared" si="28"/>
        <v>769670</v>
      </c>
      <c r="E281" s="4">
        <f t="shared" si="26"/>
        <v>779670</v>
      </c>
      <c r="F281" s="4">
        <f t="shared" si="27"/>
        <v>600000</v>
      </c>
      <c r="G281" s="7">
        <f t="shared" si="29"/>
        <v>600000</v>
      </c>
      <c r="H281" s="7" t="str">
        <f t="shared" si="30"/>
        <v>Unlimited</v>
      </c>
      <c r="I281" s="22">
        <f>IF(Table2[[#This Row],[MinCost]] &gt; Table2[[#This Row],[WTP_VND]], 1, 0)</f>
        <v>1</v>
      </c>
      <c r="J281" s="20">
        <f>IF(G281&lt;='RawData'!$D$201,G281,0)</f>
        <v>0</v>
      </c>
    </row>
    <row r="282" spans="1:10" x14ac:dyDescent="0.15">
      <c r="A282" s="11" t="s">
        <v>327</v>
      </c>
      <c r="B282" s="7">
        <f>VLOOKUP(A282, RawData[], 2, 1)</f>
        <v>6.76</v>
      </c>
      <c r="C282" s="4">
        <v>176000</v>
      </c>
      <c r="D282" s="4">
        <f t="shared" si="28"/>
        <v>125000</v>
      </c>
      <c r="E282" s="4">
        <f t="shared" si="26"/>
        <v>225000</v>
      </c>
      <c r="F282" s="4">
        <f t="shared" si="27"/>
        <v>600000</v>
      </c>
      <c r="G282" s="7">
        <f t="shared" si="29"/>
        <v>125000</v>
      </c>
      <c r="H282" s="7" t="str">
        <f t="shared" si="30"/>
        <v>Basic</v>
      </c>
      <c r="I282" s="22">
        <f>IF(Table2[[#This Row],[MinCost]] &gt; Table2[[#This Row],[WTP_VND]], 1, 0)</f>
        <v>0</v>
      </c>
      <c r="J282" s="20">
        <f>IF(G282&lt;='RawData'!$D$201,G282,0)</f>
        <v>125000</v>
      </c>
    </row>
    <row r="283" spans="1:10" x14ac:dyDescent="0.15">
      <c r="A283" s="11" t="s">
        <v>328</v>
      </c>
      <c r="B283" s="7">
        <f>VLOOKUP(A283, RawData[], 2, 1)</f>
        <v>9.9499999999999993</v>
      </c>
      <c r="C283" s="4">
        <v>191000</v>
      </c>
      <c r="D283" s="4">
        <f t="shared" si="28"/>
        <v>125000</v>
      </c>
      <c r="E283" s="4">
        <f t="shared" si="26"/>
        <v>225000</v>
      </c>
      <c r="F283" s="4">
        <f t="shared" si="27"/>
        <v>600000</v>
      </c>
      <c r="G283" s="7">
        <f t="shared" si="29"/>
        <v>125000</v>
      </c>
      <c r="H283" s="7" t="str">
        <f t="shared" si="30"/>
        <v>Basic</v>
      </c>
      <c r="I283" s="22">
        <f>IF(Table2[[#This Row],[MinCost]] &gt; Table2[[#This Row],[WTP_VND]], 1, 0)</f>
        <v>0</v>
      </c>
      <c r="J283" s="20">
        <f>IF(G283&lt;='RawData'!$D$201,G283,0)</f>
        <v>125000</v>
      </c>
    </row>
    <row r="284" spans="1:10" x14ac:dyDescent="0.15">
      <c r="A284" s="11" t="s">
        <v>329</v>
      </c>
      <c r="B284" s="7">
        <f>VLOOKUP(A284, RawData[], 2, 1)</f>
        <v>1.96</v>
      </c>
      <c r="C284" s="4">
        <v>137000</v>
      </c>
      <c r="D284" s="4">
        <f t="shared" si="28"/>
        <v>125000</v>
      </c>
      <c r="E284" s="4">
        <f t="shared" si="26"/>
        <v>225000</v>
      </c>
      <c r="F284" s="4">
        <f t="shared" si="27"/>
        <v>600000</v>
      </c>
      <c r="G284" s="7">
        <f t="shared" si="29"/>
        <v>125000</v>
      </c>
      <c r="H284" s="7" t="str">
        <f t="shared" si="30"/>
        <v>Basic</v>
      </c>
      <c r="I284" s="22">
        <f>IF(Table2[[#This Row],[MinCost]] &gt; Table2[[#This Row],[WTP_VND]], 1, 0)</f>
        <v>0</v>
      </c>
      <c r="J284" s="20">
        <f>IF(G284&lt;='RawData'!$D$201,G284,0)</f>
        <v>125000</v>
      </c>
    </row>
    <row r="285" spans="1:10" x14ac:dyDescent="0.15">
      <c r="A285" s="11" t="s">
        <v>330</v>
      </c>
      <c r="B285" s="7">
        <f>VLOOKUP(A285, RawData[], 2, 1)</f>
        <v>28.84</v>
      </c>
      <c r="C285" s="4">
        <v>315000</v>
      </c>
      <c r="D285" s="4">
        <f t="shared" si="28"/>
        <v>294560</v>
      </c>
      <c r="E285" s="4">
        <f t="shared" si="26"/>
        <v>304560</v>
      </c>
      <c r="F285" s="4">
        <f t="shared" si="27"/>
        <v>600000</v>
      </c>
      <c r="G285" s="7">
        <f t="shared" si="29"/>
        <v>294560</v>
      </c>
      <c r="H285" s="7" t="str">
        <f t="shared" si="30"/>
        <v>Basic</v>
      </c>
      <c r="I285" s="22">
        <f>IF(Table2[[#This Row],[MinCost]] &gt; Table2[[#This Row],[WTP_VND]], 1, 0)</f>
        <v>0</v>
      </c>
      <c r="J285" s="20">
        <f>IF(G285&lt;='RawData'!$D$201,G285,0)</f>
        <v>294560</v>
      </c>
    </row>
    <row r="286" spans="1:10" x14ac:dyDescent="0.15">
      <c r="A286" s="11" t="s">
        <v>331</v>
      </c>
      <c r="B286" s="7">
        <f>VLOOKUP(A286, RawData[], 2, 1)</f>
        <v>10.56</v>
      </c>
      <c r="C286" s="4">
        <v>204000</v>
      </c>
      <c r="D286" s="4">
        <f t="shared" si="28"/>
        <v>130040</v>
      </c>
      <c r="E286" s="4">
        <f t="shared" si="26"/>
        <v>225000</v>
      </c>
      <c r="F286" s="4">
        <f t="shared" si="27"/>
        <v>600000</v>
      </c>
      <c r="G286" s="7">
        <f t="shared" si="29"/>
        <v>130040</v>
      </c>
      <c r="H286" s="7" t="str">
        <f t="shared" si="30"/>
        <v>Basic</v>
      </c>
      <c r="I286" s="22">
        <f>IF(Table2[[#This Row],[MinCost]] &gt; Table2[[#This Row],[WTP_VND]], 1, 0)</f>
        <v>0</v>
      </c>
      <c r="J286" s="20">
        <f>IF(G286&lt;='RawData'!$D$201,G286,0)</f>
        <v>130040</v>
      </c>
    </row>
    <row r="287" spans="1:10" x14ac:dyDescent="0.15">
      <c r="A287" s="11" t="s">
        <v>332</v>
      </c>
      <c r="B287" s="7">
        <f>VLOOKUP(A287, RawData[], 2, 1)</f>
        <v>5.32</v>
      </c>
      <c r="C287" s="4">
        <v>171000</v>
      </c>
      <c r="D287" s="4">
        <f t="shared" si="28"/>
        <v>125000</v>
      </c>
      <c r="E287" s="4">
        <f t="shared" si="26"/>
        <v>225000</v>
      </c>
      <c r="F287" s="4">
        <f t="shared" si="27"/>
        <v>600000</v>
      </c>
      <c r="G287" s="7">
        <f t="shared" si="29"/>
        <v>125000</v>
      </c>
      <c r="H287" s="7" t="str">
        <f t="shared" si="30"/>
        <v>Basic</v>
      </c>
      <c r="I287" s="22">
        <f>IF(Table2[[#This Row],[MinCost]] &gt; Table2[[#This Row],[WTP_VND]], 1, 0)</f>
        <v>0</v>
      </c>
      <c r="J287" s="20">
        <f>IF(G287&lt;='RawData'!$D$201,G287,0)</f>
        <v>125000</v>
      </c>
    </row>
    <row r="288" spans="1:10" x14ac:dyDescent="0.15">
      <c r="A288" s="11" t="s">
        <v>333</v>
      </c>
      <c r="B288" s="7">
        <f>VLOOKUP(A288, RawData[], 2, 1)</f>
        <v>0.59</v>
      </c>
      <c r="C288" s="4">
        <v>141000</v>
      </c>
      <c r="D288" s="4">
        <f t="shared" si="28"/>
        <v>125000</v>
      </c>
      <c r="E288" s="4">
        <f t="shared" si="26"/>
        <v>225000</v>
      </c>
      <c r="F288" s="4">
        <f t="shared" si="27"/>
        <v>600000</v>
      </c>
      <c r="G288" s="7">
        <f t="shared" si="29"/>
        <v>125000</v>
      </c>
      <c r="H288" s="7" t="str">
        <f t="shared" si="30"/>
        <v>Basic</v>
      </c>
      <c r="I288" s="22">
        <f>IF(Table2[[#This Row],[MinCost]] &gt; Table2[[#This Row],[WTP_VND]], 1, 0)</f>
        <v>0</v>
      </c>
      <c r="J288" s="20">
        <f>IF(G288&lt;='RawData'!$D$201,G288,0)</f>
        <v>125000</v>
      </c>
    </row>
    <row r="289" spans="1:10" x14ac:dyDescent="0.15">
      <c r="A289" s="11" t="s">
        <v>334</v>
      </c>
      <c r="B289" s="7">
        <f>VLOOKUP(A289, RawData[], 2, 1)</f>
        <v>9.5399999999999991</v>
      </c>
      <c r="C289" s="4">
        <v>202000</v>
      </c>
      <c r="D289" s="4">
        <f t="shared" si="28"/>
        <v>125000</v>
      </c>
      <c r="E289" s="4">
        <f t="shared" si="26"/>
        <v>225000</v>
      </c>
      <c r="F289" s="4">
        <f t="shared" si="27"/>
        <v>600000</v>
      </c>
      <c r="G289" s="7">
        <f t="shared" si="29"/>
        <v>125000</v>
      </c>
      <c r="H289" s="7" t="str">
        <f t="shared" si="30"/>
        <v>Basic</v>
      </c>
      <c r="I289" s="22">
        <f>IF(Table2[[#This Row],[MinCost]] &gt; Table2[[#This Row],[WTP_VND]], 1, 0)</f>
        <v>0</v>
      </c>
      <c r="J289" s="20">
        <f>IF(G289&lt;='RawData'!$D$201,G289,0)</f>
        <v>125000</v>
      </c>
    </row>
    <row r="290" spans="1:10" x14ac:dyDescent="0.15">
      <c r="A290" s="11" t="s">
        <v>335</v>
      </c>
      <c r="B290" s="7">
        <f>VLOOKUP(A290, RawData[], 2, 1)</f>
        <v>13.71</v>
      </c>
      <c r="C290" s="4">
        <v>197000</v>
      </c>
      <c r="D290" s="4">
        <f t="shared" si="28"/>
        <v>158390</v>
      </c>
      <c r="E290" s="4">
        <f t="shared" si="26"/>
        <v>225000</v>
      </c>
      <c r="F290" s="4">
        <f t="shared" si="27"/>
        <v>600000</v>
      </c>
      <c r="G290" s="7">
        <f t="shared" si="29"/>
        <v>158390</v>
      </c>
      <c r="H290" s="7" t="str">
        <f t="shared" si="30"/>
        <v>Basic</v>
      </c>
      <c r="I290" s="22">
        <f>IF(Table2[[#This Row],[MinCost]] &gt; Table2[[#This Row],[WTP_VND]], 1, 0)</f>
        <v>0</v>
      </c>
      <c r="J290" s="20">
        <f>IF(G290&lt;='RawData'!$D$201,G290,0)</f>
        <v>158390</v>
      </c>
    </row>
    <row r="291" spans="1:10" x14ac:dyDescent="0.15">
      <c r="A291" s="11" t="s">
        <v>336</v>
      </c>
      <c r="B291" s="7">
        <f>VLOOKUP(A291, RawData[], 2, 1)</f>
        <v>6.84</v>
      </c>
      <c r="C291" s="4">
        <v>182000</v>
      </c>
      <c r="D291" s="4">
        <f t="shared" si="28"/>
        <v>125000</v>
      </c>
      <c r="E291" s="4">
        <f t="shared" si="26"/>
        <v>225000</v>
      </c>
      <c r="F291" s="4">
        <f t="shared" si="27"/>
        <v>600000</v>
      </c>
      <c r="G291" s="7">
        <f t="shared" si="29"/>
        <v>125000</v>
      </c>
      <c r="H291" s="7" t="str">
        <f t="shared" si="30"/>
        <v>Basic</v>
      </c>
      <c r="I291" s="22">
        <f>IF(Table2[[#This Row],[MinCost]] &gt; Table2[[#This Row],[WTP_VND]], 1, 0)</f>
        <v>0</v>
      </c>
      <c r="J291" s="20">
        <f>IF(G291&lt;='RawData'!$D$201,G291,0)</f>
        <v>125000</v>
      </c>
    </row>
    <row r="292" spans="1:10" x14ac:dyDescent="0.15">
      <c r="A292" s="11" t="s">
        <v>337</v>
      </c>
      <c r="B292" s="7">
        <f>VLOOKUP(A292, RawData[], 2, 1)</f>
        <v>23.31</v>
      </c>
      <c r="C292" s="4">
        <v>263000</v>
      </c>
      <c r="D292" s="4">
        <f t="shared" si="28"/>
        <v>244790</v>
      </c>
      <c r="E292" s="4">
        <f t="shared" si="26"/>
        <v>254790</v>
      </c>
      <c r="F292" s="4">
        <f t="shared" si="27"/>
        <v>600000</v>
      </c>
      <c r="G292" s="7">
        <f t="shared" si="29"/>
        <v>244790</v>
      </c>
      <c r="H292" s="7" t="str">
        <f t="shared" si="30"/>
        <v>Basic</v>
      </c>
      <c r="I292" s="22">
        <f>IF(Table2[[#This Row],[MinCost]] &gt; Table2[[#This Row],[WTP_VND]], 1, 0)</f>
        <v>0</v>
      </c>
      <c r="J292" s="20">
        <f>IF(G292&lt;='RawData'!$D$201,G292,0)</f>
        <v>244790</v>
      </c>
    </row>
    <row r="293" spans="1:10" x14ac:dyDescent="0.15">
      <c r="A293" s="11" t="s">
        <v>338</v>
      </c>
      <c r="B293" s="7">
        <f>VLOOKUP(A293, RawData[], 2, 1)</f>
        <v>7.51</v>
      </c>
      <c r="C293" s="4">
        <v>186000</v>
      </c>
      <c r="D293" s="4">
        <f t="shared" si="28"/>
        <v>125000</v>
      </c>
      <c r="E293" s="4">
        <f t="shared" si="26"/>
        <v>225000</v>
      </c>
      <c r="F293" s="4">
        <f t="shared" si="27"/>
        <v>600000</v>
      </c>
      <c r="G293" s="7">
        <f t="shared" si="29"/>
        <v>125000</v>
      </c>
      <c r="H293" s="7" t="str">
        <f t="shared" si="30"/>
        <v>Basic</v>
      </c>
      <c r="I293" s="22">
        <f>IF(Table2[[#This Row],[MinCost]] &gt; Table2[[#This Row],[WTP_VND]], 1, 0)</f>
        <v>0</v>
      </c>
      <c r="J293" s="20">
        <f>IF(G293&lt;='RawData'!$D$201,G293,0)</f>
        <v>125000</v>
      </c>
    </row>
    <row r="294" spans="1:10" x14ac:dyDescent="0.15">
      <c r="A294" s="11" t="s">
        <v>339</v>
      </c>
      <c r="B294" s="7">
        <f>VLOOKUP(A294, RawData[], 2, 1)</f>
        <v>8.7899999999999991</v>
      </c>
      <c r="C294" s="4">
        <v>215000</v>
      </c>
      <c r="D294" s="4">
        <f t="shared" si="28"/>
        <v>125000</v>
      </c>
      <c r="E294" s="4">
        <f t="shared" si="26"/>
        <v>225000</v>
      </c>
      <c r="F294" s="4">
        <f t="shared" si="27"/>
        <v>600000</v>
      </c>
      <c r="G294" s="7">
        <f t="shared" si="29"/>
        <v>125000</v>
      </c>
      <c r="H294" s="7" t="str">
        <f t="shared" si="30"/>
        <v>Basic</v>
      </c>
      <c r="I294" s="22">
        <f>IF(Table2[[#This Row],[MinCost]] &gt; Table2[[#This Row],[WTP_VND]], 1, 0)</f>
        <v>0</v>
      </c>
      <c r="J294" s="20">
        <f>IF(G294&lt;='RawData'!$D$201,G294,0)</f>
        <v>125000</v>
      </c>
    </row>
    <row r="295" spans="1:10" x14ac:dyDescent="0.15">
      <c r="A295" s="11" t="s">
        <v>340</v>
      </c>
      <c r="B295" s="7">
        <f>VLOOKUP(A295, RawData[], 2, 1)</f>
        <v>10.81</v>
      </c>
      <c r="C295" s="4">
        <v>191000</v>
      </c>
      <c r="D295" s="4">
        <f t="shared" si="28"/>
        <v>132290</v>
      </c>
      <c r="E295" s="4">
        <f t="shared" si="26"/>
        <v>225000</v>
      </c>
      <c r="F295" s="4">
        <f t="shared" si="27"/>
        <v>600000</v>
      </c>
      <c r="G295" s="7">
        <f t="shared" si="29"/>
        <v>132290</v>
      </c>
      <c r="H295" s="7" t="str">
        <f t="shared" si="30"/>
        <v>Basic</v>
      </c>
      <c r="I295" s="22">
        <f>IF(Table2[[#This Row],[MinCost]] &gt; Table2[[#This Row],[WTP_VND]], 1, 0)</f>
        <v>0</v>
      </c>
      <c r="J295" s="20">
        <f>IF(G295&lt;='RawData'!$D$201,G295,0)</f>
        <v>132290</v>
      </c>
    </row>
    <row r="296" spans="1:10" x14ac:dyDescent="0.15">
      <c r="A296" s="11" t="s">
        <v>341</v>
      </c>
      <c r="B296" s="7">
        <f>VLOOKUP(A296, RawData[], 2, 1)</f>
        <v>1.79</v>
      </c>
      <c r="C296" s="4">
        <v>171000</v>
      </c>
      <c r="D296" s="4">
        <f t="shared" si="28"/>
        <v>125000</v>
      </c>
      <c r="E296" s="4">
        <f t="shared" si="26"/>
        <v>225000</v>
      </c>
      <c r="F296" s="4">
        <f t="shared" si="27"/>
        <v>600000</v>
      </c>
      <c r="G296" s="7">
        <f t="shared" si="29"/>
        <v>125000</v>
      </c>
      <c r="H296" s="7" t="str">
        <f t="shared" si="30"/>
        <v>Basic</v>
      </c>
      <c r="I296" s="22">
        <f>IF(Table2[[#This Row],[MinCost]] &gt; Table2[[#This Row],[WTP_VND]], 1, 0)</f>
        <v>0</v>
      </c>
      <c r="J296" s="20">
        <f>IF(G296&lt;='RawData'!$D$201,G296,0)</f>
        <v>125000</v>
      </c>
    </row>
    <row r="297" spans="1:10" x14ac:dyDescent="0.15">
      <c r="A297" s="11" t="s">
        <v>342</v>
      </c>
      <c r="B297" s="7">
        <f>VLOOKUP(A297, RawData[], 2, 1)</f>
        <v>54.34</v>
      </c>
      <c r="C297" s="4">
        <v>423000</v>
      </c>
      <c r="D297" s="4">
        <f t="shared" si="28"/>
        <v>524060.00000000006</v>
      </c>
      <c r="E297" s="4">
        <f t="shared" si="26"/>
        <v>534060</v>
      </c>
      <c r="F297" s="4">
        <f t="shared" si="27"/>
        <v>600000</v>
      </c>
      <c r="G297" s="7">
        <f t="shared" si="29"/>
        <v>524060.00000000006</v>
      </c>
      <c r="H297" s="7" t="str">
        <f t="shared" si="30"/>
        <v>Basic</v>
      </c>
      <c r="I297" s="22">
        <f>IF(Table2[[#This Row],[MinCost]] &gt; Table2[[#This Row],[WTP_VND]], 1, 0)</f>
        <v>1</v>
      </c>
      <c r="J297" s="20">
        <f>IF(G297&lt;='RawData'!$D$201,G297,0)</f>
        <v>524060.00000000006</v>
      </c>
    </row>
    <row r="298" spans="1:10" x14ac:dyDescent="0.15">
      <c r="A298" s="11" t="s">
        <v>343</v>
      </c>
      <c r="B298" s="7">
        <f>VLOOKUP(A298, RawData[], 2, 1)</f>
        <v>7.53</v>
      </c>
      <c r="C298" s="4">
        <v>174000</v>
      </c>
      <c r="D298" s="4">
        <f t="shared" si="28"/>
        <v>125000</v>
      </c>
      <c r="E298" s="4">
        <f t="shared" si="26"/>
        <v>225000</v>
      </c>
      <c r="F298" s="4">
        <f t="shared" si="27"/>
        <v>600000</v>
      </c>
      <c r="G298" s="7">
        <f t="shared" si="29"/>
        <v>125000</v>
      </c>
      <c r="H298" s="7" t="str">
        <f t="shared" si="30"/>
        <v>Basic</v>
      </c>
      <c r="I298" s="22">
        <f>IF(Table2[[#This Row],[MinCost]] &gt; Table2[[#This Row],[WTP_VND]], 1, 0)</f>
        <v>0</v>
      </c>
      <c r="J298" s="20">
        <f>IF(G298&lt;='RawData'!$D$201,G298,0)</f>
        <v>125000</v>
      </c>
    </row>
    <row r="299" spans="1:10" x14ac:dyDescent="0.15">
      <c r="A299" s="11" t="s">
        <v>344</v>
      </c>
      <c r="B299" s="7">
        <f>VLOOKUP(A299, RawData[], 2, 1)</f>
        <v>11.27</v>
      </c>
      <c r="C299" s="4">
        <v>183000</v>
      </c>
      <c r="D299" s="4">
        <f t="shared" si="28"/>
        <v>136430</v>
      </c>
      <c r="E299" s="4">
        <f t="shared" si="26"/>
        <v>225000</v>
      </c>
      <c r="F299" s="4">
        <f t="shared" si="27"/>
        <v>600000</v>
      </c>
      <c r="G299" s="7">
        <f t="shared" si="29"/>
        <v>136430</v>
      </c>
      <c r="H299" s="7" t="str">
        <f t="shared" si="30"/>
        <v>Basic</v>
      </c>
      <c r="I299" s="22">
        <f>IF(Table2[[#This Row],[MinCost]] &gt; Table2[[#This Row],[WTP_VND]], 1, 0)</f>
        <v>0</v>
      </c>
      <c r="J299" s="20">
        <f>IF(G299&lt;='RawData'!$D$201,G299,0)</f>
        <v>136430</v>
      </c>
    </row>
    <row r="300" spans="1:10" x14ac:dyDescent="0.15">
      <c r="A300" s="11" t="s">
        <v>345</v>
      </c>
      <c r="B300" s="7">
        <f>VLOOKUP(A300, RawData[], 2, 1)</f>
        <v>34.28</v>
      </c>
      <c r="C300" s="4">
        <v>303000</v>
      </c>
      <c r="D300" s="4">
        <f t="shared" si="28"/>
        <v>343520</v>
      </c>
      <c r="E300" s="4">
        <f t="shared" si="26"/>
        <v>353520</v>
      </c>
      <c r="F300" s="4">
        <f t="shared" si="27"/>
        <v>600000</v>
      </c>
      <c r="G300" s="7">
        <f t="shared" si="29"/>
        <v>343520</v>
      </c>
      <c r="H300" s="7" t="str">
        <f t="shared" si="30"/>
        <v>Basic</v>
      </c>
      <c r="I300" s="22">
        <f>IF(Table2[[#This Row],[MinCost]] &gt; Table2[[#This Row],[WTP_VND]], 1, 0)</f>
        <v>1</v>
      </c>
      <c r="J300" s="20">
        <f>IF(G300&lt;='RawData'!$D$201,G300,0)</f>
        <v>343520</v>
      </c>
    </row>
    <row r="301" spans="1:10" x14ac:dyDescent="0.15">
      <c r="A301" s="11" t="s">
        <v>346</v>
      </c>
      <c r="B301" s="7">
        <f>VLOOKUP(A301, RawData[], 2, 1)</f>
        <v>7.1</v>
      </c>
      <c r="C301" s="4">
        <v>171000</v>
      </c>
      <c r="D301" s="4">
        <f t="shared" si="28"/>
        <v>125000</v>
      </c>
      <c r="E301" s="4">
        <f t="shared" si="26"/>
        <v>225000</v>
      </c>
      <c r="F301" s="4">
        <f t="shared" si="27"/>
        <v>600000</v>
      </c>
      <c r="G301" s="7">
        <f t="shared" si="29"/>
        <v>125000</v>
      </c>
      <c r="H301" s="7" t="str">
        <f t="shared" si="30"/>
        <v>Basic</v>
      </c>
      <c r="I301" s="22">
        <f>IF(Table2[[#This Row],[MinCost]] &gt; Table2[[#This Row],[WTP_VND]], 1, 0)</f>
        <v>0</v>
      </c>
      <c r="J301" s="20">
        <f>IF(G301&lt;='RawData'!$D$201,G301,0)</f>
        <v>125000</v>
      </c>
    </row>
    <row r="302" spans="1:10" x14ac:dyDescent="0.15">
      <c r="A302" s="11" t="s">
        <v>347</v>
      </c>
      <c r="B302" s="7">
        <f>VLOOKUP(A302, RawData[], 2, 1)</f>
        <v>15.12</v>
      </c>
      <c r="C302" s="4">
        <v>226000</v>
      </c>
      <c r="D302" s="4">
        <f t="shared" si="28"/>
        <v>171080</v>
      </c>
      <c r="E302" s="4">
        <f t="shared" si="26"/>
        <v>225000</v>
      </c>
      <c r="F302" s="4">
        <f t="shared" si="27"/>
        <v>600000</v>
      </c>
      <c r="G302" s="7">
        <f t="shared" si="29"/>
        <v>171080</v>
      </c>
      <c r="H302" s="7" t="str">
        <f t="shared" si="30"/>
        <v>Basic</v>
      </c>
      <c r="I302" s="22">
        <f>IF(Table2[[#This Row],[MinCost]] &gt; Table2[[#This Row],[WTP_VND]], 1, 0)</f>
        <v>0</v>
      </c>
      <c r="J302" s="20">
        <f>IF(G302&lt;='RawData'!$D$201,G302,0)</f>
        <v>171080</v>
      </c>
    </row>
    <row r="303" spans="1:10" x14ac:dyDescent="0.15">
      <c r="A303" s="11" t="s">
        <v>348</v>
      </c>
      <c r="B303" s="7">
        <f>VLOOKUP(A303, RawData[], 2, 1)</f>
        <v>16.04</v>
      </c>
      <c r="C303" s="4">
        <v>219000</v>
      </c>
      <c r="D303" s="4">
        <f t="shared" si="28"/>
        <v>179360</v>
      </c>
      <c r="E303" s="4">
        <f t="shared" si="26"/>
        <v>225000</v>
      </c>
      <c r="F303" s="4">
        <f t="shared" si="27"/>
        <v>600000</v>
      </c>
      <c r="G303" s="7">
        <f t="shared" si="29"/>
        <v>179360</v>
      </c>
      <c r="H303" s="7" t="str">
        <f t="shared" si="30"/>
        <v>Basic</v>
      </c>
      <c r="I303" s="22">
        <f>IF(Table2[[#This Row],[MinCost]] &gt; Table2[[#This Row],[WTP_VND]], 1, 0)</f>
        <v>0</v>
      </c>
      <c r="J303" s="20">
        <f>IF(G303&lt;='RawData'!$D$201,G303,0)</f>
        <v>179360</v>
      </c>
    </row>
    <row r="304" spans="1:10" x14ac:dyDescent="0.15">
      <c r="A304" s="11" t="s">
        <v>349</v>
      </c>
      <c r="B304" s="7">
        <f>VLOOKUP(A304, RawData[], 2, 1)</f>
        <v>6.02</v>
      </c>
      <c r="C304" s="4">
        <v>150000</v>
      </c>
      <c r="D304" s="4">
        <f t="shared" si="28"/>
        <v>125000</v>
      </c>
      <c r="E304" s="4">
        <f t="shared" si="26"/>
        <v>225000</v>
      </c>
      <c r="F304" s="4">
        <f t="shared" si="27"/>
        <v>600000</v>
      </c>
      <c r="G304" s="7">
        <f t="shared" si="29"/>
        <v>125000</v>
      </c>
      <c r="H304" s="7" t="str">
        <f t="shared" si="30"/>
        <v>Basic</v>
      </c>
      <c r="I304" s="22">
        <f>IF(Table2[[#This Row],[MinCost]] &gt; Table2[[#This Row],[WTP_VND]], 1, 0)</f>
        <v>0</v>
      </c>
      <c r="J304" s="20">
        <f>IF(G304&lt;='RawData'!$D$201,G304,0)</f>
        <v>125000</v>
      </c>
    </row>
    <row r="305" spans="1:10" x14ac:dyDescent="0.15">
      <c r="A305" s="11" t="s">
        <v>350</v>
      </c>
      <c r="B305" s="7">
        <f>VLOOKUP(A305, RawData[], 2, 1)</f>
        <v>9.01</v>
      </c>
      <c r="C305" s="4">
        <v>202000</v>
      </c>
      <c r="D305" s="4">
        <f t="shared" si="28"/>
        <v>125000</v>
      </c>
      <c r="E305" s="4">
        <f t="shared" si="26"/>
        <v>225000</v>
      </c>
      <c r="F305" s="4">
        <f t="shared" si="27"/>
        <v>600000</v>
      </c>
      <c r="G305" s="7">
        <f t="shared" si="29"/>
        <v>125000</v>
      </c>
      <c r="H305" s="7" t="str">
        <f t="shared" si="30"/>
        <v>Basic</v>
      </c>
      <c r="I305" s="22">
        <f>IF(Table2[[#This Row],[MinCost]] &gt; Table2[[#This Row],[WTP_VND]], 1, 0)</f>
        <v>0</v>
      </c>
      <c r="J305" s="20">
        <f>IF(G305&lt;='RawData'!$D$201,G305,0)</f>
        <v>125000</v>
      </c>
    </row>
    <row r="306" spans="1:10" x14ac:dyDescent="0.15">
      <c r="A306" s="11" t="s">
        <v>351</v>
      </c>
      <c r="B306" s="7">
        <f>VLOOKUP(A306, RawData[], 2, 1)</f>
        <v>1.66</v>
      </c>
      <c r="C306" s="4">
        <v>157000</v>
      </c>
      <c r="D306" s="4">
        <f t="shared" si="28"/>
        <v>125000</v>
      </c>
      <c r="E306" s="4">
        <f t="shared" si="26"/>
        <v>225000</v>
      </c>
      <c r="F306" s="4">
        <f t="shared" si="27"/>
        <v>600000</v>
      </c>
      <c r="G306" s="7">
        <f t="shared" si="29"/>
        <v>125000</v>
      </c>
      <c r="H306" s="7" t="str">
        <f t="shared" si="30"/>
        <v>Basic</v>
      </c>
      <c r="I306" s="22">
        <f>IF(Table2[[#This Row],[MinCost]] &gt; Table2[[#This Row],[WTP_VND]], 1, 0)</f>
        <v>0</v>
      </c>
      <c r="J306" s="20">
        <f>IF(G306&lt;='RawData'!$D$201,G306,0)</f>
        <v>125000</v>
      </c>
    </row>
    <row r="307" spans="1:10" x14ac:dyDescent="0.15">
      <c r="A307" s="11" t="s">
        <v>352</v>
      </c>
      <c r="B307" s="7">
        <f>VLOOKUP(A307, RawData[], 2, 1)</f>
        <v>6.36</v>
      </c>
      <c r="C307" s="4">
        <v>186000</v>
      </c>
      <c r="D307" s="4">
        <f t="shared" si="28"/>
        <v>125000</v>
      </c>
      <c r="E307" s="4">
        <f t="shared" si="26"/>
        <v>225000</v>
      </c>
      <c r="F307" s="4">
        <f t="shared" si="27"/>
        <v>600000</v>
      </c>
      <c r="G307" s="7">
        <f t="shared" si="29"/>
        <v>125000</v>
      </c>
      <c r="H307" s="7" t="str">
        <f t="shared" si="30"/>
        <v>Basic</v>
      </c>
      <c r="I307" s="22">
        <f>IF(Table2[[#This Row],[MinCost]] &gt; Table2[[#This Row],[WTP_VND]], 1, 0)</f>
        <v>0</v>
      </c>
      <c r="J307" s="20">
        <f>IF(G307&lt;='RawData'!$D$201,G307,0)</f>
        <v>125000</v>
      </c>
    </row>
    <row r="308" spans="1:10" x14ac:dyDescent="0.15">
      <c r="A308" s="11" t="s">
        <v>353</v>
      </c>
      <c r="B308" s="7">
        <f>VLOOKUP(A308, RawData[], 2, 1)</f>
        <v>0.28000000000000003</v>
      </c>
      <c r="C308" s="4">
        <v>140000</v>
      </c>
      <c r="D308" s="4">
        <f t="shared" si="28"/>
        <v>125000</v>
      </c>
      <c r="E308" s="4">
        <f t="shared" si="26"/>
        <v>225000</v>
      </c>
      <c r="F308" s="4">
        <f t="shared" si="27"/>
        <v>600000</v>
      </c>
      <c r="G308" s="7">
        <f t="shared" si="29"/>
        <v>125000</v>
      </c>
      <c r="H308" s="7" t="str">
        <f t="shared" si="30"/>
        <v>Basic</v>
      </c>
      <c r="I308" s="22">
        <f>IF(Table2[[#This Row],[MinCost]] &gt; Table2[[#This Row],[WTP_VND]], 1, 0)</f>
        <v>0</v>
      </c>
      <c r="J308" s="20">
        <f>IF(G308&lt;='RawData'!$D$201,G308,0)</f>
        <v>125000</v>
      </c>
    </row>
    <row r="309" spans="1:10" x14ac:dyDescent="0.15">
      <c r="A309" s="11" t="s">
        <v>354</v>
      </c>
      <c r="B309" s="7">
        <f>VLOOKUP(A309, RawData[], 2, 1)</f>
        <v>6.21</v>
      </c>
      <c r="C309" s="4">
        <v>161000</v>
      </c>
      <c r="D309" s="4">
        <f t="shared" si="28"/>
        <v>125000</v>
      </c>
      <c r="E309" s="4">
        <f t="shared" si="26"/>
        <v>225000</v>
      </c>
      <c r="F309" s="4">
        <f t="shared" si="27"/>
        <v>600000</v>
      </c>
      <c r="G309" s="7">
        <f t="shared" si="29"/>
        <v>125000</v>
      </c>
      <c r="H309" s="7" t="str">
        <f t="shared" si="30"/>
        <v>Basic</v>
      </c>
      <c r="I309" s="22">
        <f>IF(Table2[[#This Row],[MinCost]] &gt; Table2[[#This Row],[WTP_VND]], 1, 0)</f>
        <v>0</v>
      </c>
      <c r="J309" s="20">
        <f>IF(G309&lt;='RawData'!$D$201,G309,0)</f>
        <v>125000</v>
      </c>
    </row>
    <row r="310" spans="1:10" x14ac:dyDescent="0.15">
      <c r="A310" s="11" t="s">
        <v>355</v>
      </c>
      <c r="B310" s="7">
        <f>VLOOKUP(A310, RawData[], 2, 1)</f>
        <v>9.6300000000000008</v>
      </c>
      <c r="C310" s="4">
        <v>198000</v>
      </c>
      <c r="D310" s="4">
        <f t="shared" si="28"/>
        <v>125000</v>
      </c>
      <c r="E310" s="4">
        <f t="shared" si="26"/>
        <v>225000</v>
      </c>
      <c r="F310" s="4">
        <f t="shared" si="27"/>
        <v>600000</v>
      </c>
      <c r="G310" s="7">
        <f t="shared" si="29"/>
        <v>125000</v>
      </c>
      <c r="H310" s="7" t="str">
        <f t="shared" si="30"/>
        <v>Basic</v>
      </c>
      <c r="I310" s="22">
        <f>IF(Table2[[#This Row],[MinCost]] &gt; Table2[[#This Row],[WTP_VND]], 1, 0)</f>
        <v>0</v>
      </c>
      <c r="J310" s="20">
        <f>IF(G310&lt;='RawData'!$D$201,G310,0)</f>
        <v>125000</v>
      </c>
    </row>
    <row r="311" spans="1:10" x14ac:dyDescent="0.15">
      <c r="A311" s="11" t="s">
        <v>356</v>
      </c>
      <c r="B311" s="7">
        <f>VLOOKUP(A311, RawData[], 2, 1)</f>
        <v>1.1299999999999999</v>
      </c>
      <c r="C311" s="4">
        <v>129000</v>
      </c>
      <c r="D311" s="4">
        <f t="shared" si="28"/>
        <v>125000</v>
      </c>
      <c r="E311" s="4">
        <f t="shared" si="26"/>
        <v>225000</v>
      </c>
      <c r="F311" s="4">
        <f t="shared" si="27"/>
        <v>600000</v>
      </c>
      <c r="G311" s="7">
        <f t="shared" si="29"/>
        <v>125000</v>
      </c>
      <c r="H311" s="7" t="str">
        <f t="shared" si="30"/>
        <v>Basic</v>
      </c>
      <c r="I311" s="22">
        <f>IF(Table2[[#This Row],[MinCost]] &gt; Table2[[#This Row],[WTP_VND]], 1, 0)</f>
        <v>0</v>
      </c>
      <c r="J311" s="20">
        <f>IF(G311&lt;='RawData'!$D$201,G311,0)</f>
        <v>125000</v>
      </c>
    </row>
    <row r="312" spans="1:10" x14ac:dyDescent="0.15">
      <c r="A312" s="11" t="s">
        <v>357</v>
      </c>
      <c r="B312" s="7">
        <f>VLOOKUP(A312, RawData[], 2, 1)</f>
        <v>25.23</v>
      </c>
      <c r="C312" s="4">
        <v>278000</v>
      </c>
      <c r="D312" s="4">
        <f t="shared" si="28"/>
        <v>262070</v>
      </c>
      <c r="E312" s="4">
        <f t="shared" si="26"/>
        <v>272070</v>
      </c>
      <c r="F312" s="4">
        <f t="shared" si="27"/>
        <v>600000</v>
      </c>
      <c r="G312" s="7">
        <f t="shared" si="29"/>
        <v>262070</v>
      </c>
      <c r="H312" s="7" t="str">
        <f t="shared" si="30"/>
        <v>Basic</v>
      </c>
      <c r="I312" s="22">
        <f>IF(Table2[[#This Row],[MinCost]] &gt; Table2[[#This Row],[WTP_VND]], 1, 0)</f>
        <v>0</v>
      </c>
      <c r="J312" s="20">
        <f>IF(G312&lt;='RawData'!$D$201,G312,0)</f>
        <v>262070</v>
      </c>
    </row>
    <row r="313" spans="1:10" x14ac:dyDescent="0.15">
      <c r="A313" s="11" t="s">
        <v>358</v>
      </c>
      <c r="B313" s="7">
        <f>VLOOKUP(A313, RawData[], 2, 1)</f>
        <v>11.22</v>
      </c>
      <c r="C313" s="4">
        <v>199000</v>
      </c>
      <c r="D313" s="4">
        <f t="shared" si="28"/>
        <v>135980</v>
      </c>
      <c r="E313" s="4">
        <f t="shared" si="26"/>
        <v>225000</v>
      </c>
      <c r="F313" s="4">
        <f t="shared" si="27"/>
        <v>600000</v>
      </c>
      <c r="G313" s="7">
        <f t="shared" si="29"/>
        <v>135980</v>
      </c>
      <c r="H313" s="7" t="str">
        <f t="shared" si="30"/>
        <v>Basic</v>
      </c>
      <c r="I313" s="22">
        <f>IF(Table2[[#This Row],[MinCost]] &gt; Table2[[#This Row],[WTP_VND]], 1, 0)</f>
        <v>0</v>
      </c>
      <c r="J313" s="20">
        <f>IF(G313&lt;='RawData'!$D$201,G313,0)</f>
        <v>135980</v>
      </c>
    </row>
    <row r="314" spans="1:10" x14ac:dyDescent="0.15">
      <c r="A314" s="11" t="s">
        <v>359</v>
      </c>
      <c r="B314" s="7">
        <f>VLOOKUP(A314, RawData[], 2, 1)</f>
        <v>5.05</v>
      </c>
      <c r="C314" s="4">
        <v>153000</v>
      </c>
      <c r="D314" s="4">
        <f t="shared" si="28"/>
        <v>125000</v>
      </c>
      <c r="E314" s="4">
        <f t="shared" si="26"/>
        <v>225000</v>
      </c>
      <c r="F314" s="4">
        <f t="shared" si="27"/>
        <v>600000</v>
      </c>
      <c r="G314" s="7">
        <f t="shared" si="29"/>
        <v>125000</v>
      </c>
      <c r="H314" s="7" t="str">
        <f t="shared" si="30"/>
        <v>Basic</v>
      </c>
      <c r="I314" s="22">
        <f>IF(Table2[[#This Row],[MinCost]] &gt; Table2[[#This Row],[WTP_VND]], 1, 0)</f>
        <v>0</v>
      </c>
      <c r="J314" s="20">
        <f>IF(G314&lt;='RawData'!$D$201,G314,0)</f>
        <v>125000</v>
      </c>
    </row>
    <row r="315" spans="1:10" x14ac:dyDescent="0.15">
      <c r="A315" s="11" t="s">
        <v>360</v>
      </c>
      <c r="B315" s="7">
        <f>VLOOKUP(A315, RawData[], 2, 1)</f>
        <v>1.34</v>
      </c>
      <c r="C315" s="4">
        <v>129000</v>
      </c>
      <c r="D315" s="4">
        <f t="shared" si="28"/>
        <v>125000</v>
      </c>
      <c r="E315" s="4">
        <f t="shared" si="26"/>
        <v>225000</v>
      </c>
      <c r="F315" s="4">
        <f t="shared" si="27"/>
        <v>600000</v>
      </c>
      <c r="G315" s="7">
        <f t="shared" si="29"/>
        <v>125000</v>
      </c>
      <c r="H315" s="7" t="str">
        <f t="shared" si="30"/>
        <v>Basic</v>
      </c>
      <c r="I315" s="22">
        <f>IF(Table2[[#This Row],[MinCost]] &gt; Table2[[#This Row],[WTP_VND]], 1, 0)</f>
        <v>0</v>
      </c>
      <c r="J315" s="20">
        <f>IF(G315&lt;='RawData'!$D$201,G315,0)</f>
        <v>125000</v>
      </c>
    </row>
    <row r="316" spans="1:10" x14ac:dyDescent="0.15">
      <c r="A316" s="11" t="s">
        <v>361</v>
      </c>
      <c r="B316" s="7">
        <f>VLOOKUP(A316, RawData[], 2, 1)</f>
        <v>110.34</v>
      </c>
      <c r="C316" s="4">
        <v>691000</v>
      </c>
      <c r="D316" s="4">
        <f t="shared" si="28"/>
        <v>1028060</v>
      </c>
      <c r="E316" s="4">
        <f t="shared" si="26"/>
        <v>1038060</v>
      </c>
      <c r="F316" s="4">
        <f t="shared" si="27"/>
        <v>600000</v>
      </c>
      <c r="G316" s="7">
        <f t="shared" si="29"/>
        <v>600000</v>
      </c>
      <c r="H316" s="7" t="str">
        <f t="shared" si="30"/>
        <v>Unlimited</v>
      </c>
      <c r="I316" s="22">
        <f>IF(Table2[[#This Row],[MinCost]] &gt; Table2[[#This Row],[WTP_VND]], 1, 0)</f>
        <v>0</v>
      </c>
      <c r="J316" s="20">
        <f>IF(G316&lt;='RawData'!$D$201,G316,0)</f>
        <v>0</v>
      </c>
    </row>
    <row r="317" spans="1:10" x14ac:dyDescent="0.15">
      <c r="A317" s="11" t="s">
        <v>362</v>
      </c>
      <c r="B317" s="7">
        <f>VLOOKUP(A317, RawData[], 2, 1)</f>
        <v>23.77</v>
      </c>
      <c r="C317" s="4">
        <v>238000</v>
      </c>
      <c r="D317" s="4">
        <f t="shared" si="28"/>
        <v>248930</v>
      </c>
      <c r="E317" s="4">
        <f t="shared" si="26"/>
        <v>258930</v>
      </c>
      <c r="F317" s="4">
        <f t="shared" si="27"/>
        <v>600000</v>
      </c>
      <c r="G317" s="7">
        <f t="shared" si="29"/>
        <v>248930</v>
      </c>
      <c r="H317" s="7" t="str">
        <f t="shared" si="30"/>
        <v>Basic</v>
      </c>
      <c r="I317" s="22">
        <f>IF(Table2[[#This Row],[MinCost]] &gt; Table2[[#This Row],[WTP_VND]], 1, 0)</f>
        <v>1</v>
      </c>
      <c r="J317" s="20">
        <f>IF(G317&lt;='RawData'!$D$201,G317,0)</f>
        <v>248930</v>
      </c>
    </row>
    <row r="318" spans="1:10" x14ac:dyDescent="0.15">
      <c r="A318" s="11" t="s">
        <v>363</v>
      </c>
      <c r="B318" s="7">
        <f>VLOOKUP(A318, RawData[], 2, 1)</f>
        <v>0.72</v>
      </c>
      <c r="C318" s="4">
        <v>156000</v>
      </c>
      <c r="D318" s="4">
        <f t="shared" si="28"/>
        <v>125000</v>
      </c>
      <c r="E318" s="4">
        <f t="shared" si="26"/>
        <v>225000</v>
      </c>
      <c r="F318" s="4">
        <f t="shared" si="27"/>
        <v>600000</v>
      </c>
      <c r="G318" s="7">
        <f t="shared" si="29"/>
        <v>125000</v>
      </c>
      <c r="H318" s="7" t="str">
        <f t="shared" si="30"/>
        <v>Basic</v>
      </c>
      <c r="I318" s="22">
        <f>IF(Table2[[#This Row],[MinCost]] &gt; Table2[[#This Row],[WTP_VND]], 1, 0)</f>
        <v>0</v>
      </c>
      <c r="J318" s="20">
        <f>IF(G318&lt;='RawData'!$D$201,G318,0)</f>
        <v>125000</v>
      </c>
    </row>
    <row r="319" spans="1:10" x14ac:dyDescent="0.15">
      <c r="A319" s="11" t="s">
        <v>364</v>
      </c>
      <c r="B319" s="7">
        <f>VLOOKUP(A319, RawData[], 2, 1)</f>
        <v>76.11</v>
      </c>
      <c r="C319" s="4">
        <v>537000</v>
      </c>
      <c r="D319" s="4">
        <f t="shared" si="28"/>
        <v>719990</v>
      </c>
      <c r="E319" s="4">
        <f t="shared" si="26"/>
        <v>729990</v>
      </c>
      <c r="F319" s="4">
        <f t="shared" si="27"/>
        <v>600000</v>
      </c>
      <c r="G319" s="7">
        <f t="shared" si="29"/>
        <v>600000</v>
      </c>
      <c r="H319" s="7" t="str">
        <f t="shared" si="30"/>
        <v>Unlimited</v>
      </c>
      <c r="I319" s="22">
        <f>IF(Table2[[#This Row],[MinCost]] &gt; Table2[[#This Row],[WTP_VND]], 1, 0)</f>
        <v>1</v>
      </c>
      <c r="J319" s="20">
        <f>IF(G319&lt;='RawData'!$D$201,G319,0)</f>
        <v>0</v>
      </c>
    </row>
    <row r="320" spans="1:10" x14ac:dyDescent="0.15">
      <c r="A320" s="11" t="s">
        <v>365</v>
      </c>
      <c r="B320" s="7">
        <f>VLOOKUP(A320, RawData[], 2, 1)</f>
        <v>3.93</v>
      </c>
      <c r="C320" s="4">
        <v>163000</v>
      </c>
      <c r="D320" s="4">
        <f t="shared" si="28"/>
        <v>125000</v>
      </c>
      <c r="E320" s="4">
        <f t="shared" si="26"/>
        <v>225000</v>
      </c>
      <c r="F320" s="4">
        <f t="shared" si="27"/>
        <v>600000</v>
      </c>
      <c r="G320" s="7">
        <f t="shared" si="29"/>
        <v>125000</v>
      </c>
      <c r="H320" s="7" t="str">
        <f t="shared" si="30"/>
        <v>Basic</v>
      </c>
      <c r="I320" s="22">
        <f>IF(Table2[[#This Row],[MinCost]] &gt; Table2[[#This Row],[WTP_VND]], 1, 0)</f>
        <v>0</v>
      </c>
      <c r="J320" s="20">
        <f>IF(G320&lt;='RawData'!$D$201,G320,0)</f>
        <v>125000</v>
      </c>
    </row>
    <row r="321" spans="1:10" x14ac:dyDescent="0.15">
      <c r="A321" s="11" t="s">
        <v>366</v>
      </c>
      <c r="B321" s="7">
        <f>VLOOKUP(A321, RawData[], 2, 1)</f>
        <v>10.88</v>
      </c>
      <c r="C321" s="4">
        <v>185000</v>
      </c>
      <c r="D321" s="4">
        <f t="shared" si="28"/>
        <v>132920</v>
      </c>
      <c r="E321" s="4">
        <f t="shared" si="26"/>
        <v>225000</v>
      </c>
      <c r="F321" s="4">
        <f t="shared" si="27"/>
        <v>600000</v>
      </c>
      <c r="G321" s="7">
        <f t="shared" si="29"/>
        <v>132920</v>
      </c>
      <c r="H321" s="7" t="str">
        <f t="shared" si="30"/>
        <v>Basic</v>
      </c>
      <c r="I321" s="22">
        <f>IF(Table2[[#This Row],[MinCost]] &gt; Table2[[#This Row],[WTP_VND]], 1, 0)</f>
        <v>0</v>
      </c>
      <c r="J321" s="20">
        <f>IF(G321&lt;='RawData'!$D$201,G321,0)</f>
        <v>132920</v>
      </c>
    </row>
    <row r="322" spans="1:10" x14ac:dyDescent="0.15">
      <c r="A322" s="11" t="s">
        <v>367</v>
      </c>
      <c r="B322" s="7">
        <f>VLOOKUP(A322, RawData[], 2, 1)</f>
        <v>3.05</v>
      </c>
      <c r="C322" s="4">
        <v>133000</v>
      </c>
      <c r="D322" s="4">
        <f t="shared" si="28"/>
        <v>125000</v>
      </c>
      <c r="E322" s="4">
        <f t="shared" ref="E322:E385" si="31">$M$8 + $M$10 * (MAX(0,B322-$N$8))</f>
        <v>225000</v>
      </c>
      <c r="F322" s="4">
        <f t="shared" ref="F322:F385" si="32">$M$9 + $M$10 * (MAX(0,B322-$N$9))</f>
        <v>600000</v>
      </c>
      <c r="G322" s="7">
        <f t="shared" si="29"/>
        <v>125000</v>
      </c>
      <c r="H322" s="7" t="str">
        <f t="shared" si="30"/>
        <v>Basic</v>
      </c>
      <c r="I322" s="22">
        <f>IF(Table2[[#This Row],[MinCost]] &gt; Table2[[#This Row],[WTP_VND]], 1, 0)</f>
        <v>0</v>
      </c>
      <c r="J322" s="20">
        <f>IF(G322&lt;='RawData'!$D$201,G322,0)</f>
        <v>125000</v>
      </c>
    </row>
    <row r="323" spans="1:10" x14ac:dyDescent="0.15">
      <c r="A323" s="11" t="s">
        <v>368</v>
      </c>
      <c r="B323" s="7">
        <f>VLOOKUP(A323, RawData[], 2, 1)</f>
        <v>83.31</v>
      </c>
      <c r="C323" s="4">
        <v>520000</v>
      </c>
      <c r="D323" s="4">
        <f t="shared" si="28"/>
        <v>784790</v>
      </c>
      <c r="E323" s="4">
        <f t="shared" si="31"/>
        <v>794790</v>
      </c>
      <c r="F323" s="4">
        <f t="shared" si="32"/>
        <v>600000</v>
      </c>
      <c r="G323" s="7">
        <f t="shared" si="29"/>
        <v>600000</v>
      </c>
      <c r="H323" s="7" t="str">
        <f t="shared" si="30"/>
        <v>Unlimited</v>
      </c>
      <c r="I323" s="22">
        <f>IF(Table2[[#This Row],[MinCost]] &gt; Table2[[#This Row],[WTP_VND]], 1, 0)</f>
        <v>1</v>
      </c>
      <c r="J323" s="20">
        <f>IF(G323&lt;='RawData'!$D$201,G323,0)</f>
        <v>0</v>
      </c>
    </row>
    <row r="324" spans="1:10" x14ac:dyDescent="0.15">
      <c r="A324" s="11" t="s">
        <v>369</v>
      </c>
      <c r="B324" s="7">
        <f>VLOOKUP(A324, RawData[], 2, 1)</f>
        <v>23.85</v>
      </c>
      <c r="C324" s="4">
        <v>271000</v>
      </c>
      <c r="D324" s="4">
        <f t="shared" si="28"/>
        <v>249650</v>
      </c>
      <c r="E324" s="4">
        <f t="shared" si="31"/>
        <v>259650</v>
      </c>
      <c r="F324" s="4">
        <f t="shared" si="32"/>
        <v>600000</v>
      </c>
      <c r="G324" s="7">
        <f t="shared" si="29"/>
        <v>249650</v>
      </c>
      <c r="H324" s="7" t="str">
        <f t="shared" si="30"/>
        <v>Basic</v>
      </c>
      <c r="I324" s="22">
        <f>IF(Table2[[#This Row],[MinCost]] &gt; Table2[[#This Row],[WTP_VND]], 1, 0)</f>
        <v>0</v>
      </c>
      <c r="J324" s="20">
        <f>IF(G324&lt;='RawData'!$D$201,G324,0)</f>
        <v>249650</v>
      </c>
    </row>
    <row r="325" spans="1:10" x14ac:dyDescent="0.15">
      <c r="A325" s="11" t="s">
        <v>370</v>
      </c>
      <c r="B325" s="7">
        <f>VLOOKUP(A325, RawData[], 2, 1)</f>
        <v>2.92</v>
      </c>
      <c r="C325" s="4">
        <v>131000</v>
      </c>
      <c r="D325" s="4">
        <f t="shared" si="28"/>
        <v>125000</v>
      </c>
      <c r="E325" s="4">
        <f t="shared" si="31"/>
        <v>225000</v>
      </c>
      <c r="F325" s="4">
        <f t="shared" si="32"/>
        <v>600000</v>
      </c>
      <c r="G325" s="7">
        <f t="shared" si="29"/>
        <v>125000</v>
      </c>
      <c r="H325" s="7" t="str">
        <f t="shared" si="30"/>
        <v>Basic</v>
      </c>
      <c r="I325" s="22">
        <f>IF(Table2[[#This Row],[MinCost]] &gt; Table2[[#This Row],[WTP_VND]], 1, 0)</f>
        <v>0</v>
      </c>
      <c r="J325" s="20">
        <f>IF(G325&lt;='RawData'!$D$201,G325,0)</f>
        <v>125000</v>
      </c>
    </row>
    <row r="326" spans="1:10" x14ac:dyDescent="0.15">
      <c r="A326" s="11" t="s">
        <v>371</v>
      </c>
      <c r="B326" s="7">
        <f>VLOOKUP(A326, RawData[], 2, 1)</f>
        <v>54.86</v>
      </c>
      <c r="C326" s="4">
        <v>456000</v>
      </c>
      <c r="D326" s="4">
        <f t="shared" si="28"/>
        <v>528740</v>
      </c>
      <c r="E326" s="4">
        <f t="shared" si="31"/>
        <v>538740</v>
      </c>
      <c r="F326" s="4">
        <f t="shared" si="32"/>
        <v>600000</v>
      </c>
      <c r="G326" s="7">
        <f t="shared" si="29"/>
        <v>528740</v>
      </c>
      <c r="H326" s="7" t="str">
        <f t="shared" si="30"/>
        <v>Basic</v>
      </c>
      <c r="I326" s="22">
        <f>IF(Table2[[#This Row],[MinCost]] &gt; Table2[[#This Row],[WTP_VND]], 1, 0)</f>
        <v>1</v>
      </c>
      <c r="J326" s="20">
        <f>IF(G326&lt;='RawData'!$D$201,G326,0)</f>
        <v>528740</v>
      </c>
    </row>
    <row r="327" spans="1:10" x14ac:dyDescent="0.15">
      <c r="A327" s="11" t="s">
        <v>372</v>
      </c>
      <c r="B327" s="7">
        <f>VLOOKUP(A327, RawData[], 2, 1)</f>
        <v>18.2</v>
      </c>
      <c r="C327" s="4">
        <v>263000</v>
      </c>
      <c r="D327" s="4">
        <f t="shared" si="28"/>
        <v>198800</v>
      </c>
      <c r="E327" s="4">
        <f t="shared" si="31"/>
        <v>225000</v>
      </c>
      <c r="F327" s="4">
        <f t="shared" si="32"/>
        <v>600000</v>
      </c>
      <c r="G327" s="7">
        <f t="shared" si="29"/>
        <v>198800</v>
      </c>
      <c r="H327" s="7" t="str">
        <f t="shared" si="30"/>
        <v>Basic</v>
      </c>
      <c r="I327" s="22">
        <f>IF(Table2[[#This Row],[MinCost]] &gt; Table2[[#This Row],[WTP_VND]], 1, 0)</f>
        <v>0</v>
      </c>
      <c r="J327" s="20">
        <f>IF(G327&lt;='RawData'!$D$201,G327,0)</f>
        <v>198800</v>
      </c>
    </row>
    <row r="328" spans="1:10" x14ac:dyDescent="0.15">
      <c r="A328" s="11" t="s">
        <v>373</v>
      </c>
      <c r="B328" s="7">
        <f>VLOOKUP(A328, RawData[], 2, 1)</f>
        <v>49.61</v>
      </c>
      <c r="C328" s="4">
        <v>421000</v>
      </c>
      <c r="D328" s="4">
        <f t="shared" si="28"/>
        <v>481490</v>
      </c>
      <c r="E328" s="4">
        <f t="shared" si="31"/>
        <v>491490</v>
      </c>
      <c r="F328" s="4">
        <f t="shared" si="32"/>
        <v>600000</v>
      </c>
      <c r="G328" s="7">
        <f t="shared" si="29"/>
        <v>481490</v>
      </c>
      <c r="H328" s="7" t="str">
        <f t="shared" si="30"/>
        <v>Basic</v>
      </c>
      <c r="I328" s="22">
        <f>IF(Table2[[#This Row],[MinCost]] &gt; Table2[[#This Row],[WTP_VND]], 1, 0)</f>
        <v>1</v>
      </c>
      <c r="J328" s="20">
        <f>IF(G328&lt;='RawData'!$D$201,G328,0)</f>
        <v>481490</v>
      </c>
    </row>
    <row r="329" spans="1:10" x14ac:dyDescent="0.15">
      <c r="A329" s="11" t="s">
        <v>374</v>
      </c>
      <c r="B329" s="7">
        <f>VLOOKUP(A329, RawData[], 2, 1)</f>
        <v>72.569999999999993</v>
      </c>
      <c r="C329" s="4">
        <v>501000</v>
      </c>
      <c r="D329" s="4">
        <f t="shared" si="28"/>
        <v>688129.99999999988</v>
      </c>
      <c r="E329" s="4">
        <f t="shared" si="31"/>
        <v>698130</v>
      </c>
      <c r="F329" s="4">
        <f t="shared" si="32"/>
        <v>600000</v>
      </c>
      <c r="G329" s="7">
        <f t="shared" si="29"/>
        <v>600000</v>
      </c>
      <c r="H329" s="7" t="str">
        <f t="shared" si="30"/>
        <v>Unlimited</v>
      </c>
      <c r="I329" s="22">
        <f>IF(Table2[[#This Row],[MinCost]] &gt; Table2[[#This Row],[WTP_VND]], 1, 0)</f>
        <v>1</v>
      </c>
      <c r="J329" s="20">
        <f>IF(G329&lt;='RawData'!$D$201,G329,0)</f>
        <v>0</v>
      </c>
    </row>
    <row r="330" spans="1:10" x14ac:dyDescent="0.15">
      <c r="A330" s="11" t="s">
        <v>375</v>
      </c>
      <c r="B330" s="7">
        <f>VLOOKUP(A330, RawData[], 2, 1)</f>
        <v>19.04</v>
      </c>
      <c r="C330" s="4">
        <v>217000</v>
      </c>
      <c r="D330" s="4">
        <f t="shared" ref="D330:D393" si="33">$M$7 + $M$10 * (MAX(0,B330-$N$7))</f>
        <v>206360</v>
      </c>
      <c r="E330" s="4">
        <f t="shared" si="31"/>
        <v>225000</v>
      </c>
      <c r="F330" s="4">
        <f t="shared" si="32"/>
        <v>600000</v>
      </c>
      <c r="G330" s="7">
        <f t="shared" ref="G330:G393" si="34">MIN(D330:F330)</f>
        <v>206360</v>
      </c>
      <c r="H330" s="7" t="str">
        <f t="shared" ref="H330:H393" si="35">IF(G330=D330,"Basic",IF(G330=E330,"Advanced","Unlimited"))</f>
        <v>Basic</v>
      </c>
      <c r="I330" s="22">
        <f>IF(Table2[[#This Row],[MinCost]] &gt; Table2[[#This Row],[WTP_VND]], 1, 0)</f>
        <v>0</v>
      </c>
      <c r="J330" s="20">
        <f>IF(G330&lt;='RawData'!$D$201,G330,0)</f>
        <v>206360</v>
      </c>
    </row>
    <row r="331" spans="1:10" x14ac:dyDescent="0.15">
      <c r="A331" s="11" t="s">
        <v>376</v>
      </c>
      <c r="B331" s="7">
        <f>VLOOKUP(A331, RawData[], 2, 1)</f>
        <v>12.26</v>
      </c>
      <c r="C331" s="4">
        <v>216000</v>
      </c>
      <c r="D331" s="4">
        <f t="shared" si="33"/>
        <v>145340</v>
      </c>
      <c r="E331" s="4">
        <f t="shared" si="31"/>
        <v>225000</v>
      </c>
      <c r="F331" s="4">
        <f t="shared" si="32"/>
        <v>600000</v>
      </c>
      <c r="G331" s="7">
        <f t="shared" si="34"/>
        <v>145340</v>
      </c>
      <c r="H331" s="7" t="str">
        <f t="shared" si="35"/>
        <v>Basic</v>
      </c>
      <c r="I331" s="22">
        <f>IF(Table2[[#This Row],[MinCost]] &gt; Table2[[#This Row],[WTP_VND]], 1, 0)</f>
        <v>0</v>
      </c>
      <c r="J331" s="20">
        <f>IF(G331&lt;='RawData'!$D$201,G331,0)</f>
        <v>145340</v>
      </c>
    </row>
    <row r="332" spans="1:10" x14ac:dyDescent="0.15">
      <c r="A332" s="11" t="s">
        <v>377</v>
      </c>
      <c r="B332" s="7">
        <f>VLOOKUP(A332, RawData[], 2, 1)</f>
        <v>15.78</v>
      </c>
      <c r="C332" s="4">
        <v>222000</v>
      </c>
      <c r="D332" s="4">
        <f t="shared" si="33"/>
        <v>177020</v>
      </c>
      <c r="E332" s="4">
        <f t="shared" si="31"/>
        <v>225000</v>
      </c>
      <c r="F332" s="4">
        <f t="shared" si="32"/>
        <v>600000</v>
      </c>
      <c r="G332" s="7">
        <f t="shared" si="34"/>
        <v>177020</v>
      </c>
      <c r="H332" s="7" t="str">
        <f t="shared" si="35"/>
        <v>Basic</v>
      </c>
      <c r="I332" s="22">
        <f>IF(Table2[[#This Row],[MinCost]] &gt; Table2[[#This Row],[WTP_VND]], 1, 0)</f>
        <v>0</v>
      </c>
      <c r="J332" s="20">
        <f>IF(G332&lt;='RawData'!$D$201,G332,0)</f>
        <v>177020</v>
      </c>
    </row>
    <row r="333" spans="1:10" x14ac:dyDescent="0.15">
      <c r="A333" s="11" t="s">
        <v>378</v>
      </c>
      <c r="B333" s="7">
        <f>VLOOKUP(A333, RawData[], 2, 1)</f>
        <v>9.24</v>
      </c>
      <c r="C333" s="4">
        <v>179000</v>
      </c>
      <c r="D333" s="4">
        <f t="shared" si="33"/>
        <v>125000</v>
      </c>
      <c r="E333" s="4">
        <f t="shared" si="31"/>
        <v>225000</v>
      </c>
      <c r="F333" s="4">
        <f t="shared" si="32"/>
        <v>600000</v>
      </c>
      <c r="G333" s="7">
        <f t="shared" si="34"/>
        <v>125000</v>
      </c>
      <c r="H333" s="7" t="str">
        <f t="shared" si="35"/>
        <v>Basic</v>
      </c>
      <c r="I333" s="22">
        <f>IF(Table2[[#This Row],[MinCost]] &gt; Table2[[#This Row],[WTP_VND]], 1, 0)</f>
        <v>0</v>
      </c>
      <c r="J333" s="20">
        <f>IF(G333&lt;='RawData'!$D$201,G333,0)</f>
        <v>125000</v>
      </c>
    </row>
    <row r="334" spans="1:10" x14ac:dyDescent="0.15">
      <c r="A334" s="11" t="s">
        <v>379</v>
      </c>
      <c r="B334" s="7">
        <f>VLOOKUP(A334, RawData[], 2, 1)</f>
        <v>29.68</v>
      </c>
      <c r="C334" s="4">
        <v>288000</v>
      </c>
      <c r="D334" s="4">
        <f t="shared" si="33"/>
        <v>302120</v>
      </c>
      <c r="E334" s="4">
        <f t="shared" si="31"/>
        <v>312120</v>
      </c>
      <c r="F334" s="4">
        <f t="shared" si="32"/>
        <v>600000</v>
      </c>
      <c r="G334" s="7">
        <f t="shared" si="34"/>
        <v>302120</v>
      </c>
      <c r="H334" s="7" t="str">
        <f t="shared" si="35"/>
        <v>Basic</v>
      </c>
      <c r="I334" s="22">
        <f>IF(Table2[[#This Row],[MinCost]] &gt; Table2[[#This Row],[WTP_VND]], 1, 0)</f>
        <v>1</v>
      </c>
      <c r="J334" s="20">
        <f>IF(G334&lt;='RawData'!$D$201,G334,0)</f>
        <v>302120</v>
      </c>
    </row>
    <row r="335" spans="1:10" x14ac:dyDescent="0.15">
      <c r="A335" s="11" t="s">
        <v>380</v>
      </c>
      <c r="B335" s="7">
        <f>VLOOKUP(A335, RawData[], 2, 1)</f>
        <v>0.64</v>
      </c>
      <c r="C335" s="4">
        <v>130000</v>
      </c>
      <c r="D335" s="4">
        <f t="shared" si="33"/>
        <v>125000</v>
      </c>
      <c r="E335" s="4">
        <f t="shared" si="31"/>
        <v>225000</v>
      </c>
      <c r="F335" s="4">
        <f t="shared" si="32"/>
        <v>600000</v>
      </c>
      <c r="G335" s="7">
        <f t="shared" si="34"/>
        <v>125000</v>
      </c>
      <c r="H335" s="7" t="str">
        <f t="shared" si="35"/>
        <v>Basic</v>
      </c>
      <c r="I335" s="22">
        <f>IF(Table2[[#This Row],[MinCost]] &gt; Table2[[#This Row],[WTP_VND]], 1, 0)</f>
        <v>0</v>
      </c>
      <c r="J335" s="20">
        <f>IF(G335&lt;='RawData'!$D$201,G335,0)</f>
        <v>125000</v>
      </c>
    </row>
    <row r="336" spans="1:10" x14ac:dyDescent="0.15">
      <c r="A336" s="11" t="s">
        <v>381</v>
      </c>
      <c r="B336" s="7">
        <f>VLOOKUP(A336, RawData[], 2, 1)</f>
        <v>10.93</v>
      </c>
      <c r="C336" s="4">
        <v>194000</v>
      </c>
      <c r="D336" s="4">
        <f t="shared" si="33"/>
        <v>133370</v>
      </c>
      <c r="E336" s="4">
        <f t="shared" si="31"/>
        <v>225000</v>
      </c>
      <c r="F336" s="4">
        <f t="shared" si="32"/>
        <v>600000</v>
      </c>
      <c r="G336" s="7">
        <f t="shared" si="34"/>
        <v>133370</v>
      </c>
      <c r="H336" s="7" t="str">
        <f t="shared" si="35"/>
        <v>Basic</v>
      </c>
      <c r="I336" s="22">
        <f>IF(Table2[[#This Row],[MinCost]] &gt; Table2[[#This Row],[WTP_VND]], 1, 0)</f>
        <v>0</v>
      </c>
      <c r="J336" s="20">
        <f>IF(G336&lt;='RawData'!$D$201,G336,0)</f>
        <v>133370</v>
      </c>
    </row>
    <row r="337" spans="1:10" x14ac:dyDescent="0.15">
      <c r="A337" s="11" t="s">
        <v>382</v>
      </c>
      <c r="B337" s="7">
        <f>VLOOKUP(A337, RawData[], 2, 1)</f>
        <v>9.09</v>
      </c>
      <c r="C337" s="4">
        <v>185000</v>
      </c>
      <c r="D337" s="4">
        <f t="shared" si="33"/>
        <v>125000</v>
      </c>
      <c r="E337" s="4">
        <f t="shared" si="31"/>
        <v>225000</v>
      </c>
      <c r="F337" s="4">
        <f t="shared" si="32"/>
        <v>600000</v>
      </c>
      <c r="G337" s="7">
        <f t="shared" si="34"/>
        <v>125000</v>
      </c>
      <c r="H337" s="7" t="str">
        <f t="shared" si="35"/>
        <v>Basic</v>
      </c>
      <c r="I337" s="22">
        <f>IF(Table2[[#This Row],[MinCost]] &gt; Table2[[#This Row],[WTP_VND]], 1, 0)</f>
        <v>0</v>
      </c>
      <c r="J337" s="20">
        <f>IF(G337&lt;='RawData'!$D$201,G337,0)</f>
        <v>125000</v>
      </c>
    </row>
    <row r="338" spans="1:10" x14ac:dyDescent="0.15">
      <c r="A338" s="11" t="s">
        <v>383</v>
      </c>
      <c r="B338" s="7">
        <f>VLOOKUP(A338, RawData[], 2, 1)</f>
        <v>1.42</v>
      </c>
      <c r="C338" s="4">
        <v>142000</v>
      </c>
      <c r="D338" s="4">
        <f t="shared" si="33"/>
        <v>125000</v>
      </c>
      <c r="E338" s="4">
        <f t="shared" si="31"/>
        <v>225000</v>
      </c>
      <c r="F338" s="4">
        <f t="shared" si="32"/>
        <v>600000</v>
      </c>
      <c r="G338" s="7">
        <f t="shared" si="34"/>
        <v>125000</v>
      </c>
      <c r="H338" s="7" t="str">
        <f t="shared" si="35"/>
        <v>Basic</v>
      </c>
      <c r="I338" s="22">
        <f>IF(Table2[[#This Row],[MinCost]] &gt; Table2[[#This Row],[WTP_VND]], 1, 0)</f>
        <v>0</v>
      </c>
      <c r="J338" s="20">
        <f>IF(G338&lt;='RawData'!$D$201,G338,0)</f>
        <v>125000</v>
      </c>
    </row>
    <row r="339" spans="1:10" x14ac:dyDescent="0.15">
      <c r="A339" s="11" t="s">
        <v>384</v>
      </c>
      <c r="B339" s="7">
        <f>VLOOKUP(A339, RawData[], 2, 1)</f>
        <v>30.12</v>
      </c>
      <c r="C339" s="4">
        <v>311000</v>
      </c>
      <c r="D339" s="4">
        <f t="shared" si="33"/>
        <v>306080</v>
      </c>
      <c r="E339" s="4">
        <f t="shared" si="31"/>
        <v>316080</v>
      </c>
      <c r="F339" s="4">
        <f t="shared" si="32"/>
        <v>600000</v>
      </c>
      <c r="G339" s="7">
        <f t="shared" si="34"/>
        <v>306080</v>
      </c>
      <c r="H339" s="7" t="str">
        <f t="shared" si="35"/>
        <v>Basic</v>
      </c>
      <c r="I339" s="22">
        <f>IF(Table2[[#This Row],[MinCost]] &gt; Table2[[#This Row],[WTP_VND]], 1, 0)</f>
        <v>0</v>
      </c>
      <c r="J339" s="20">
        <f>IF(G339&lt;='RawData'!$D$201,G339,0)</f>
        <v>306080</v>
      </c>
    </row>
    <row r="340" spans="1:10" x14ac:dyDescent="0.15">
      <c r="A340" s="11" t="s">
        <v>385</v>
      </c>
      <c r="B340" s="7">
        <f>VLOOKUP(A340, RawData[], 2, 1)</f>
        <v>20.71</v>
      </c>
      <c r="C340" s="4">
        <v>251000</v>
      </c>
      <c r="D340" s="4">
        <f t="shared" si="33"/>
        <v>221390</v>
      </c>
      <c r="E340" s="4">
        <f t="shared" si="31"/>
        <v>231390</v>
      </c>
      <c r="F340" s="4">
        <f t="shared" si="32"/>
        <v>600000</v>
      </c>
      <c r="G340" s="7">
        <f t="shared" si="34"/>
        <v>221390</v>
      </c>
      <c r="H340" s="7" t="str">
        <f t="shared" si="35"/>
        <v>Basic</v>
      </c>
      <c r="I340" s="22">
        <f>IF(Table2[[#This Row],[MinCost]] &gt; Table2[[#This Row],[WTP_VND]], 1, 0)</f>
        <v>0</v>
      </c>
      <c r="J340" s="20">
        <f>IF(G340&lt;='RawData'!$D$201,G340,0)</f>
        <v>221390</v>
      </c>
    </row>
    <row r="341" spans="1:10" x14ac:dyDescent="0.15">
      <c r="A341" s="11" t="s">
        <v>386</v>
      </c>
      <c r="B341" s="7">
        <f>VLOOKUP(A341, RawData[], 2, 1)</f>
        <v>14.63</v>
      </c>
      <c r="C341" s="4">
        <v>210000</v>
      </c>
      <c r="D341" s="4">
        <f t="shared" si="33"/>
        <v>166670</v>
      </c>
      <c r="E341" s="4">
        <f t="shared" si="31"/>
        <v>225000</v>
      </c>
      <c r="F341" s="4">
        <f t="shared" si="32"/>
        <v>600000</v>
      </c>
      <c r="G341" s="7">
        <f t="shared" si="34"/>
        <v>166670</v>
      </c>
      <c r="H341" s="7" t="str">
        <f t="shared" si="35"/>
        <v>Basic</v>
      </c>
      <c r="I341" s="22">
        <f>IF(Table2[[#This Row],[MinCost]] &gt; Table2[[#This Row],[WTP_VND]], 1, 0)</f>
        <v>0</v>
      </c>
      <c r="J341" s="20">
        <f>IF(G341&lt;='RawData'!$D$201,G341,0)</f>
        <v>166670</v>
      </c>
    </row>
    <row r="342" spans="1:10" x14ac:dyDescent="0.15">
      <c r="A342" s="11" t="s">
        <v>387</v>
      </c>
      <c r="B342" s="7">
        <f>VLOOKUP(A342, RawData[], 2, 1)</f>
        <v>4.82</v>
      </c>
      <c r="C342" s="4">
        <v>168000</v>
      </c>
      <c r="D342" s="4">
        <f t="shared" si="33"/>
        <v>125000</v>
      </c>
      <c r="E342" s="4">
        <f t="shared" si="31"/>
        <v>225000</v>
      </c>
      <c r="F342" s="4">
        <f t="shared" si="32"/>
        <v>600000</v>
      </c>
      <c r="G342" s="7">
        <f t="shared" si="34"/>
        <v>125000</v>
      </c>
      <c r="H342" s="7" t="str">
        <f t="shared" si="35"/>
        <v>Basic</v>
      </c>
      <c r="I342" s="22">
        <f>IF(Table2[[#This Row],[MinCost]] &gt; Table2[[#This Row],[WTP_VND]], 1, 0)</f>
        <v>0</v>
      </c>
      <c r="J342" s="20">
        <f>IF(G342&lt;='RawData'!$D$201,G342,0)</f>
        <v>125000</v>
      </c>
    </row>
    <row r="343" spans="1:10" x14ac:dyDescent="0.15">
      <c r="A343" s="11" t="s">
        <v>388</v>
      </c>
      <c r="B343" s="7">
        <f>VLOOKUP(A343, RawData[], 2, 1)</f>
        <v>5.25</v>
      </c>
      <c r="C343" s="4">
        <v>165000</v>
      </c>
      <c r="D343" s="4">
        <f t="shared" si="33"/>
        <v>125000</v>
      </c>
      <c r="E343" s="4">
        <f t="shared" si="31"/>
        <v>225000</v>
      </c>
      <c r="F343" s="4">
        <f t="shared" si="32"/>
        <v>600000</v>
      </c>
      <c r="G343" s="7">
        <f t="shared" si="34"/>
        <v>125000</v>
      </c>
      <c r="H343" s="7" t="str">
        <f t="shared" si="35"/>
        <v>Basic</v>
      </c>
      <c r="I343" s="22">
        <f>IF(Table2[[#This Row],[MinCost]] &gt; Table2[[#This Row],[WTP_VND]], 1, 0)</f>
        <v>0</v>
      </c>
      <c r="J343" s="20">
        <f>IF(G343&lt;='RawData'!$D$201,G343,0)</f>
        <v>125000</v>
      </c>
    </row>
    <row r="344" spans="1:10" x14ac:dyDescent="0.15">
      <c r="A344" s="11" t="s">
        <v>389</v>
      </c>
      <c r="B344" s="7">
        <f>VLOOKUP(A344, RawData[], 2, 1)</f>
        <v>61.12</v>
      </c>
      <c r="C344" s="4">
        <v>466000</v>
      </c>
      <c r="D344" s="4">
        <f t="shared" si="33"/>
        <v>585080</v>
      </c>
      <c r="E344" s="4">
        <f t="shared" si="31"/>
        <v>595080</v>
      </c>
      <c r="F344" s="4">
        <f t="shared" si="32"/>
        <v>600000</v>
      </c>
      <c r="G344" s="7">
        <f t="shared" si="34"/>
        <v>585080</v>
      </c>
      <c r="H344" s="7" t="str">
        <f t="shared" si="35"/>
        <v>Basic</v>
      </c>
      <c r="I344" s="22">
        <f>IF(Table2[[#This Row],[MinCost]] &gt; Table2[[#This Row],[WTP_VND]], 1, 0)</f>
        <v>1</v>
      </c>
      <c r="J344" s="20">
        <f>IF(G344&lt;='RawData'!$D$201,G344,0)</f>
        <v>585080</v>
      </c>
    </row>
    <row r="345" spans="1:10" x14ac:dyDescent="0.15">
      <c r="A345" s="11" t="s">
        <v>390</v>
      </c>
      <c r="B345" s="7">
        <f>VLOOKUP(A345, RawData[], 2, 1)</f>
        <v>15.03</v>
      </c>
      <c r="C345" s="4">
        <v>228000</v>
      </c>
      <c r="D345" s="4">
        <f t="shared" si="33"/>
        <v>170270</v>
      </c>
      <c r="E345" s="4">
        <f t="shared" si="31"/>
        <v>225000</v>
      </c>
      <c r="F345" s="4">
        <f t="shared" si="32"/>
        <v>600000</v>
      </c>
      <c r="G345" s="7">
        <f t="shared" si="34"/>
        <v>170270</v>
      </c>
      <c r="H345" s="7" t="str">
        <f t="shared" si="35"/>
        <v>Basic</v>
      </c>
      <c r="I345" s="22">
        <f>IF(Table2[[#This Row],[MinCost]] &gt; Table2[[#This Row],[WTP_VND]], 1, 0)</f>
        <v>0</v>
      </c>
      <c r="J345" s="20">
        <f>IF(G345&lt;='RawData'!$D$201,G345,0)</f>
        <v>170270</v>
      </c>
    </row>
    <row r="346" spans="1:10" x14ac:dyDescent="0.15">
      <c r="A346" s="11" t="s">
        <v>391</v>
      </c>
      <c r="B346" s="7">
        <f>VLOOKUP(A346, RawData[], 2, 1)</f>
        <v>1.84</v>
      </c>
      <c r="C346" s="4">
        <v>152000</v>
      </c>
      <c r="D346" s="4">
        <f t="shared" si="33"/>
        <v>125000</v>
      </c>
      <c r="E346" s="4">
        <f t="shared" si="31"/>
        <v>225000</v>
      </c>
      <c r="F346" s="4">
        <f t="shared" si="32"/>
        <v>600000</v>
      </c>
      <c r="G346" s="7">
        <f t="shared" si="34"/>
        <v>125000</v>
      </c>
      <c r="H346" s="7" t="str">
        <f t="shared" si="35"/>
        <v>Basic</v>
      </c>
      <c r="I346" s="22">
        <f>IF(Table2[[#This Row],[MinCost]] &gt; Table2[[#This Row],[WTP_VND]], 1, 0)</f>
        <v>0</v>
      </c>
      <c r="J346" s="20">
        <f>IF(G346&lt;='RawData'!$D$201,G346,0)</f>
        <v>125000</v>
      </c>
    </row>
    <row r="347" spans="1:10" x14ac:dyDescent="0.15">
      <c r="A347" s="11" t="s">
        <v>392</v>
      </c>
      <c r="B347" s="7">
        <f>VLOOKUP(A347, RawData[], 2, 1)</f>
        <v>18.760000000000002</v>
      </c>
      <c r="C347" s="4">
        <v>243000</v>
      </c>
      <c r="D347" s="4">
        <f t="shared" si="33"/>
        <v>203840</v>
      </c>
      <c r="E347" s="4">
        <f t="shared" si="31"/>
        <v>225000</v>
      </c>
      <c r="F347" s="4">
        <f t="shared" si="32"/>
        <v>600000</v>
      </c>
      <c r="G347" s="7">
        <f t="shared" si="34"/>
        <v>203840</v>
      </c>
      <c r="H347" s="7" t="str">
        <f t="shared" si="35"/>
        <v>Basic</v>
      </c>
      <c r="I347" s="22">
        <f>IF(Table2[[#This Row],[MinCost]] &gt; Table2[[#This Row],[WTP_VND]], 1, 0)</f>
        <v>0</v>
      </c>
      <c r="J347" s="20">
        <f>IF(G347&lt;='RawData'!$D$201,G347,0)</f>
        <v>203840</v>
      </c>
    </row>
    <row r="348" spans="1:10" x14ac:dyDescent="0.15">
      <c r="A348" s="11" t="s">
        <v>393</v>
      </c>
      <c r="B348" s="7">
        <f>VLOOKUP(A348, RawData[], 2, 1)</f>
        <v>84.47</v>
      </c>
      <c r="C348" s="4">
        <v>564000</v>
      </c>
      <c r="D348" s="4">
        <f t="shared" si="33"/>
        <v>795230</v>
      </c>
      <c r="E348" s="4">
        <f t="shared" si="31"/>
        <v>805230</v>
      </c>
      <c r="F348" s="4">
        <f t="shared" si="32"/>
        <v>600000</v>
      </c>
      <c r="G348" s="7">
        <f t="shared" si="34"/>
        <v>600000</v>
      </c>
      <c r="H348" s="7" t="str">
        <f t="shared" si="35"/>
        <v>Unlimited</v>
      </c>
      <c r="I348" s="22">
        <f>IF(Table2[[#This Row],[MinCost]] &gt; Table2[[#This Row],[WTP_VND]], 1, 0)</f>
        <v>1</v>
      </c>
      <c r="J348" s="20">
        <f>IF(G348&lt;='RawData'!$D$201,G348,0)</f>
        <v>0</v>
      </c>
    </row>
    <row r="349" spans="1:10" x14ac:dyDescent="0.15">
      <c r="A349" s="11" t="s">
        <v>394</v>
      </c>
      <c r="B349" s="7">
        <f>VLOOKUP(A349, RawData[], 2, 1)</f>
        <v>9.16</v>
      </c>
      <c r="C349" s="4">
        <v>183000</v>
      </c>
      <c r="D349" s="4">
        <f t="shared" si="33"/>
        <v>125000</v>
      </c>
      <c r="E349" s="4">
        <f t="shared" si="31"/>
        <v>225000</v>
      </c>
      <c r="F349" s="4">
        <f t="shared" si="32"/>
        <v>600000</v>
      </c>
      <c r="G349" s="7">
        <f t="shared" si="34"/>
        <v>125000</v>
      </c>
      <c r="H349" s="7" t="str">
        <f t="shared" si="35"/>
        <v>Basic</v>
      </c>
      <c r="I349" s="22">
        <f>IF(Table2[[#This Row],[MinCost]] &gt; Table2[[#This Row],[WTP_VND]], 1, 0)</f>
        <v>0</v>
      </c>
      <c r="J349" s="20">
        <f>IF(G349&lt;='RawData'!$D$201,G349,0)</f>
        <v>125000</v>
      </c>
    </row>
    <row r="350" spans="1:10" x14ac:dyDescent="0.15">
      <c r="A350" s="11" t="s">
        <v>395</v>
      </c>
      <c r="B350" s="7">
        <f>VLOOKUP(A350, RawData[], 2, 1)</f>
        <v>7.02</v>
      </c>
      <c r="C350" s="4">
        <v>193000</v>
      </c>
      <c r="D350" s="4">
        <f t="shared" si="33"/>
        <v>125000</v>
      </c>
      <c r="E350" s="4">
        <f t="shared" si="31"/>
        <v>225000</v>
      </c>
      <c r="F350" s="4">
        <f t="shared" si="32"/>
        <v>600000</v>
      </c>
      <c r="G350" s="7">
        <f t="shared" si="34"/>
        <v>125000</v>
      </c>
      <c r="H350" s="7" t="str">
        <f t="shared" si="35"/>
        <v>Basic</v>
      </c>
      <c r="I350" s="22">
        <f>IF(Table2[[#This Row],[MinCost]] &gt; Table2[[#This Row],[WTP_VND]], 1, 0)</f>
        <v>0</v>
      </c>
      <c r="J350" s="20">
        <f>IF(G350&lt;='RawData'!$D$201,G350,0)</f>
        <v>125000</v>
      </c>
    </row>
    <row r="351" spans="1:10" x14ac:dyDescent="0.15">
      <c r="A351" s="11" t="s">
        <v>396</v>
      </c>
      <c r="B351" s="7">
        <f>VLOOKUP(A351, RawData[], 2, 1)</f>
        <v>2.98</v>
      </c>
      <c r="C351" s="4">
        <v>142000</v>
      </c>
      <c r="D351" s="4">
        <f t="shared" si="33"/>
        <v>125000</v>
      </c>
      <c r="E351" s="4">
        <f t="shared" si="31"/>
        <v>225000</v>
      </c>
      <c r="F351" s="4">
        <f t="shared" si="32"/>
        <v>600000</v>
      </c>
      <c r="G351" s="7">
        <f t="shared" si="34"/>
        <v>125000</v>
      </c>
      <c r="H351" s="7" t="str">
        <f t="shared" si="35"/>
        <v>Basic</v>
      </c>
      <c r="I351" s="22">
        <f>IF(Table2[[#This Row],[MinCost]] &gt; Table2[[#This Row],[WTP_VND]], 1, 0)</f>
        <v>0</v>
      </c>
      <c r="J351" s="20">
        <f>IF(G351&lt;='RawData'!$D$201,G351,0)</f>
        <v>125000</v>
      </c>
    </row>
    <row r="352" spans="1:10" x14ac:dyDescent="0.15">
      <c r="A352" s="11" t="s">
        <v>397</v>
      </c>
      <c r="B352" s="7">
        <f>VLOOKUP(A352, RawData[], 2, 1)</f>
        <v>14.25</v>
      </c>
      <c r="C352" s="4">
        <v>226000</v>
      </c>
      <c r="D352" s="4">
        <f t="shared" si="33"/>
        <v>163250</v>
      </c>
      <c r="E352" s="4">
        <f t="shared" si="31"/>
        <v>225000</v>
      </c>
      <c r="F352" s="4">
        <f t="shared" si="32"/>
        <v>600000</v>
      </c>
      <c r="G352" s="7">
        <f t="shared" si="34"/>
        <v>163250</v>
      </c>
      <c r="H352" s="7" t="str">
        <f t="shared" si="35"/>
        <v>Basic</v>
      </c>
      <c r="I352" s="22">
        <f>IF(Table2[[#This Row],[MinCost]] &gt; Table2[[#This Row],[WTP_VND]], 1, 0)</f>
        <v>0</v>
      </c>
      <c r="J352" s="20">
        <f>IF(G352&lt;='RawData'!$D$201,G352,0)</f>
        <v>163250</v>
      </c>
    </row>
    <row r="353" spans="1:10" x14ac:dyDescent="0.15">
      <c r="A353" s="11" t="s">
        <v>398</v>
      </c>
      <c r="B353" s="7">
        <f>VLOOKUP(A353, RawData[], 2, 1)</f>
        <v>34.32</v>
      </c>
      <c r="C353" s="4">
        <v>291000</v>
      </c>
      <c r="D353" s="4">
        <f t="shared" si="33"/>
        <v>343880</v>
      </c>
      <c r="E353" s="4">
        <f t="shared" si="31"/>
        <v>353880</v>
      </c>
      <c r="F353" s="4">
        <f t="shared" si="32"/>
        <v>600000</v>
      </c>
      <c r="G353" s="7">
        <f t="shared" si="34"/>
        <v>343880</v>
      </c>
      <c r="H353" s="7" t="str">
        <f t="shared" si="35"/>
        <v>Basic</v>
      </c>
      <c r="I353" s="22">
        <f>IF(Table2[[#This Row],[MinCost]] &gt; Table2[[#This Row],[WTP_VND]], 1, 0)</f>
        <v>1</v>
      </c>
      <c r="J353" s="20">
        <f>IF(G353&lt;='RawData'!$D$201,G353,0)</f>
        <v>343880</v>
      </c>
    </row>
    <row r="354" spans="1:10" x14ac:dyDescent="0.15">
      <c r="A354" s="11" t="s">
        <v>399</v>
      </c>
      <c r="B354" s="7">
        <f>VLOOKUP(A354, RawData[], 2, 1)</f>
        <v>61.48</v>
      </c>
      <c r="C354" s="4">
        <v>444000</v>
      </c>
      <c r="D354" s="4">
        <f t="shared" si="33"/>
        <v>588320</v>
      </c>
      <c r="E354" s="4">
        <f t="shared" si="31"/>
        <v>598320</v>
      </c>
      <c r="F354" s="4">
        <f t="shared" si="32"/>
        <v>600000</v>
      </c>
      <c r="G354" s="7">
        <f t="shared" si="34"/>
        <v>588320</v>
      </c>
      <c r="H354" s="7" t="str">
        <f t="shared" si="35"/>
        <v>Basic</v>
      </c>
      <c r="I354" s="22">
        <f>IF(Table2[[#This Row],[MinCost]] &gt; Table2[[#This Row],[WTP_VND]], 1, 0)</f>
        <v>1</v>
      </c>
      <c r="J354" s="20">
        <f>IF(G354&lt;='RawData'!$D$201,G354,0)</f>
        <v>588320</v>
      </c>
    </row>
    <row r="355" spans="1:10" x14ac:dyDescent="0.15">
      <c r="A355" s="11" t="s">
        <v>400</v>
      </c>
      <c r="B355" s="7">
        <f>VLOOKUP(A355, RawData[], 2, 1)</f>
        <v>32.75</v>
      </c>
      <c r="C355" s="4">
        <v>332000</v>
      </c>
      <c r="D355" s="4">
        <f t="shared" si="33"/>
        <v>329750</v>
      </c>
      <c r="E355" s="4">
        <f t="shared" si="31"/>
        <v>339750</v>
      </c>
      <c r="F355" s="4">
        <f t="shared" si="32"/>
        <v>600000</v>
      </c>
      <c r="G355" s="7">
        <f t="shared" si="34"/>
        <v>329750</v>
      </c>
      <c r="H355" s="7" t="str">
        <f t="shared" si="35"/>
        <v>Basic</v>
      </c>
      <c r="I355" s="22">
        <f>IF(Table2[[#This Row],[MinCost]] &gt; Table2[[#This Row],[WTP_VND]], 1, 0)</f>
        <v>0</v>
      </c>
      <c r="J355" s="20">
        <f>IF(G355&lt;='RawData'!$D$201,G355,0)</f>
        <v>329750</v>
      </c>
    </row>
    <row r="356" spans="1:10" x14ac:dyDescent="0.15">
      <c r="A356" s="11" t="s">
        <v>401</v>
      </c>
      <c r="B356" s="7">
        <f>VLOOKUP(A356, RawData[], 2, 1)</f>
        <v>7.77</v>
      </c>
      <c r="C356" s="4">
        <v>162000</v>
      </c>
      <c r="D356" s="4">
        <f t="shared" si="33"/>
        <v>125000</v>
      </c>
      <c r="E356" s="4">
        <f t="shared" si="31"/>
        <v>225000</v>
      </c>
      <c r="F356" s="4">
        <f t="shared" si="32"/>
        <v>600000</v>
      </c>
      <c r="G356" s="7">
        <f t="shared" si="34"/>
        <v>125000</v>
      </c>
      <c r="H356" s="7" t="str">
        <f t="shared" si="35"/>
        <v>Basic</v>
      </c>
      <c r="I356" s="22">
        <f>IF(Table2[[#This Row],[MinCost]] &gt; Table2[[#This Row],[WTP_VND]], 1, 0)</f>
        <v>0</v>
      </c>
      <c r="J356" s="20">
        <f>IF(G356&lt;='RawData'!$D$201,G356,0)</f>
        <v>125000</v>
      </c>
    </row>
    <row r="357" spans="1:10" x14ac:dyDescent="0.15">
      <c r="A357" s="11" t="s">
        <v>402</v>
      </c>
      <c r="B357" s="7">
        <f>VLOOKUP(A357, RawData[], 2, 1)</f>
        <v>1.23</v>
      </c>
      <c r="C357" s="4">
        <v>144000</v>
      </c>
      <c r="D357" s="4">
        <f t="shared" si="33"/>
        <v>125000</v>
      </c>
      <c r="E357" s="4">
        <f t="shared" si="31"/>
        <v>225000</v>
      </c>
      <c r="F357" s="4">
        <f t="shared" si="32"/>
        <v>600000</v>
      </c>
      <c r="G357" s="7">
        <f t="shared" si="34"/>
        <v>125000</v>
      </c>
      <c r="H357" s="7" t="str">
        <f t="shared" si="35"/>
        <v>Basic</v>
      </c>
      <c r="I357" s="22">
        <f>IF(Table2[[#This Row],[MinCost]] &gt; Table2[[#This Row],[WTP_VND]], 1, 0)</f>
        <v>0</v>
      </c>
      <c r="J357" s="20">
        <f>IF(G357&lt;='RawData'!$D$201,G357,0)</f>
        <v>125000</v>
      </c>
    </row>
    <row r="358" spans="1:10" x14ac:dyDescent="0.15">
      <c r="A358" s="11" t="s">
        <v>403</v>
      </c>
      <c r="B358" s="7">
        <f>VLOOKUP(A358, RawData[], 2, 1)</f>
        <v>41.43</v>
      </c>
      <c r="C358" s="4">
        <v>320000</v>
      </c>
      <c r="D358" s="4">
        <f t="shared" si="33"/>
        <v>407870</v>
      </c>
      <c r="E358" s="4">
        <f t="shared" si="31"/>
        <v>417870</v>
      </c>
      <c r="F358" s="4">
        <f t="shared" si="32"/>
        <v>600000</v>
      </c>
      <c r="G358" s="7">
        <f t="shared" si="34"/>
        <v>407870</v>
      </c>
      <c r="H358" s="7" t="str">
        <f t="shared" si="35"/>
        <v>Basic</v>
      </c>
      <c r="I358" s="22">
        <f>IF(Table2[[#This Row],[MinCost]] &gt; Table2[[#This Row],[WTP_VND]], 1, 0)</f>
        <v>1</v>
      </c>
      <c r="J358" s="20">
        <f>IF(G358&lt;='RawData'!$D$201,G358,0)</f>
        <v>407870</v>
      </c>
    </row>
    <row r="359" spans="1:10" x14ac:dyDescent="0.15">
      <c r="A359" s="11" t="s">
        <v>404</v>
      </c>
      <c r="B359" s="7">
        <f>VLOOKUP(A359, RawData[], 2, 1)</f>
        <v>34.18</v>
      </c>
      <c r="C359" s="4">
        <v>331000</v>
      </c>
      <c r="D359" s="4">
        <f t="shared" si="33"/>
        <v>342620</v>
      </c>
      <c r="E359" s="4">
        <f t="shared" si="31"/>
        <v>352620</v>
      </c>
      <c r="F359" s="4">
        <f t="shared" si="32"/>
        <v>600000</v>
      </c>
      <c r="G359" s="7">
        <f t="shared" si="34"/>
        <v>342620</v>
      </c>
      <c r="H359" s="7" t="str">
        <f t="shared" si="35"/>
        <v>Basic</v>
      </c>
      <c r="I359" s="22">
        <f>IF(Table2[[#This Row],[MinCost]] &gt; Table2[[#This Row],[WTP_VND]], 1, 0)</f>
        <v>1</v>
      </c>
      <c r="J359" s="20">
        <f>IF(G359&lt;='RawData'!$D$201,G359,0)</f>
        <v>342620</v>
      </c>
    </row>
    <row r="360" spans="1:10" x14ac:dyDescent="0.15">
      <c r="A360" s="11" t="s">
        <v>405</v>
      </c>
      <c r="B360" s="7">
        <f>VLOOKUP(A360, RawData[], 2, 1)</f>
        <v>1.62</v>
      </c>
      <c r="C360" s="4">
        <v>155000</v>
      </c>
      <c r="D360" s="4">
        <f t="shared" si="33"/>
        <v>125000</v>
      </c>
      <c r="E360" s="4">
        <f t="shared" si="31"/>
        <v>225000</v>
      </c>
      <c r="F360" s="4">
        <f t="shared" si="32"/>
        <v>600000</v>
      </c>
      <c r="G360" s="7">
        <f t="shared" si="34"/>
        <v>125000</v>
      </c>
      <c r="H360" s="7" t="str">
        <f t="shared" si="35"/>
        <v>Basic</v>
      </c>
      <c r="I360" s="22">
        <f>IF(Table2[[#This Row],[MinCost]] &gt; Table2[[#This Row],[WTP_VND]], 1, 0)</f>
        <v>0</v>
      </c>
      <c r="J360" s="20">
        <f>IF(G360&lt;='RawData'!$D$201,G360,0)</f>
        <v>125000</v>
      </c>
    </row>
    <row r="361" spans="1:10" x14ac:dyDescent="0.15">
      <c r="A361" s="11" t="s">
        <v>406</v>
      </c>
      <c r="B361" s="7">
        <f>VLOOKUP(A361, RawData[], 2, 1)</f>
        <v>31.54</v>
      </c>
      <c r="C361" s="4">
        <v>282000</v>
      </c>
      <c r="D361" s="4">
        <f t="shared" si="33"/>
        <v>318860</v>
      </c>
      <c r="E361" s="4">
        <f t="shared" si="31"/>
        <v>328860</v>
      </c>
      <c r="F361" s="4">
        <f t="shared" si="32"/>
        <v>600000</v>
      </c>
      <c r="G361" s="7">
        <f t="shared" si="34"/>
        <v>318860</v>
      </c>
      <c r="H361" s="7" t="str">
        <f t="shared" si="35"/>
        <v>Basic</v>
      </c>
      <c r="I361" s="22">
        <f>IF(Table2[[#This Row],[MinCost]] &gt; Table2[[#This Row],[WTP_VND]], 1, 0)</f>
        <v>1</v>
      </c>
      <c r="J361" s="20">
        <f>IF(G361&lt;='RawData'!$D$201,G361,0)</f>
        <v>318860</v>
      </c>
    </row>
    <row r="362" spans="1:10" x14ac:dyDescent="0.15">
      <c r="A362" s="11" t="s">
        <v>407</v>
      </c>
      <c r="B362" s="7">
        <f>VLOOKUP(A362, RawData[], 2, 1)</f>
        <v>58.53</v>
      </c>
      <c r="C362" s="4">
        <v>444000</v>
      </c>
      <c r="D362" s="4">
        <f t="shared" si="33"/>
        <v>561770</v>
      </c>
      <c r="E362" s="4">
        <f t="shared" si="31"/>
        <v>571770</v>
      </c>
      <c r="F362" s="4">
        <f t="shared" si="32"/>
        <v>600000</v>
      </c>
      <c r="G362" s="7">
        <f t="shared" si="34"/>
        <v>561770</v>
      </c>
      <c r="H362" s="7" t="str">
        <f t="shared" si="35"/>
        <v>Basic</v>
      </c>
      <c r="I362" s="22">
        <f>IF(Table2[[#This Row],[MinCost]] &gt; Table2[[#This Row],[WTP_VND]], 1, 0)</f>
        <v>1</v>
      </c>
      <c r="J362" s="20">
        <f>IF(G362&lt;='RawData'!$D$201,G362,0)</f>
        <v>561770</v>
      </c>
    </row>
    <row r="363" spans="1:10" x14ac:dyDescent="0.15">
      <c r="A363" s="11" t="s">
        <v>408</v>
      </c>
      <c r="B363" s="7">
        <f>VLOOKUP(A363, RawData[], 2, 1)</f>
        <v>13.09</v>
      </c>
      <c r="C363" s="4">
        <v>209000</v>
      </c>
      <c r="D363" s="4">
        <f t="shared" si="33"/>
        <v>152810</v>
      </c>
      <c r="E363" s="4">
        <f t="shared" si="31"/>
        <v>225000</v>
      </c>
      <c r="F363" s="4">
        <f t="shared" si="32"/>
        <v>600000</v>
      </c>
      <c r="G363" s="7">
        <f t="shared" si="34"/>
        <v>152810</v>
      </c>
      <c r="H363" s="7" t="str">
        <f t="shared" si="35"/>
        <v>Basic</v>
      </c>
      <c r="I363" s="22">
        <f>IF(Table2[[#This Row],[MinCost]] &gt; Table2[[#This Row],[WTP_VND]], 1, 0)</f>
        <v>0</v>
      </c>
      <c r="J363" s="20">
        <f>IF(G363&lt;='RawData'!$D$201,G363,0)</f>
        <v>152810</v>
      </c>
    </row>
    <row r="364" spans="1:10" x14ac:dyDescent="0.15">
      <c r="A364" s="11" t="s">
        <v>409</v>
      </c>
      <c r="B364" s="7">
        <f>VLOOKUP(A364, RawData[], 2, 1)</f>
        <v>4.2</v>
      </c>
      <c r="C364" s="4">
        <v>178000</v>
      </c>
      <c r="D364" s="4">
        <f t="shared" si="33"/>
        <v>125000</v>
      </c>
      <c r="E364" s="4">
        <f t="shared" si="31"/>
        <v>225000</v>
      </c>
      <c r="F364" s="4">
        <f t="shared" si="32"/>
        <v>600000</v>
      </c>
      <c r="G364" s="7">
        <f t="shared" si="34"/>
        <v>125000</v>
      </c>
      <c r="H364" s="7" t="str">
        <f t="shared" si="35"/>
        <v>Basic</v>
      </c>
      <c r="I364" s="22">
        <f>IF(Table2[[#This Row],[MinCost]] &gt; Table2[[#This Row],[WTP_VND]], 1, 0)</f>
        <v>0</v>
      </c>
      <c r="J364" s="20">
        <f>IF(G364&lt;='RawData'!$D$201,G364,0)</f>
        <v>125000</v>
      </c>
    </row>
    <row r="365" spans="1:10" x14ac:dyDescent="0.15">
      <c r="A365" s="11" t="s">
        <v>410</v>
      </c>
      <c r="B365" s="7">
        <f>VLOOKUP(A365, RawData[], 2, 1)</f>
        <v>0.17</v>
      </c>
      <c r="C365" s="4">
        <v>117000</v>
      </c>
      <c r="D365" s="4">
        <f t="shared" si="33"/>
        <v>125000</v>
      </c>
      <c r="E365" s="4">
        <f t="shared" si="31"/>
        <v>225000</v>
      </c>
      <c r="F365" s="4">
        <f t="shared" si="32"/>
        <v>600000</v>
      </c>
      <c r="G365" s="7">
        <f t="shared" si="34"/>
        <v>125000</v>
      </c>
      <c r="H365" s="7" t="str">
        <f t="shared" si="35"/>
        <v>Basic</v>
      </c>
      <c r="I365" s="22">
        <f>IF(Table2[[#This Row],[MinCost]] &gt; Table2[[#This Row],[WTP_VND]], 1, 0)</f>
        <v>1</v>
      </c>
      <c r="J365" s="20">
        <f>IF(G365&lt;='RawData'!$D$201,G365,0)</f>
        <v>125000</v>
      </c>
    </row>
    <row r="366" spans="1:10" x14ac:dyDescent="0.15">
      <c r="A366" s="11" t="s">
        <v>411</v>
      </c>
      <c r="B366" s="7">
        <f>VLOOKUP(A366, RawData[], 2, 1)</f>
        <v>5.08</v>
      </c>
      <c r="C366" s="4">
        <v>154000</v>
      </c>
      <c r="D366" s="4">
        <f t="shared" si="33"/>
        <v>125000</v>
      </c>
      <c r="E366" s="4">
        <f t="shared" si="31"/>
        <v>225000</v>
      </c>
      <c r="F366" s="4">
        <f t="shared" si="32"/>
        <v>600000</v>
      </c>
      <c r="G366" s="7">
        <f t="shared" si="34"/>
        <v>125000</v>
      </c>
      <c r="H366" s="7" t="str">
        <f t="shared" si="35"/>
        <v>Basic</v>
      </c>
      <c r="I366" s="22">
        <f>IF(Table2[[#This Row],[MinCost]] &gt; Table2[[#This Row],[WTP_VND]], 1, 0)</f>
        <v>0</v>
      </c>
      <c r="J366" s="20">
        <f>IF(G366&lt;='RawData'!$D$201,G366,0)</f>
        <v>125000</v>
      </c>
    </row>
    <row r="367" spans="1:10" x14ac:dyDescent="0.15">
      <c r="A367" s="11" t="s">
        <v>412</v>
      </c>
      <c r="B367" s="7">
        <f>VLOOKUP(A367, RawData[], 2, 1)</f>
        <v>20.48</v>
      </c>
      <c r="C367" s="4">
        <v>235000</v>
      </c>
      <c r="D367" s="4">
        <f t="shared" si="33"/>
        <v>219320</v>
      </c>
      <c r="E367" s="4">
        <f t="shared" si="31"/>
        <v>229320</v>
      </c>
      <c r="F367" s="4">
        <f t="shared" si="32"/>
        <v>600000</v>
      </c>
      <c r="G367" s="7">
        <f t="shared" si="34"/>
        <v>219320</v>
      </c>
      <c r="H367" s="7" t="str">
        <f t="shared" si="35"/>
        <v>Basic</v>
      </c>
      <c r="I367" s="22">
        <f>IF(Table2[[#This Row],[MinCost]] &gt; Table2[[#This Row],[WTP_VND]], 1, 0)</f>
        <v>0</v>
      </c>
      <c r="J367" s="20">
        <f>IF(G367&lt;='RawData'!$D$201,G367,0)</f>
        <v>219320</v>
      </c>
    </row>
    <row r="368" spans="1:10" x14ac:dyDescent="0.15">
      <c r="A368" s="11" t="s">
        <v>413</v>
      </c>
      <c r="B368" s="7">
        <f>VLOOKUP(A368, RawData[], 2, 1)</f>
        <v>14.65</v>
      </c>
      <c r="C368" s="4">
        <v>250000</v>
      </c>
      <c r="D368" s="4">
        <f t="shared" si="33"/>
        <v>166850</v>
      </c>
      <c r="E368" s="4">
        <f t="shared" si="31"/>
        <v>225000</v>
      </c>
      <c r="F368" s="4">
        <f t="shared" si="32"/>
        <v>600000</v>
      </c>
      <c r="G368" s="7">
        <f t="shared" si="34"/>
        <v>166850</v>
      </c>
      <c r="H368" s="7" t="str">
        <f t="shared" si="35"/>
        <v>Basic</v>
      </c>
      <c r="I368" s="22">
        <f>IF(Table2[[#This Row],[MinCost]] &gt; Table2[[#This Row],[WTP_VND]], 1, 0)</f>
        <v>0</v>
      </c>
      <c r="J368" s="20">
        <f>IF(G368&lt;='RawData'!$D$201,G368,0)</f>
        <v>166850</v>
      </c>
    </row>
    <row r="369" spans="1:10" x14ac:dyDescent="0.15">
      <c r="A369" s="11" t="s">
        <v>414</v>
      </c>
      <c r="B369" s="7">
        <f>VLOOKUP(A369, RawData[], 2, 1)</f>
        <v>22.6</v>
      </c>
      <c r="C369" s="4">
        <v>252000</v>
      </c>
      <c r="D369" s="4">
        <f t="shared" si="33"/>
        <v>238400</v>
      </c>
      <c r="E369" s="4">
        <f t="shared" si="31"/>
        <v>248400</v>
      </c>
      <c r="F369" s="4">
        <f t="shared" si="32"/>
        <v>600000</v>
      </c>
      <c r="G369" s="7">
        <f t="shared" si="34"/>
        <v>238400</v>
      </c>
      <c r="H369" s="7" t="str">
        <f t="shared" si="35"/>
        <v>Basic</v>
      </c>
      <c r="I369" s="22">
        <f>IF(Table2[[#This Row],[MinCost]] &gt; Table2[[#This Row],[WTP_VND]], 1, 0)</f>
        <v>0</v>
      </c>
      <c r="J369" s="20">
        <f>IF(G369&lt;='RawData'!$D$201,G369,0)</f>
        <v>238400</v>
      </c>
    </row>
    <row r="370" spans="1:10" x14ac:dyDescent="0.15">
      <c r="A370" s="11" t="s">
        <v>415</v>
      </c>
      <c r="B370" s="7">
        <f>VLOOKUP(A370, RawData[], 2, 1)</f>
        <v>12.14</v>
      </c>
      <c r="C370" s="4">
        <v>207000</v>
      </c>
      <c r="D370" s="4">
        <f t="shared" si="33"/>
        <v>144260</v>
      </c>
      <c r="E370" s="4">
        <f t="shared" si="31"/>
        <v>225000</v>
      </c>
      <c r="F370" s="4">
        <f t="shared" si="32"/>
        <v>600000</v>
      </c>
      <c r="G370" s="7">
        <f t="shared" si="34"/>
        <v>144260</v>
      </c>
      <c r="H370" s="7" t="str">
        <f t="shared" si="35"/>
        <v>Basic</v>
      </c>
      <c r="I370" s="22">
        <f>IF(Table2[[#This Row],[MinCost]] &gt; Table2[[#This Row],[WTP_VND]], 1, 0)</f>
        <v>0</v>
      </c>
      <c r="J370" s="20">
        <f>IF(G370&lt;='RawData'!$D$201,G370,0)</f>
        <v>144260</v>
      </c>
    </row>
    <row r="371" spans="1:10" x14ac:dyDescent="0.15">
      <c r="A371" s="11" t="s">
        <v>416</v>
      </c>
      <c r="B371" s="7">
        <f>VLOOKUP(A371, RawData[], 2, 1)</f>
        <v>2.02</v>
      </c>
      <c r="C371" s="4">
        <v>140000</v>
      </c>
      <c r="D371" s="4">
        <f t="shared" si="33"/>
        <v>125000</v>
      </c>
      <c r="E371" s="4">
        <f t="shared" si="31"/>
        <v>225000</v>
      </c>
      <c r="F371" s="4">
        <f t="shared" si="32"/>
        <v>600000</v>
      </c>
      <c r="G371" s="7">
        <f t="shared" si="34"/>
        <v>125000</v>
      </c>
      <c r="H371" s="7" t="str">
        <f t="shared" si="35"/>
        <v>Basic</v>
      </c>
      <c r="I371" s="22">
        <f>IF(Table2[[#This Row],[MinCost]] &gt; Table2[[#This Row],[WTP_VND]], 1, 0)</f>
        <v>0</v>
      </c>
      <c r="J371" s="20">
        <f>IF(G371&lt;='RawData'!$D$201,G371,0)</f>
        <v>125000</v>
      </c>
    </row>
    <row r="372" spans="1:10" x14ac:dyDescent="0.15">
      <c r="A372" s="11" t="s">
        <v>417</v>
      </c>
      <c r="B372" s="7">
        <f>VLOOKUP(A372, RawData[], 2, 1)</f>
        <v>11.49</v>
      </c>
      <c r="C372" s="4">
        <v>201000</v>
      </c>
      <c r="D372" s="4">
        <f t="shared" si="33"/>
        <v>138410</v>
      </c>
      <c r="E372" s="4">
        <f t="shared" si="31"/>
        <v>225000</v>
      </c>
      <c r="F372" s="4">
        <f t="shared" si="32"/>
        <v>600000</v>
      </c>
      <c r="G372" s="7">
        <f t="shared" si="34"/>
        <v>138410</v>
      </c>
      <c r="H372" s="7" t="str">
        <f t="shared" si="35"/>
        <v>Basic</v>
      </c>
      <c r="I372" s="22">
        <f>IF(Table2[[#This Row],[MinCost]] &gt; Table2[[#This Row],[WTP_VND]], 1, 0)</f>
        <v>0</v>
      </c>
      <c r="J372" s="20">
        <f>IF(G372&lt;='RawData'!$D$201,G372,0)</f>
        <v>138410</v>
      </c>
    </row>
    <row r="373" spans="1:10" x14ac:dyDescent="0.15">
      <c r="A373" s="11" t="s">
        <v>418</v>
      </c>
      <c r="B373" s="7">
        <f>VLOOKUP(A373, RawData[], 2, 1)</f>
        <v>15.13</v>
      </c>
      <c r="C373" s="4">
        <v>224000</v>
      </c>
      <c r="D373" s="4">
        <f t="shared" si="33"/>
        <v>171170</v>
      </c>
      <c r="E373" s="4">
        <f t="shared" si="31"/>
        <v>225000</v>
      </c>
      <c r="F373" s="4">
        <f t="shared" si="32"/>
        <v>600000</v>
      </c>
      <c r="G373" s="7">
        <f t="shared" si="34"/>
        <v>171170</v>
      </c>
      <c r="H373" s="7" t="str">
        <f t="shared" si="35"/>
        <v>Basic</v>
      </c>
      <c r="I373" s="22">
        <f>IF(Table2[[#This Row],[MinCost]] &gt; Table2[[#This Row],[WTP_VND]], 1, 0)</f>
        <v>0</v>
      </c>
      <c r="J373" s="20">
        <f>IF(G373&lt;='RawData'!$D$201,G373,0)</f>
        <v>171170</v>
      </c>
    </row>
    <row r="374" spans="1:10" x14ac:dyDescent="0.15">
      <c r="A374" s="11" t="s">
        <v>419</v>
      </c>
      <c r="B374" s="7">
        <f>VLOOKUP(A374, RawData[], 2, 1)</f>
        <v>21.46</v>
      </c>
      <c r="C374" s="4">
        <v>244000</v>
      </c>
      <c r="D374" s="4">
        <f t="shared" si="33"/>
        <v>228140</v>
      </c>
      <c r="E374" s="4">
        <f t="shared" si="31"/>
        <v>238140</v>
      </c>
      <c r="F374" s="4">
        <f t="shared" si="32"/>
        <v>600000</v>
      </c>
      <c r="G374" s="7">
        <f t="shared" si="34"/>
        <v>228140</v>
      </c>
      <c r="H374" s="7" t="str">
        <f t="shared" si="35"/>
        <v>Basic</v>
      </c>
      <c r="I374" s="22">
        <f>IF(Table2[[#This Row],[MinCost]] &gt; Table2[[#This Row],[WTP_VND]], 1, 0)</f>
        <v>0</v>
      </c>
      <c r="J374" s="20">
        <f>IF(G374&lt;='RawData'!$D$201,G374,0)</f>
        <v>228140</v>
      </c>
    </row>
    <row r="375" spans="1:10" x14ac:dyDescent="0.15">
      <c r="A375" s="11" t="s">
        <v>420</v>
      </c>
      <c r="B375" s="7">
        <f>VLOOKUP(A375, RawData[], 2, 1)</f>
        <v>12.45</v>
      </c>
      <c r="C375" s="4">
        <v>195000</v>
      </c>
      <c r="D375" s="4">
        <f t="shared" si="33"/>
        <v>147050</v>
      </c>
      <c r="E375" s="4">
        <f t="shared" si="31"/>
        <v>225000</v>
      </c>
      <c r="F375" s="4">
        <f t="shared" si="32"/>
        <v>600000</v>
      </c>
      <c r="G375" s="7">
        <f t="shared" si="34"/>
        <v>147050</v>
      </c>
      <c r="H375" s="7" t="str">
        <f t="shared" si="35"/>
        <v>Basic</v>
      </c>
      <c r="I375" s="22">
        <f>IF(Table2[[#This Row],[MinCost]] &gt; Table2[[#This Row],[WTP_VND]], 1, 0)</f>
        <v>0</v>
      </c>
      <c r="J375" s="20">
        <f>IF(G375&lt;='RawData'!$D$201,G375,0)</f>
        <v>147050</v>
      </c>
    </row>
    <row r="376" spans="1:10" x14ac:dyDescent="0.15">
      <c r="A376" s="11" t="s">
        <v>421</v>
      </c>
      <c r="B376" s="7">
        <f>VLOOKUP(A376, RawData[], 2, 1)</f>
        <v>1.48</v>
      </c>
      <c r="C376" s="4">
        <v>137000</v>
      </c>
      <c r="D376" s="4">
        <f t="shared" si="33"/>
        <v>125000</v>
      </c>
      <c r="E376" s="4">
        <f t="shared" si="31"/>
        <v>225000</v>
      </c>
      <c r="F376" s="4">
        <f t="shared" si="32"/>
        <v>600000</v>
      </c>
      <c r="G376" s="7">
        <f t="shared" si="34"/>
        <v>125000</v>
      </c>
      <c r="H376" s="7" t="str">
        <f t="shared" si="35"/>
        <v>Basic</v>
      </c>
      <c r="I376" s="22">
        <f>IF(Table2[[#This Row],[MinCost]] &gt; Table2[[#This Row],[WTP_VND]], 1, 0)</f>
        <v>0</v>
      </c>
      <c r="J376" s="20">
        <f>IF(G376&lt;='RawData'!$D$201,G376,0)</f>
        <v>125000</v>
      </c>
    </row>
    <row r="377" spans="1:10" x14ac:dyDescent="0.15">
      <c r="A377" s="11" t="s">
        <v>422</v>
      </c>
      <c r="B377" s="7">
        <f>VLOOKUP(A377, RawData[], 2, 1)</f>
        <v>1.87</v>
      </c>
      <c r="C377" s="4">
        <v>165000</v>
      </c>
      <c r="D377" s="4">
        <f t="shared" si="33"/>
        <v>125000</v>
      </c>
      <c r="E377" s="4">
        <f t="shared" si="31"/>
        <v>225000</v>
      </c>
      <c r="F377" s="4">
        <f t="shared" si="32"/>
        <v>600000</v>
      </c>
      <c r="G377" s="7">
        <f t="shared" si="34"/>
        <v>125000</v>
      </c>
      <c r="H377" s="7" t="str">
        <f t="shared" si="35"/>
        <v>Basic</v>
      </c>
      <c r="I377" s="22">
        <f>IF(Table2[[#This Row],[MinCost]] &gt; Table2[[#This Row],[WTP_VND]], 1, 0)</f>
        <v>0</v>
      </c>
      <c r="J377" s="20">
        <f>IF(G377&lt;='RawData'!$D$201,G377,0)</f>
        <v>125000</v>
      </c>
    </row>
    <row r="378" spans="1:10" x14ac:dyDescent="0.15">
      <c r="A378" s="11" t="s">
        <v>423</v>
      </c>
      <c r="B378" s="7">
        <f>VLOOKUP(A378, RawData[], 2, 1)</f>
        <v>13.25</v>
      </c>
      <c r="C378" s="4">
        <v>225000</v>
      </c>
      <c r="D378" s="4">
        <f t="shared" si="33"/>
        <v>154250</v>
      </c>
      <c r="E378" s="4">
        <f t="shared" si="31"/>
        <v>225000</v>
      </c>
      <c r="F378" s="4">
        <f t="shared" si="32"/>
        <v>600000</v>
      </c>
      <c r="G378" s="7">
        <f t="shared" si="34"/>
        <v>154250</v>
      </c>
      <c r="H378" s="7" t="str">
        <f t="shared" si="35"/>
        <v>Basic</v>
      </c>
      <c r="I378" s="22">
        <f>IF(Table2[[#This Row],[MinCost]] &gt; Table2[[#This Row],[WTP_VND]], 1, 0)</f>
        <v>0</v>
      </c>
      <c r="J378" s="20">
        <f>IF(G378&lt;='RawData'!$D$201,G378,0)</f>
        <v>154250</v>
      </c>
    </row>
    <row r="379" spans="1:10" x14ac:dyDescent="0.15">
      <c r="A379" s="11" t="s">
        <v>424</v>
      </c>
      <c r="B379" s="7">
        <f>VLOOKUP(A379, RawData[], 2, 1)</f>
        <v>8.25</v>
      </c>
      <c r="C379" s="4">
        <v>164000</v>
      </c>
      <c r="D379" s="4">
        <f t="shared" si="33"/>
        <v>125000</v>
      </c>
      <c r="E379" s="4">
        <f t="shared" si="31"/>
        <v>225000</v>
      </c>
      <c r="F379" s="4">
        <f t="shared" si="32"/>
        <v>600000</v>
      </c>
      <c r="G379" s="7">
        <f t="shared" si="34"/>
        <v>125000</v>
      </c>
      <c r="H379" s="7" t="str">
        <f t="shared" si="35"/>
        <v>Basic</v>
      </c>
      <c r="I379" s="22">
        <f>IF(Table2[[#This Row],[MinCost]] &gt; Table2[[#This Row],[WTP_VND]], 1, 0)</f>
        <v>0</v>
      </c>
      <c r="J379" s="20">
        <f>IF(G379&lt;='RawData'!$D$201,G379,0)</f>
        <v>125000</v>
      </c>
    </row>
    <row r="380" spans="1:10" x14ac:dyDescent="0.15">
      <c r="A380" s="11" t="s">
        <v>425</v>
      </c>
      <c r="B380" s="7">
        <f>VLOOKUP(A380, RawData[], 2, 1)</f>
        <v>113.47</v>
      </c>
      <c r="C380" s="4">
        <v>687000</v>
      </c>
      <c r="D380" s="4">
        <f t="shared" si="33"/>
        <v>1056230</v>
      </c>
      <c r="E380" s="4">
        <f t="shared" si="31"/>
        <v>1066230</v>
      </c>
      <c r="F380" s="4">
        <f t="shared" si="32"/>
        <v>600000</v>
      </c>
      <c r="G380" s="7">
        <f t="shared" si="34"/>
        <v>600000</v>
      </c>
      <c r="H380" s="7" t="str">
        <f t="shared" si="35"/>
        <v>Unlimited</v>
      </c>
      <c r="I380" s="22">
        <f>IF(Table2[[#This Row],[MinCost]] &gt; Table2[[#This Row],[WTP_VND]], 1, 0)</f>
        <v>0</v>
      </c>
      <c r="J380" s="20">
        <f>IF(G380&lt;='RawData'!$D$201,G380,0)</f>
        <v>0</v>
      </c>
    </row>
    <row r="381" spans="1:10" x14ac:dyDescent="0.15">
      <c r="A381" s="11" t="s">
        <v>426</v>
      </c>
      <c r="B381" s="7">
        <f>VLOOKUP(A381, RawData[], 2, 1)</f>
        <v>32.06</v>
      </c>
      <c r="C381" s="4">
        <v>333000</v>
      </c>
      <c r="D381" s="4">
        <f t="shared" si="33"/>
        <v>323540</v>
      </c>
      <c r="E381" s="4">
        <f t="shared" si="31"/>
        <v>333540</v>
      </c>
      <c r="F381" s="4">
        <f t="shared" si="32"/>
        <v>600000</v>
      </c>
      <c r="G381" s="7">
        <f t="shared" si="34"/>
        <v>323540</v>
      </c>
      <c r="H381" s="7" t="str">
        <f t="shared" si="35"/>
        <v>Basic</v>
      </c>
      <c r="I381" s="22">
        <f>IF(Table2[[#This Row],[MinCost]] &gt; Table2[[#This Row],[WTP_VND]], 1, 0)</f>
        <v>0</v>
      </c>
      <c r="J381" s="20">
        <f>IF(G381&lt;='RawData'!$D$201,G381,0)</f>
        <v>323540</v>
      </c>
    </row>
    <row r="382" spans="1:10" x14ac:dyDescent="0.15">
      <c r="A382" s="11" t="s">
        <v>427</v>
      </c>
      <c r="B382" s="7">
        <f>VLOOKUP(A382, RawData[], 2, 1)</f>
        <v>1.38</v>
      </c>
      <c r="C382" s="4">
        <v>176000</v>
      </c>
      <c r="D382" s="4">
        <f t="shared" si="33"/>
        <v>125000</v>
      </c>
      <c r="E382" s="4">
        <f t="shared" si="31"/>
        <v>225000</v>
      </c>
      <c r="F382" s="4">
        <f t="shared" si="32"/>
        <v>600000</v>
      </c>
      <c r="G382" s="7">
        <f t="shared" si="34"/>
        <v>125000</v>
      </c>
      <c r="H382" s="7" t="str">
        <f t="shared" si="35"/>
        <v>Basic</v>
      </c>
      <c r="I382" s="22">
        <f>IF(Table2[[#This Row],[MinCost]] &gt; Table2[[#This Row],[WTP_VND]], 1, 0)</f>
        <v>0</v>
      </c>
      <c r="J382" s="20">
        <f>IF(G382&lt;='RawData'!$D$201,G382,0)</f>
        <v>125000</v>
      </c>
    </row>
    <row r="383" spans="1:10" x14ac:dyDescent="0.15">
      <c r="A383" s="11" t="s">
        <v>428</v>
      </c>
      <c r="B383" s="7">
        <f>VLOOKUP(A383, RawData[], 2, 1)</f>
        <v>26.29</v>
      </c>
      <c r="C383" s="4">
        <v>272000</v>
      </c>
      <c r="D383" s="4">
        <f t="shared" si="33"/>
        <v>271610</v>
      </c>
      <c r="E383" s="4">
        <f t="shared" si="31"/>
        <v>281610</v>
      </c>
      <c r="F383" s="4">
        <f t="shared" si="32"/>
        <v>600000</v>
      </c>
      <c r="G383" s="7">
        <f t="shared" si="34"/>
        <v>271610</v>
      </c>
      <c r="H383" s="7" t="str">
        <f t="shared" si="35"/>
        <v>Basic</v>
      </c>
      <c r="I383" s="22">
        <f>IF(Table2[[#This Row],[MinCost]] &gt; Table2[[#This Row],[WTP_VND]], 1, 0)</f>
        <v>0</v>
      </c>
      <c r="J383" s="20">
        <f>IF(G383&lt;='RawData'!$D$201,G383,0)</f>
        <v>271610</v>
      </c>
    </row>
    <row r="384" spans="1:10" x14ac:dyDescent="0.15">
      <c r="A384" s="11" t="s">
        <v>429</v>
      </c>
      <c r="B384" s="7">
        <f>VLOOKUP(A384, RawData[], 2, 1)</f>
        <v>14.71</v>
      </c>
      <c r="C384" s="4">
        <v>202000</v>
      </c>
      <c r="D384" s="4">
        <f t="shared" si="33"/>
        <v>167390</v>
      </c>
      <c r="E384" s="4">
        <f t="shared" si="31"/>
        <v>225000</v>
      </c>
      <c r="F384" s="4">
        <f t="shared" si="32"/>
        <v>600000</v>
      </c>
      <c r="G384" s="7">
        <f t="shared" si="34"/>
        <v>167390</v>
      </c>
      <c r="H384" s="7" t="str">
        <f t="shared" si="35"/>
        <v>Basic</v>
      </c>
      <c r="I384" s="22">
        <f>IF(Table2[[#This Row],[MinCost]] &gt; Table2[[#This Row],[WTP_VND]], 1, 0)</f>
        <v>0</v>
      </c>
      <c r="J384" s="20">
        <f>IF(G384&lt;='RawData'!$D$201,G384,0)</f>
        <v>167390</v>
      </c>
    </row>
    <row r="385" spans="1:10" x14ac:dyDescent="0.15">
      <c r="A385" s="11" t="s">
        <v>430</v>
      </c>
      <c r="B385" s="7">
        <f>VLOOKUP(A385, RawData[], 2, 1)</f>
        <v>6.97</v>
      </c>
      <c r="C385" s="4">
        <v>178000</v>
      </c>
      <c r="D385" s="4">
        <f t="shared" si="33"/>
        <v>125000</v>
      </c>
      <c r="E385" s="4">
        <f t="shared" si="31"/>
        <v>225000</v>
      </c>
      <c r="F385" s="4">
        <f t="shared" si="32"/>
        <v>600000</v>
      </c>
      <c r="G385" s="7">
        <f t="shared" si="34"/>
        <v>125000</v>
      </c>
      <c r="H385" s="7" t="str">
        <f t="shared" si="35"/>
        <v>Basic</v>
      </c>
      <c r="I385" s="22">
        <f>IF(Table2[[#This Row],[MinCost]] &gt; Table2[[#This Row],[WTP_VND]], 1, 0)</f>
        <v>0</v>
      </c>
      <c r="J385" s="20">
        <f>IF(G385&lt;='RawData'!$D$201,G385,0)</f>
        <v>125000</v>
      </c>
    </row>
    <row r="386" spans="1:10" x14ac:dyDescent="0.15">
      <c r="A386" s="11" t="s">
        <v>431</v>
      </c>
      <c r="B386" s="7">
        <f>VLOOKUP(A386, RawData[], 2, 1)</f>
        <v>16.46</v>
      </c>
      <c r="C386" s="4">
        <v>230000</v>
      </c>
      <c r="D386" s="4">
        <f t="shared" si="33"/>
        <v>183140</v>
      </c>
      <c r="E386" s="4">
        <f t="shared" ref="E386:E449" si="36">$M$8 + $M$10 * (MAX(0,B386-$N$8))</f>
        <v>225000</v>
      </c>
      <c r="F386" s="4">
        <f t="shared" ref="F386:F449" si="37">$M$9 + $M$10 * (MAX(0,B386-$N$9))</f>
        <v>600000</v>
      </c>
      <c r="G386" s="7">
        <f t="shared" si="34"/>
        <v>183140</v>
      </c>
      <c r="H386" s="7" t="str">
        <f t="shared" si="35"/>
        <v>Basic</v>
      </c>
      <c r="I386" s="22">
        <f>IF(Table2[[#This Row],[MinCost]] &gt; Table2[[#This Row],[WTP_VND]], 1, 0)</f>
        <v>0</v>
      </c>
      <c r="J386" s="20">
        <f>IF(G386&lt;='RawData'!$D$201,G386,0)</f>
        <v>183140</v>
      </c>
    </row>
    <row r="387" spans="1:10" x14ac:dyDescent="0.15">
      <c r="A387" s="11" t="s">
        <v>432</v>
      </c>
      <c r="B387" s="7">
        <f>VLOOKUP(A387, RawData[], 2, 1)</f>
        <v>0.78</v>
      </c>
      <c r="C387" s="4">
        <v>143000</v>
      </c>
      <c r="D387" s="4">
        <f t="shared" si="33"/>
        <v>125000</v>
      </c>
      <c r="E387" s="4">
        <f t="shared" si="36"/>
        <v>225000</v>
      </c>
      <c r="F387" s="4">
        <f t="shared" si="37"/>
        <v>600000</v>
      </c>
      <c r="G387" s="7">
        <f t="shared" si="34"/>
        <v>125000</v>
      </c>
      <c r="H387" s="7" t="str">
        <f t="shared" si="35"/>
        <v>Basic</v>
      </c>
      <c r="I387" s="22">
        <f>IF(Table2[[#This Row],[MinCost]] &gt; Table2[[#This Row],[WTP_VND]], 1, 0)</f>
        <v>0</v>
      </c>
      <c r="J387" s="20">
        <f>IF(G387&lt;='RawData'!$D$201,G387,0)</f>
        <v>125000</v>
      </c>
    </row>
    <row r="388" spans="1:10" x14ac:dyDescent="0.15">
      <c r="A388" s="11" t="s">
        <v>433</v>
      </c>
      <c r="B388" s="7">
        <f>VLOOKUP(A388, RawData[], 2, 1)</f>
        <v>26.63</v>
      </c>
      <c r="C388" s="4">
        <v>286000</v>
      </c>
      <c r="D388" s="4">
        <f t="shared" si="33"/>
        <v>274670</v>
      </c>
      <c r="E388" s="4">
        <f t="shared" si="36"/>
        <v>284670</v>
      </c>
      <c r="F388" s="4">
        <f t="shared" si="37"/>
        <v>600000</v>
      </c>
      <c r="G388" s="7">
        <f t="shared" si="34"/>
        <v>274670</v>
      </c>
      <c r="H388" s="7" t="str">
        <f t="shared" si="35"/>
        <v>Basic</v>
      </c>
      <c r="I388" s="22">
        <f>IF(Table2[[#This Row],[MinCost]] &gt; Table2[[#This Row],[WTP_VND]], 1, 0)</f>
        <v>0</v>
      </c>
      <c r="J388" s="20">
        <f>IF(G388&lt;='RawData'!$D$201,G388,0)</f>
        <v>274670</v>
      </c>
    </row>
    <row r="389" spans="1:10" x14ac:dyDescent="0.15">
      <c r="A389" s="11" t="s">
        <v>434</v>
      </c>
      <c r="B389" s="7">
        <f>VLOOKUP(A389, RawData[], 2, 1)</f>
        <v>13.8</v>
      </c>
      <c r="C389" s="4">
        <v>225000</v>
      </c>
      <c r="D389" s="4">
        <f t="shared" si="33"/>
        <v>159200</v>
      </c>
      <c r="E389" s="4">
        <f t="shared" si="36"/>
        <v>225000</v>
      </c>
      <c r="F389" s="4">
        <f t="shared" si="37"/>
        <v>600000</v>
      </c>
      <c r="G389" s="7">
        <f t="shared" si="34"/>
        <v>159200</v>
      </c>
      <c r="H389" s="7" t="str">
        <f t="shared" si="35"/>
        <v>Basic</v>
      </c>
      <c r="I389" s="22">
        <f>IF(Table2[[#This Row],[MinCost]] &gt; Table2[[#This Row],[WTP_VND]], 1, 0)</f>
        <v>0</v>
      </c>
      <c r="J389" s="20">
        <f>IF(G389&lt;='RawData'!$D$201,G389,0)</f>
        <v>159200</v>
      </c>
    </row>
    <row r="390" spans="1:10" x14ac:dyDescent="0.15">
      <c r="A390" s="11" t="s">
        <v>435</v>
      </c>
      <c r="B390" s="7">
        <f>VLOOKUP(A390, RawData[], 2, 1)</f>
        <v>3.68</v>
      </c>
      <c r="C390" s="4">
        <v>161000</v>
      </c>
      <c r="D390" s="4">
        <f t="shared" si="33"/>
        <v>125000</v>
      </c>
      <c r="E390" s="4">
        <f t="shared" si="36"/>
        <v>225000</v>
      </c>
      <c r="F390" s="4">
        <f t="shared" si="37"/>
        <v>600000</v>
      </c>
      <c r="G390" s="7">
        <f t="shared" si="34"/>
        <v>125000</v>
      </c>
      <c r="H390" s="7" t="str">
        <f t="shared" si="35"/>
        <v>Basic</v>
      </c>
      <c r="I390" s="22">
        <f>IF(Table2[[#This Row],[MinCost]] &gt; Table2[[#This Row],[WTP_VND]], 1, 0)</f>
        <v>0</v>
      </c>
      <c r="J390" s="20">
        <f>IF(G390&lt;='RawData'!$D$201,G390,0)</f>
        <v>125000</v>
      </c>
    </row>
    <row r="391" spans="1:10" x14ac:dyDescent="0.15">
      <c r="A391" s="11" t="s">
        <v>436</v>
      </c>
      <c r="B391" s="7">
        <f>VLOOKUP(A391, RawData[], 2, 1)</f>
        <v>5.05</v>
      </c>
      <c r="C391" s="4">
        <v>163000</v>
      </c>
      <c r="D391" s="4">
        <f t="shared" si="33"/>
        <v>125000</v>
      </c>
      <c r="E391" s="4">
        <f t="shared" si="36"/>
        <v>225000</v>
      </c>
      <c r="F391" s="4">
        <f t="shared" si="37"/>
        <v>600000</v>
      </c>
      <c r="G391" s="7">
        <f t="shared" si="34"/>
        <v>125000</v>
      </c>
      <c r="H391" s="7" t="str">
        <f t="shared" si="35"/>
        <v>Basic</v>
      </c>
      <c r="I391" s="22">
        <f>IF(Table2[[#This Row],[MinCost]] &gt; Table2[[#This Row],[WTP_VND]], 1, 0)</f>
        <v>0</v>
      </c>
      <c r="J391" s="20">
        <f>IF(G391&lt;='RawData'!$D$201,G391,0)</f>
        <v>125000</v>
      </c>
    </row>
    <row r="392" spans="1:10" x14ac:dyDescent="0.15">
      <c r="A392" s="11" t="s">
        <v>437</v>
      </c>
      <c r="B392" s="7">
        <f>VLOOKUP(A392, RawData[], 2, 1)</f>
        <v>5.16</v>
      </c>
      <c r="C392" s="4">
        <v>166000</v>
      </c>
      <c r="D392" s="4">
        <f t="shared" si="33"/>
        <v>125000</v>
      </c>
      <c r="E392" s="4">
        <f t="shared" si="36"/>
        <v>225000</v>
      </c>
      <c r="F392" s="4">
        <f t="shared" si="37"/>
        <v>600000</v>
      </c>
      <c r="G392" s="7">
        <f t="shared" si="34"/>
        <v>125000</v>
      </c>
      <c r="H392" s="7" t="str">
        <f t="shared" si="35"/>
        <v>Basic</v>
      </c>
      <c r="I392" s="22">
        <f>IF(Table2[[#This Row],[MinCost]] &gt; Table2[[#This Row],[WTP_VND]], 1, 0)</f>
        <v>0</v>
      </c>
      <c r="J392" s="20">
        <f>IF(G392&lt;='RawData'!$D$201,G392,0)</f>
        <v>125000</v>
      </c>
    </row>
    <row r="393" spans="1:10" x14ac:dyDescent="0.15">
      <c r="A393" s="11" t="s">
        <v>438</v>
      </c>
      <c r="B393" s="7">
        <f>VLOOKUP(A393, RawData[], 2, 1)</f>
        <v>0.38</v>
      </c>
      <c r="C393" s="4">
        <v>137000</v>
      </c>
      <c r="D393" s="4">
        <f t="shared" si="33"/>
        <v>125000</v>
      </c>
      <c r="E393" s="4">
        <f t="shared" si="36"/>
        <v>225000</v>
      </c>
      <c r="F393" s="4">
        <f t="shared" si="37"/>
        <v>600000</v>
      </c>
      <c r="G393" s="7">
        <f t="shared" si="34"/>
        <v>125000</v>
      </c>
      <c r="H393" s="7" t="str">
        <f t="shared" si="35"/>
        <v>Basic</v>
      </c>
      <c r="I393" s="22">
        <f>IF(Table2[[#This Row],[MinCost]] &gt; Table2[[#This Row],[WTP_VND]], 1, 0)</f>
        <v>0</v>
      </c>
      <c r="J393" s="20">
        <f>IF(G393&lt;='RawData'!$D$201,G393,0)</f>
        <v>125000</v>
      </c>
    </row>
    <row r="394" spans="1:10" x14ac:dyDescent="0.15">
      <c r="A394" s="11" t="s">
        <v>439</v>
      </c>
      <c r="B394" s="7">
        <f>VLOOKUP(A394, RawData[], 2, 1)</f>
        <v>7.7</v>
      </c>
      <c r="C394" s="4">
        <v>186000</v>
      </c>
      <c r="D394" s="4">
        <f t="shared" ref="D394:D457" si="38">$M$7 + $M$10 * (MAX(0,B394-$N$7))</f>
        <v>125000</v>
      </c>
      <c r="E394" s="4">
        <f t="shared" si="36"/>
        <v>225000</v>
      </c>
      <c r="F394" s="4">
        <f t="shared" si="37"/>
        <v>600000</v>
      </c>
      <c r="G394" s="7">
        <f t="shared" ref="G394:G457" si="39">MIN(D394:F394)</f>
        <v>125000</v>
      </c>
      <c r="H394" s="7" t="str">
        <f t="shared" ref="H394:H457" si="40">IF(G394=D394,"Basic",IF(G394=E394,"Advanced","Unlimited"))</f>
        <v>Basic</v>
      </c>
      <c r="I394" s="22">
        <f>IF(Table2[[#This Row],[MinCost]] &gt; Table2[[#This Row],[WTP_VND]], 1, 0)</f>
        <v>0</v>
      </c>
      <c r="J394" s="20">
        <f>IF(G394&lt;='RawData'!$D$201,G394,0)</f>
        <v>125000</v>
      </c>
    </row>
    <row r="395" spans="1:10" x14ac:dyDescent="0.15">
      <c r="A395" s="11" t="s">
        <v>440</v>
      </c>
      <c r="B395" s="7">
        <f>VLOOKUP(A395, RawData[], 2, 1)</f>
        <v>12.84</v>
      </c>
      <c r="C395" s="4">
        <v>213000</v>
      </c>
      <c r="D395" s="4">
        <f t="shared" si="38"/>
        <v>150560</v>
      </c>
      <c r="E395" s="4">
        <f t="shared" si="36"/>
        <v>225000</v>
      </c>
      <c r="F395" s="4">
        <f t="shared" si="37"/>
        <v>600000</v>
      </c>
      <c r="G395" s="7">
        <f t="shared" si="39"/>
        <v>150560</v>
      </c>
      <c r="H395" s="7" t="str">
        <f t="shared" si="40"/>
        <v>Basic</v>
      </c>
      <c r="I395" s="22">
        <f>IF(Table2[[#This Row],[MinCost]] &gt; Table2[[#This Row],[WTP_VND]], 1, 0)</f>
        <v>0</v>
      </c>
      <c r="J395" s="20">
        <f>IF(G395&lt;='RawData'!$D$201,G395,0)</f>
        <v>150560</v>
      </c>
    </row>
    <row r="396" spans="1:10" x14ac:dyDescent="0.15">
      <c r="A396" s="11" t="s">
        <v>441</v>
      </c>
      <c r="B396" s="7">
        <f>VLOOKUP(A396, RawData[], 2, 1)</f>
        <v>0.23</v>
      </c>
      <c r="C396" s="4">
        <v>129000</v>
      </c>
      <c r="D396" s="4">
        <f t="shared" si="38"/>
        <v>125000</v>
      </c>
      <c r="E396" s="4">
        <f t="shared" si="36"/>
        <v>225000</v>
      </c>
      <c r="F396" s="4">
        <f t="shared" si="37"/>
        <v>600000</v>
      </c>
      <c r="G396" s="7">
        <f t="shared" si="39"/>
        <v>125000</v>
      </c>
      <c r="H396" s="7" t="str">
        <f t="shared" si="40"/>
        <v>Basic</v>
      </c>
      <c r="I396" s="22">
        <f>IF(Table2[[#This Row],[MinCost]] &gt; Table2[[#This Row],[WTP_VND]], 1, 0)</f>
        <v>0</v>
      </c>
      <c r="J396" s="20">
        <f>IF(G396&lt;='RawData'!$D$201,G396,0)</f>
        <v>125000</v>
      </c>
    </row>
    <row r="397" spans="1:10" x14ac:dyDescent="0.15">
      <c r="A397" s="11" t="s">
        <v>442</v>
      </c>
      <c r="B397" s="7">
        <f>VLOOKUP(A397, RawData[], 2, 1)</f>
        <v>1.92</v>
      </c>
      <c r="C397" s="4">
        <v>163000</v>
      </c>
      <c r="D397" s="4">
        <f t="shared" si="38"/>
        <v>125000</v>
      </c>
      <c r="E397" s="4">
        <f t="shared" si="36"/>
        <v>225000</v>
      </c>
      <c r="F397" s="4">
        <f t="shared" si="37"/>
        <v>600000</v>
      </c>
      <c r="G397" s="7">
        <f t="shared" si="39"/>
        <v>125000</v>
      </c>
      <c r="H397" s="7" t="str">
        <f t="shared" si="40"/>
        <v>Basic</v>
      </c>
      <c r="I397" s="22">
        <f>IF(Table2[[#This Row],[MinCost]] &gt; Table2[[#This Row],[WTP_VND]], 1, 0)</f>
        <v>0</v>
      </c>
      <c r="J397" s="20">
        <f>IF(G397&lt;='RawData'!$D$201,G397,0)</f>
        <v>125000</v>
      </c>
    </row>
    <row r="398" spans="1:10" x14ac:dyDescent="0.15">
      <c r="A398" s="11" t="s">
        <v>443</v>
      </c>
      <c r="B398" s="7">
        <f>VLOOKUP(A398, RawData[], 2, 1)</f>
        <v>27.33</v>
      </c>
      <c r="C398" s="4">
        <v>276000</v>
      </c>
      <c r="D398" s="4">
        <f t="shared" si="38"/>
        <v>280970</v>
      </c>
      <c r="E398" s="4">
        <f t="shared" si="36"/>
        <v>290970</v>
      </c>
      <c r="F398" s="4">
        <f t="shared" si="37"/>
        <v>600000</v>
      </c>
      <c r="G398" s="7">
        <f t="shared" si="39"/>
        <v>280970</v>
      </c>
      <c r="H398" s="7" t="str">
        <f t="shared" si="40"/>
        <v>Basic</v>
      </c>
      <c r="I398" s="22">
        <f>IF(Table2[[#This Row],[MinCost]] &gt; Table2[[#This Row],[WTP_VND]], 1, 0)</f>
        <v>1</v>
      </c>
      <c r="J398" s="20">
        <f>IF(G398&lt;='RawData'!$D$201,G398,0)</f>
        <v>280970</v>
      </c>
    </row>
    <row r="399" spans="1:10" x14ac:dyDescent="0.15">
      <c r="A399" s="11" t="s">
        <v>444</v>
      </c>
      <c r="B399" s="7">
        <f>VLOOKUP(A399, RawData[], 2, 1)</f>
        <v>13.38</v>
      </c>
      <c r="C399" s="4">
        <v>219000</v>
      </c>
      <c r="D399" s="4">
        <f t="shared" si="38"/>
        <v>155420</v>
      </c>
      <c r="E399" s="4">
        <f t="shared" si="36"/>
        <v>225000</v>
      </c>
      <c r="F399" s="4">
        <f t="shared" si="37"/>
        <v>600000</v>
      </c>
      <c r="G399" s="7">
        <f t="shared" si="39"/>
        <v>155420</v>
      </c>
      <c r="H399" s="7" t="str">
        <f t="shared" si="40"/>
        <v>Basic</v>
      </c>
      <c r="I399" s="22">
        <f>IF(Table2[[#This Row],[MinCost]] &gt; Table2[[#This Row],[WTP_VND]], 1, 0)</f>
        <v>0</v>
      </c>
      <c r="J399" s="20">
        <f>IF(G399&lt;='RawData'!$D$201,G399,0)</f>
        <v>155420</v>
      </c>
    </row>
    <row r="400" spans="1:10" x14ac:dyDescent="0.15">
      <c r="A400" s="11" t="s">
        <v>445</v>
      </c>
      <c r="B400" s="7">
        <f>VLOOKUP(A400, RawData[], 2, 1)</f>
        <v>56.35</v>
      </c>
      <c r="C400" s="4">
        <v>425000</v>
      </c>
      <c r="D400" s="4">
        <f t="shared" si="38"/>
        <v>542150</v>
      </c>
      <c r="E400" s="4">
        <f t="shared" si="36"/>
        <v>552150</v>
      </c>
      <c r="F400" s="4">
        <f t="shared" si="37"/>
        <v>600000</v>
      </c>
      <c r="G400" s="7">
        <f t="shared" si="39"/>
        <v>542150</v>
      </c>
      <c r="H400" s="7" t="str">
        <f t="shared" si="40"/>
        <v>Basic</v>
      </c>
      <c r="I400" s="22">
        <f>IF(Table2[[#This Row],[MinCost]] &gt; Table2[[#This Row],[WTP_VND]], 1, 0)</f>
        <v>1</v>
      </c>
      <c r="J400" s="20">
        <f>IF(G400&lt;='RawData'!$D$201,G400,0)</f>
        <v>542150</v>
      </c>
    </row>
    <row r="401" spans="1:10" x14ac:dyDescent="0.15">
      <c r="A401" s="11" t="s">
        <v>446</v>
      </c>
      <c r="B401" s="7">
        <f>VLOOKUP(A401, RawData[], 2, 1)</f>
        <v>0.27</v>
      </c>
      <c r="C401" s="4">
        <v>143000</v>
      </c>
      <c r="D401" s="4">
        <f t="shared" si="38"/>
        <v>125000</v>
      </c>
      <c r="E401" s="4">
        <f t="shared" si="36"/>
        <v>225000</v>
      </c>
      <c r="F401" s="4">
        <f t="shared" si="37"/>
        <v>600000</v>
      </c>
      <c r="G401" s="7">
        <f t="shared" si="39"/>
        <v>125000</v>
      </c>
      <c r="H401" s="7" t="str">
        <f t="shared" si="40"/>
        <v>Basic</v>
      </c>
      <c r="I401" s="22">
        <f>IF(Table2[[#This Row],[MinCost]] &gt; Table2[[#This Row],[WTP_VND]], 1, 0)</f>
        <v>0</v>
      </c>
      <c r="J401" s="20">
        <f>IF(G401&lt;='RawData'!$D$201,G401,0)</f>
        <v>125000</v>
      </c>
    </row>
    <row r="402" spans="1:10" x14ac:dyDescent="0.15">
      <c r="A402" s="11" t="s">
        <v>447</v>
      </c>
      <c r="B402" s="7">
        <f>VLOOKUP(A402, RawData[], 2, 1)</f>
        <v>0.12</v>
      </c>
      <c r="C402" s="4">
        <v>133000</v>
      </c>
      <c r="D402" s="4">
        <f t="shared" si="38"/>
        <v>125000</v>
      </c>
      <c r="E402" s="4">
        <f t="shared" si="36"/>
        <v>225000</v>
      </c>
      <c r="F402" s="4">
        <f t="shared" si="37"/>
        <v>600000</v>
      </c>
      <c r="G402" s="7">
        <f t="shared" si="39"/>
        <v>125000</v>
      </c>
      <c r="H402" s="7" t="str">
        <f t="shared" si="40"/>
        <v>Basic</v>
      </c>
      <c r="I402" s="22">
        <f>IF(Table2[[#This Row],[MinCost]] &gt; Table2[[#This Row],[WTP_VND]], 1, 0)</f>
        <v>0</v>
      </c>
      <c r="J402" s="20">
        <f>IF(G402&lt;='RawData'!$D$201,G402,0)</f>
        <v>125000</v>
      </c>
    </row>
    <row r="403" spans="1:10" x14ac:dyDescent="0.15">
      <c r="A403" s="11" t="s">
        <v>448</v>
      </c>
      <c r="B403" s="7">
        <f>VLOOKUP(A403, RawData[], 2, 1)</f>
        <v>1.73</v>
      </c>
      <c r="C403" s="4">
        <v>132000</v>
      </c>
      <c r="D403" s="4">
        <f t="shared" si="38"/>
        <v>125000</v>
      </c>
      <c r="E403" s="4">
        <f t="shared" si="36"/>
        <v>225000</v>
      </c>
      <c r="F403" s="4">
        <f t="shared" si="37"/>
        <v>600000</v>
      </c>
      <c r="G403" s="7">
        <f t="shared" si="39"/>
        <v>125000</v>
      </c>
      <c r="H403" s="7" t="str">
        <f t="shared" si="40"/>
        <v>Basic</v>
      </c>
      <c r="I403" s="22">
        <f>IF(Table2[[#This Row],[MinCost]] &gt; Table2[[#This Row],[WTP_VND]], 1, 0)</f>
        <v>0</v>
      </c>
      <c r="J403" s="20">
        <f>IF(G403&lt;='RawData'!$D$201,G403,0)</f>
        <v>125000</v>
      </c>
    </row>
    <row r="404" spans="1:10" x14ac:dyDescent="0.15">
      <c r="A404" s="11" t="s">
        <v>449</v>
      </c>
      <c r="B404" s="7">
        <f>VLOOKUP(A404, RawData[], 2, 1)</f>
        <v>10.4</v>
      </c>
      <c r="C404" s="4">
        <v>184000</v>
      </c>
      <c r="D404" s="4">
        <f t="shared" si="38"/>
        <v>128600</v>
      </c>
      <c r="E404" s="4">
        <f t="shared" si="36"/>
        <v>225000</v>
      </c>
      <c r="F404" s="4">
        <f t="shared" si="37"/>
        <v>600000</v>
      </c>
      <c r="G404" s="7">
        <f t="shared" si="39"/>
        <v>128600</v>
      </c>
      <c r="H404" s="7" t="str">
        <f t="shared" si="40"/>
        <v>Basic</v>
      </c>
      <c r="I404" s="22">
        <f>IF(Table2[[#This Row],[MinCost]] &gt; Table2[[#This Row],[WTP_VND]], 1, 0)</f>
        <v>0</v>
      </c>
      <c r="J404" s="20">
        <f>IF(G404&lt;='RawData'!$D$201,G404,0)</f>
        <v>128600</v>
      </c>
    </row>
    <row r="405" spans="1:10" x14ac:dyDescent="0.15">
      <c r="A405" s="11" t="s">
        <v>450</v>
      </c>
      <c r="B405" s="7">
        <f>VLOOKUP(A405, RawData[], 2, 1)</f>
        <v>71.61</v>
      </c>
      <c r="C405" s="4">
        <v>510000</v>
      </c>
      <c r="D405" s="4">
        <f t="shared" si="38"/>
        <v>679490</v>
      </c>
      <c r="E405" s="4">
        <f t="shared" si="36"/>
        <v>689490</v>
      </c>
      <c r="F405" s="4">
        <f t="shared" si="37"/>
        <v>600000</v>
      </c>
      <c r="G405" s="7">
        <f t="shared" si="39"/>
        <v>600000</v>
      </c>
      <c r="H405" s="7" t="str">
        <f t="shared" si="40"/>
        <v>Unlimited</v>
      </c>
      <c r="I405" s="22">
        <f>IF(Table2[[#This Row],[MinCost]] &gt; Table2[[#This Row],[WTP_VND]], 1, 0)</f>
        <v>1</v>
      </c>
      <c r="J405" s="20">
        <f>IF(G405&lt;='RawData'!$D$201,G405,0)</f>
        <v>0</v>
      </c>
    </row>
    <row r="406" spans="1:10" x14ac:dyDescent="0.15">
      <c r="A406" s="11" t="s">
        <v>451</v>
      </c>
      <c r="B406" s="7">
        <f>VLOOKUP(A406, RawData[], 2, 1)</f>
        <v>33.76</v>
      </c>
      <c r="C406" s="4">
        <v>322000</v>
      </c>
      <c r="D406" s="4">
        <f t="shared" si="38"/>
        <v>338840</v>
      </c>
      <c r="E406" s="4">
        <f t="shared" si="36"/>
        <v>348840</v>
      </c>
      <c r="F406" s="4">
        <f t="shared" si="37"/>
        <v>600000</v>
      </c>
      <c r="G406" s="7">
        <f t="shared" si="39"/>
        <v>338840</v>
      </c>
      <c r="H406" s="7" t="str">
        <f t="shared" si="40"/>
        <v>Basic</v>
      </c>
      <c r="I406" s="22">
        <f>IF(Table2[[#This Row],[MinCost]] &gt; Table2[[#This Row],[WTP_VND]], 1, 0)</f>
        <v>1</v>
      </c>
      <c r="J406" s="20">
        <f>IF(G406&lt;='RawData'!$D$201,G406,0)</f>
        <v>338840</v>
      </c>
    </row>
    <row r="407" spans="1:10" x14ac:dyDescent="0.15">
      <c r="A407" s="11" t="s">
        <v>452</v>
      </c>
      <c r="B407" s="7">
        <f>VLOOKUP(A407, RawData[], 2, 1)</f>
        <v>10.28</v>
      </c>
      <c r="C407" s="4">
        <v>188000</v>
      </c>
      <c r="D407" s="4">
        <f t="shared" si="38"/>
        <v>127520</v>
      </c>
      <c r="E407" s="4">
        <f t="shared" si="36"/>
        <v>225000</v>
      </c>
      <c r="F407" s="4">
        <f t="shared" si="37"/>
        <v>600000</v>
      </c>
      <c r="G407" s="7">
        <f t="shared" si="39"/>
        <v>127520</v>
      </c>
      <c r="H407" s="7" t="str">
        <f t="shared" si="40"/>
        <v>Basic</v>
      </c>
      <c r="I407" s="22">
        <f>IF(Table2[[#This Row],[MinCost]] &gt; Table2[[#This Row],[WTP_VND]], 1, 0)</f>
        <v>0</v>
      </c>
      <c r="J407" s="20">
        <f>IF(G407&lt;='RawData'!$D$201,G407,0)</f>
        <v>127520</v>
      </c>
    </row>
    <row r="408" spans="1:10" x14ac:dyDescent="0.15">
      <c r="A408" s="11" t="s">
        <v>453</v>
      </c>
      <c r="B408" s="7">
        <f>VLOOKUP(A408, RawData[], 2, 1)</f>
        <v>5.59</v>
      </c>
      <c r="C408" s="4">
        <v>153000</v>
      </c>
      <c r="D408" s="4">
        <f t="shared" si="38"/>
        <v>125000</v>
      </c>
      <c r="E408" s="4">
        <f t="shared" si="36"/>
        <v>225000</v>
      </c>
      <c r="F408" s="4">
        <f t="shared" si="37"/>
        <v>600000</v>
      </c>
      <c r="G408" s="7">
        <f t="shared" si="39"/>
        <v>125000</v>
      </c>
      <c r="H408" s="7" t="str">
        <f t="shared" si="40"/>
        <v>Basic</v>
      </c>
      <c r="I408" s="22">
        <f>IF(Table2[[#This Row],[MinCost]] &gt; Table2[[#This Row],[WTP_VND]], 1, 0)</f>
        <v>0</v>
      </c>
      <c r="J408" s="20">
        <f>IF(G408&lt;='RawData'!$D$201,G408,0)</f>
        <v>125000</v>
      </c>
    </row>
    <row r="409" spans="1:10" x14ac:dyDescent="0.15">
      <c r="A409" s="11" t="s">
        <v>454</v>
      </c>
      <c r="B409" s="7">
        <f>VLOOKUP(A409, RawData[], 2, 1)</f>
        <v>11.02</v>
      </c>
      <c r="C409" s="4">
        <v>173000</v>
      </c>
      <c r="D409" s="4">
        <f t="shared" si="38"/>
        <v>134180</v>
      </c>
      <c r="E409" s="4">
        <f t="shared" si="36"/>
        <v>225000</v>
      </c>
      <c r="F409" s="4">
        <f t="shared" si="37"/>
        <v>600000</v>
      </c>
      <c r="G409" s="7">
        <f t="shared" si="39"/>
        <v>134180</v>
      </c>
      <c r="H409" s="7" t="str">
        <f t="shared" si="40"/>
        <v>Basic</v>
      </c>
      <c r="I409" s="22">
        <f>IF(Table2[[#This Row],[MinCost]] &gt; Table2[[#This Row],[WTP_VND]], 1, 0)</f>
        <v>0</v>
      </c>
      <c r="J409" s="20">
        <f>IF(G409&lt;='RawData'!$D$201,G409,0)</f>
        <v>134180</v>
      </c>
    </row>
    <row r="410" spans="1:10" x14ac:dyDescent="0.15">
      <c r="A410" s="11" t="s">
        <v>455</v>
      </c>
      <c r="B410" s="7">
        <f>VLOOKUP(A410, RawData[], 2, 1)</f>
        <v>35.979999999999997</v>
      </c>
      <c r="C410" s="4">
        <v>329000</v>
      </c>
      <c r="D410" s="4">
        <f t="shared" si="38"/>
        <v>358820</v>
      </c>
      <c r="E410" s="4">
        <f t="shared" si="36"/>
        <v>368820</v>
      </c>
      <c r="F410" s="4">
        <f t="shared" si="37"/>
        <v>600000</v>
      </c>
      <c r="G410" s="7">
        <f t="shared" si="39"/>
        <v>358820</v>
      </c>
      <c r="H410" s="7" t="str">
        <f t="shared" si="40"/>
        <v>Basic</v>
      </c>
      <c r="I410" s="22">
        <f>IF(Table2[[#This Row],[MinCost]] &gt; Table2[[#This Row],[WTP_VND]], 1, 0)</f>
        <v>1</v>
      </c>
      <c r="J410" s="20">
        <f>IF(G410&lt;='RawData'!$D$201,G410,0)</f>
        <v>358820</v>
      </c>
    </row>
    <row r="411" spans="1:10" x14ac:dyDescent="0.15">
      <c r="A411" s="11" t="s">
        <v>456</v>
      </c>
      <c r="B411" s="7">
        <f>VLOOKUP(A411, RawData[], 2, 1)</f>
        <v>5.65</v>
      </c>
      <c r="C411" s="4">
        <v>174000</v>
      </c>
      <c r="D411" s="4">
        <f t="shared" si="38"/>
        <v>125000</v>
      </c>
      <c r="E411" s="4">
        <f t="shared" si="36"/>
        <v>225000</v>
      </c>
      <c r="F411" s="4">
        <f t="shared" si="37"/>
        <v>600000</v>
      </c>
      <c r="G411" s="7">
        <f t="shared" si="39"/>
        <v>125000</v>
      </c>
      <c r="H411" s="7" t="str">
        <f t="shared" si="40"/>
        <v>Basic</v>
      </c>
      <c r="I411" s="22">
        <f>IF(Table2[[#This Row],[MinCost]] &gt; Table2[[#This Row],[WTP_VND]], 1, 0)</f>
        <v>0</v>
      </c>
      <c r="J411" s="20">
        <f>IF(G411&lt;='RawData'!$D$201,G411,0)</f>
        <v>125000</v>
      </c>
    </row>
    <row r="412" spans="1:10" x14ac:dyDescent="0.15">
      <c r="A412" s="11" t="s">
        <v>457</v>
      </c>
      <c r="B412" s="7">
        <f>VLOOKUP(A412, RawData[], 2, 1)</f>
        <v>21.15</v>
      </c>
      <c r="C412" s="4">
        <v>244000</v>
      </c>
      <c r="D412" s="4">
        <f t="shared" si="38"/>
        <v>225350</v>
      </c>
      <c r="E412" s="4">
        <f t="shared" si="36"/>
        <v>235350</v>
      </c>
      <c r="F412" s="4">
        <f t="shared" si="37"/>
        <v>600000</v>
      </c>
      <c r="G412" s="7">
        <f t="shared" si="39"/>
        <v>225350</v>
      </c>
      <c r="H412" s="7" t="str">
        <f t="shared" si="40"/>
        <v>Basic</v>
      </c>
      <c r="I412" s="22">
        <f>IF(Table2[[#This Row],[MinCost]] &gt; Table2[[#This Row],[WTP_VND]], 1, 0)</f>
        <v>0</v>
      </c>
      <c r="J412" s="20">
        <f>IF(G412&lt;='RawData'!$D$201,G412,0)</f>
        <v>225350</v>
      </c>
    </row>
    <row r="413" spans="1:10" x14ac:dyDescent="0.15">
      <c r="A413" s="11" t="s">
        <v>458</v>
      </c>
      <c r="B413" s="7">
        <f>VLOOKUP(A413, RawData[], 2, 1)</f>
        <v>18.88</v>
      </c>
      <c r="C413" s="4">
        <v>240000</v>
      </c>
      <c r="D413" s="4">
        <f t="shared" si="38"/>
        <v>204920</v>
      </c>
      <c r="E413" s="4">
        <f t="shared" si="36"/>
        <v>225000</v>
      </c>
      <c r="F413" s="4">
        <f t="shared" si="37"/>
        <v>600000</v>
      </c>
      <c r="G413" s="7">
        <f t="shared" si="39"/>
        <v>204920</v>
      </c>
      <c r="H413" s="7" t="str">
        <f t="shared" si="40"/>
        <v>Basic</v>
      </c>
      <c r="I413" s="22">
        <f>IF(Table2[[#This Row],[MinCost]] &gt; Table2[[#This Row],[WTP_VND]], 1, 0)</f>
        <v>0</v>
      </c>
      <c r="J413" s="20">
        <f>IF(G413&lt;='RawData'!$D$201,G413,0)</f>
        <v>204920</v>
      </c>
    </row>
    <row r="414" spans="1:10" x14ac:dyDescent="0.15">
      <c r="A414" s="11" t="s">
        <v>459</v>
      </c>
      <c r="B414" s="7">
        <f>VLOOKUP(A414, RawData[], 2, 1)</f>
        <v>31.48</v>
      </c>
      <c r="C414" s="4">
        <v>317000</v>
      </c>
      <c r="D414" s="4">
        <f t="shared" si="38"/>
        <v>318320</v>
      </c>
      <c r="E414" s="4">
        <f t="shared" si="36"/>
        <v>328320</v>
      </c>
      <c r="F414" s="4">
        <f t="shared" si="37"/>
        <v>600000</v>
      </c>
      <c r="G414" s="7">
        <f t="shared" si="39"/>
        <v>318320</v>
      </c>
      <c r="H414" s="7" t="str">
        <f t="shared" si="40"/>
        <v>Basic</v>
      </c>
      <c r="I414" s="22">
        <f>IF(Table2[[#This Row],[MinCost]] &gt; Table2[[#This Row],[WTP_VND]], 1, 0)</f>
        <v>1</v>
      </c>
      <c r="J414" s="20">
        <f>IF(G414&lt;='RawData'!$D$201,G414,0)</f>
        <v>318320</v>
      </c>
    </row>
    <row r="415" spans="1:10" x14ac:dyDescent="0.15">
      <c r="A415" s="11" t="s">
        <v>460</v>
      </c>
      <c r="B415" s="7">
        <f>VLOOKUP(A415, RawData[], 2, 1)</f>
        <v>18.64</v>
      </c>
      <c r="C415" s="4">
        <v>237000</v>
      </c>
      <c r="D415" s="4">
        <f t="shared" si="38"/>
        <v>202760</v>
      </c>
      <c r="E415" s="4">
        <f t="shared" si="36"/>
        <v>225000</v>
      </c>
      <c r="F415" s="4">
        <f t="shared" si="37"/>
        <v>600000</v>
      </c>
      <c r="G415" s="7">
        <f t="shared" si="39"/>
        <v>202760</v>
      </c>
      <c r="H415" s="7" t="str">
        <f t="shared" si="40"/>
        <v>Basic</v>
      </c>
      <c r="I415" s="22">
        <f>IF(Table2[[#This Row],[MinCost]] &gt; Table2[[#This Row],[WTP_VND]], 1, 0)</f>
        <v>0</v>
      </c>
      <c r="J415" s="20">
        <f>IF(G415&lt;='RawData'!$D$201,G415,0)</f>
        <v>202760</v>
      </c>
    </row>
    <row r="416" spans="1:10" x14ac:dyDescent="0.15">
      <c r="A416" s="11" t="s">
        <v>461</v>
      </c>
      <c r="B416" s="7">
        <f>VLOOKUP(A416, RawData[], 2, 1)</f>
        <v>7.27</v>
      </c>
      <c r="C416" s="4">
        <v>211000</v>
      </c>
      <c r="D416" s="4">
        <f t="shared" si="38"/>
        <v>125000</v>
      </c>
      <c r="E416" s="4">
        <f t="shared" si="36"/>
        <v>225000</v>
      </c>
      <c r="F416" s="4">
        <f t="shared" si="37"/>
        <v>600000</v>
      </c>
      <c r="G416" s="7">
        <f t="shared" si="39"/>
        <v>125000</v>
      </c>
      <c r="H416" s="7" t="str">
        <f t="shared" si="40"/>
        <v>Basic</v>
      </c>
      <c r="I416" s="22">
        <f>IF(Table2[[#This Row],[MinCost]] &gt; Table2[[#This Row],[WTP_VND]], 1, 0)</f>
        <v>0</v>
      </c>
      <c r="J416" s="20">
        <f>IF(G416&lt;='RawData'!$D$201,G416,0)</f>
        <v>125000</v>
      </c>
    </row>
    <row r="417" spans="1:10" x14ac:dyDescent="0.15">
      <c r="A417" s="11" t="s">
        <v>462</v>
      </c>
      <c r="B417" s="7">
        <f>VLOOKUP(A417, RawData[], 2, 1)</f>
        <v>2.71</v>
      </c>
      <c r="C417" s="4">
        <v>128000</v>
      </c>
      <c r="D417" s="4">
        <f t="shared" si="38"/>
        <v>125000</v>
      </c>
      <c r="E417" s="4">
        <f t="shared" si="36"/>
        <v>225000</v>
      </c>
      <c r="F417" s="4">
        <f t="shared" si="37"/>
        <v>600000</v>
      </c>
      <c r="G417" s="7">
        <f t="shared" si="39"/>
        <v>125000</v>
      </c>
      <c r="H417" s="7" t="str">
        <f t="shared" si="40"/>
        <v>Basic</v>
      </c>
      <c r="I417" s="22">
        <f>IF(Table2[[#This Row],[MinCost]] &gt; Table2[[#This Row],[WTP_VND]], 1, 0)</f>
        <v>0</v>
      </c>
      <c r="J417" s="20">
        <f>IF(G417&lt;='RawData'!$D$201,G417,0)</f>
        <v>125000</v>
      </c>
    </row>
    <row r="418" spans="1:10" x14ac:dyDescent="0.15">
      <c r="A418" s="11" t="s">
        <v>463</v>
      </c>
      <c r="B418" s="7">
        <f>VLOOKUP(A418, RawData[], 2, 1)</f>
        <v>3.96</v>
      </c>
      <c r="C418" s="4">
        <v>164000</v>
      </c>
      <c r="D418" s="4">
        <f t="shared" si="38"/>
        <v>125000</v>
      </c>
      <c r="E418" s="4">
        <f t="shared" si="36"/>
        <v>225000</v>
      </c>
      <c r="F418" s="4">
        <f t="shared" si="37"/>
        <v>600000</v>
      </c>
      <c r="G418" s="7">
        <f t="shared" si="39"/>
        <v>125000</v>
      </c>
      <c r="H418" s="7" t="str">
        <f t="shared" si="40"/>
        <v>Basic</v>
      </c>
      <c r="I418" s="22">
        <f>IF(Table2[[#This Row],[MinCost]] &gt; Table2[[#This Row],[WTP_VND]], 1, 0)</f>
        <v>0</v>
      </c>
      <c r="J418" s="20">
        <f>IF(G418&lt;='RawData'!$D$201,G418,0)</f>
        <v>125000</v>
      </c>
    </row>
    <row r="419" spans="1:10" x14ac:dyDescent="0.15">
      <c r="A419" s="11" t="s">
        <v>464</v>
      </c>
      <c r="B419" s="7">
        <f>VLOOKUP(A419, RawData[], 2, 1)</f>
        <v>38.83</v>
      </c>
      <c r="C419" s="4">
        <v>370000</v>
      </c>
      <c r="D419" s="4">
        <f t="shared" si="38"/>
        <v>384470</v>
      </c>
      <c r="E419" s="4">
        <f t="shared" si="36"/>
        <v>394470</v>
      </c>
      <c r="F419" s="4">
        <f t="shared" si="37"/>
        <v>600000</v>
      </c>
      <c r="G419" s="7">
        <f t="shared" si="39"/>
        <v>384470</v>
      </c>
      <c r="H419" s="7" t="str">
        <f t="shared" si="40"/>
        <v>Basic</v>
      </c>
      <c r="I419" s="22">
        <f>IF(Table2[[#This Row],[MinCost]] &gt; Table2[[#This Row],[WTP_VND]], 1, 0)</f>
        <v>1</v>
      </c>
      <c r="J419" s="20">
        <f>IF(G419&lt;='RawData'!$D$201,G419,0)</f>
        <v>384470</v>
      </c>
    </row>
    <row r="420" spans="1:10" x14ac:dyDescent="0.15">
      <c r="A420" s="11" t="s">
        <v>465</v>
      </c>
      <c r="B420" s="7">
        <f>VLOOKUP(A420, RawData[], 2, 1)</f>
        <v>9.89</v>
      </c>
      <c r="C420" s="4">
        <v>188000</v>
      </c>
      <c r="D420" s="4">
        <f t="shared" si="38"/>
        <v>125000</v>
      </c>
      <c r="E420" s="4">
        <f t="shared" si="36"/>
        <v>225000</v>
      </c>
      <c r="F420" s="4">
        <f t="shared" si="37"/>
        <v>600000</v>
      </c>
      <c r="G420" s="7">
        <f t="shared" si="39"/>
        <v>125000</v>
      </c>
      <c r="H420" s="7" t="str">
        <f t="shared" si="40"/>
        <v>Basic</v>
      </c>
      <c r="I420" s="22">
        <f>IF(Table2[[#This Row],[MinCost]] &gt; Table2[[#This Row],[WTP_VND]], 1, 0)</f>
        <v>0</v>
      </c>
      <c r="J420" s="20">
        <f>IF(G420&lt;='RawData'!$D$201,G420,0)</f>
        <v>125000</v>
      </c>
    </row>
    <row r="421" spans="1:10" x14ac:dyDescent="0.15">
      <c r="A421" s="11" t="s">
        <v>466</v>
      </c>
      <c r="B421" s="7">
        <f>VLOOKUP(A421, RawData[], 2, 1)</f>
        <v>7.64</v>
      </c>
      <c r="C421" s="4">
        <v>186000</v>
      </c>
      <c r="D421" s="4">
        <f t="shared" si="38"/>
        <v>125000</v>
      </c>
      <c r="E421" s="4">
        <f t="shared" si="36"/>
        <v>225000</v>
      </c>
      <c r="F421" s="4">
        <f t="shared" si="37"/>
        <v>600000</v>
      </c>
      <c r="G421" s="7">
        <f t="shared" si="39"/>
        <v>125000</v>
      </c>
      <c r="H421" s="7" t="str">
        <f t="shared" si="40"/>
        <v>Basic</v>
      </c>
      <c r="I421" s="22">
        <f>IF(Table2[[#This Row],[MinCost]] &gt; Table2[[#This Row],[WTP_VND]], 1, 0)</f>
        <v>0</v>
      </c>
      <c r="J421" s="20">
        <f>IF(G421&lt;='RawData'!$D$201,G421,0)</f>
        <v>125000</v>
      </c>
    </row>
    <row r="422" spans="1:10" x14ac:dyDescent="0.15">
      <c r="A422" s="11" t="s">
        <v>467</v>
      </c>
      <c r="B422" s="7">
        <f>VLOOKUP(A422, RawData[], 2, 1)</f>
        <v>4.6100000000000003</v>
      </c>
      <c r="C422" s="4">
        <v>156000</v>
      </c>
      <c r="D422" s="4">
        <f t="shared" si="38"/>
        <v>125000</v>
      </c>
      <c r="E422" s="4">
        <f t="shared" si="36"/>
        <v>225000</v>
      </c>
      <c r="F422" s="4">
        <f t="shared" si="37"/>
        <v>600000</v>
      </c>
      <c r="G422" s="7">
        <f t="shared" si="39"/>
        <v>125000</v>
      </c>
      <c r="H422" s="7" t="str">
        <f t="shared" si="40"/>
        <v>Basic</v>
      </c>
      <c r="I422" s="22">
        <f>IF(Table2[[#This Row],[MinCost]] &gt; Table2[[#This Row],[WTP_VND]], 1, 0)</f>
        <v>0</v>
      </c>
      <c r="J422" s="20">
        <f>IF(G422&lt;='RawData'!$D$201,G422,0)</f>
        <v>125000</v>
      </c>
    </row>
    <row r="423" spans="1:10" x14ac:dyDescent="0.15">
      <c r="A423" s="11" t="s">
        <v>468</v>
      </c>
      <c r="B423" s="7">
        <f>VLOOKUP(A423, RawData[], 2, 1)</f>
        <v>1.08</v>
      </c>
      <c r="C423" s="4">
        <v>162000</v>
      </c>
      <c r="D423" s="4">
        <f t="shared" si="38"/>
        <v>125000</v>
      </c>
      <c r="E423" s="4">
        <f t="shared" si="36"/>
        <v>225000</v>
      </c>
      <c r="F423" s="4">
        <f t="shared" si="37"/>
        <v>600000</v>
      </c>
      <c r="G423" s="7">
        <f t="shared" si="39"/>
        <v>125000</v>
      </c>
      <c r="H423" s="7" t="str">
        <f t="shared" si="40"/>
        <v>Basic</v>
      </c>
      <c r="I423" s="22">
        <f>IF(Table2[[#This Row],[MinCost]] &gt; Table2[[#This Row],[WTP_VND]], 1, 0)</f>
        <v>0</v>
      </c>
      <c r="J423" s="20">
        <f>IF(G423&lt;='RawData'!$D$201,G423,0)</f>
        <v>125000</v>
      </c>
    </row>
    <row r="424" spans="1:10" x14ac:dyDescent="0.15">
      <c r="A424" s="11" t="s">
        <v>469</v>
      </c>
      <c r="B424" s="7">
        <f>VLOOKUP(A424, RawData[], 2, 1)</f>
        <v>11.62</v>
      </c>
      <c r="C424" s="4">
        <v>203000</v>
      </c>
      <c r="D424" s="4">
        <f t="shared" si="38"/>
        <v>139580</v>
      </c>
      <c r="E424" s="4">
        <f t="shared" si="36"/>
        <v>225000</v>
      </c>
      <c r="F424" s="4">
        <f t="shared" si="37"/>
        <v>600000</v>
      </c>
      <c r="G424" s="7">
        <f t="shared" si="39"/>
        <v>139580</v>
      </c>
      <c r="H424" s="7" t="str">
        <f t="shared" si="40"/>
        <v>Basic</v>
      </c>
      <c r="I424" s="22">
        <f>IF(Table2[[#This Row],[MinCost]] &gt; Table2[[#This Row],[WTP_VND]], 1, 0)</f>
        <v>0</v>
      </c>
      <c r="J424" s="20">
        <f>IF(G424&lt;='RawData'!$D$201,G424,0)</f>
        <v>139580</v>
      </c>
    </row>
    <row r="425" spans="1:10" x14ac:dyDescent="0.15">
      <c r="A425" s="11" t="s">
        <v>470</v>
      </c>
      <c r="B425" s="7">
        <f>VLOOKUP(A425, RawData[], 2, 1)</f>
        <v>0.12</v>
      </c>
      <c r="C425" s="4">
        <v>170000</v>
      </c>
      <c r="D425" s="4">
        <f t="shared" si="38"/>
        <v>125000</v>
      </c>
      <c r="E425" s="4">
        <f t="shared" si="36"/>
        <v>225000</v>
      </c>
      <c r="F425" s="4">
        <f t="shared" si="37"/>
        <v>600000</v>
      </c>
      <c r="G425" s="7">
        <f t="shared" si="39"/>
        <v>125000</v>
      </c>
      <c r="H425" s="7" t="str">
        <f t="shared" si="40"/>
        <v>Basic</v>
      </c>
      <c r="I425" s="22">
        <f>IF(Table2[[#This Row],[MinCost]] &gt; Table2[[#This Row],[WTP_VND]], 1, 0)</f>
        <v>0</v>
      </c>
      <c r="J425" s="20">
        <f>IF(G425&lt;='RawData'!$D$201,G425,0)</f>
        <v>125000</v>
      </c>
    </row>
    <row r="426" spans="1:10" x14ac:dyDescent="0.15">
      <c r="A426" s="11" t="s">
        <v>471</v>
      </c>
      <c r="B426" s="7">
        <f>VLOOKUP(A426, RawData[], 2, 1)</f>
        <v>8.61</v>
      </c>
      <c r="C426" s="4">
        <v>189000</v>
      </c>
      <c r="D426" s="4">
        <f t="shared" si="38"/>
        <v>125000</v>
      </c>
      <c r="E426" s="4">
        <f t="shared" si="36"/>
        <v>225000</v>
      </c>
      <c r="F426" s="4">
        <f t="shared" si="37"/>
        <v>600000</v>
      </c>
      <c r="G426" s="7">
        <f t="shared" si="39"/>
        <v>125000</v>
      </c>
      <c r="H426" s="7" t="str">
        <f t="shared" si="40"/>
        <v>Basic</v>
      </c>
      <c r="I426" s="22">
        <f>IF(Table2[[#This Row],[MinCost]] &gt; Table2[[#This Row],[WTP_VND]], 1, 0)</f>
        <v>0</v>
      </c>
      <c r="J426" s="20">
        <f>IF(G426&lt;='RawData'!$D$201,G426,0)</f>
        <v>125000</v>
      </c>
    </row>
    <row r="427" spans="1:10" x14ac:dyDescent="0.15">
      <c r="A427" s="11" t="s">
        <v>472</v>
      </c>
      <c r="B427" s="7">
        <f>VLOOKUP(A427, RawData[], 2, 1)</f>
        <v>41.85</v>
      </c>
      <c r="C427" s="4">
        <v>350000</v>
      </c>
      <c r="D427" s="4">
        <f t="shared" si="38"/>
        <v>411650</v>
      </c>
      <c r="E427" s="4">
        <f t="shared" si="36"/>
        <v>421650</v>
      </c>
      <c r="F427" s="4">
        <f t="shared" si="37"/>
        <v>600000</v>
      </c>
      <c r="G427" s="7">
        <f t="shared" si="39"/>
        <v>411650</v>
      </c>
      <c r="H427" s="7" t="str">
        <f t="shared" si="40"/>
        <v>Basic</v>
      </c>
      <c r="I427" s="22">
        <f>IF(Table2[[#This Row],[MinCost]] &gt; Table2[[#This Row],[WTP_VND]], 1, 0)</f>
        <v>1</v>
      </c>
      <c r="J427" s="20">
        <f>IF(G427&lt;='RawData'!$D$201,G427,0)</f>
        <v>411650</v>
      </c>
    </row>
    <row r="428" spans="1:10" x14ac:dyDescent="0.15">
      <c r="A428" s="11" t="s">
        <v>473</v>
      </c>
      <c r="B428" s="7">
        <f>VLOOKUP(A428, RawData[], 2, 1)</f>
        <v>14.85</v>
      </c>
      <c r="C428" s="4">
        <v>212000</v>
      </c>
      <c r="D428" s="4">
        <f t="shared" si="38"/>
        <v>168650</v>
      </c>
      <c r="E428" s="4">
        <f t="shared" si="36"/>
        <v>225000</v>
      </c>
      <c r="F428" s="4">
        <f t="shared" si="37"/>
        <v>600000</v>
      </c>
      <c r="G428" s="7">
        <f t="shared" si="39"/>
        <v>168650</v>
      </c>
      <c r="H428" s="7" t="str">
        <f t="shared" si="40"/>
        <v>Basic</v>
      </c>
      <c r="I428" s="22">
        <f>IF(Table2[[#This Row],[MinCost]] &gt; Table2[[#This Row],[WTP_VND]], 1, 0)</f>
        <v>0</v>
      </c>
      <c r="J428" s="20">
        <f>IF(G428&lt;='RawData'!$D$201,G428,0)</f>
        <v>168650</v>
      </c>
    </row>
    <row r="429" spans="1:10" x14ac:dyDescent="0.15">
      <c r="A429" s="11" t="s">
        <v>474</v>
      </c>
      <c r="B429" s="7">
        <f>VLOOKUP(A429, RawData[], 2, 1)</f>
        <v>11.54</v>
      </c>
      <c r="C429" s="4">
        <v>200000</v>
      </c>
      <c r="D429" s="4">
        <f t="shared" si="38"/>
        <v>138860</v>
      </c>
      <c r="E429" s="4">
        <f t="shared" si="36"/>
        <v>225000</v>
      </c>
      <c r="F429" s="4">
        <f t="shared" si="37"/>
        <v>600000</v>
      </c>
      <c r="G429" s="7">
        <f t="shared" si="39"/>
        <v>138860</v>
      </c>
      <c r="H429" s="7" t="str">
        <f t="shared" si="40"/>
        <v>Basic</v>
      </c>
      <c r="I429" s="22">
        <f>IF(Table2[[#This Row],[MinCost]] &gt; Table2[[#This Row],[WTP_VND]], 1, 0)</f>
        <v>0</v>
      </c>
      <c r="J429" s="20">
        <f>IF(G429&lt;='RawData'!$D$201,G429,0)</f>
        <v>138860</v>
      </c>
    </row>
    <row r="430" spans="1:10" x14ac:dyDescent="0.15">
      <c r="A430" s="11" t="s">
        <v>475</v>
      </c>
      <c r="B430" s="7">
        <f>VLOOKUP(A430, RawData[], 2, 1)</f>
        <v>6.99</v>
      </c>
      <c r="C430" s="4">
        <v>149000</v>
      </c>
      <c r="D430" s="4">
        <f t="shared" si="38"/>
        <v>125000</v>
      </c>
      <c r="E430" s="4">
        <f t="shared" si="36"/>
        <v>225000</v>
      </c>
      <c r="F430" s="4">
        <f t="shared" si="37"/>
        <v>600000</v>
      </c>
      <c r="G430" s="7">
        <f t="shared" si="39"/>
        <v>125000</v>
      </c>
      <c r="H430" s="7" t="str">
        <f t="shared" si="40"/>
        <v>Basic</v>
      </c>
      <c r="I430" s="22">
        <f>IF(Table2[[#This Row],[MinCost]] &gt; Table2[[#This Row],[WTP_VND]], 1, 0)</f>
        <v>0</v>
      </c>
      <c r="J430" s="20">
        <f>IF(G430&lt;='RawData'!$D$201,G430,0)</f>
        <v>125000</v>
      </c>
    </row>
    <row r="431" spans="1:10" x14ac:dyDescent="0.15">
      <c r="A431" s="11" t="s">
        <v>476</v>
      </c>
      <c r="B431" s="7">
        <f>VLOOKUP(A431, RawData[], 2, 1)</f>
        <v>12.59</v>
      </c>
      <c r="C431" s="4">
        <v>198000</v>
      </c>
      <c r="D431" s="4">
        <f t="shared" si="38"/>
        <v>148310</v>
      </c>
      <c r="E431" s="4">
        <f t="shared" si="36"/>
        <v>225000</v>
      </c>
      <c r="F431" s="4">
        <f t="shared" si="37"/>
        <v>600000</v>
      </c>
      <c r="G431" s="7">
        <f t="shared" si="39"/>
        <v>148310</v>
      </c>
      <c r="H431" s="7" t="str">
        <f t="shared" si="40"/>
        <v>Basic</v>
      </c>
      <c r="I431" s="22">
        <f>IF(Table2[[#This Row],[MinCost]] &gt; Table2[[#This Row],[WTP_VND]], 1, 0)</f>
        <v>0</v>
      </c>
      <c r="J431" s="20">
        <f>IF(G431&lt;='RawData'!$D$201,G431,0)</f>
        <v>148310</v>
      </c>
    </row>
    <row r="432" spans="1:10" x14ac:dyDescent="0.15">
      <c r="A432" s="11" t="s">
        <v>477</v>
      </c>
      <c r="B432" s="7">
        <f>VLOOKUP(A432, RawData[], 2, 1)</f>
        <v>7.53</v>
      </c>
      <c r="C432" s="4">
        <v>185000</v>
      </c>
      <c r="D432" s="4">
        <f t="shared" si="38"/>
        <v>125000</v>
      </c>
      <c r="E432" s="4">
        <f t="shared" si="36"/>
        <v>225000</v>
      </c>
      <c r="F432" s="4">
        <f t="shared" si="37"/>
        <v>600000</v>
      </c>
      <c r="G432" s="7">
        <f t="shared" si="39"/>
        <v>125000</v>
      </c>
      <c r="H432" s="7" t="str">
        <f t="shared" si="40"/>
        <v>Basic</v>
      </c>
      <c r="I432" s="22">
        <f>IF(Table2[[#This Row],[MinCost]] &gt; Table2[[#This Row],[WTP_VND]], 1, 0)</f>
        <v>0</v>
      </c>
      <c r="J432" s="20">
        <f>IF(G432&lt;='RawData'!$D$201,G432,0)</f>
        <v>125000</v>
      </c>
    </row>
    <row r="433" spans="1:10" x14ac:dyDescent="0.15">
      <c r="A433" s="11" t="s">
        <v>478</v>
      </c>
      <c r="B433" s="7">
        <f>VLOOKUP(A433, RawData[], 2, 1)</f>
        <v>15.05</v>
      </c>
      <c r="C433" s="4">
        <v>217000</v>
      </c>
      <c r="D433" s="4">
        <f t="shared" si="38"/>
        <v>170450</v>
      </c>
      <c r="E433" s="4">
        <f t="shared" si="36"/>
        <v>225000</v>
      </c>
      <c r="F433" s="4">
        <f t="shared" si="37"/>
        <v>600000</v>
      </c>
      <c r="G433" s="7">
        <f t="shared" si="39"/>
        <v>170450</v>
      </c>
      <c r="H433" s="7" t="str">
        <f t="shared" si="40"/>
        <v>Basic</v>
      </c>
      <c r="I433" s="22">
        <f>IF(Table2[[#This Row],[MinCost]] &gt; Table2[[#This Row],[WTP_VND]], 1, 0)</f>
        <v>0</v>
      </c>
      <c r="J433" s="20">
        <f>IF(G433&lt;='RawData'!$D$201,G433,0)</f>
        <v>170450</v>
      </c>
    </row>
    <row r="434" spans="1:10" x14ac:dyDescent="0.15">
      <c r="A434" s="11" t="s">
        <v>479</v>
      </c>
      <c r="B434" s="7">
        <f>VLOOKUP(A434, RawData[], 2, 1)</f>
        <v>13.84</v>
      </c>
      <c r="C434" s="4">
        <v>197000</v>
      </c>
      <c r="D434" s="4">
        <f t="shared" si="38"/>
        <v>159560</v>
      </c>
      <c r="E434" s="4">
        <f t="shared" si="36"/>
        <v>225000</v>
      </c>
      <c r="F434" s="4">
        <f t="shared" si="37"/>
        <v>600000</v>
      </c>
      <c r="G434" s="7">
        <f t="shared" si="39"/>
        <v>159560</v>
      </c>
      <c r="H434" s="7" t="str">
        <f t="shared" si="40"/>
        <v>Basic</v>
      </c>
      <c r="I434" s="22">
        <f>IF(Table2[[#This Row],[MinCost]] &gt; Table2[[#This Row],[WTP_VND]], 1, 0)</f>
        <v>0</v>
      </c>
      <c r="J434" s="20">
        <f>IF(G434&lt;='RawData'!$D$201,G434,0)</f>
        <v>159560</v>
      </c>
    </row>
    <row r="435" spans="1:10" x14ac:dyDescent="0.15">
      <c r="A435" s="11" t="s">
        <v>480</v>
      </c>
      <c r="B435" s="7">
        <f>VLOOKUP(A435, RawData[], 2, 1)</f>
        <v>8.23</v>
      </c>
      <c r="C435" s="4">
        <v>180000</v>
      </c>
      <c r="D435" s="4">
        <f t="shared" si="38"/>
        <v>125000</v>
      </c>
      <c r="E435" s="4">
        <f t="shared" si="36"/>
        <v>225000</v>
      </c>
      <c r="F435" s="4">
        <f t="shared" si="37"/>
        <v>600000</v>
      </c>
      <c r="G435" s="7">
        <f t="shared" si="39"/>
        <v>125000</v>
      </c>
      <c r="H435" s="7" t="str">
        <f t="shared" si="40"/>
        <v>Basic</v>
      </c>
      <c r="I435" s="22">
        <f>IF(Table2[[#This Row],[MinCost]] &gt; Table2[[#This Row],[WTP_VND]], 1, 0)</f>
        <v>0</v>
      </c>
      <c r="J435" s="20">
        <f>IF(G435&lt;='RawData'!$D$201,G435,0)</f>
        <v>125000</v>
      </c>
    </row>
    <row r="436" spans="1:10" x14ac:dyDescent="0.15">
      <c r="A436" s="11" t="s">
        <v>481</v>
      </c>
      <c r="B436" s="7">
        <f>VLOOKUP(A436, RawData[], 2, 1)</f>
        <v>13.5</v>
      </c>
      <c r="C436" s="4">
        <v>218000</v>
      </c>
      <c r="D436" s="4">
        <f t="shared" si="38"/>
        <v>156500</v>
      </c>
      <c r="E436" s="4">
        <f t="shared" si="36"/>
        <v>225000</v>
      </c>
      <c r="F436" s="4">
        <f t="shared" si="37"/>
        <v>600000</v>
      </c>
      <c r="G436" s="7">
        <f t="shared" si="39"/>
        <v>156500</v>
      </c>
      <c r="H436" s="7" t="str">
        <f t="shared" si="40"/>
        <v>Basic</v>
      </c>
      <c r="I436" s="22">
        <f>IF(Table2[[#This Row],[MinCost]] &gt; Table2[[#This Row],[WTP_VND]], 1, 0)</f>
        <v>0</v>
      </c>
      <c r="J436" s="20">
        <f>IF(G436&lt;='RawData'!$D$201,G436,0)</f>
        <v>156500</v>
      </c>
    </row>
    <row r="437" spans="1:10" x14ac:dyDescent="0.15">
      <c r="A437" s="11" t="s">
        <v>482</v>
      </c>
      <c r="B437" s="7">
        <f>VLOOKUP(A437, RawData[], 2, 1)</f>
        <v>12.24</v>
      </c>
      <c r="C437" s="4">
        <v>207000</v>
      </c>
      <c r="D437" s="4">
        <f t="shared" si="38"/>
        <v>145160</v>
      </c>
      <c r="E437" s="4">
        <f t="shared" si="36"/>
        <v>225000</v>
      </c>
      <c r="F437" s="4">
        <f t="shared" si="37"/>
        <v>600000</v>
      </c>
      <c r="G437" s="7">
        <f t="shared" si="39"/>
        <v>145160</v>
      </c>
      <c r="H437" s="7" t="str">
        <f t="shared" si="40"/>
        <v>Basic</v>
      </c>
      <c r="I437" s="22">
        <f>IF(Table2[[#This Row],[MinCost]] &gt; Table2[[#This Row],[WTP_VND]], 1, 0)</f>
        <v>0</v>
      </c>
      <c r="J437" s="20">
        <f>IF(G437&lt;='RawData'!$D$201,G437,0)</f>
        <v>145160</v>
      </c>
    </row>
    <row r="438" spans="1:10" x14ac:dyDescent="0.15">
      <c r="A438" s="11" t="s">
        <v>483</v>
      </c>
      <c r="B438" s="7">
        <f>VLOOKUP(A438, RawData[], 2, 1)</f>
        <v>14.92</v>
      </c>
      <c r="C438" s="4">
        <v>202000</v>
      </c>
      <c r="D438" s="4">
        <f t="shared" si="38"/>
        <v>169280</v>
      </c>
      <c r="E438" s="4">
        <f t="shared" si="36"/>
        <v>225000</v>
      </c>
      <c r="F438" s="4">
        <f t="shared" si="37"/>
        <v>600000</v>
      </c>
      <c r="G438" s="7">
        <f t="shared" si="39"/>
        <v>169280</v>
      </c>
      <c r="H438" s="7" t="str">
        <f t="shared" si="40"/>
        <v>Basic</v>
      </c>
      <c r="I438" s="22">
        <f>IF(Table2[[#This Row],[MinCost]] &gt; Table2[[#This Row],[WTP_VND]], 1, 0)</f>
        <v>0</v>
      </c>
      <c r="J438" s="20">
        <f>IF(G438&lt;='RawData'!$D$201,G438,0)</f>
        <v>169280</v>
      </c>
    </row>
    <row r="439" spans="1:10" x14ac:dyDescent="0.15">
      <c r="A439" s="11" t="s">
        <v>484</v>
      </c>
      <c r="B439" s="7">
        <f>VLOOKUP(A439, RawData[], 2, 1)</f>
        <v>5.48</v>
      </c>
      <c r="C439" s="4">
        <v>172000</v>
      </c>
      <c r="D439" s="4">
        <f t="shared" si="38"/>
        <v>125000</v>
      </c>
      <c r="E439" s="4">
        <f t="shared" si="36"/>
        <v>225000</v>
      </c>
      <c r="F439" s="4">
        <f t="shared" si="37"/>
        <v>600000</v>
      </c>
      <c r="G439" s="7">
        <f t="shared" si="39"/>
        <v>125000</v>
      </c>
      <c r="H439" s="7" t="str">
        <f t="shared" si="40"/>
        <v>Basic</v>
      </c>
      <c r="I439" s="22">
        <f>IF(Table2[[#This Row],[MinCost]] &gt; Table2[[#This Row],[WTP_VND]], 1, 0)</f>
        <v>0</v>
      </c>
      <c r="J439" s="20">
        <f>IF(G439&lt;='RawData'!$D$201,G439,0)</f>
        <v>125000</v>
      </c>
    </row>
    <row r="440" spans="1:10" x14ac:dyDescent="0.15">
      <c r="A440" s="11" t="s">
        <v>485</v>
      </c>
      <c r="B440" s="7">
        <f>VLOOKUP(A440, RawData[], 2, 1)</f>
        <v>24.3</v>
      </c>
      <c r="C440" s="4">
        <v>244000</v>
      </c>
      <c r="D440" s="4">
        <f t="shared" si="38"/>
        <v>253700</v>
      </c>
      <c r="E440" s="4">
        <f t="shared" si="36"/>
        <v>263700</v>
      </c>
      <c r="F440" s="4">
        <f t="shared" si="37"/>
        <v>600000</v>
      </c>
      <c r="G440" s="7">
        <f t="shared" si="39"/>
        <v>253700</v>
      </c>
      <c r="H440" s="7" t="str">
        <f t="shared" si="40"/>
        <v>Basic</v>
      </c>
      <c r="I440" s="22">
        <f>IF(Table2[[#This Row],[MinCost]] &gt; Table2[[#This Row],[WTP_VND]], 1, 0)</f>
        <v>1</v>
      </c>
      <c r="J440" s="20">
        <f>IF(G440&lt;='RawData'!$D$201,G440,0)</f>
        <v>253700</v>
      </c>
    </row>
    <row r="441" spans="1:10" x14ac:dyDescent="0.15">
      <c r="A441" s="11" t="s">
        <v>486</v>
      </c>
      <c r="B441" s="7">
        <f>VLOOKUP(A441, RawData[], 2, 1)</f>
        <v>15.88</v>
      </c>
      <c r="C441" s="4">
        <v>255000</v>
      </c>
      <c r="D441" s="4">
        <f t="shared" si="38"/>
        <v>177920</v>
      </c>
      <c r="E441" s="4">
        <f t="shared" si="36"/>
        <v>225000</v>
      </c>
      <c r="F441" s="4">
        <f t="shared" si="37"/>
        <v>600000</v>
      </c>
      <c r="G441" s="7">
        <f t="shared" si="39"/>
        <v>177920</v>
      </c>
      <c r="H441" s="7" t="str">
        <f t="shared" si="40"/>
        <v>Basic</v>
      </c>
      <c r="I441" s="22">
        <f>IF(Table2[[#This Row],[MinCost]] &gt; Table2[[#This Row],[WTP_VND]], 1, 0)</f>
        <v>0</v>
      </c>
      <c r="J441" s="20">
        <f>IF(G441&lt;='RawData'!$D$201,G441,0)</f>
        <v>177920</v>
      </c>
    </row>
    <row r="442" spans="1:10" x14ac:dyDescent="0.15">
      <c r="A442" s="11" t="s">
        <v>487</v>
      </c>
      <c r="B442" s="7">
        <f>VLOOKUP(A442, RawData[], 2, 1)</f>
        <v>19.510000000000002</v>
      </c>
      <c r="C442" s="4">
        <v>228000</v>
      </c>
      <c r="D442" s="4">
        <f t="shared" si="38"/>
        <v>210590</v>
      </c>
      <c r="E442" s="4">
        <f t="shared" si="36"/>
        <v>225000</v>
      </c>
      <c r="F442" s="4">
        <f t="shared" si="37"/>
        <v>600000</v>
      </c>
      <c r="G442" s="7">
        <f t="shared" si="39"/>
        <v>210590</v>
      </c>
      <c r="H442" s="7" t="str">
        <f t="shared" si="40"/>
        <v>Basic</v>
      </c>
      <c r="I442" s="22">
        <f>IF(Table2[[#This Row],[MinCost]] &gt; Table2[[#This Row],[WTP_VND]], 1, 0)</f>
        <v>0</v>
      </c>
      <c r="J442" s="20">
        <f>IF(G442&lt;='RawData'!$D$201,G442,0)</f>
        <v>210590</v>
      </c>
    </row>
    <row r="443" spans="1:10" x14ac:dyDescent="0.15">
      <c r="A443" s="11" t="s">
        <v>488</v>
      </c>
      <c r="B443" s="7">
        <f>VLOOKUP(A443, RawData[], 2, 1)</f>
        <v>31.56</v>
      </c>
      <c r="C443" s="4">
        <v>312000</v>
      </c>
      <c r="D443" s="4">
        <f t="shared" si="38"/>
        <v>319040</v>
      </c>
      <c r="E443" s="4">
        <f t="shared" si="36"/>
        <v>329040</v>
      </c>
      <c r="F443" s="4">
        <f t="shared" si="37"/>
        <v>600000</v>
      </c>
      <c r="G443" s="7">
        <f t="shared" si="39"/>
        <v>319040</v>
      </c>
      <c r="H443" s="7" t="str">
        <f t="shared" si="40"/>
        <v>Basic</v>
      </c>
      <c r="I443" s="22">
        <f>IF(Table2[[#This Row],[MinCost]] &gt; Table2[[#This Row],[WTP_VND]], 1, 0)</f>
        <v>1</v>
      </c>
      <c r="J443" s="20">
        <f>IF(G443&lt;='RawData'!$D$201,G443,0)</f>
        <v>319040</v>
      </c>
    </row>
    <row r="444" spans="1:10" x14ac:dyDescent="0.15">
      <c r="A444" s="11" t="s">
        <v>489</v>
      </c>
      <c r="B444" s="7">
        <f>VLOOKUP(A444, RawData[], 2, 1)</f>
        <v>6.28</v>
      </c>
      <c r="C444" s="4">
        <v>152000</v>
      </c>
      <c r="D444" s="4">
        <f t="shared" si="38"/>
        <v>125000</v>
      </c>
      <c r="E444" s="4">
        <f t="shared" si="36"/>
        <v>225000</v>
      </c>
      <c r="F444" s="4">
        <f t="shared" si="37"/>
        <v>600000</v>
      </c>
      <c r="G444" s="7">
        <f t="shared" si="39"/>
        <v>125000</v>
      </c>
      <c r="H444" s="7" t="str">
        <f t="shared" si="40"/>
        <v>Basic</v>
      </c>
      <c r="I444" s="22">
        <f>IF(Table2[[#This Row],[MinCost]] &gt; Table2[[#This Row],[WTP_VND]], 1, 0)</f>
        <v>0</v>
      </c>
      <c r="J444" s="20">
        <f>IF(G444&lt;='RawData'!$D$201,G444,0)</f>
        <v>125000</v>
      </c>
    </row>
    <row r="445" spans="1:10" x14ac:dyDescent="0.15">
      <c r="A445" s="11" t="s">
        <v>490</v>
      </c>
      <c r="B445" s="7">
        <f>VLOOKUP(A445, RawData[], 2, 1)</f>
        <v>0.47</v>
      </c>
      <c r="C445" s="4">
        <v>135000</v>
      </c>
      <c r="D445" s="4">
        <f t="shared" si="38"/>
        <v>125000</v>
      </c>
      <c r="E445" s="4">
        <f t="shared" si="36"/>
        <v>225000</v>
      </c>
      <c r="F445" s="4">
        <f t="shared" si="37"/>
        <v>600000</v>
      </c>
      <c r="G445" s="7">
        <f t="shared" si="39"/>
        <v>125000</v>
      </c>
      <c r="H445" s="7" t="str">
        <f t="shared" si="40"/>
        <v>Basic</v>
      </c>
      <c r="I445" s="22">
        <f>IF(Table2[[#This Row],[MinCost]] &gt; Table2[[#This Row],[WTP_VND]], 1, 0)</f>
        <v>0</v>
      </c>
      <c r="J445" s="20">
        <f>IF(G445&lt;='RawData'!$D$201,G445,0)</f>
        <v>125000</v>
      </c>
    </row>
    <row r="446" spans="1:10" x14ac:dyDescent="0.15">
      <c r="A446" s="11" t="s">
        <v>491</v>
      </c>
      <c r="B446" s="7">
        <f>VLOOKUP(A446, RawData[], 2, 1)</f>
        <v>63.42</v>
      </c>
      <c r="C446" s="4">
        <v>479000</v>
      </c>
      <c r="D446" s="4">
        <f t="shared" si="38"/>
        <v>605780</v>
      </c>
      <c r="E446" s="4">
        <f t="shared" si="36"/>
        <v>615780</v>
      </c>
      <c r="F446" s="4">
        <f t="shared" si="37"/>
        <v>600000</v>
      </c>
      <c r="G446" s="7">
        <f t="shared" si="39"/>
        <v>600000</v>
      </c>
      <c r="H446" s="7" t="str">
        <f t="shared" si="40"/>
        <v>Unlimited</v>
      </c>
      <c r="I446" s="22">
        <f>IF(Table2[[#This Row],[MinCost]] &gt; Table2[[#This Row],[WTP_VND]], 1, 0)</f>
        <v>1</v>
      </c>
      <c r="J446" s="20">
        <f>IF(G446&lt;='RawData'!$D$201,G446,0)</f>
        <v>0</v>
      </c>
    </row>
    <row r="447" spans="1:10" x14ac:dyDescent="0.15">
      <c r="A447" s="11" t="s">
        <v>492</v>
      </c>
      <c r="B447" s="7">
        <f>VLOOKUP(A447, RawData[], 2, 1)</f>
        <v>4.28</v>
      </c>
      <c r="C447" s="4">
        <v>167000</v>
      </c>
      <c r="D447" s="4">
        <f t="shared" si="38"/>
        <v>125000</v>
      </c>
      <c r="E447" s="4">
        <f t="shared" si="36"/>
        <v>225000</v>
      </c>
      <c r="F447" s="4">
        <f t="shared" si="37"/>
        <v>600000</v>
      </c>
      <c r="G447" s="7">
        <f t="shared" si="39"/>
        <v>125000</v>
      </c>
      <c r="H447" s="7" t="str">
        <f t="shared" si="40"/>
        <v>Basic</v>
      </c>
      <c r="I447" s="22">
        <f>IF(Table2[[#This Row],[MinCost]] &gt; Table2[[#This Row],[WTP_VND]], 1, 0)</f>
        <v>0</v>
      </c>
      <c r="J447" s="20">
        <f>IF(G447&lt;='RawData'!$D$201,G447,0)</f>
        <v>125000</v>
      </c>
    </row>
    <row r="448" spans="1:10" x14ac:dyDescent="0.15">
      <c r="A448" s="11" t="s">
        <v>493</v>
      </c>
      <c r="B448" s="7">
        <f>VLOOKUP(A448, RawData[], 2, 1)</f>
        <v>16.62</v>
      </c>
      <c r="C448" s="4">
        <v>246000</v>
      </c>
      <c r="D448" s="4">
        <f t="shared" si="38"/>
        <v>184580</v>
      </c>
      <c r="E448" s="4">
        <f t="shared" si="36"/>
        <v>225000</v>
      </c>
      <c r="F448" s="4">
        <f t="shared" si="37"/>
        <v>600000</v>
      </c>
      <c r="G448" s="7">
        <f t="shared" si="39"/>
        <v>184580</v>
      </c>
      <c r="H448" s="7" t="str">
        <f t="shared" si="40"/>
        <v>Basic</v>
      </c>
      <c r="I448" s="22">
        <f>IF(Table2[[#This Row],[MinCost]] &gt; Table2[[#This Row],[WTP_VND]], 1, 0)</f>
        <v>0</v>
      </c>
      <c r="J448" s="20">
        <f>IF(G448&lt;='RawData'!$D$201,G448,0)</f>
        <v>184580</v>
      </c>
    </row>
    <row r="449" spans="1:10" x14ac:dyDescent="0.15">
      <c r="A449" s="11" t="s">
        <v>494</v>
      </c>
      <c r="B449" s="7">
        <f>VLOOKUP(A449, RawData[], 2, 1)</f>
        <v>2</v>
      </c>
      <c r="C449" s="4">
        <v>151000</v>
      </c>
      <c r="D449" s="4">
        <f t="shared" si="38"/>
        <v>125000</v>
      </c>
      <c r="E449" s="4">
        <f t="shared" si="36"/>
        <v>225000</v>
      </c>
      <c r="F449" s="4">
        <f t="shared" si="37"/>
        <v>600000</v>
      </c>
      <c r="G449" s="7">
        <f t="shared" si="39"/>
        <v>125000</v>
      </c>
      <c r="H449" s="7" t="str">
        <f t="shared" si="40"/>
        <v>Basic</v>
      </c>
      <c r="I449" s="22">
        <f>IF(Table2[[#This Row],[MinCost]] &gt; Table2[[#This Row],[WTP_VND]], 1, 0)</f>
        <v>0</v>
      </c>
      <c r="J449" s="20">
        <f>IF(G449&lt;='RawData'!$D$201,G449,0)</f>
        <v>125000</v>
      </c>
    </row>
    <row r="450" spans="1:10" x14ac:dyDescent="0.15">
      <c r="A450" s="11" t="s">
        <v>495</v>
      </c>
      <c r="B450" s="7">
        <f>VLOOKUP(A450, RawData[], 2, 1)</f>
        <v>34.17</v>
      </c>
      <c r="C450" s="4">
        <v>318000</v>
      </c>
      <c r="D450" s="4">
        <f t="shared" si="38"/>
        <v>342530</v>
      </c>
      <c r="E450" s="4">
        <f t="shared" ref="E450:E501" si="41">$M$8 + $M$10 * (MAX(0,B450-$N$8))</f>
        <v>352530</v>
      </c>
      <c r="F450" s="4">
        <f t="shared" ref="F450:F501" si="42">$M$9 + $M$10 * (MAX(0,B450-$N$9))</f>
        <v>600000</v>
      </c>
      <c r="G450" s="7">
        <f t="shared" si="39"/>
        <v>342530</v>
      </c>
      <c r="H450" s="7" t="str">
        <f t="shared" si="40"/>
        <v>Basic</v>
      </c>
      <c r="I450" s="22">
        <f>IF(Table2[[#This Row],[MinCost]] &gt; Table2[[#This Row],[WTP_VND]], 1, 0)</f>
        <v>1</v>
      </c>
      <c r="J450" s="20">
        <f>IF(G450&lt;='RawData'!$D$201,G450,0)</f>
        <v>342530</v>
      </c>
    </row>
    <row r="451" spans="1:10" x14ac:dyDescent="0.15">
      <c r="A451" s="11" t="s">
        <v>496</v>
      </c>
      <c r="B451" s="7">
        <f>VLOOKUP(A451, RawData[], 2, 1)</f>
        <v>14.54</v>
      </c>
      <c r="C451" s="4">
        <v>223000</v>
      </c>
      <c r="D451" s="4">
        <f t="shared" si="38"/>
        <v>165860</v>
      </c>
      <c r="E451" s="4">
        <f t="shared" si="41"/>
        <v>225000</v>
      </c>
      <c r="F451" s="4">
        <f t="shared" si="42"/>
        <v>600000</v>
      </c>
      <c r="G451" s="7">
        <f t="shared" si="39"/>
        <v>165860</v>
      </c>
      <c r="H451" s="7" t="str">
        <f t="shared" si="40"/>
        <v>Basic</v>
      </c>
      <c r="I451" s="22">
        <f>IF(Table2[[#This Row],[MinCost]] &gt; Table2[[#This Row],[WTP_VND]], 1, 0)</f>
        <v>0</v>
      </c>
      <c r="J451" s="20">
        <f>IF(G451&lt;='RawData'!$D$201,G451,0)</f>
        <v>165860</v>
      </c>
    </row>
    <row r="452" spans="1:10" x14ac:dyDescent="0.15">
      <c r="A452" s="11" t="s">
        <v>497</v>
      </c>
      <c r="B452" s="7">
        <f>VLOOKUP(A452, RawData[], 2, 1)</f>
        <v>2.2400000000000002</v>
      </c>
      <c r="C452" s="4">
        <v>146000</v>
      </c>
      <c r="D452" s="4">
        <f t="shared" si="38"/>
        <v>125000</v>
      </c>
      <c r="E452" s="4">
        <f t="shared" si="41"/>
        <v>225000</v>
      </c>
      <c r="F452" s="4">
        <f t="shared" si="42"/>
        <v>600000</v>
      </c>
      <c r="G452" s="7">
        <f t="shared" si="39"/>
        <v>125000</v>
      </c>
      <c r="H452" s="7" t="str">
        <f t="shared" si="40"/>
        <v>Basic</v>
      </c>
      <c r="I452" s="22">
        <f>IF(Table2[[#This Row],[MinCost]] &gt; Table2[[#This Row],[WTP_VND]], 1, 0)</f>
        <v>0</v>
      </c>
      <c r="J452" s="20">
        <f>IF(G452&lt;='RawData'!$D$201,G452,0)</f>
        <v>125000</v>
      </c>
    </row>
    <row r="453" spans="1:10" x14ac:dyDescent="0.15">
      <c r="A453" s="11" t="s">
        <v>498</v>
      </c>
      <c r="B453" s="7">
        <f>VLOOKUP(A453, RawData[], 2, 1)</f>
        <v>11.75</v>
      </c>
      <c r="C453" s="4">
        <v>246000</v>
      </c>
      <c r="D453" s="4">
        <f t="shared" si="38"/>
        <v>140750</v>
      </c>
      <c r="E453" s="4">
        <f t="shared" si="41"/>
        <v>225000</v>
      </c>
      <c r="F453" s="4">
        <f t="shared" si="42"/>
        <v>600000</v>
      </c>
      <c r="G453" s="7">
        <f t="shared" si="39"/>
        <v>140750</v>
      </c>
      <c r="H453" s="7" t="str">
        <f t="shared" si="40"/>
        <v>Basic</v>
      </c>
      <c r="I453" s="22">
        <f>IF(Table2[[#This Row],[MinCost]] &gt; Table2[[#This Row],[WTP_VND]], 1, 0)</f>
        <v>0</v>
      </c>
      <c r="J453" s="20">
        <f>IF(G453&lt;='RawData'!$D$201,G453,0)</f>
        <v>140750</v>
      </c>
    </row>
    <row r="454" spans="1:10" x14ac:dyDescent="0.15">
      <c r="A454" s="11" t="s">
        <v>499</v>
      </c>
      <c r="B454" s="7">
        <f>VLOOKUP(A454, RawData[], 2, 1)</f>
        <v>110.87</v>
      </c>
      <c r="C454" s="4">
        <v>688000</v>
      </c>
      <c r="D454" s="4">
        <f t="shared" si="38"/>
        <v>1032830</v>
      </c>
      <c r="E454" s="4">
        <f t="shared" si="41"/>
        <v>1042830</v>
      </c>
      <c r="F454" s="4">
        <f t="shared" si="42"/>
        <v>600000</v>
      </c>
      <c r="G454" s="7">
        <f t="shared" si="39"/>
        <v>600000</v>
      </c>
      <c r="H454" s="7" t="str">
        <f t="shared" si="40"/>
        <v>Unlimited</v>
      </c>
      <c r="I454" s="22">
        <f>IF(Table2[[#This Row],[MinCost]] &gt; Table2[[#This Row],[WTP_VND]], 1, 0)</f>
        <v>0</v>
      </c>
      <c r="J454" s="20">
        <f>IF(G454&lt;='RawData'!$D$201,G454,0)</f>
        <v>0</v>
      </c>
    </row>
    <row r="455" spans="1:10" x14ac:dyDescent="0.15">
      <c r="A455" s="11" t="s">
        <v>500</v>
      </c>
      <c r="B455" s="7">
        <f>VLOOKUP(A455, RawData[], 2, 1)</f>
        <v>25.18</v>
      </c>
      <c r="C455" s="4">
        <v>294000</v>
      </c>
      <c r="D455" s="4">
        <f t="shared" si="38"/>
        <v>261620</v>
      </c>
      <c r="E455" s="4">
        <f t="shared" si="41"/>
        <v>271620</v>
      </c>
      <c r="F455" s="4">
        <f t="shared" si="42"/>
        <v>600000</v>
      </c>
      <c r="G455" s="7">
        <f t="shared" si="39"/>
        <v>261620</v>
      </c>
      <c r="H455" s="7" t="str">
        <f t="shared" si="40"/>
        <v>Basic</v>
      </c>
      <c r="I455" s="22">
        <f>IF(Table2[[#This Row],[MinCost]] &gt; Table2[[#This Row],[WTP_VND]], 1, 0)</f>
        <v>0</v>
      </c>
      <c r="J455" s="20">
        <f>IF(G455&lt;='RawData'!$D$201,G455,0)</f>
        <v>261620</v>
      </c>
    </row>
    <row r="456" spans="1:10" x14ac:dyDescent="0.15">
      <c r="A456" s="11" t="s">
        <v>501</v>
      </c>
      <c r="B456" s="7">
        <f>VLOOKUP(A456, RawData[], 2, 1)</f>
        <v>110.55</v>
      </c>
      <c r="C456" s="4">
        <v>667000</v>
      </c>
      <c r="D456" s="4">
        <f t="shared" si="38"/>
        <v>1029950</v>
      </c>
      <c r="E456" s="4">
        <f t="shared" si="41"/>
        <v>1039950</v>
      </c>
      <c r="F456" s="4">
        <f t="shared" si="42"/>
        <v>600000</v>
      </c>
      <c r="G456" s="7">
        <f t="shared" si="39"/>
        <v>600000</v>
      </c>
      <c r="H456" s="7" t="str">
        <f t="shared" si="40"/>
        <v>Unlimited</v>
      </c>
      <c r="I456" s="22">
        <f>IF(Table2[[#This Row],[MinCost]] &gt; Table2[[#This Row],[WTP_VND]], 1, 0)</f>
        <v>0</v>
      </c>
      <c r="J456" s="20">
        <f>IF(G456&lt;='RawData'!$D$201,G456,0)</f>
        <v>0</v>
      </c>
    </row>
    <row r="457" spans="1:10" x14ac:dyDescent="0.15">
      <c r="A457" s="11" t="s">
        <v>502</v>
      </c>
      <c r="B457" s="7">
        <f>VLOOKUP(A457, RawData[], 2, 1)</f>
        <v>0.44</v>
      </c>
      <c r="C457" s="4">
        <v>136000</v>
      </c>
      <c r="D457" s="4">
        <f t="shared" si="38"/>
        <v>125000</v>
      </c>
      <c r="E457" s="4">
        <f t="shared" si="41"/>
        <v>225000</v>
      </c>
      <c r="F457" s="4">
        <f t="shared" si="42"/>
        <v>600000</v>
      </c>
      <c r="G457" s="7">
        <f t="shared" si="39"/>
        <v>125000</v>
      </c>
      <c r="H457" s="7" t="str">
        <f t="shared" si="40"/>
        <v>Basic</v>
      </c>
      <c r="I457" s="22">
        <f>IF(Table2[[#This Row],[MinCost]] &gt; Table2[[#This Row],[WTP_VND]], 1, 0)</f>
        <v>0</v>
      </c>
      <c r="J457" s="20">
        <f>IF(G457&lt;='RawData'!$D$201,G457,0)</f>
        <v>125000</v>
      </c>
    </row>
    <row r="458" spans="1:10" x14ac:dyDescent="0.15">
      <c r="A458" s="11" t="s">
        <v>503</v>
      </c>
      <c r="B458" s="7">
        <f>VLOOKUP(A458, RawData[], 2, 1)</f>
        <v>13.59</v>
      </c>
      <c r="C458" s="4">
        <v>224000</v>
      </c>
      <c r="D458" s="4">
        <f t="shared" ref="D458:D501" si="43">$M$7 + $M$10 * (MAX(0,B458-$N$7))</f>
        <v>157310</v>
      </c>
      <c r="E458" s="4">
        <f t="shared" si="41"/>
        <v>225000</v>
      </c>
      <c r="F458" s="4">
        <f t="shared" si="42"/>
        <v>600000</v>
      </c>
      <c r="G458" s="7">
        <f t="shared" ref="G458:G501" si="44">MIN(D458:F458)</f>
        <v>157310</v>
      </c>
      <c r="H458" s="7" t="str">
        <f t="shared" ref="H458:H501" si="45">IF(G458=D458,"Basic",IF(G458=E458,"Advanced","Unlimited"))</f>
        <v>Basic</v>
      </c>
      <c r="I458" s="22">
        <f>IF(Table2[[#This Row],[MinCost]] &gt; Table2[[#This Row],[WTP_VND]], 1, 0)</f>
        <v>0</v>
      </c>
      <c r="J458" s="20">
        <f>IF(G458&lt;='RawData'!$D$201,G458,0)</f>
        <v>157310</v>
      </c>
    </row>
    <row r="459" spans="1:10" x14ac:dyDescent="0.15">
      <c r="A459" s="11" t="s">
        <v>504</v>
      </c>
      <c r="B459" s="7">
        <f>VLOOKUP(A459, RawData[], 2, 1)</f>
        <v>1.33</v>
      </c>
      <c r="C459" s="4">
        <v>145000</v>
      </c>
      <c r="D459" s="4">
        <f t="shared" si="43"/>
        <v>125000</v>
      </c>
      <c r="E459" s="4">
        <f t="shared" si="41"/>
        <v>225000</v>
      </c>
      <c r="F459" s="4">
        <f t="shared" si="42"/>
        <v>600000</v>
      </c>
      <c r="G459" s="7">
        <f t="shared" si="44"/>
        <v>125000</v>
      </c>
      <c r="H459" s="7" t="str">
        <f t="shared" si="45"/>
        <v>Basic</v>
      </c>
      <c r="I459" s="22">
        <f>IF(Table2[[#This Row],[MinCost]] &gt; Table2[[#This Row],[WTP_VND]], 1, 0)</f>
        <v>0</v>
      </c>
      <c r="J459" s="20">
        <f>IF(G459&lt;='RawData'!$D$201,G459,0)</f>
        <v>125000</v>
      </c>
    </row>
    <row r="460" spans="1:10" x14ac:dyDescent="0.15">
      <c r="A460" s="11" t="s">
        <v>505</v>
      </c>
      <c r="B460" s="7">
        <f>VLOOKUP(A460, RawData[], 2, 1)</f>
        <v>27.71</v>
      </c>
      <c r="C460" s="4">
        <v>261000</v>
      </c>
      <c r="D460" s="4">
        <f t="shared" si="43"/>
        <v>284390</v>
      </c>
      <c r="E460" s="4">
        <f t="shared" si="41"/>
        <v>294390</v>
      </c>
      <c r="F460" s="4">
        <f t="shared" si="42"/>
        <v>600000</v>
      </c>
      <c r="G460" s="7">
        <f t="shared" si="44"/>
        <v>284390</v>
      </c>
      <c r="H460" s="7" t="str">
        <f t="shared" si="45"/>
        <v>Basic</v>
      </c>
      <c r="I460" s="22">
        <f>IF(Table2[[#This Row],[MinCost]] &gt; Table2[[#This Row],[WTP_VND]], 1, 0)</f>
        <v>1</v>
      </c>
      <c r="J460" s="20">
        <f>IF(G460&lt;='RawData'!$D$201,G460,0)</f>
        <v>284390</v>
      </c>
    </row>
    <row r="461" spans="1:10" x14ac:dyDescent="0.15">
      <c r="A461" s="11" t="s">
        <v>506</v>
      </c>
      <c r="B461" s="7">
        <f>VLOOKUP(A461, RawData[], 2, 1)</f>
        <v>9.89</v>
      </c>
      <c r="C461" s="4">
        <v>192000</v>
      </c>
      <c r="D461" s="4">
        <f t="shared" si="43"/>
        <v>125000</v>
      </c>
      <c r="E461" s="4">
        <f t="shared" si="41"/>
        <v>225000</v>
      </c>
      <c r="F461" s="4">
        <f t="shared" si="42"/>
        <v>600000</v>
      </c>
      <c r="G461" s="7">
        <f t="shared" si="44"/>
        <v>125000</v>
      </c>
      <c r="H461" s="7" t="str">
        <f t="shared" si="45"/>
        <v>Basic</v>
      </c>
      <c r="I461" s="22">
        <f>IF(Table2[[#This Row],[MinCost]] &gt; Table2[[#This Row],[WTP_VND]], 1, 0)</f>
        <v>0</v>
      </c>
      <c r="J461" s="20">
        <f>IF(G461&lt;='RawData'!$D$201,G461,0)</f>
        <v>125000</v>
      </c>
    </row>
    <row r="462" spans="1:10" x14ac:dyDescent="0.15">
      <c r="A462" s="11" t="s">
        <v>507</v>
      </c>
      <c r="B462" s="7">
        <f>VLOOKUP(A462, RawData[], 2, 1)</f>
        <v>4</v>
      </c>
      <c r="C462" s="4">
        <v>163000</v>
      </c>
      <c r="D462" s="4">
        <f t="shared" si="43"/>
        <v>125000</v>
      </c>
      <c r="E462" s="4">
        <f t="shared" si="41"/>
        <v>225000</v>
      </c>
      <c r="F462" s="4">
        <f t="shared" si="42"/>
        <v>600000</v>
      </c>
      <c r="G462" s="7">
        <f t="shared" si="44"/>
        <v>125000</v>
      </c>
      <c r="H462" s="7" t="str">
        <f t="shared" si="45"/>
        <v>Basic</v>
      </c>
      <c r="I462" s="22">
        <f>IF(Table2[[#This Row],[MinCost]] &gt; Table2[[#This Row],[WTP_VND]], 1, 0)</f>
        <v>0</v>
      </c>
      <c r="J462" s="20">
        <f>IF(G462&lt;='RawData'!$D$201,G462,0)</f>
        <v>125000</v>
      </c>
    </row>
    <row r="463" spans="1:10" x14ac:dyDescent="0.15">
      <c r="A463" s="11" t="s">
        <v>508</v>
      </c>
      <c r="B463" s="7">
        <f>VLOOKUP(A463, RawData[], 2, 1)</f>
        <v>5.62</v>
      </c>
      <c r="C463" s="4">
        <v>185000</v>
      </c>
      <c r="D463" s="4">
        <f t="shared" si="43"/>
        <v>125000</v>
      </c>
      <c r="E463" s="4">
        <f t="shared" si="41"/>
        <v>225000</v>
      </c>
      <c r="F463" s="4">
        <f t="shared" si="42"/>
        <v>600000</v>
      </c>
      <c r="G463" s="7">
        <f t="shared" si="44"/>
        <v>125000</v>
      </c>
      <c r="H463" s="7" t="str">
        <f t="shared" si="45"/>
        <v>Basic</v>
      </c>
      <c r="I463" s="22">
        <f>IF(Table2[[#This Row],[MinCost]] &gt; Table2[[#This Row],[WTP_VND]], 1, 0)</f>
        <v>0</v>
      </c>
      <c r="J463" s="20">
        <f>IF(G463&lt;='RawData'!$D$201,G463,0)</f>
        <v>125000</v>
      </c>
    </row>
    <row r="464" spans="1:10" x14ac:dyDescent="0.15">
      <c r="A464" s="11" t="s">
        <v>509</v>
      </c>
      <c r="B464" s="7">
        <f>VLOOKUP(A464, RawData[], 2, 1)</f>
        <v>27.02</v>
      </c>
      <c r="C464" s="4">
        <v>303000</v>
      </c>
      <c r="D464" s="4">
        <f t="shared" si="43"/>
        <v>278180</v>
      </c>
      <c r="E464" s="4">
        <f t="shared" si="41"/>
        <v>288180</v>
      </c>
      <c r="F464" s="4">
        <f t="shared" si="42"/>
        <v>600000</v>
      </c>
      <c r="G464" s="7">
        <f t="shared" si="44"/>
        <v>278180</v>
      </c>
      <c r="H464" s="7" t="str">
        <f t="shared" si="45"/>
        <v>Basic</v>
      </c>
      <c r="I464" s="22">
        <f>IF(Table2[[#This Row],[MinCost]] &gt; Table2[[#This Row],[WTP_VND]], 1, 0)</f>
        <v>0</v>
      </c>
      <c r="J464" s="20">
        <f>IF(G464&lt;='RawData'!$D$201,G464,0)</f>
        <v>278180</v>
      </c>
    </row>
    <row r="465" spans="1:10" x14ac:dyDescent="0.15">
      <c r="A465" s="11" t="s">
        <v>510</v>
      </c>
      <c r="B465" s="7">
        <f>VLOOKUP(A465, RawData[], 2, 1)</f>
        <v>5.07</v>
      </c>
      <c r="C465" s="4">
        <v>156000</v>
      </c>
      <c r="D465" s="4">
        <f t="shared" si="43"/>
        <v>125000</v>
      </c>
      <c r="E465" s="4">
        <f t="shared" si="41"/>
        <v>225000</v>
      </c>
      <c r="F465" s="4">
        <f t="shared" si="42"/>
        <v>600000</v>
      </c>
      <c r="G465" s="7">
        <f t="shared" si="44"/>
        <v>125000</v>
      </c>
      <c r="H465" s="7" t="str">
        <f t="shared" si="45"/>
        <v>Basic</v>
      </c>
      <c r="I465" s="22">
        <f>IF(Table2[[#This Row],[MinCost]] &gt; Table2[[#This Row],[WTP_VND]], 1, 0)</f>
        <v>0</v>
      </c>
      <c r="J465" s="20">
        <f>IF(G465&lt;='RawData'!$D$201,G465,0)</f>
        <v>125000</v>
      </c>
    </row>
    <row r="466" spans="1:10" x14ac:dyDescent="0.15">
      <c r="A466" s="11" t="s">
        <v>511</v>
      </c>
      <c r="B466" s="7">
        <f>VLOOKUP(A466, RawData[], 2, 1)</f>
        <v>2.84</v>
      </c>
      <c r="C466" s="4">
        <v>137000</v>
      </c>
      <c r="D466" s="4">
        <f t="shared" si="43"/>
        <v>125000</v>
      </c>
      <c r="E466" s="4">
        <f t="shared" si="41"/>
        <v>225000</v>
      </c>
      <c r="F466" s="4">
        <f t="shared" si="42"/>
        <v>600000</v>
      </c>
      <c r="G466" s="7">
        <f t="shared" si="44"/>
        <v>125000</v>
      </c>
      <c r="H466" s="7" t="str">
        <f t="shared" si="45"/>
        <v>Basic</v>
      </c>
      <c r="I466" s="22">
        <f>IF(Table2[[#This Row],[MinCost]] &gt; Table2[[#This Row],[WTP_VND]], 1, 0)</f>
        <v>0</v>
      </c>
      <c r="J466" s="20">
        <f>IF(G466&lt;='RawData'!$D$201,G466,0)</f>
        <v>125000</v>
      </c>
    </row>
    <row r="467" spans="1:10" x14ac:dyDescent="0.15">
      <c r="A467" s="11" t="s">
        <v>512</v>
      </c>
      <c r="B467" s="7">
        <f>VLOOKUP(A467, RawData[], 2, 1)</f>
        <v>11.56</v>
      </c>
      <c r="C467" s="4">
        <v>218000</v>
      </c>
      <c r="D467" s="4">
        <f t="shared" si="43"/>
        <v>139040</v>
      </c>
      <c r="E467" s="4">
        <f t="shared" si="41"/>
        <v>225000</v>
      </c>
      <c r="F467" s="4">
        <f t="shared" si="42"/>
        <v>600000</v>
      </c>
      <c r="G467" s="7">
        <f t="shared" si="44"/>
        <v>139040</v>
      </c>
      <c r="H467" s="7" t="str">
        <f t="shared" si="45"/>
        <v>Basic</v>
      </c>
      <c r="I467" s="22">
        <f>IF(Table2[[#This Row],[MinCost]] &gt; Table2[[#This Row],[WTP_VND]], 1, 0)</f>
        <v>0</v>
      </c>
      <c r="J467" s="20">
        <f>IF(G467&lt;='RawData'!$D$201,G467,0)</f>
        <v>139040</v>
      </c>
    </row>
    <row r="468" spans="1:10" x14ac:dyDescent="0.15">
      <c r="A468" s="11" t="s">
        <v>513</v>
      </c>
      <c r="B468" s="7">
        <f>VLOOKUP(A468, RawData[], 2, 1)</f>
        <v>7.99</v>
      </c>
      <c r="C468" s="4">
        <v>151000</v>
      </c>
      <c r="D468" s="4">
        <f t="shared" si="43"/>
        <v>125000</v>
      </c>
      <c r="E468" s="4">
        <f t="shared" si="41"/>
        <v>225000</v>
      </c>
      <c r="F468" s="4">
        <f t="shared" si="42"/>
        <v>600000</v>
      </c>
      <c r="G468" s="7">
        <f t="shared" si="44"/>
        <v>125000</v>
      </c>
      <c r="H468" s="7" t="str">
        <f t="shared" si="45"/>
        <v>Basic</v>
      </c>
      <c r="I468" s="22">
        <f>IF(Table2[[#This Row],[MinCost]] &gt; Table2[[#This Row],[WTP_VND]], 1, 0)</f>
        <v>0</v>
      </c>
      <c r="J468" s="20">
        <f>IF(G468&lt;='RawData'!$D$201,G468,0)</f>
        <v>125000</v>
      </c>
    </row>
    <row r="469" spans="1:10" x14ac:dyDescent="0.15">
      <c r="A469" s="11" t="s">
        <v>514</v>
      </c>
      <c r="B469" s="7">
        <f>VLOOKUP(A469, RawData[], 2, 1)</f>
        <v>2.2000000000000002</v>
      </c>
      <c r="C469" s="4">
        <v>157000</v>
      </c>
      <c r="D469" s="4">
        <f t="shared" si="43"/>
        <v>125000</v>
      </c>
      <c r="E469" s="4">
        <f t="shared" si="41"/>
        <v>225000</v>
      </c>
      <c r="F469" s="4">
        <f t="shared" si="42"/>
        <v>600000</v>
      </c>
      <c r="G469" s="7">
        <f t="shared" si="44"/>
        <v>125000</v>
      </c>
      <c r="H469" s="7" t="str">
        <f t="shared" si="45"/>
        <v>Basic</v>
      </c>
      <c r="I469" s="22">
        <f>IF(Table2[[#This Row],[MinCost]] &gt; Table2[[#This Row],[WTP_VND]], 1, 0)</f>
        <v>0</v>
      </c>
      <c r="J469" s="20">
        <f>IF(G469&lt;='RawData'!$D$201,G469,0)</f>
        <v>125000</v>
      </c>
    </row>
    <row r="470" spans="1:10" x14ac:dyDescent="0.15">
      <c r="A470" s="11" t="s">
        <v>515</v>
      </c>
      <c r="B470" s="7">
        <f>VLOOKUP(A470, RawData[], 2, 1)</f>
        <v>3.59</v>
      </c>
      <c r="C470" s="4">
        <v>131000</v>
      </c>
      <c r="D470" s="4">
        <f t="shared" si="43"/>
        <v>125000</v>
      </c>
      <c r="E470" s="4">
        <f t="shared" si="41"/>
        <v>225000</v>
      </c>
      <c r="F470" s="4">
        <f t="shared" si="42"/>
        <v>600000</v>
      </c>
      <c r="G470" s="7">
        <f t="shared" si="44"/>
        <v>125000</v>
      </c>
      <c r="H470" s="7" t="str">
        <f t="shared" si="45"/>
        <v>Basic</v>
      </c>
      <c r="I470" s="22">
        <f>IF(Table2[[#This Row],[MinCost]] &gt; Table2[[#This Row],[WTP_VND]], 1, 0)</f>
        <v>0</v>
      </c>
      <c r="J470" s="20">
        <f>IF(G470&lt;='RawData'!$D$201,G470,0)</f>
        <v>125000</v>
      </c>
    </row>
    <row r="471" spans="1:10" x14ac:dyDescent="0.15">
      <c r="A471" s="11" t="s">
        <v>516</v>
      </c>
      <c r="B471" s="7">
        <f>VLOOKUP(A471, RawData[], 2, 1)</f>
        <v>19.04</v>
      </c>
      <c r="C471" s="4">
        <v>236000</v>
      </c>
      <c r="D471" s="4">
        <f t="shared" si="43"/>
        <v>206360</v>
      </c>
      <c r="E471" s="4">
        <f t="shared" si="41"/>
        <v>225000</v>
      </c>
      <c r="F471" s="4">
        <f t="shared" si="42"/>
        <v>600000</v>
      </c>
      <c r="G471" s="7">
        <f t="shared" si="44"/>
        <v>206360</v>
      </c>
      <c r="H471" s="7" t="str">
        <f t="shared" si="45"/>
        <v>Basic</v>
      </c>
      <c r="I471" s="22">
        <f>IF(Table2[[#This Row],[MinCost]] &gt; Table2[[#This Row],[WTP_VND]], 1, 0)</f>
        <v>0</v>
      </c>
      <c r="J471" s="20">
        <f>IF(G471&lt;='RawData'!$D$201,G471,0)</f>
        <v>206360</v>
      </c>
    </row>
    <row r="472" spans="1:10" x14ac:dyDescent="0.15">
      <c r="A472" s="11" t="s">
        <v>517</v>
      </c>
      <c r="B472" s="7">
        <f>VLOOKUP(A472, RawData[], 2, 1)</f>
        <v>9.5500000000000007</v>
      </c>
      <c r="C472" s="4">
        <v>185000</v>
      </c>
      <c r="D472" s="4">
        <f t="shared" si="43"/>
        <v>125000</v>
      </c>
      <c r="E472" s="4">
        <f t="shared" si="41"/>
        <v>225000</v>
      </c>
      <c r="F472" s="4">
        <f t="shared" si="42"/>
        <v>600000</v>
      </c>
      <c r="G472" s="7">
        <f t="shared" si="44"/>
        <v>125000</v>
      </c>
      <c r="H472" s="7" t="str">
        <f t="shared" si="45"/>
        <v>Basic</v>
      </c>
      <c r="I472" s="22">
        <f>IF(Table2[[#This Row],[MinCost]] &gt; Table2[[#This Row],[WTP_VND]], 1, 0)</f>
        <v>0</v>
      </c>
      <c r="J472" s="20">
        <f>IF(G472&lt;='RawData'!$D$201,G472,0)</f>
        <v>125000</v>
      </c>
    </row>
    <row r="473" spans="1:10" x14ac:dyDescent="0.15">
      <c r="A473" s="11" t="s">
        <v>518</v>
      </c>
      <c r="B473" s="7">
        <f>VLOOKUP(A473, RawData[], 2, 1)</f>
        <v>33.33</v>
      </c>
      <c r="C473" s="4">
        <v>330000</v>
      </c>
      <c r="D473" s="4">
        <f t="shared" si="43"/>
        <v>334970</v>
      </c>
      <c r="E473" s="4">
        <f t="shared" si="41"/>
        <v>344970</v>
      </c>
      <c r="F473" s="4">
        <f t="shared" si="42"/>
        <v>600000</v>
      </c>
      <c r="G473" s="7">
        <f t="shared" si="44"/>
        <v>334970</v>
      </c>
      <c r="H473" s="7" t="str">
        <f t="shared" si="45"/>
        <v>Basic</v>
      </c>
      <c r="I473" s="22">
        <f>IF(Table2[[#This Row],[MinCost]] &gt; Table2[[#This Row],[WTP_VND]], 1, 0)</f>
        <v>1</v>
      </c>
      <c r="J473" s="20">
        <f>IF(G473&lt;='RawData'!$D$201,G473,0)</f>
        <v>334970</v>
      </c>
    </row>
    <row r="474" spans="1:10" x14ac:dyDescent="0.15">
      <c r="A474" s="11" t="s">
        <v>519</v>
      </c>
      <c r="B474" s="7">
        <f>VLOOKUP(A474, RawData[], 2, 1)</f>
        <v>1.82</v>
      </c>
      <c r="C474" s="4">
        <v>136000</v>
      </c>
      <c r="D474" s="4">
        <f t="shared" si="43"/>
        <v>125000</v>
      </c>
      <c r="E474" s="4">
        <f t="shared" si="41"/>
        <v>225000</v>
      </c>
      <c r="F474" s="4">
        <f t="shared" si="42"/>
        <v>600000</v>
      </c>
      <c r="G474" s="7">
        <f t="shared" si="44"/>
        <v>125000</v>
      </c>
      <c r="H474" s="7" t="str">
        <f t="shared" si="45"/>
        <v>Basic</v>
      </c>
      <c r="I474" s="22">
        <f>IF(Table2[[#This Row],[MinCost]] &gt; Table2[[#This Row],[WTP_VND]], 1, 0)</f>
        <v>0</v>
      </c>
      <c r="J474" s="20">
        <f>IF(G474&lt;='RawData'!$D$201,G474,0)</f>
        <v>125000</v>
      </c>
    </row>
    <row r="475" spans="1:10" x14ac:dyDescent="0.15">
      <c r="A475" s="11" t="s">
        <v>520</v>
      </c>
      <c r="B475" s="7">
        <f>VLOOKUP(A475, RawData[], 2, 1)</f>
        <v>3.64</v>
      </c>
      <c r="C475" s="4">
        <v>163000</v>
      </c>
      <c r="D475" s="4">
        <f t="shared" si="43"/>
        <v>125000</v>
      </c>
      <c r="E475" s="4">
        <f t="shared" si="41"/>
        <v>225000</v>
      </c>
      <c r="F475" s="4">
        <f t="shared" si="42"/>
        <v>600000</v>
      </c>
      <c r="G475" s="7">
        <f t="shared" si="44"/>
        <v>125000</v>
      </c>
      <c r="H475" s="7" t="str">
        <f t="shared" si="45"/>
        <v>Basic</v>
      </c>
      <c r="I475" s="22">
        <f>IF(Table2[[#This Row],[MinCost]] &gt; Table2[[#This Row],[WTP_VND]], 1, 0)</f>
        <v>0</v>
      </c>
      <c r="J475" s="20">
        <f>IF(G475&lt;='RawData'!$D$201,G475,0)</f>
        <v>125000</v>
      </c>
    </row>
    <row r="476" spans="1:10" x14ac:dyDescent="0.15">
      <c r="A476" s="11" t="s">
        <v>521</v>
      </c>
      <c r="B476" s="7">
        <f>VLOOKUP(A476, RawData[], 2, 1)</f>
        <v>13.42</v>
      </c>
      <c r="C476" s="4">
        <v>217000</v>
      </c>
      <c r="D476" s="4">
        <f t="shared" si="43"/>
        <v>155780</v>
      </c>
      <c r="E476" s="4">
        <f t="shared" si="41"/>
        <v>225000</v>
      </c>
      <c r="F476" s="4">
        <f t="shared" si="42"/>
        <v>600000</v>
      </c>
      <c r="G476" s="7">
        <f t="shared" si="44"/>
        <v>155780</v>
      </c>
      <c r="H476" s="7" t="str">
        <f t="shared" si="45"/>
        <v>Basic</v>
      </c>
      <c r="I476" s="22">
        <f>IF(Table2[[#This Row],[MinCost]] &gt; Table2[[#This Row],[WTP_VND]], 1, 0)</f>
        <v>0</v>
      </c>
      <c r="J476" s="20">
        <f>IF(G476&lt;='RawData'!$D$201,G476,0)</f>
        <v>155780</v>
      </c>
    </row>
    <row r="477" spans="1:10" x14ac:dyDescent="0.15">
      <c r="A477" s="11" t="s">
        <v>522</v>
      </c>
      <c r="B477" s="7">
        <f>VLOOKUP(A477, RawData[], 2, 1)</f>
        <v>2.81</v>
      </c>
      <c r="C477" s="4">
        <v>154000</v>
      </c>
      <c r="D477" s="4">
        <f t="shared" si="43"/>
        <v>125000</v>
      </c>
      <c r="E477" s="4">
        <f t="shared" si="41"/>
        <v>225000</v>
      </c>
      <c r="F477" s="4">
        <f t="shared" si="42"/>
        <v>600000</v>
      </c>
      <c r="G477" s="7">
        <f t="shared" si="44"/>
        <v>125000</v>
      </c>
      <c r="H477" s="7" t="str">
        <f t="shared" si="45"/>
        <v>Basic</v>
      </c>
      <c r="I477" s="22">
        <f>IF(Table2[[#This Row],[MinCost]] &gt; Table2[[#This Row],[WTP_VND]], 1, 0)</f>
        <v>0</v>
      </c>
      <c r="J477" s="20">
        <f>IF(G477&lt;='RawData'!$D$201,G477,0)</f>
        <v>125000</v>
      </c>
    </row>
    <row r="478" spans="1:10" x14ac:dyDescent="0.15">
      <c r="A478" s="11" t="s">
        <v>523</v>
      </c>
      <c r="B478" s="7">
        <f>VLOOKUP(A478, RawData[], 2, 1)</f>
        <v>11.33</v>
      </c>
      <c r="C478" s="4">
        <v>219000</v>
      </c>
      <c r="D478" s="4">
        <f t="shared" si="43"/>
        <v>136970</v>
      </c>
      <c r="E478" s="4">
        <f t="shared" si="41"/>
        <v>225000</v>
      </c>
      <c r="F478" s="4">
        <f t="shared" si="42"/>
        <v>600000</v>
      </c>
      <c r="G478" s="7">
        <f t="shared" si="44"/>
        <v>136970</v>
      </c>
      <c r="H478" s="7" t="str">
        <f t="shared" si="45"/>
        <v>Basic</v>
      </c>
      <c r="I478" s="22">
        <f>IF(Table2[[#This Row],[MinCost]] &gt; Table2[[#This Row],[WTP_VND]], 1, 0)</f>
        <v>0</v>
      </c>
      <c r="J478" s="20">
        <f>IF(G478&lt;='RawData'!$D$201,G478,0)</f>
        <v>136970</v>
      </c>
    </row>
    <row r="479" spans="1:10" x14ac:dyDescent="0.15">
      <c r="A479" s="11" t="s">
        <v>524</v>
      </c>
      <c r="B479" s="7">
        <f>VLOOKUP(A479, RawData[], 2, 1)</f>
        <v>3.01</v>
      </c>
      <c r="C479" s="4">
        <v>159000</v>
      </c>
      <c r="D479" s="4">
        <f t="shared" si="43"/>
        <v>125000</v>
      </c>
      <c r="E479" s="4">
        <f t="shared" si="41"/>
        <v>225000</v>
      </c>
      <c r="F479" s="4">
        <f t="shared" si="42"/>
        <v>600000</v>
      </c>
      <c r="G479" s="7">
        <f t="shared" si="44"/>
        <v>125000</v>
      </c>
      <c r="H479" s="7" t="str">
        <f t="shared" si="45"/>
        <v>Basic</v>
      </c>
      <c r="I479" s="22">
        <f>IF(Table2[[#This Row],[MinCost]] &gt; Table2[[#This Row],[WTP_VND]], 1, 0)</f>
        <v>0</v>
      </c>
      <c r="J479" s="20">
        <f>IF(G479&lt;='RawData'!$D$201,G479,0)</f>
        <v>125000</v>
      </c>
    </row>
    <row r="480" spans="1:10" x14ac:dyDescent="0.15">
      <c r="A480" s="11" t="s">
        <v>525</v>
      </c>
      <c r="B480" s="7">
        <f>VLOOKUP(A480, RawData[], 2, 1)</f>
        <v>1.87</v>
      </c>
      <c r="C480" s="4">
        <v>133000</v>
      </c>
      <c r="D480" s="4">
        <f t="shared" si="43"/>
        <v>125000</v>
      </c>
      <c r="E480" s="4">
        <f t="shared" si="41"/>
        <v>225000</v>
      </c>
      <c r="F480" s="4">
        <f t="shared" si="42"/>
        <v>600000</v>
      </c>
      <c r="G480" s="7">
        <f t="shared" si="44"/>
        <v>125000</v>
      </c>
      <c r="H480" s="7" t="str">
        <f t="shared" si="45"/>
        <v>Basic</v>
      </c>
      <c r="I480" s="22">
        <f>IF(Table2[[#This Row],[MinCost]] &gt; Table2[[#This Row],[WTP_VND]], 1, 0)</f>
        <v>0</v>
      </c>
      <c r="J480" s="20">
        <f>IF(G480&lt;='RawData'!$D$201,G480,0)</f>
        <v>125000</v>
      </c>
    </row>
    <row r="481" spans="1:10" x14ac:dyDescent="0.15">
      <c r="A481" s="11" t="s">
        <v>526</v>
      </c>
      <c r="B481" s="7">
        <f>VLOOKUP(A481, RawData[], 2, 1)</f>
        <v>4.0599999999999996</v>
      </c>
      <c r="C481" s="4">
        <v>154000</v>
      </c>
      <c r="D481" s="4">
        <f t="shared" si="43"/>
        <v>125000</v>
      </c>
      <c r="E481" s="4">
        <f t="shared" si="41"/>
        <v>225000</v>
      </c>
      <c r="F481" s="4">
        <f t="shared" si="42"/>
        <v>600000</v>
      </c>
      <c r="G481" s="7">
        <f t="shared" si="44"/>
        <v>125000</v>
      </c>
      <c r="H481" s="7" t="str">
        <f t="shared" si="45"/>
        <v>Basic</v>
      </c>
      <c r="I481" s="22">
        <f>IF(Table2[[#This Row],[MinCost]] &gt; Table2[[#This Row],[WTP_VND]], 1, 0)</f>
        <v>0</v>
      </c>
      <c r="J481" s="20">
        <f>IF(G481&lt;='RawData'!$D$201,G481,0)</f>
        <v>125000</v>
      </c>
    </row>
    <row r="482" spans="1:10" x14ac:dyDescent="0.15">
      <c r="A482" s="11" t="s">
        <v>527</v>
      </c>
      <c r="B482" s="7">
        <f>VLOOKUP(A482, RawData[], 2, 1)</f>
        <v>7.01</v>
      </c>
      <c r="C482" s="4">
        <v>164000</v>
      </c>
      <c r="D482" s="4">
        <f t="shared" si="43"/>
        <v>125000</v>
      </c>
      <c r="E482" s="4">
        <f t="shared" si="41"/>
        <v>225000</v>
      </c>
      <c r="F482" s="4">
        <f t="shared" si="42"/>
        <v>600000</v>
      </c>
      <c r="G482" s="7">
        <f t="shared" si="44"/>
        <v>125000</v>
      </c>
      <c r="H482" s="7" t="str">
        <f t="shared" si="45"/>
        <v>Basic</v>
      </c>
      <c r="I482" s="22">
        <f>IF(Table2[[#This Row],[MinCost]] &gt; Table2[[#This Row],[WTP_VND]], 1, 0)</f>
        <v>0</v>
      </c>
      <c r="J482" s="20">
        <f>IF(G482&lt;='RawData'!$D$201,G482,0)</f>
        <v>125000</v>
      </c>
    </row>
    <row r="483" spans="1:10" x14ac:dyDescent="0.15">
      <c r="A483" s="11" t="s">
        <v>528</v>
      </c>
      <c r="B483" s="7">
        <f>VLOOKUP(A483, RawData[], 2, 1)</f>
        <v>9.17</v>
      </c>
      <c r="C483" s="4">
        <v>171000</v>
      </c>
      <c r="D483" s="4">
        <f t="shared" si="43"/>
        <v>125000</v>
      </c>
      <c r="E483" s="4">
        <f t="shared" si="41"/>
        <v>225000</v>
      </c>
      <c r="F483" s="4">
        <f t="shared" si="42"/>
        <v>600000</v>
      </c>
      <c r="G483" s="7">
        <f t="shared" si="44"/>
        <v>125000</v>
      </c>
      <c r="H483" s="7" t="str">
        <f t="shared" si="45"/>
        <v>Basic</v>
      </c>
      <c r="I483" s="22">
        <f>IF(Table2[[#This Row],[MinCost]] &gt; Table2[[#This Row],[WTP_VND]], 1, 0)</f>
        <v>0</v>
      </c>
      <c r="J483" s="20">
        <f>IF(G483&lt;='RawData'!$D$201,G483,0)</f>
        <v>125000</v>
      </c>
    </row>
    <row r="484" spans="1:10" x14ac:dyDescent="0.15">
      <c r="A484" s="11" t="s">
        <v>529</v>
      </c>
      <c r="B484" s="7">
        <f>VLOOKUP(A484, RawData[], 2, 1)</f>
        <v>10.89</v>
      </c>
      <c r="C484" s="4">
        <v>208000</v>
      </c>
      <c r="D484" s="4">
        <f t="shared" si="43"/>
        <v>133010</v>
      </c>
      <c r="E484" s="4">
        <f t="shared" si="41"/>
        <v>225000</v>
      </c>
      <c r="F484" s="4">
        <f t="shared" si="42"/>
        <v>600000</v>
      </c>
      <c r="G484" s="7">
        <f t="shared" si="44"/>
        <v>133010</v>
      </c>
      <c r="H484" s="7" t="str">
        <f t="shared" si="45"/>
        <v>Basic</v>
      </c>
      <c r="I484" s="22">
        <f>IF(Table2[[#This Row],[MinCost]] &gt; Table2[[#This Row],[WTP_VND]], 1, 0)</f>
        <v>0</v>
      </c>
      <c r="J484" s="20">
        <f>IF(G484&lt;='RawData'!$D$201,G484,0)</f>
        <v>133010</v>
      </c>
    </row>
    <row r="485" spans="1:10" x14ac:dyDescent="0.15">
      <c r="A485" s="11" t="s">
        <v>530</v>
      </c>
      <c r="B485" s="7">
        <f>VLOOKUP(A485, RawData[], 2, 1)</f>
        <v>1.29</v>
      </c>
      <c r="C485" s="4">
        <v>145000</v>
      </c>
      <c r="D485" s="4">
        <f t="shared" si="43"/>
        <v>125000</v>
      </c>
      <c r="E485" s="4">
        <f t="shared" si="41"/>
        <v>225000</v>
      </c>
      <c r="F485" s="4">
        <f t="shared" si="42"/>
        <v>600000</v>
      </c>
      <c r="G485" s="7">
        <f t="shared" si="44"/>
        <v>125000</v>
      </c>
      <c r="H485" s="7" t="str">
        <f t="shared" si="45"/>
        <v>Basic</v>
      </c>
      <c r="I485" s="22">
        <f>IF(Table2[[#This Row],[MinCost]] &gt; Table2[[#This Row],[WTP_VND]], 1, 0)</f>
        <v>0</v>
      </c>
      <c r="J485" s="20">
        <f>IF(G485&lt;='RawData'!$D$201,G485,0)</f>
        <v>125000</v>
      </c>
    </row>
    <row r="486" spans="1:10" x14ac:dyDescent="0.15">
      <c r="A486" s="11" t="s">
        <v>531</v>
      </c>
      <c r="B486" s="7">
        <f>VLOOKUP(A486, RawData[], 2, 1)</f>
        <v>9.02</v>
      </c>
      <c r="C486" s="4">
        <v>204000</v>
      </c>
      <c r="D486" s="4">
        <f t="shared" si="43"/>
        <v>125000</v>
      </c>
      <c r="E486" s="4">
        <f t="shared" si="41"/>
        <v>225000</v>
      </c>
      <c r="F486" s="4">
        <f t="shared" si="42"/>
        <v>600000</v>
      </c>
      <c r="G486" s="7">
        <f t="shared" si="44"/>
        <v>125000</v>
      </c>
      <c r="H486" s="7" t="str">
        <f t="shared" si="45"/>
        <v>Basic</v>
      </c>
      <c r="I486" s="22">
        <f>IF(Table2[[#This Row],[MinCost]] &gt; Table2[[#This Row],[WTP_VND]], 1, 0)</f>
        <v>0</v>
      </c>
      <c r="J486" s="20">
        <f>IF(G486&lt;='RawData'!$D$201,G486,0)</f>
        <v>125000</v>
      </c>
    </row>
    <row r="487" spans="1:10" x14ac:dyDescent="0.15">
      <c r="A487" s="11" t="s">
        <v>532</v>
      </c>
      <c r="B487" s="7">
        <f>VLOOKUP(A487, RawData[], 2, 1)</f>
        <v>32.58</v>
      </c>
      <c r="C487" s="4">
        <v>347000</v>
      </c>
      <c r="D487" s="4">
        <f t="shared" si="43"/>
        <v>328220</v>
      </c>
      <c r="E487" s="4">
        <f t="shared" si="41"/>
        <v>338220</v>
      </c>
      <c r="F487" s="4">
        <f t="shared" si="42"/>
        <v>600000</v>
      </c>
      <c r="G487" s="7">
        <f t="shared" si="44"/>
        <v>328220</v>
      </c>
      <c r="H487" s="7" t="str">
        <f t="shared" si="45"/>
        <v>Basic</v>
      </c>
      <c r="I487" s="22">
        <f>IF(Table2[[#This Row],[MinCost]] &gt; Table2[[#This Row],[WTP_VND]], 1, 0)</f>
        <v>0</v>
      </c>
      <c r="J487" s="20">
        <f>IF(G487&lt;='RawData'!$D$201,G487,0)</f>
        <v>328220</v>
      </c>
    </row>
    <row r="488" spans="1:10" x14ac:dyDescent="0.15">
      <c r="A488" s="11" t="s">
        <v>533</v>
      </c>
      <c r="B488" s="7">
        <f>VLOOKUP(A488, RawData[], 2, 1)</f>
        <v>107.72</v>
      </c>
      <c r="C488" s="4">
        <v>657000</v>
      </c>
      <c r="D488" s="4">
        <f t="shared" si="43"/>
        <v>1004480</v>
      </c>
      <c r="E488" s="4">
        <f t="shared" si="41"/>
        <v>1014480</v>
      </c>
      <c r="F488" s="4">
        <f t="shared" si="42"/>
        <v>600000</v>
      </c>
      <c r="G488" s="7">
        <f t="shared" si="44"/>
        <v>600000</v>
      </c>
      <c r="H488" s="7" t="str">
        <f t="shared" si="45"/>
        <v>Unlimited</v>
      </c>
      <c r="I488" s="22">
        <f>IF(Table2[[#This Row],[MinCost]] &gt; Table2[[#This Row],[WTP_VND]], 1, 0)</f>
        <v>0</v>
      </c>
      <c r="J488" s="20">
        <f>IF(G488&lt;='RawData'!$D$201,G488,0)</f>
        <v>0</v>
      </c>
    </row>
    <row r="489" spans="1:10" x14ac:dyDescent="0.15">
      <c r="A489" s="11" t="s">
        <v>534</v>
      </c>
      <c r="B489" s="7">
        <f>VLOOKUP(A489, RawData[], 2, 1)</f>
        <v>11.27</v>
      </c>
      <c r="C489" s="4">
        <v>212000</v>
      </c>
      <c r="D489" s="4">
        <f t="shared" si="43"/>
        <v>136430</v>
      </c>
      <c r="E489" s="4">
        <f t="shared" si="41"/>
        <v>225000</v>
      </c>
      <c r="F489" s="4">
        <f t="shared" si="42"/>
        <v>600000</v>
      </c>
      <c r="G489" s="7">
        <f t="shared" si="44"/>
        <v>136430</v>
      </c>
      <c r="H489" s="7" t="str">
        <f t="shared" si="45"/>
        <v>Basic</v>
      </c>
      <c r="I489" s="22">
        <f>IF(Table2[[#This Row],[MinCost]] &gt; Table2[[#This Row],[WTP_VND]], 1, 0)</f>
        <v>0</v>
      </c>
      <c r="J489" s="20">
        <f>IF(G489&lt;='RawData'!$D$201,G489,0)</f>
        <v>136430</v>
      </c>
    </row>
    <row r="490" spans="1:10" x14ac:dyDescent="0.15">
      <c r="A490" s="11" t="s">
        <v>535</v>
      </c>
      <c r="B490" s="7">
        <f>VLOOKUP(A490, RawData[], 2, 1)</f>
        <v>4.95</v>
      </c>
      <c r="C490" s="4">
        <v>148000</v>
      </c>
      <c r="D490" s="4">
        <f t="shared" si="43"/>
        <v>125000</v>
      </c>
      <c r="E490" s="4">
        <f t="shared" si="41"/>
        <v>225000</v>
      </c>
      <c r="F490" s="4">
        <f t="shared" si="42"/>
        <v>600000</v>
      </c>
      <c r="G490" s="7">
        <f t="shared" si="44"/>
        <v>125000</v>
      </c>
      <c r="H490" s="7" t="str">
        <f t="shared" si="45"/>
        <v>Basic</v>
      </c>
      <c r="I490" s="22">
        <f>IF(Table2[[#This Row],[MinCost]] &gt; Table2[[#This Row],[WTP_VND]], 1, 0)</f>
        <v>0</v>
      </c>
      <c r="J490" s="20">
        <f>IF(G490&lt;='RawData'!$D$201,G490,0)</f>
        <v>125000</v>
      </c>
    </row>
    <row r="491" spans="1:10" x14ac:dyDescent="0.15">
      <c r="A491" s="11" t="s">
        <v>536</v>
      </c>
      <c r="B491" s="7">
        <f>VLOOKUP(A491, RawData[], 2, 1)</f>
        <v>16.010000000000002</v>
      </c>
      <c r="C491" s="4">
        <v>236000</v>
      </c>
      <c r="D491" s="4">
        <f t="shared" si="43"/>
        <v>179090</v>
      </c>
      <c r="E491" s="4">
        <f t="shared" si="41"/>
        <v>225000</v>
      </c>
      <c r="F491" s="4">
        <f t="shared" si="42"/>
        <v>600000</v>
      </c>
      <c r="G491" s="7">
        <f t="shared" si="44"/>
        <v>179090</v>
      </c>
      <c r="H491" s="7" t="str">
        <f t="shared" si="45"/>
        <v>Basic</v>
      </c>
      <c r="I491" s="22">
        <f>IF(Table2[[#This Row],[MinCost]] &gt; Table2[[#This Row],[WTP_VND]], 1, 0)</f>
        <v>0</v>
      </c>
      <c r="J491" s="20">
        <f>IF(G491&lt;='RawData'!$D$201,G491,0)</f>
        <v>179090</v>
      </c>
    </row>
    <row r="492" spans="1:10" x14ac:dyDescent="0.15">
      <c r="A492" s="11" t="s">
        <v>537</v>
      </c>
      <c r="B492" s="7">
        <f>VLOOKUP(A492, RawData[], 2, 1)</f>
        <v>2.94</v>
      </c>
      <c r="C492" s="4">
        <v>168000</v>
      </c>
      <c r="D492" s="4">
        <f t="shared" si="43"/>
        <v>125000</v>
      </c>
      <c r="E492" s="4">
        <f t="shared" si="41"/>
        <v>225000</v>
      </c>
      <c r="F492" s="4">
        <f t="shared" si="42"/>
        <v>600000</v>
      </c>
      <c r="G492" s="7">
        <f t="shared" si="44"/>
        <v>125000</v>
      </c>
      <c r="H492" s="7" t="str">
        <f t="shared" si="45"/>
        <v>Basic</v>
      </c>
      <c r="I492" s="22">
        <f>IF(Table2[[#This Row],[MinCost]] &gt; Table2[[#This Row],[WTP_VND]], 1, 0)</f>
        <v>0</v>
      </c>
      <c r="J492" s="20">
        <f>IF(G492&lt;='RawData'!$D$201,G492,0)</f>
        <v>125000</v>
      </c>
    </row>
    <row r="493" spans="1:10" x14ac:dyDescent="0.15">
      <c r="A493" s="11" t="s">
        <v>538</v>
      </c>
      <c r="B493" s="7">
        <f>VLOOKUP(A493, RawData[], 2, 1)</f>
        <v>14.87</v>
      </c>
      <c r="C493" s="4">
        <v>208000</v>
      </c>
      <c r="D493" s="4">
        <f t="shared" si="43"/>
        <v>168830</v>
      </c>
      <c r="E493" s="4">
        <f t="shared" si="41"/>
        <v>225000</v>
      </c>
      <c r="F493" s="4">
        <f t="shared" si="42"/>
        <v>600000</v>
      </c>
      <c r="G493" s="7">
        <f t="shared" si="44"/>
        <v>168830</v>
      </c>
      <c r="H493" s="7" t="str">
        <f t="shared" si="45"/>
        <v>Basic</v>
      </c>
      <c r="I493" s="22">
        <f>IF(Table2[[#This Row],[MinCost]] &gt; Table2[[#This Row],[WTP_VND]], 1, 0)</f>
        <v>0</v>
      </c>
      <c r="J493" s="20">
        <f>IF(G493&lt;='RawData'!$D$201,G493,0)</f>
        <v>168830</v>
      </c>
    </row>
    <row r="494" spans="1:10" x14ac:dyDescent="0.15">
      <c r="A494" s="11" t="s">
        <v>539</v>
      </c>
      <c r="B494" s="7">
        <f>VLOOKUP(A494, RawData[], 2, 1)</f>
        <v>5.97</v>
      </c>
      <c r="C494" s="4">
        <v>190000</v>
      </c>
      <c r="D494" s="4">
        <f t="shared" si="43"/>
        <v>125000</v>
      </c>
      <c r="E494" s="4">
        <f t="shared" si="41"/>
        <v>225000</v>
      </c>
      <c r="F494" s="4">
        <f t="shared" si="42"/>
        <v>600000</v>
      </c>
      <c r="G494" s="7">
        <f t="shared" si="44"/>
        <v>125000</v>
      </c>
      <c r="H494" s="7" t="str">
        <f t="shared" si="45"/>
        <v>Basic</v>
      </c>
      <c r="I494" s="22">
        <f>IF(Table2[[#This Row],[MinCost]] &gt; Table2[[#This Row],[WTP_VND]], 1, 0)</f>
        <v>0</v>
      </c>
      <c r="J494" s="20">
        <f>IF(G494&lt;='RawData'!$D$201,G494,0)</f>
        <v>125000</v>
      </c>
    </row>
    <row r="495" spans="1:10" x14ac:dyDescent="0.15">
      <c r="A495" s="11" t="s">
        <v>540</v>
      </c>
      <c r="B495" s="7">
        <f>VLOOKUP(A495, RawData[], 2, 1)</f>
        <v>10.55</v>
      </c>
      <c r="C495" s="4">
        <v>190000</v>
      </c>
      <c r="D495" s="4">
        <f t="shared" si="43"/>
        <v>129950</v>
      </c>
      <c r="E495" s="4">
        <f t="shared" si="41"/>
        <v>225000</v>
      </c>
      <c r="F495" s="4">
        <f t="shared" si="42"/>
        <v>600000</v>
      </c>
      <c r="G495" s="7">
        <f t="shared" si="44"/>
        <v>129950</v>
      </c>
      <c r="H495" s="7" t="str">
        <f t="shared" si="45"/>
        <v>Basic</v>
      </c>
      <c r="I495" s="22">
        <f>IF(Table2[[#This Row],[MinCost]] &gt; Table2[[#This Row],[WTP_VND]], 1, 0)</f>
        <v>0</v>
      </c>
      <c r="J495" s="20">
        <f>IF(G495&lt;='RawData'!$D$201,G495,0)</f>
        <v>129950</v>
      </c>
    </row>
    <row r="496" spans="1:10" x14ac:dyDescent="0.15">
      <c r="A496" s="11" t="s">
        <v>541</v>
      </c>
      <c r="B496" s="7">
        <f>VLOOKUP(A496, RawData[], 2, 1)</f>
        <v>86.44</v>
      </c>
      <c r="C496" s="4">
        <v>581000</v>
      </c>
      <c r="D496" s="4">
        <f t="shared" si="43"/>
        <v>812960</v>
      </c>
      <c r="E496" s="4">
        <f t="shared" si="41"/>
        <v>822960</v>
      </c>
      <c r="F496" s="4">
        <f t="shared" si="42"/>
        <v>600000</v>
      </c>
      <c r="G496" s="7">
        <f t="shared" si="44"/>
        <v>600000</v>
      </c>
      <c r="H496" s="7" t="str">
        <f t="shared" si="45"/>
        <v>Unlimited</v>
      </c>
      <c r="I496" s="22">
        <f>IF(Table2[[#This Row],[MinCost]] &gt; Table2[[#This Row],[WTP_VND]], 1, 0)</f>
        <v>1</v>
      </c>
      <c r="J496" s="20">
        <f>IF(G496&lt;='RawData'!$D$201,G496,0)</f>
        <v>0</v>
      </c>
    </row>
    <row r="497" spans="1:10" x14ac:dyDescent="0.15">
      <c r="A497" s="11" t="s">
        <v>542</v>
      </c>
      <c r="B497" s="7">
        <f>VLOOKUP(A497, RawData[], 2, 1)</f>
        <v>33.119999999999997</v>
      </c>
      <c r="C497" s="4">
        <v>336000</v>
      </c>
      <c r="D497" s="4">
        <f t="shared" si="43"/>
        <v>333080</v>
      </c>
      <c r="E497" s="4">
        <f t="shared" si="41"/>
        <v>343080</v>
      </c>
      <c r="F497" s="4">
        <f t="shared" si="42"/>
        <v>600000</v>
      </c>
      <c r="G497" s="7">
        <f t="shared" si="44"/>
        <v>333080</v>
      </c>
      <c r="H497" s="7" t="str">
        <f t="shared" si="45"/>
        <v>Basic</v>
      </c>
      <c r="I497" s="22">
        <f>IF(Table2[[#This Row],[MinCost]] &gt; Table2[[#This Row],[WTP_VND]], 1, 0)</f>
        <v>0</v>
      </c>
      <c r="J497" s="20">
        <f>IF(G497&lt;='RawData'!$D$201,G497,0)</f>
        <v>333080</v>
      </c>
    </row>
    <row r="498" spans="1:10" x14ac:dyDescent="0.15">
      <c r="A498" s="11" t="s">
        <v>543</v>
      </c>
      <c r="B498" s="7">
        <f>VLOOKUP(A498, RawData[], 2, 1)</f>
        <v>3.29</v>
      </c>
      <c r="C498" s="4">
        <v>138000</v>
      </c>
      <c r="D498" s="4">
        <f t="shared" si="43"/>
        <v>125000</v>
      </c>
      <c r="E498" s="4">
        <f t="shared" si="41"/>
        <v>225000</v>
      </c>
      <c r="F498" s="4">
        <f t="shared" si="42"/>
        <v>600000</v>
      </c>
      <c r="G498" s="7">
        <f t="shared" si="44"/>
        <v>125000</v>
      </c>
      <c r="H498" s="7" t="str">
        <f t="shared" si="45"/>
        <v>Basic</v>
      </c>
      <c r="I498" s="22">
        <f>IF(Table2[[#This Row],[MinCost]] &gt; Table2[[#This Row],[WTP_VND]], 1, 0)</f>
        <v>0</v>
      </c>
      <c r="J498" s="20">
        <f>IF(G498&lt;='RawData'!$D$201,G498,0)</f>
        <v>125000</v>
      </c>
    </row>
    <row r="499" spans="1:10" x14ac:dyDescent="0.15">
      <c r="A499" s="11" t="s">
        <v>544</v>
      </c>
      <c r="B499" s="7">
        <f>VLOOKUP(A499, RawData[], 2, 1)</f>
        <v>11.65</v>
      </c>
      <c r="C499" s="4">
        <v>195000</v>
      </c>
      <c r="D499" s="4">
        <f t="shared" si="43"/>
        <v>139850</v>
      </c>
      <c r="E499" s="4">
        <f t="shared" si="41"/>
        <v>225000</v>
      </c>
      <c r="F499" s="4">
        <f t="shared" si="42"/>
        <v>600000</v>
      </c>
      <c r="G499" s="7">
        <f t="shared" si="44"/>
        <v>139850</v>
      </c>
      <c r="H499" s="7" t="str">
        <f t="shared" si="45"/>
        <v>Basic</v>
      </c>
      <c r="I499" s="22">
        <f>IF(Table2[[#This Row],[MinCost]] &gt; Table2[[#This Row],[WTP_VND]], 1, 0)</f>
        <v>0</v>
      </c>
      <c r="J499" s="20">
        <f>IF(G499&lt;='RawData'!$D$201,G499,0)</f>
        <v>139850</v>
      </c>
    </row>
    <row r="500" spans="1:10" x14ac:dyDescent="0.15">
      <c r="A500" s="11" t="s">
        <v>545</v>
      </c>
      <c r="B500" s="7">
        <f>VLOOKUP(A500, RawData[], 2, 1)</f>
        <v>9.3699999999999992</v>
      </c>
      <c r="C500" s="4">
        <v>200000</v>
      </c>
      <c r="D500" s="4">
        <f t="shared" si="43"/>
        <v>125000</v>
      </c>
      <c r="E500" s="4">
        <f t="shared" si="41"/>
        <v>225000</v>
      </c>
      <c r="F500" s="4">
        <f t="shared" si="42"/>
        <v>600000</v>
      </c>
      <c r="G500" s="7">
        <f t="shared" si="44"/>
        <v>125000</v>
      </c>
      <c r="H500" s="7" t="str">
        <f t="shared" si="45"/>
        <v>Basic</v>
      </c>
      <c r="I500" s="22">
        <f>IF(Table2[[#This Row],[MinCost]] &gt; Table2[[#This Row],[WTP_VND]], 1, 0)</f>
        <v>0</v>
      </c>
      <c r="J500" s="20">
        <f>IF(G500&lt;='RawData'!$D$201,G500,0)</f>
        <v>125000</v>
      </c>
    </row>
    <row r="501" spans="1:10" x14ac:dyDescent="0.15">
      <c r="A501" s="11" t="s">
        <v>546</v>
      </c>
      <c r="B501" s="7">
        <f>VLOOKUP(A501, RawData[], 2, 1)</f>
        <v>0.33</v>
      </c>
      <c r="C501" s="4">
        <v>105000</v>
      </c>
      <c r="D501" s="4">
        <f t="shared" si="43"/>
        <v>125000</v>
      </c>
      <c r="E501" s="4">
        <f t="shared" si="41"/>
        <v>225000</v>
      </c>
      <c r="F501" s="4">
        <f t="shared" si="42"/>
        <v>600000</v>
      </c>
      <c r="G501" s="7">
        <f t="shared" si="44"/>
        <v>125000</v>
      </c>
      <c r="H501" s="7" t="str">
        <f t="shared" si="45"/>
        <v>Basic</v>
      </c>
      <c r="I501" s="22">
        <f>IF(Table2[[#This Row],[MinCost]] &gt; Table2[[#This Row],[WTP_VND]], 1, 0)</f>
        <v>1</v>
      </c>
      <c r="J501" s="20">
        <f>IF(G501&lt;='RawData'!$D$201,G501,0)</f>
        <v>125000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F5C6D-30E6-B74C-B42C-1F29D1FF334F}">
  <sheetPr>
    <tabColor theme="8"/>
  </sheetPr>
  <dimension ref="A1:S501"/>
  <sheetViews>
    <sheetView showGridLines="0" workbookViewId="0">
      <selection activeCell="N15" sqref="N15"/>
    </sheetView>
  </sheetViews>
  <sheetFormatPr baseColWidth="10" defaultColWidth="8.83203125" defaultRowHeight="13" x14ac:dyDescent="0.15"/>
  <cols>
    <col min="1" max="1" width="13" style="5" customWidth="1"/>
    <col min="2" max="2" width="12.1640625" style="5" bestFit="1" customWidth="1"/>
    <col min="3" max="3" width="11.83203125" style="6" bestFit="1" customWidth="1"/>
    <col min="4" max="4" width="12.83203125" style="6" customWidth="1"/>
    <col min="5" max="5" width="16.33203125" style="5" customWidth="1"/>
    <col min="6" max="6" width="15.83203125" style="5" customWidth="1"/>
    <col min="7" max="7" width="10" style="5" customWidth="1"/>
    <col min="8" max="9" width="13.33203125" style="5" customWidth="1"/>
    <col min="10" max="10" width="10.6640625" style="6" bestFit="1" customWidth="1"/>
    <col min="11" max="11" width="4.83203125" style="5" customWidth="1"/>
    <col min="12" max="12" width="31.83203125" style="5" bestFit="1" customWidth="1"/>
    <col min="13" max="13" width="13" style="6" bestFit="1" customWidth="1"/>
    <col min="14" max="14" width="20" style="6" bestFit="1" customWidth="1"/>
    <col min="15" max="15" width="32" style="8" customWidth="1"/>
    <col min="16" max="16" width="4.83203125" style="5" customWidth="1"/>
    <col min="17" max="17" width="16.5" style="5" bestFit="1" customWidth="1"/>
    <col min="18" max="18" width="17.6640625" style="5" bestFit="1" customWidth="1"/>
    <col min="19" max="19" width="16.83203125" style="5" bestFit="1" customWidth="1"/>
    <col min="20" max="16384" width="8.83203125" style="5"/>
  </cols>
  <sheetData>
    <row r="1" spans="1:19" x14ac:dyDescent="0.15">
      <c r="A1" s="13" t="s">
        <v>0</v>
      </c>
      <c r="B1" s="14" t="s">
        <v>213</v>
      </c>
      <c r="C1" s="15" t="s">
        <v>214</v>
      </c>
      <c r="D1" s="15" t="s">
        <v>215</v>
      </c>
      <c r="E1" s="14" t="s">
        <v>216</v>
      </c>
      <c r="F1" s="14" t="s">
        <v>217</v>
      </c>
      <c r="G1" s="14" t="s">
        <v>218</v>
      </c>
      <c r="H1" s="14" t="s">
        <v>219</v>
      </c>
      <c r="I1" s="21" t="s">
        <v>234</v>
      </c>
      <c r="J1" s="16" t="s">
        <v>220</v>
      </c>
    </row>
    <row r="2" spans="1:19" ht="14" x14ac:dyDescent="0.15">
      <c r="A2" s="11" t="s">
        <v>4</v>
      </c>
      <c r="B2" s="7">
        <f>VLOOKUP(A2, RawData[], 2, 1)</f>
        <v>1.35</v>
      </c>
      <c r="C2" s="4">
        <v>164000</v>
      </c>
      <c r="D2" s="4">
        <f t="shared" ref="D2:D33" si="0">$M$7 + $M$10 * (MAX(0,B2-$N$7))</f>
        <v>109999.94400080963</v>
      </c>
      <c r="E2" s="4">
        <f t="shared" ref="E2:E65" si="1">$M$8 + $M$10 * (MAX(0,B2-$N$8))</f>
        <v>165238.72429043663</v>
      </c>
      <c r="F2" s="4">
        <f t="shared" ref="F2:F65" si="2">$M$9 + $M$10 * (MAX(0,B2-$N$9))</f>
        <v>534281.10730755492</v>
      </c>
      <c r="G2" s="4">
        <f>MIN(D2:F2)</f>
        <v>109999.94400080963</v>
      </c>
      <c r="H2" s="7" t="str">
        <f t="shared" ref="H2:H65" si="3">IF(G2=D2,"Basic",IF(G2=E2,"Advanced","Unlimited"))</f>
        <v>Basic</v>
      </c>
      <c r="I2" s="22">
        <f>IF(OptimizedTable[[#This Row],[MinCost]] &gt; OptimizedTable[[#This Row],[WTP_VND]], 1, 0)</f>
        <v>0</v>
      </c>
      <c r="J2" s="12">
        <f>IF(G2&lt;='RawData'!$D$2,G2,0)</f>
        <v>109999.94400080963</v>
      </c>
      <c r="L2" s="43" t="s">
        <v>229</v>
      </c>
      <c r="M2" s="45" t="s">
        <v>230</v>
      </c>
      <c r="N2" s="45" t="s">
        <v>231</v>
      </c>
      <c r="O2" s="46" t="s">
        <v>209</v>
      </c>
      <c r="Q2" s="56" t="s">
        <v>236</v>
      </c>
      <c r="R2" s="56"/>
      <c r="S2" s="56"/>
    </row>
    <row r="3" spans="1:19" ht="15" x14ac:dyDescent="0.15">
      <c r="A3" s="11" t="s">
        <v>6</v>
      </c>
      <c r="B3" s="7">
        <f>VLOOKUP(A3, RawData[], 2, 1)</f>
        <v>4.0599999999999996</v>
      </c>
      <c r="C3" s="4">
        <v>147000</v>
      </c>
      <c r="D3" s="4">
        <f t="shared" si="0"/>
        <v>109999.94400080963</v>
      </c>
      <c r="E3" s="4">
        <f t="shared" si="1"/>
        <v>165238.72429043663</v>
      </c>
      <c r="F3" s="4">
        <f t="shared" si="2"/>
        <v>534281.10730755492</v>
      </c>
      <c r="G3" s="7">
        <f t="shared" ref="G3:G66" si="4">MIN(D3:F3)</f>
        <v>109999.94400080963</v>
      </c>
      <c r="H3" s="7" t="str">
        <f t="shared" si="3"/>
        <v>Basic</v>
      </c>
      <c r="I3" s="22">
        <f>IF(OptimizedTable[[#This Row],[MinCost]] &gt; OptimizedTable[[#This Row],[WTP_VND]], 1, 0)</f>
        <v>0</v>
      </c>
      <c r="J3" s="12">
        <f>IF(G3&lt;='RawData'!$D$3,G3,0)</f>
        <v>0</v>
      </c>
      <c r="L3" s="50" t="s">
        <v>239</v>
      </c>
      <c r="M3" s="51">
        <f>SUM(J2:J501)</f>
        <v>75095420.990022391</v>
      </c>
      <c r="N3" s="52" t="s">
        <v>232</v>
      </c>
      <c r="O3" s="53" t="s">
        <v>221</v>
      </c>
      <c r="P3" s="8"/>
      <c r="Q3" s="57"/>
      <c r="R3" s="45" t="s">
        <v>222</v>
      </c>
      <c r="S3" s="45" t="s">
        <v>223</v>
      </c>
    </row>
    <row r="4" spans="1:19" x14ac:dyDescent="0.15">
      <c r="A4" s="11" t="s">
        <v>8</v>
      </c>
      <c r="B4" s="7">
        <f>VLOOKUP(A4, RawData[], 2, 1)</f>
        <v>20</v>
      </c>
      <c r="C4" s="4">
        <v>253000</v>
      </c>
      <c r="D4" s="4">
        <f t="shared" si="0"/>
        <v>199999.94400080963</v>
      </c>
      <c r="E4" s="4">
        <f t="shared" si="1"/>
        <v>165238.72429043663</v>
      </c>
      <c r="F4" s="4">
        <f t="shared" si="2"/>
        <v>534281.10730755492</v>
      </c>
      <c r="G4" s="7">
        <f t="shared" si="4"/>
        <v>165238.72429043663</v>
      </c>
      <c r="H4" s="7" t="str">
        <f t="shared" si="3"/>
        <v>Advanced</v>
      </c>
      <c r="I4" s="22">
        <f>IF(OptimizedTable[[#This Row],[MinCost]] &gt; OptimizedTable[[#This Row],[WTP_VND]], 1, 0)</f>
        <v>0</v>
      </c>
      <c r="J4" s="12">
        <f>IF(G4&lt;='RawData'!$D$4,G4,0)</f>
        <v>165238.72429043663</v>
      </c>
      <c r="L4" s="50" t="s">
        <v>233</v>
      </c>
      <c r="M4" s="54">
        <f>SUM(OptimizedTable[ChurnFlag])/COUNTA(OptimizedTable[ChurnFlag])</f>
        <v>0.05</v>
      </c>
      <c r="N4" s="52" t="s">
        <v>235</v>
      </c>
      <c r="O4" s="55"/>
      <c r="Q4" s="47" t="s">
        <v>210</v>
      </c>
      <c r="R4" s="48">
        <v>80000</v>
      </c>
      <c r="S4" s="48">
        <v>150000</v>
      </c>
    </row>
    <row r="5" spans="1:19" x14ac:dyDescent="0.15">
      <c r="A5" s="11" t="s">
        <v>9</v>
      </c>
      <c r="B5" s="7">
        <f>VLOOKUP(A5, RawData[], 2, 1)</f>
        <v>22.38</v>
      </c>
      <c r="C5" s="4">
        <v>260000</v>
      </c>
      <c r="D5" s="4">
        <f t="shared" si="0"/>
        <v>221419.94400080963</v>
      </c>
      <c r="E5" s="4">
        <f t="shared" si="1"/>
        <v>186658.72429043663</v>
      </c>
      <c r="F5" s="4">
        <f t="shared" si="2"/>
        <v>534281.10730755492</v>
      </c>
      <c r="G5" s="7">
        <f t="shared" si="4"/>
        <v>186658.72429043663</v>
      </c>
      <c r="H5" s="7" t="str">
        <f t="shared" si="3"/>
        <v>Advanced</v>
      </c>
      <c r="I5" s="22">
        <f>IF(OptimizedTable[[#This Row],[MinCost]] &gt; OptimizedTable[[#This Row],[WTP_VND]], 1, 0)</f>
        <v>0</v>
      </c>
      <c r="J5" s="12">
        <f>IF(G5&lt;='RawData'!$D$5,G5,0)</f>
        <v>186658.72429043663</v>
      </c>
      <c r="Q5" s="47" t="s">
        <v>211</v>
      </c>
      <c r="R5" s="48">
        <v>150000</v>
      </c>
      <c r="S5" s="48">
        <v>500000</v>
      </c>
    </row>
    <row r="6" spans="1:19" ht="14" x14ac:dyDescent="0.15">
      <c r="A6" s="11" t="s">
        <v>10</v>
      </c>
      <c r="B6" s="7">
        <f>VLOOKUP(A6, RawData[], 2, 1)</f>
        <v>10.86</v>
      </c>
      <c r="C6" s="4">
        <v>181000</v>
      </c>
      <c r="D6" s="4">
        <f t="shared" si="0"/>
        <v>117739.94400080963</v>
      </c>
      <c r="E6" s="4">
        <f t="shared" si="1"/>
        <v>165238.72429043663</v>
      </c>
      <c r="F6" s="4">
        <f t="shared" si="2"/>
        <v>534281.10730755492</v>
      </c>
      <c r="G6" s="7">
        <f t="shared" si="4"/>
        <v>117739.94400080963</v>
      </c>
      <c r="H6" s="7" t="str">
        <f t="shared" si="3"/>
        <v>Basic</v>
      </c>
      <c r="I6" s="22">
        <f>IF(OptimizedTable[[#This Row],[MinCost]] &gt; OptimizedTable[[#This Row],[WTP_VND]], 1, 0)</f>
        <v>0</v>
      </c>
      <c r="J6" s="12">
        <f>IF(G6&lt;='RawData'!$D$6,G6,0)</f>
        <v>117739.94400080963</v>
      </c>
      <c r="L6" s="43" t="s">
        <v>208</v>
      </c>
      <c r="M6" s="45" t="s">
        <v>242</v>
      </c>
      <c r="N6" s="45" t="s">
        <v>228</v>
      </c>
      <c r="O6" s="46" t="s">
        <v>209</v>
      </c>
      <c r="Q6" s="47" t="s">
        <v>212</v>
      </c>
      <c r="R6" s="48">
        <v>500000</v>
      </c>
      <c r="S6" s="48">
        <v>1000000</v>
      </c>
    </row>
    <row r="7" spans="1:19" ht="14" x14ac:dyDescent="0.15">
      <c r="A7" s="11" t="s">
        <v>12</v>
      </c>
      <c r="B7" s="7">
        <f>VLOOKUP(A7, RawData[], 2, 1)</f>
        <v>14.28</v>
      </c>
      <c r="C7" s="4">
        <v>232000</v>
      </c>
      <c r="D7" s="4">
        <f t="shared" si="0"/>
        <v>148519.94400080963</v>
      </c>
      <c r="E7" s="4">
        <f t="shared" si="1"/>
        <v>165238.72429043663</v>
      </c>
      <c r="F7" s="4">
        <f t="shared" si="2"/>
        <v>534281.10730755492</v>
      </c>
      <c r="G7" s="7">
        <f t="shared" si="4"/>
        <v>148519.94400080963</v>
      </c>
      <c r="H7" s="7" t="str">
        <f t="shared" si="3"/>
        <v>Basic</v>
      </c>
      <c r="I7" s="22">
        <f>IF(OptimizedTable[[#This Row],[MinCost]] &gt; OptimizedTable[[#This Row],[WTP_VND]], 1, 0)</f>
        <v>0</v>
      </c>
      <c r="J7" s="12">
        <f>IF(G7&lt;='RawData'!$D$7,G7,0)</f>
        <v>148519.94400080963</v>
      </c>
      <c r="L7" s="47" t="s">
        <v>224</v>
      </c>
      <c r="M7" s="48">
        <v>109999.94400080963</v>
      </c>
      <c r="N7" s="48">
        <v>10</v>
      </c>
      <c r="O7" s="49" t="s">
        <v>238</v>
      </c>
    </row>
    <row r="8" spans="1:19" ht="14" x14ac:dyDescent="0.15">
      <c r="A8" s="11" t="s">
        <v>13</v>
      </c>
      <c r="B8" s="7">
        <f>VLOOKUP(A8, RawData[], 2, 1)</f>
        <v>15.62</v>
      </c>
      <c r="C8" s="4">
        <v>211000</v>
      </c>
      <c r="D8" s="4">
        <f t="shared" si="0"/>
        <v>160579.94400080963</v>
      </c>
      <c r="E8" s="4">
        <f t="shared" si="1"/>
        <v>165238.72429043663</v>
      </c>
      <c r="F8" s="4">
        <f t="shared" si="2"/>
        <v>534281.10730755492</v>
      </c>
      <c r="G8" s="7">
        <f t="shared" si="4"/>
        <v>160579.94400080963</v>
      </c>
      <c r="H8" s="7" t="str">
        <f t="shared" si="3"/>
        <v>Basic</v>
      </c>
      <c r="I8" s="22">
        <f>IF(OptimizedTable[[#This Row],[MinCost]] &gt; OptimizedTable[[#This Row],[WTP_VND]], 1, 0)</f>
        <v>0</v>
      </c>
      <c r="J8" s="12">
        <f>IF(G8&lt;='RawData'!$D$8,G8,0)</f>
        <v>160579.94400080963</v>
      </c>
      <c r="L8" s="47" t="s">
        <v>225</v>
      </c>
      <c r="M8" s="48">
        <v>165238.72429043663</v>
      </c>
      <c r="N8" s="48">
        <v>20</v>
      </c>
      <c r="O8" s="49" t="s">
        <v>238</v>
      </c>
    </row>
    <row r="9" spans="1:19" ht="42" x14ac:dyDescent="0.15">
      <c r="A9" s="11" t="s">
        <v>15</v>
      </c>
      <c r="B9" s="7">
        <f>VLOOKUP(A9, RawData[], 2, 1)</f>
        <v>24.3</v>
      </c>
      <c r="C9" s="4">
        <v>271000</v>
      </c>
      <c r="D9" s="4">
        <f t="shared" si="0"/>
        <v>238699.94400080963</v>
      </c>
      <c r="E9" s="4">
        <f t="shared" si="1"/>
        <v>203938.72429043663</v>
      </c>
      <c r="F9" s="4">
        <f t="shared" si="2"/>
        <v>534281.10730755492</v>
      </c>
      <c r="G9" s="7">
        <f t="shared" si="4"/>
        <v>203938.72429043663</v>
      </c>
      <c r="H9" s="7" t="str">
        <f t="shared" si="3"/>
        <v>Advanced</v>
      </c>
      <c r="I9" s="22">
        <f>IF(OptimizedTable[[#This Row],[MinCost]] &gt; OptimizedTable[[#This Row],[WTP_VND]], 1, 0)</f>
        <v>0</v>
      </c>
      <c r="J9" s="12">
        <f>IF(G9&lt;='RawData'!$D$9,G9,0)</f>
        <v>203938.72429043663</v>
      </c>
      <c r="L9" s="47" t="s">
        <v>226</v>
      </c>
      <c r="M9" s="48">
        <v>534281.10730755492</v>
      </c>
      <c r="N9" s="48">
        <v>1000000000</v>
      </c>
      <c r="O9" s="49" t="s">
        <v>237</v>
      </c>
    </row>
    <row r="10" spans="1:19" x14ac:dyDescent="0.15">
      <c r="A10" s="11" t="s">
        <v>16</v>
      </c>
      <c r="B10" s="7">
        <f>VLOOKUP(A10, RawData[], 2, 1)</f>
        <v>5.2</v>
      </c>
      <c r="C10" s="4">
        <v>162000</v>
      </c>
      <c r="D10" s="4">
        <f t="shared" si="0"/>
        <v>109999.94400080963</v>
      </c>
      <c r="E10" s="4">
        <f t="shared" si="1"/>
        <v>165238.72429043663</v>
      </c>
      <c r="F10" s="4">
        <f t="shared" si="2"/>
        <v>534281.10730755492</v>
      </c>
      <c r="G10" s="7">
        <f t="shared" si="4"/>
        <v>109999.94400080963</v>
      </c>
      <c r="H10" s="7" t="str">
        <f t="shared" si="3"/>
        <v>Basic</v>
      </c>
      <c r="I10" s="22">
        <f>IF(OptimizedTable[[#This Row],[MinCost]] &gt; OptimizedTable[[#This Row],[WTP_VND]], 1, 0)</f>
        <v>0</v>
      </c>
      <c r="J10" s="12">
        <f>IF(G10&lt;='RawData'!$D$10,G10,0)</f>
        <v>109999.94400080963</v>
      </c>
      <c r="L10" s="47" t="s">
        <v>240</v>
      </c>
      <c r="M10" s="48">
        <v>9000</v>
      </c>
      <c r="N10" s="48"/>
      <c r="O10" s="49"/>
    </row>
    <row r="11" spans="1:19" x14ac:dyDescent="0.15">
      <c r="A11" s="11" t="s">
        <v>17</v>
      </c>
      <c r="B11" s="7">
        <f>VLOOKUP(A11, RawData[], 2, 1)</f>
        <v>3.36</v>
      </c>
      <c r="C11" s="4">
        <v>123000</v>
      </c>
      <c r="D11" s="4">
        <f t="shared" si="0"/>
        <v>109999.94400080963</v>
      </c>
      <c r="E11" s="4">
        <f t="shared" si="1"/>
        <v>165238.72429043663</v>
      </c>
      <c r="F11" s="4">
        <f t="shared" si="2"/>
        <v>534281.10730755492</v>
      </c>
      <c r="G11" s="7">
        <f t="shared" si="4"/>
        <v>109999.94400080963</v>
      </c>
      <c r="H11" s="7" t="str">
        <f t="shared" si="3"/>
        <v>Basic</v>
      </c>
      <c r="I11" s="22">
        <f>IF(OptimizedTable[[#This Row],[MinCost]] &gt; OptimizedTable[[#This Row],[WTP_VND]], 1, 0)</f>
        <v>0</v>
      </c>
      <c r="J11" s="12">
        <f>IF(G11&lt;='RawData'!$D$11,G11,0)</f>
        <v>0</v>
      </c>
    </row>
    <row r="12" spans="1:19" x14ac:dyDescent="0.15">
      <c r="A12" s="11" t="s">
        <v>18</v>
      </c>
      <c r="B12" s="7">
        <f>VLOOKUP(A12, RawData[], 2, 1)</f>
        <v>8.33</v>
      </c>
      <c r="C12" s="4">
        <v>203000</v>
      </c>
      <c r="D12" s="4">
        <f t="shared" si="0"/>
        <v>109999.94400080963</v>
      </c>
      <c r="E12" s="4">
        <f t="shared" si="1"/>
        <v>165238.72429043663</v>
      </c>
      <c r="F12" s="4">
        <f t="shared" si="2"/>
        <v>534281.10730755492</v>
      </c>
      <c r="G12" s="7">
        <f t="shared" si="4"/>
        <v>109999.94400080963</v>
      </c>
      <c r="H12" s="7" t="str">
        <f t="shared" si="3"/>
        <v>Basic</v>
      </c>
      <c r="I12" s="22">
        <f>IF(OptimizedTable[[#This Row],[MinCost]] &gt; OptimizedTable[[#This Row],[WTP_VND]], 1, 0)</f>
        <v>0</v>
      </c>
      <c r="J12" s="12">
        <f>IF(G12&lt;='RawData'!$D$12,G12,0)</f>
        <v>109999.94400080963</v>
      </c>
    </row>
    <row r="13" spans="1:19" x14ac:dyDescent="0.15">
      <c r="A13" s="11" t="s">
        <v>19</v>
      </c>
      <c r="B13" s="7">
        <f>VLOOKUP(A13, RawData[], 2, 1)</f>
        <v>9.5299999999999994</v>
      </c>
      <c r="C13" s="4">
        <v>194000</v>
      </c>
      <c r="D13" s="4">
        <f t="shared" si="0"/>
        <v>109999.94400080963</v>
      </c>
      <c r="E13" s="4">
        <f t="shared" si="1"/>
        <v>165238.72429043663</v>
      </c>
      <c r="F13" s="4">
        <f t="shared" si="2"/>
        <v>534281.10730755492</v>
      </c>
      <c r="G13" s="7">
        <f t="shared" si="4"/>
        <v>109999.94400080963</v>
      </c>
      <c r="H13" s="7" t="str">
        <f t="shared" si="3"/>
        <v>Basic</v>
      </c>
      <c r="I13" s="22">
        <f>IF(OptimizedTable[[#This Row],[MinCost]] &gt; OptimizedTable[[#This Row],[WTP_VND]], 1, 0)</f>
        <v>0</v>
      </c>
      <c r="J13" s="12">
        <f>IF(G13&lt;='RawData'!$D$13,G13,0)</f>
        <v>109999.94400080963</v>
      </c>
    </row>
    <row r="14" spans="1:19" x14ac:dyDescent="0.15">
      <c r="A14" s="11" t="s">
        <v>20</v>
      </c>
      <c r="B14" s="7">
        <f>VLOOKUP(A14, RawData[], 2, 1)</f>
        <v>7.58</v>
      </c>
      <c r="C14" s="4">
        <v>178000</v>
      </c>
      <c r="D14" s="4">
        <f t="shared" si="0"/>
        <v>109999.94400080963</v>
      </c>
      <c r="E14" s="4">
        <f t="shared" si="1"/>
        <v>165238.72429043663</v>
      </c>
      <c r="F14" s="4">
        <f t="shared" si="2"/>
        <v>534281.10730755492</v>
      </c>
      <c r="G14" s="7">
        <f t="shared" si="4"/>
        <v>109999.94400080963</v>
      </c>
      <c r="H14" s="7" t="str">
        <f t="shared" si="3"/>
        <v>Basic</v>
      </c>
      <c r="I14" s="22">
        <f>IF(OptimizedTable[[#This Row],[MinCost]] &gt; OptimizedTable[[#This Row],[WTP_VND]], 1, 0)</f>
        <v>0</v>
      </c>
      <c r="J14" s="12">
        <f>IF(G14&lt;='RawData'!$D$14,G14,0)</f>
        <v>109999.94400080963</v>
      </c>
    </row>
    <row r="15" spans="1:19" x14ac:dyDescent="0.15">
      <c r="A15" s="11" t="s">
        <v>21</v>
      </c>
      <c r="B15" s="7">
        <f>VLOOKUP(A15, RawData[], 2, 1)</f>
        <v>3.99</v>
      </c>
      <c r="C15" s="4">
        <v>168000</v>
      </c>
      <c r="D15" s="4">
        <f t="shared" si="0"/>
        <v>109999.94400080963</v>
      </c>
      <c r="E15" s="4">
        <f t="shared" si="1"/>
        <v>165238.72429043663</v>
      </c>
      <c r="F15" s="4">
        <f t="shared" si="2"/>
        <v>534281.10730755492</v>
      </c>
      <c r="G15" s="7">
        <f t="shared" si="4"/>
        <v>109999.94400080963</v>
      </c>
      <c r="H15" s="7" t="str">
        <f t="shared" si="3"/>
        <v>Basic</v>
      </c>
      <c r="I15" s="22">
        <f>IF(OptimizedTable[[#This Row],[MinCost]] &gt; OptimizedTable[[#This Row],[WTP_VND]], 1, 0)</f>
        <v>0</v>
      </c>
      <c r="J15" s="12">
        <f>IF(G15&lt;='RawData'!$D$15,G15,0)</f>
        <v>109999.94400080963</v>
      </c>
    </row>
    <row r="16" spans="1:19" x14ac:dyDescent="0.15">
      <c r="A16" s="11" t="s">
        <v>22</v>
      </c>
      <c r="B16" s="7">
        <f>VLOOKUP(A16, RawData[], 2, 1)</f>
        <v>11.55</v>
      </c>
      <c r="C16" s="4">
        <v>180000</v>
      </c>
      <c r="D16" s="4">
        <f t="shared" si="0"/>
        <v>123949.94400080963</v>
      </c>
      <c r="E16" s="4">
        <f t="shared" si="1"/>
        <v>165238.72429043663</v>
      </c>
      <c r="F16" s="4">
        <f t="shared" si="2"/>
        <v>534281.10730755492</v>
      </c>
      <c r="G16" s="7">
        <f t="shared" si="4"/>
        <v>123949.94400080963</v>
      </c>
      <c r="H16" s="7" t="str">
        <f t="shared" si="3"/>
        <v>Basic</v>
      </c>
      <c r="I16" s="22">
        <f>IF(OptimizedTable[[#This Row],[MinCost]] &gt; OptimizedTable[[#This Row],[WTP_VND]], 1, 0)</f>
        <v>0</v>
      </c>
      <c r="J16" s="12">
        <f>IF(G16&lt;='RawData'!$D$16,G16,0)</f>
        <v>123949.94400080963</v>
      </c>
    </row>
    <row r="17" spans="1:10" x14ac:dyDescent="0.15">
      <c r="A17" s="11" t="s">
        <v>23</v>
      </c>
      <c r="B17" s="7">
        <f>VLOOKUP(A17, RawData[], 2, 1)</f>
        <v>8.52</v>
      </c>
      <c r="C17" s="4">
        <v>189000</v>
      </c>
      <c r="D17" s="4">
        <f t="shared" si="0"/>
        <v>109999.94400080963</v>
      </c>
      <c r="E17" s="4">
        <f t="shared" si="1"/>
        <v>165238.72429043663</v>
      </c>
      <c r="F17" s="4">
        <f t="shared" si="2"/>
        <v>534281.10730755492</v>
      </c>
      <c r="G17" s="7">
        <f t="shared" si="4"/>
        <v>109999.94400080963</v>
      </c>
      <c r="H17" s="7" t="str">
        <f t="shared" si="3"/>
        <v>Basic</v>
      </c>
      <c r="I17" s="22">
        <f>IF(OptimizedTable[[#This Row],[MinCost]] &gt; OptimizedTable[[#This Row],[WTP_VND]], 1, 0)</f>
        <v>0</v>
      </c>
      <c r="J17" s="12">
        <f>IF(G17&lt;='RawData'!$D$17,G17,0)</f>
        <v>109999.94400080963</v>
      </c>
    </row>
    <row r="18" spans="1:10" x14ac:dyDescent="0.15">
      <c r="A18" s="11" t="s">
        <v>24</v>
      </c>
      <c r="B18" s="7">
        <f>VLOOKUP(A18, RawData[], 2, 1)</f>
        <v>6.27</v>
      </c>
      <c r="C18" s="4">
        <v>154000</v>
      </c>
      <c r="D18" s="4">
        <f t="shared" si="0"/>
        <v>109999.94400080963</v>
      </c>
      <c r="E18" s="4">
        <f t="shared" si="1"/>
        <v>165238.72429043663</v>
      </c>
      <c r="F18" s="4">
        <f t="shared" si="2"/>
        <v>534281.10730755492</v>
      </c>
      <c r="G18" s="7">
        <f t="shared" si="4"/>
        <v>109999.94400080963</v>
      </c>
      <c r="H18" s="7" t="str">
        <f t="shared" si="3"/>
        <v>Basic</v>
      </c>
      <c r="I18" s="22">
        <f>IF(OptimizedTable[[#This Row],[MinCost]] &gt; OptimizedTable[[#This Row],[WTP_VND]], 1, 0)</f>
        <v>0</v>
      </c>
      <c r="J18" s="12">
        <f>IF(G18&lt;='RawData'!$D$18,G18,0)</f>
        <v>0</v>
      </c>
    </row>
    <row r="19" spans="1:10" x14ac:dyDescent="0.15">
      <c r="A19" s="11" t="s">
        <v>25</v>
      </c>
      <c r="B19" s="7">
        <f>VLOOKUP(A19, RawData[], 2, 1)</f>
        <v>6.81</v>
      </c>
      <c r="C19" s="4">
        <v>154000</v>
      </c>
      <c r="D19" s="4">
        <f t="shared" si="0"/>
        <v>109999.94400080963</v>
      </c>
      <c r="E19" s="4">
        <f t="shared" si="1"/>
        <v>165238.72429043663</v>
      </c>
      <c r="F19" s="4">
        <f t="shared" si="2"/>
        <v>534281.10730755492</v>
      </c>
      <c r="G19" s="7">
        <f t="shared" si="4"/>
        <v>109999.94400080963</v>
      </c>
      <c r="H19" s="7" t="str">
        <f t="shared" si="3"/>
        <v>Basic</v>
      </c>
      <c r="I19" s="22">
        <f>IF(OptimizedTable[[#This Row],[MinCost]] &gt; OptimizedTable[[#This Row],[WTP_VND]], 1, 0)</f>
        <v>0</v>
      </c>
      <c r="J19" s="12">
        <f>IF(G19&lt;='RawData'!$D$19,G19,0)</f>
        <v>0</v>
      </c>
    </row>
    <row r="20" spans="1:10" x14ac:dyDescent="0.15">
      <c r="A20" s="11" t="s">
        <v>26</v>
      </c>
      <c r="B20" s="7">
        <f>VLOOKUP(A20, RawData[], 2, 1)</f>
        <v>18.100000000000001</v>
      </c>
      <c r="C20" s="4">
        <v>230000</v>
      </c>
      <c r="D20" s="4">
        <f t="shared" si="0"/>
        <v>182899.94400080963</v>
      </c>
      <c r="E20" s="4">
        <f t="shared" si="1"/>
        <v>165238.72429043663</v>
      </c>
      <c r="F20" s="4">
        <f t="shared" si="2"/>
        <v>534281.10730755492</v>
      </c>
      <c r="G20" s="7">
        <f t="shared" si="4"/>
        <v>165238.72429043663</v>
      </c>
      <c r="H20" s="7" t="str">
        <f t="shared" si="3"/>
        <v>Advanced</v>
      </c>
      <c r="I20" s="22">
        <f>IF(OptimizedTable[[#This Row],[MinCost]] &gt; OptimizedTable[[#This Row],[WTP_VND]], 1, 0)</f>
        <v>0</v>
      </c>
      <c r="J20" s="12">
        <f>IF(G20&lt;='RawData'!$D$20,G20,0)</f>
        <v>165238.72429043663</v>
      </c>
    </row>
    <row r="21" spans="1:10" x14ac:dyDescent="0.15">
      <c r="A21" s="11" t="s">
        <v>27</v>
      </c>
      <c r="B21" s="7">
        <f>VLOOKUP(A21, RawData[], 2, 1)</f>
        <v>14.22</v>
      </c>
      <c r="C21" s="4">
        <v>213000</v>
      </c>
      <c r="D21" s="4">
        <f t="shared" si="0"/>
        <v>147979.94400080963</v>
      </c>
      <c r="E21" s="4">
        <f t="shared" si="1"/>
        <v>165238.72429043663</v>
      </c>
      <c r="F21" s="4">
        <f t="shared" si="2"/>
        <v>534281.10730755492</v>
      </c>
      <c r="G21" s="7">
        <f t="shared" si="4"/>
        <v>147979.94400080963</v>
      </c>
      <c r="H21" s="7" t="str">
        <f t="shared" si="3"/>
        <v>Basic</v>
      </c>
      <c r="I21" s="22">
        <f>IF(OptimizedTable[[#This Row],[MinCost]] &gt; OptimizedTable[[#This Row],[WTP_VND]], 1, 0)</f>
        <v>0</v>
      </c>
      <c r="J21" s="12">
        <f>IF(G21&lt;='RawData'!$D$21,G21,0)</f>
        <v>147979.94400080963</v>
      </c>
    </row>
    <row r="22" spans="1:10" x14ac:dyDescent="0.15">
      <c r="A22" s="11" t="s">
        <v>28</v>
      </c>
      <c r="B22" s="7">
        <f>VLOOKUP(A22, RawData[], 2, 1)</f>
        <v>0.99</v>
      </c>
      <c r="C22" s="4">
        <v>162000</v>
      </c>
      <c r="D22" s="4">
        <f t="shared" si="0"/>
        <v>109999.94400080963</v>
      </c>
      <c r="E22" s="4">
        <f t="shared" si="1"/>
        <v>165238.72429043663</v>
      </c>
      <c r="F22" s="4">
        <f t="shared" si="2"/>
        <v>534281.10730755492</v>
      </c>
      <c r="G22" s="7">
        <f t="shared" si="4"/>
        <v>109999.94400080963</v>
      </c>
      <c r="H22" s="7" t="str">
        <f t="shared" si="3"/>
        <v>Basic</v>
      </c>
      <c r="I22" s="22">
        <f>IF(OptimizedTable[[#This Row],[MinCost]] &gt; OptimizedTable[[#This Row],[WTP_VND]], 1, 0)</f>
        <v>0</v>
      </c>
      <c r="J22" s="12">
        <f>IF(G22&lt;='RawData'!$D$22,G22,0)</f>
        <v>109999.94400080963</v>
      </c>
    </row>
    <row r="23" spans="1:10" x14ac:dyDescent="0.15">
      <c r="A23" s="11" t="s">
        <v>29</v>
      </c>
      <c r="B23" s="7">
        <f>VLOOKUP(A23, RawData[], 2, 1)</f>
        <v>3.87</v>
      </c>
      <c r="C23" s="4">
        <v>163000</v>
      </c>
      <c r="D23" s="4">
        <f t="shared" si="0"/>
        <v>109999.94400080963</v>
      </c>
      <c r="E23" s="4">
        <f t="shared" si="1"/>
        <v>165238.72429043663</v>
      </c>
      <c r="F23" s="4">
        <f t="shared" si="2"/>
        <v>534281.10730755492</v>
      </c>
      <c r="G23" s="7">
        <f t="shared" si="4"/>
        <v>109999.94400080963</v>
      </c>
      <c r="H23" s="7" t="str">
        <f t="shared" si="3"/>
        <v>Basic</v>
      </c>
      <c r="I23" s="22">
        <f>IF(OptimizedTable[[#This Row],[MinCost]] &gt; OptimizedTable[[#This Row],[WTP_VND]], 1, 0)</f>
        <v>0</v>
      </c>
      <c r="J23" s="12">
        <f>IF(G23&lt;='RawData'!$D$23,G23,0)</f>
        <v>109999.94400080963</v>
      </c>
    </row>
    <row r="24" spans="1:10" x14ac:dyDescent="0.15">
      <c r="A24" s="11" t="s">
        <v>30</v>
      </c>
      <c r="B24" s="7">
        <f>VLOOKUP(A24, RawData[], 2, 1)</f>
        <v>2.33</v>
      </c>
      <c r="C24" s="4">
        <v>143000</v>
      </c>
      <c r="D24" s="4">
        <f t="shared" si="0"/>
        <v>109999.94400080963</v>
      </c>
      <c r="E24" s="4">
        <f t="shared" si="1"/>
        <v>165238.72429043663</v>
      </c>
      <c r="F24" s="4">
        <f t="shared" si="2"/>
        <v>534281.10730755492</v>
      </c>
      <c r="G24" s="7">
        <f t="shared" si="4"/>
        <v>109999.94400080963</v>
      </c>
      <c r="H24" s="7" t="str">
        <f t="shared" si="3"/>
        <v>Basic</v>
      </c>
      <c r="I24" s="22">
        <f>IF(OptimizedTable[[#This Row],[MinCost]] &gt; OptimizedTable[[#This Row],[WTP_VND]], 1, 0)</f>
        <v>0</v>
      </c>
      <c r="J24" s="12">
        <f>IF(G24&lt;='RawData'!$D$24,G24,0)</f>
        <v>0</v>
      </c>
    </row>
    <row r="25" spans="1:10" x14ac:dyDescent="0.15">
      <c r="A25" s="11" t="s">
        <v>31</v>
      </c>
      <c r="B25" s="7">
        <f>VLOOKUP(A25, RawData[], 2, 1)</f>
        <v>5.36</v>
      </c>
      <c r="C25" s="4">
        <v>168000</v>
      </c>
      <c r="D25" s="4">
        <f t="shared" si="0"/>
        <v>109999.94400080963</v>
      </c>
      <c r="E25" s="4">
        <f t="shared" si="1"/>
        <v>165238.72429043663</v>
      </c>
      <c r="F25" s="4">
        <f t="shared" si="2"/>
        <v>534281.10730755492</v>
      </c>
      <c r="G25" s="7">
        <f t="shared" si="4"/>
        <v>109999.94400080963</v>
      </c>
      <c r="H25" s="7" t="str">
        <f t="shared" si="3"/>
        <v>Basic</v>
      </c>
      <c r="I25" s="22">
        <f>IF(OptimizedTable[[#This Row],[MinCost]] &gt; OptimizedTable[[#This Row],[WTP_VND]], 1, 0)</f>
        <v>0</v>
      </c>
      <c r="J25" s="12">
        <f>IF(G25&lt;='RawData'!$D$25,G25,0)</f>
        <v>109999.94400080963</v>
      </c>
    </row>
    <row r="26" spans="1:10" x14ac:dyDescent="0.15">
      <c r="A26" s="11" t="s">
        <v>32</v>
      </c>
      <c r="B26" s="7">
        <f>VLOOKUP(A26, RawData[], 2, 1)</f>
        <v>9.15</v>
      </c>
      <c r="C26" s="4">
        <v>211000</v>
      </c>
      <c r="D26" s="4">
        <f t="shared" si="0"/>
        <v>109999.94400080963</v>
      </c>
      <c r="E26" s="4">
        <f t="shared" si="1"/>
        <v>165238.72429043663</v>
      </c>
      <c r="F26" s="4">
        <f t="shared" si="2"/>
        <v>534281.10730755492</v>
      </c>
      <c r="G26" s="7">
        <f t="shared" si="4"/>
        <v>109999.94400080963</v>
      </c>
      <c r="H26" s="7" t="str">
        <f t="shared" si="3"/>
        <v>Basic</v>
      </c>
      <c r="I26" s="22">
        <f>IF(OptimizedTable[[#This Row],[MinCost]] &gt; OptimizedTable[[#This Row],[WTP_VND]], 1, 0)</f>
        <v>0</v>
      </c>
      <c r="J26" s="12">
        <f>IF(G26&lt;='RawData'!$D$26,G26,0)</f>
        <v>109999.94400080963</v>
      </c>
    </row>
    <row r="27" spans="1:10" x14ac:dyDescent="0.15">
      <c r="A27" s="11" t="s">
        <v>33</v>
      </c>
      <c r="B27" s="7">
        <f>VLOOKUP(A27, RawData[], 2, 1)</f>
        <v>4.2699999999999996</v>
      </c>
      <c r="C27" s="4">
        <v>156000</v>
      </c>
      <c r="D27" s="4">
        <f t="shared" si="0"/>
        <v>109999.94400080963</v>
      </c>
      <c r="E27" s="4">
        <f t="shared" si="1"/>
        <v>165238.72429043663</v>
      </c>
      <c r="F27" s="4">
        <f t="shared" si="2"/>
        <v>534281.10730755492</v>
      </c>
      <c r="G27" s="7">
        <f t="shared" si="4"/>
        <v>109999.94400080963</v>
      </c>
      <c r="H27" s="7" t="str">
        <f t="shared" si="3"/>
        <v>Basic</v>
      </c>
      <c r="I27" s="22">
        <f>IF(OptimizedTable[[#This Row],[MinCost]] &gt; OptimizedTable[[#This Row],[WTP_VND]], 1, 0)</f>
        <v>0</v>
      </c>
      <c r="J27" s="12">
        <f>IF(G27&lt;='RawData'!$D$27,G27,0)</f>
        <v>0</v>
      </c>
    </row>
    <row r="28" spans="1:10" x14ac:dyDescent="0.15">
      <c r="A28" s="11" t="s">
        <v>34</v>
      </c>
      <c r="B28" s="7">
        <f>VLOOKUP(A28, RawData[], 2, 1)</f>
        <v>9.32</v>
      </c>
      <c r="C28" s="4">
        <v>168000</v>
      </c>
      <c r="D28" s="4">
        <f t="shared" si="0"/>
        <v>109999.94400080963</v>
      </c>
      <c r="E28" s="4">
        <f t="shared" si="1"/>
        <v>165238.72429043663</v>
      </c>
      <c r="F28" s="4">
        <f t="shared" si="2"/>
        <v>534281.10730755492</v>
      </c>
      <c r="G28" s="7">
        <f t="shared" si="4"/>
        <v>109999.94400080963</v>
      </c>
      <c r="H28" s="7" t="str">
        <f t="shared" si="3"/>
        <v>Basic</v>
      </c>
      <c r="I28" s="22">
        <f>IF(OptimizedTable[[#This Row],[MinCost]] &gt; OptimizedTable[[#This Row],[WTP_VND]], 1, 0)</f>
        <v>0</v>
      </c>
      <c r="J28" s="12">
        <f>IF(G28&lt;='RawData'!$D$28,G28,0)</f>
        <v>109999.94400080963</v>
      </c>
    </row>
    <row r="29" spans="1:10" x14ac:dyDescent="0.15">
      <c r="A29" s="11" t="s">
        <v>35</v>
      </c>
      <c r="B29" s="7">
        <f>VLOOKUP(A29, RawData[], 2, 1)</f>
        <v>16.079999999999998</v>
      </c>
      <c r="C29" s="4">
        <v>226000</v>
      </c>
      <c r="D29" s="4">
        <f t="shared" si="0"/>
        <v>164719.94400080963</v>
      </c>
      <c r="E29" s="4">
        <f t="shared" si="1"/>
        <v>165238.72429043663</v>
      </c>
      <c r="F29" s="4">
        <f t="shared" si="2"/>
        <v>534281.10730755492</v>
      </c>
      <c r="G29" s="7">
        <f t="shared" si="4"/>
        <v>164719.94400080963</v>
      </c>
      <c r="H29" s="7" t="str">
        <f t="shared" si="3"/>
        <v>Basic</v>
      </c>
      <c r="I29" s="22">
        <f>IF(OptimizedTable[[#This Row],[MinCost]] &gt; OptimizedTable[[#This Row],[WTP_VND]], 1, 0)</f>
        <v>0</v>
      </c>
      <c r="J29" s="12">
        <f>IF(G29&lt;='RawData'!$D$29,G29,0)</f>
        <v>164719.94400080963</v>
      </c>
    </row>
    <row r="30" spans="1:10" x14ac:dyDescent="0.15">
      <c r="A30" s="11" t="s">
        <v>36</v>
      </c>
      <c r="B30" s="7">
        <f>VLOOKUP(A30, RawData[], 2, 1)</f>
        <v>4.17</v>
      </c>
      <c r="C30" s="4">
        <v>173000</v>
      </c>
      <c r="D30" s="4">
        <f t="shared" si="0"/>
        <v>109999.94400080963</v>
      </c>
      <c r="E30" s="4">
        <f t="shared" si="1"/>
        <v>165238.72429043663</v>
      </c>
      <c r="F30" s="4">
        <f t="shared" si="2"/>
        <v>534281.10730755492</v>
      </c>
      <c r="G30" s="7">
        <f t="shared" si="4"/>
        <v>109999.94400080963</v>
      </c>
      <c r="H30" s="7" t="str">
        <f t="shared" si="3"/>
        <v>Basic</v>
      </c>
      <c r="I30" s="22">
        <f>IF(OptimizedTable[[#This Row],[MinCost]] &gt; OptimizedTable[[#This Row],[WTP_VND]], 1, 0)</f>
        <v>0</v>
      </c>
      <c r="J30" s="12">
        <f>IF(G30&lt;='RawData'!$D$30,G30,0)</f>
        <v>109999.94400080963</v>
      </c>
    </row>
    <row r="31" spans="1:10" x14ac:dyDescent="0.15">
      <c r="A31" s="11" t="s">
        <v>37</v>
      </c>
      <c r="B31" s="7">
        <f>VLOOKUP(A31, RawData[], 2, 1)</f>
        <v>0.36</v>
      </c>
      <c r="C31" s="4">
        <v>160000</v>
      </c>
      <c r="D31" s="4">
        <f t="shared" si="0"/>
        <v>109999.94400080963</v>
      </c>
      <c r="E31" s="4">
        <f t="shared" si="1"/>
        <v>165238.72429043663</v>
      </c>
      <c r="F31" s="4">
        <f t="shared" si="2"/>
        <v>534281.10730755492</v>
      </c>
      <c r="G31" s="7">
        <f t="shared" si="4"/>
        <v>109999.94400080963</v>
      </c>
      <c r="H31" s="7" t="str">
        <f t="shared" si="3"/>
        <v>Basic</v>
      </c>
      <c r="I31" s="22">
        <f>IF(OptimizedTable[[#This Row],[MinCost]] &gt; OptimizedTable[[#This Row],[WTP_VND]], 1, 0)</f>
        <v>0</v>
      </c>
      <c r="J31" s="12">
        <f>IF(G31&lt;='RawData'!$D$31,G31,0)</f>
        <v>109999.94400080963</v>
      </c>
    </row>
    <row r="32" spans="1:10" x14ac:dyDescent="0.15">
      <c r="A32" s="11" t="s">
        <v>38</v>
      </c>
      <c r="B32" s="7">
        <f>VLOOKUP(A32, RawData[], 2, 1)</f>
        <v>2.0699999999999998</v>
      </c>
      <c r="C32" s="4">
        <v>157000</v>
      </c>
      <c r="D32" s="4">
        <f t="shared" si="0"/>
        <v>109999.94400080963</v>
      </c>
      <c r="E32" s="4">
        <f t="shared" si="1"/>
        <v>165238.72429043663</v>
      </c>
      <c r="F32" s="4">
        <f t="shared" si="2"/>
        <v>534281.10730755492</v>
      </c>
      <c r="G32" s="7">
        <f t="shared" si="4"/>
        <v>109999.94400080963</v>
      </c>
      <c r="H32" s="7" t="str">
        <f t="shared" si="3"/>
        <v>Basic</v>
      </c>
      <c r="I32" s="22">
        <f>IF(OptimizedTable[[#This Row],[MinCost]] &gt; OptimizedTable[[#This Row],[WTP_VND]], 1, 0)</f>
        <v>0</v>
      </c>
      <c r="J32" s="12">
        <f>IF(G32&lt;='RawData'!$D$32,G32,0)</f>
        <v>0</v>
      </c>
    </row>
    <row r="33" spans="1:10" x14ac:dyDescent="0.15">
      <c r="A33" s="11" t="s">
        <v>39</v>
      </c>
      <c r="B33" s="7">
        <f>VLOOKUP(A33, RawData[], 2, 1)</f>
        <v>113.76</v>
      </c>
      <c r="C33" s="4">
        <v>689000</v>
      </c>
      <c r="D33" s="4">
        <f t="shared" si="0"/>
        <v>1043839.9440008097</v>
      </c>
      <c r="E33" s="4">
        <f t="shared" si="1"/>
        <v>1009078.7242904366</v>
      </c>
      <c r="F33" s="4">
        <f t="shared" si="2"/>
        <v>534281.10730755492</v>
      </c>
      <c r="G33" s="7">
        <f t="shared" si="4"/>
        <v>534281.10730755492</v>
      </c>
      <c r="H33" s="7" t="str">
        <f t="shared" si="3"/>
        <v>Unlimited</v>
      </c>
      <c r="I33" s="22">
        <f>IF(OptimizedTable[[#This Row],[MinCost]] &gt; OptimizedTable[[#This Row],[WTP_VND]], 1, 0)</f>
        <v>0</v>
      </c>
      <c r="J33" s="12">
        <f>IF(G33&lt;='RawData'!$D$33,G33,0)</f>
        <v>534281.10730755492</v>
      </c>
    </row>
    <row r="34" spans="1:10" x14ac:dyDescent="0.15">
      <c r="A34" s="11" t="s">
        <v>40</v>
      </c>
      <c r="B34" s="7">
        <f>VLOOKUP(A34, RawData[], 2, 1)</f>
        <v>25.27</v>
      </c>
      <c r="C34" s="4">
        <v>275000</v>
      </c>
      <c r="D34" s="4">
        <f t="shared" ref="D34:D65" si="5">$M$7 + $M$10 * (MAX(0,B34-$N$7))</f>
        <v>247429.94400080963</v>
      </c>
      <c r="E34" s="4">
        <f t="shared" si="1"/>
        <v>212668.72429043663</v>
      </c>
      <c r="F34" s="4">
        <f t="shared" si="2"/>
        <v>534281.10730755492</v>
      </c>
      <c r="G34" s="7">
        <f t="shared" si="4"/>
        <v>212668.72429043663</v>
      </c>
      <c r="H34" s="7" t="str">
        <f t="shared" si="3"/>
        <v>Advanced</v>
      </c>
      <c r="I34" s="22">
        <f>IF(OptimizedTable[[#This Row],[MinCost]] &gt; OptimizedTable[[#This Row],[WTP_VND]], 1, 0)</f>
        <v>0</v>
      </c>
      <c r="J34" s="12">
        <f>IF(G34&lt;='RawData'!$D$34,G34,0)</f>
        <v>212668.72429043663</v>
      </c>
    </row>
    <row r="35" spans="1:10" x14ac:dyDescent="0.15">
      <c r="A35" s="11" t="s">
        <v>41</v>
      </c>
      <c r="B35" s="7">
        <f>VLOOKUP(A35, RawData[], 2, 1)</f>
        <v>12.1</v>
      </c>
      <c r="C35" s="4">
        <v>183000</v>
      </c>
      <c r="D35" s="4">
        <f t="shared" si="5"/>
        <v>128899.94400080963</v>
      </c>
      <c r="E35" s="4">
        <f t="shared" si="1"/>
        <v>165238.72429043663</v>
      </c>
      <c r="F35" s="4">
        <f t="shared" si="2"/>
        <v>534281.10730755492</v>
      </c>
      <c r="G35" s="7">
        <f t="shared" si="4"/>
        <v>128899.94400080963</v>
      </c>
      <c r="H35" s="7" t="str">
        <f t="shared" si="3"/>
        <v>Basic</v>
      </c>
      <c r="I35" s="22">
        <f>IF(OptimizedTable[[#This Row],[MinCost]] &gt; OptimizedTable[[#This Row],[WTP_VND]], 1, 0)</f>
        <v>0</v>
      </c>
      <c r="J35" s="12">
        <f>IF(G35&lt;='RawData'!$D$35,G35,0)</f>
        <v>128899.94400080963</v>
      </c>
    </row>
    <row r="36" spans="1:10" x14ac:dyDescent="0.15">
      <c r="A36" s="11" t="s">
        <v>42</v>
      </c>
      <c r="B36" s="7">
        <f>VLOOKUP(A36, RawData[], 2, 1)</f>
        <v>6.22</v>
      </c>
      <c r="C36" s="4">
        <v>155000</v>
      </c>
      <c r="D36" s="4">
        <f t="shared" si="5"/>
        <v>109999.94400080963</v>
      </c>
      <c r="E36" s="4">
        <f t="shared" si="1"/>
        <v>165238.72429043663</v>
      </c>
      <c r="F36" s="4">
        <f t="shared" si="2"/>
        <v>534281.10730755492</v>
      </c>
      <c r="G36" s="7">
        <f t="shared" si="4"/>
        <v>109999.94400080963</v>
      </c>
      <c r="H36" s="7" t="str">
        <f t="shared" si="3"/>
        <v>Basic</v>
      </c>
      <c r="I36" s="22">
        <f>IF(OptimizedTable[[#This Row],[MinCost]] &gt; OptimizedTable[[#This Row],[WTP_VND]], 1, 0)</f>
        <v>0</v>
      </c>
      <c r="J36" s="12">
        <f>IF(G36&lt;='RawData'!$D$36,G36,0)</f>
        <v>0</v>
      </c>
    </row>
    <row r="37" spans="1:10" x14ac:dyDescent="0.15">
      <c r="A37" s="11" t="s">
        <v>43</v>
      </c>
      <c r="B37" s="7">
        <f>VLOOKUP(A37, RawData[], 2, 1)</f>
        <v>2.69</v>
      </c>
      <c r="C37" s="4">
        <v>160000</v>
      </c>
      <c r="D37" s="4">
        <f t="shared" si="5"/>
        <v>109999.94400080963</v>
      </c>
      <c r="E37" s="4">
        <f t="shared" si="1"/>
        <v>165238.72429043663</v>
      </c>
      <c r="F37" s="4">
        <f t="shared" si="2"/>
        <v>534281.10730755492</v>
      </c>
      <c r="G37" s="7">
        <f t="shared" si="4"/>
        <v>109999.94400080963</v>
      </c>
      <c r="H37" s="7" t="str">
        <f t="shared" si="3"/>
        <v>Basic</v>
      </c>
      <c r="I37" s="22">
        <f>IF(OptimizedTable[[#This Row],[MinCost]] &gt; OptimizedTable[[#This Row],[WTP_VND]], 1, 0)</f>
        <v>0</v>
      </c>
      <c r="J37" s="12">
        <f>IF(G37&lt;='RawData'!$D$37,G37,0)</f>
        <v>109999.94400080963</v>
      </c>
    </row>
    <row r="38" spans="1:10" x14ac:dyDescent="0.15">
      <c r="A38" s="11" t="s">
        <v>44</v>
      </c>
      <c r="B38" s="7">
        <f>VLOOKUP(A38, RawData[], 2, 1)</f>
        <v>3.08</v>
      </c>
      <c r="C38" s="4">
        <v>140000</v>
      </c>
      <c r="D38" s="4">
        <f t="shared" si="5"/>
        <v>109999.94400080963</v>
      </c>
      <c r="E38" s="4">
        <f t="shared" si="1"/>
        <v>165238.72429043663</v>
      </c>
      <c r="F38" s="4">
        <f t="shared" si="2"/>
        <v>534281.10730755492</v>
      </c>
      <c r="G38" s="7">
        <f t="shared" si="4"/>
        <v>109999.94400080963</v>
      </c>
      <c r="H38" s="7" t="str">
        <f t="shared" si="3"/>
        <v>Basic</v>
      </c>
      <c r="I38" s="22">
        <f>IF(OptimizedTable[[#This Row],[MinCost]] &gt; OptimizedTable[[#This Row],[WTP_VND]], 1, 0)</f>
        <v>0</v>
      </c>
      <c r="J38" s="12">
        <f>IF(G38&lt;='RawData'!$D$38,G38,0)</f>
        <v>0</v>
      </c>
    </row>
    <row r="39" spans="1:10" x14ac:dyDescent="0.15">
      <c r="A39" s="11" t="s">
        <v>45</v>
      </c>
      <c r="B39" s="7">
        <f>VLOOKUP(A39, RawData[], 2, 1)</f>
        <v>12.32</v>
      </c>
      <c r="C39" s="4">
        <v>230000</v>
      </c>
      <c r="D39" s="4">
        <f t="shared" si="5"/>
        <v>130879.94400080963</v>
      </c>
      <c r="E39" s="4">
        <f t="shared" si="1"/>
        <v>165238.72429043663</v>
      </c>
      <c r="F39" s="4">
        <f t="shared" si="2"/>
        <v>534281.10730755492</v>
      </c>
      <c r="G39" s="7">
        <f t="shared" si="4"/>
        <v>130879.94400080963</v>
      </c>
      <c r="H39" s="7" t="str">
        <f t="shared" si="3"/>
        <v>Basic</v>
      </c>
      <c r="I39" s="22">
        <f>IF(OptimizedTable[[#This Row],[MinCost]] &gt; OptimizedTable[[#This Row],[WTP_VND]], 1, 0)</f>
        <v>0</v>
      </c>
      <c r="J39" s="12">
        <f>IF(G39&lt;='RawData'!$D$39,G39,0)</f>
        <v>130879.94400080963</v>
      </c>
    </row>
    <row r="40" spans="1:10" x14ac:dyDescent="0.15">
      <c r="A40" s="11" t="s">
        <v>46</v>
      </c>
      <c r="B40" s="7">
        <f>VLOOKUP(A40, RawData[], 2, 1)</f>
        <v>7.42</v>
      </c>
      <c r="C40" s="4">
        <v>169000</v>
      </c>
      <c r="D40" s="4">
        <f t="shared" si="5"/>
        <v>109999.94400080963</v>
      </c>
      <c r="E40" s="4">
        <f t="shared" si="1"/>
        <v>165238.72429043663</v>
      </c>
      <c r="F40" s="4">
        <f t="shared" si="2"/>
        <v>534281.10730755492</v>
      </c>
      <c r="G40" s="7">
        <f t="shared" si="4"/>
        <v>109999.94400080963</v>
      </c>
      <c r="H40" s="7" t="str">
        <f t="shared" si="3"/>
        <v>Basic</v>
      </c>
      <c r="I40" s="22">
        <f>IF(OptimizedTable[[#This Row],[MinCost]] &gt; OptimizedTable[[#This Row],[WTP_VND]], 1, 0)</f>
        <v>0</v>
      </c>
      <c r="J40" s="12">
        <f>IF(G40&lt;='RawData'!$D$40,G40,0)</f>
        <v>109999.94400080963</v>
      </c>
    </row>
    <row r="41" spans="1:10" x14ac:dyDescent="0.15">
      <c r="A41" s="11" t="s">
        <v>47</v>
      </c>
      <c r="B41" s="7">
        <f>VLOOKUP(A41, RawData[], 2, 1)</f>
        <v>19.760000000000002</v>
      </c>
      <c r="C41" s="4">
        <v>238000</v>
      </c>
      <c r="D41" s="4">
        <f t="shared" si="5"/>
        <v>197839.94400080963</v>
      </c>
      <c r="E41" s="4">
        <f t="shared" si="1"/>
        <v>165238.72429043663</v>
      </c>
      <c r="F41" s="4">
        <f t="shared" si="2"/>
        <v>534281.10730755492</v>
      </c>
      <c r="G41" s="7">
        <f t="shared" si="4"/>
        <v>165238.72429043663</v>
      </c>
      <c r="H41" s="7" t="str">
        <f t="shared" si="3"/>
        <v>Advanced</v>
      </c>
      <c r="I41" s="22">
        <f>IF(OptimizedTable[[#This Row],[MinCost]] &gt; OptimizedTable[[#This Row],[WTP_VND]], 1, 0)</f>
        <v>0</v>
      </c>
      <c r="J41" s="12">
        <f>IF(G41&lt;='RawData'!$D$41,G41,0)</f>
        <v>165238.72429043663</v>
      </c>
    </row>
    <row r="42" spans="1:10" x14ac:dyDescent="0.15">
      <c r="A42" s="11" t="s">
        <v>48</v>
      </c>
      <c r="B42" s="7">
        <f>VLOOKUP(A42, RawData[], 2, 1)</f>
        <v>6.79</v>
      </c>
      <c r="C42" s="4">
        <v>176000</v>
      </c>
      <c r="D42" s="4">
        <f t="shared" si="5"/>
        <v>109999.94400080963</v>
      </c>
      <c r="E42" s="4">
        <f t="shared" si="1"/>
        <v>165238.72429043663</v>
      </c>
      <c r="F42" s="4">
        <f t="shared" si="2"/>
        <v>534281.10730755492</v>
      </c>
      <c r="G42" s="7">
        <f t="shared" si="4"/>
        <v>109999.94400080963</v>
      </c>
      <c r="H42" s="7" t="str">
        <f t="shared" si="3"/>
        <v>Basic</v>
      </c>
      <c r="I42" s="22">
        <f>IF(OptimizedTable[[#This Row],[MinCost]] &gt; OptimizedTable[[#This Row],[WTP_VND]], 1, 0)</f>
        <v>0</v>
      </c>
      <c r="J42" s="12">
        <f>IF(G42&lt;='RawData'!$D$42,G42,0)</f>
        <v>109999.94400080963</v>
      </c>
    </row>
    <row r="43" spans="1:10" x14ac:dyDescent="0.15">
      <c r="A43" s="11" t="s">
        <v>49</v>
      </c>
      <c r="B43" s="7">
        <f>VLOOKUP(A43, RawData[], 2, 1)</f>
        <v>56.6</v>
      </c>
      <c r="C43" s="4">
        <v>435000</v>
      </c>
      <c r="D43" s="4">
        <f t="shared" si="5"/>
        <v>529399.94400080969</v>
      </c>
      <c r="E43" s="4">
        <f t="shared" si="1"/>
        <v>494638.7242904366</v>
      </c>
      <c r="F43" s="4">
        <f t="shared" si="2"/>
        <v>534281.10730755492</v>
      </c>
      <c r="G43" s="7">
        <f t="shared" si="4"/>
        <v>494638.7242904366</v>
      </c>
      <c r="H43" s="7" t="str">
        <f t="shared" si="3"/>
        <v>Advanced</v>
      </c>
      <c r="I43" s="22">
        <f>IF(OptimizedTable[[#This Row],[MinCost]] &gt; OptimizedTable[[#This Row],[WTP_VND]], 1, 0)</f>
        <v>1</v>
      </c>
      <c r="J43" s="12">
        <f>IF(G43&lt;='RawData'!$D$43,G43,0)</f>
        <v>0</v>
      </c>
    </row>
    <row r="44" spans="1:10" x14ac:dyDescent="0.15">
      <c r="A44" s="11" t="s">
        <v>50</v>
      </c>
      <c r="B44" s="7">
        <f>VLOOKUP(A44, RawData[], 2, 1)</f>
        <v>3.02</v>
      </c>
      <c r="C44" s="4">
        <v>140000</v>
      </c>
      <c r="D44" s="4">
        <f t="shared" si="5"/>
        <v>109999.94400080963</v>
      </c>
      <c r="E44" s="4">
        <f t="shared" si="1"/>
        <v>165238.72429043663</v>
      </c>
      <c r="F44" s="4">
        <f t="shared" si="2"/>
        <v>534281.10730755492</v>
      </c>
      <c r="G44" s="7">
        <f t="shared" si="4"/>
        <v>109999.94400080963</v>
      </c>
      <c r="H44" s="7" t="str">
        <f t="shared" si="3"/>
        <v>Basic</v>
      </c>
      <c r="I44" s="22">
        <f>IF(OptimizedTable[[#This Row],[MinCost]] &gt; OptimizedTable[[#This Row],[WTP_VND]], 1, 0)</f>
        <v>0</v>
      </c>
      <c r="J44" s="12">
        <f>IF(G44&lt;='RawData'!$D$44,G44,0)</f>
        <v>0</v>
      </c>
    </row>
    <row r="45" spans="1:10" x14ac:dyDescent="0.15">
      <c r="A45" s="11" t="s">
        <v>51</v>
      </c>
      <c r="B45" s="7">
        <f>VLOOKUP(A45, RawData[], 2, 1)</f>
        <v>21.77</v>
      </c>
      <c r="C45" s="4">
        <v>236000</v>
      </c>
      <c r="D45" s="4">
        <f t="shared" si="5"/>
        <v>215929.94400080963</v>
      </c>
      <c r="E45" s="4">
        <f t="shared" si="1"/>
        <v>181168.72429043663</v>
      </c>
      <c r="F45" s="4">
        <f t="shared" si="2"/>
        <v>534281.10730755492</v>
      </c>
      <c r="G45" s="7">
        <f t="shared" si="4"/>
        <v>181168.72429043663</v>
      </c>
      <c r="H45" s="7" t="str">
        <f t="shared" si="3"/>
        <v>Advanced</v>
      </c>
      <c r="I45" s="22">
        <f>IF(OptimizedTable[[#This Row],[MinCost]] &gt; OptimizedTable[[#This Row],[WTP_VND]], 1, 0)</f>
        <v>0</v>
      </c>
      <c r="J45" s="12">
        <f>IF(G45&lt;='RawData'!$D$45,G45,0)</f>
        <v>181168.72429043663</v>
      </c>
    </row>
    <row r="46" spans="1:10" x14ac:dyDescent="0.15">
      <c r="A46" s="11" t="s">
        <v>52</v>
      </c>
      <c r="B46" s="7">
        <f>VLOOKUP(A46, RawData[], 2, 1)</f>
        <v>5.31</v>
      </c>
      <c r="C46" s="4">
        <v>192000</v>
      </c>
      <c r="D46" s="4">
        <f t="shared" si="5"/>
        <v>109999.94400080963</v>
      </c>
      <c r="E46" s="4">
        <f t="shared" si="1"/>
        <v>165238.72429043663</v>
      </c>
      <c r="F46" s="4">
        <f t="shared" si="2"/>
        <v>534281.10730755492</v>
      </c>
      <c r="G46" s="7">
        <f t="shared" si="4"/>
        <v>109999.94400080963</v>
      </c>
      <c r="H46" s="7" t="str">
        <f t="shared" si="3"/>
        <v>Basic</v>
      </c>
      <c r="I46" s="22">
        <f>IF(OptimizedTable[[#This Row],[MinCost]] &gt; OptimizedTable[[#This Row],[WTP_VND]], 1, 0)</f>
        <v>0</v>
      </c>
      <c r="J46" s="12">
        <f>IF(G46&lt;='RawData'!$D$46,G46,0)</f>
        <v>109999.94400080963</v>
      </c>
    </row>
    <row r="47" spans="1:10" x14ac:dyDescent="0.15">
      <c r="A47" s="11" t="s">
        <v>53</v>
      </c>
      <c r="B47" s="7">
        <f>VLOOKUP(A47, RawData[], 2, 1)</f>
        <v>12.43</v>
      </c>
      <c r="C47" s="4">
        <v>210000</v>
      </c>
      <c r="D47" s="4">
        <f t="shared" si="5"/>
        <v>131869.94400080963</v>
      </c>
      <c r="E47" s="4">
        <f t="shared" si="1"/>
        <v>165238.72429043663</v>
      </c>
      <c r="F47" s="4">
        <f t="shared" si="2"/>
        <v>534281.10730755492</v>
      </c>
      <c r="G47" s="7">
        <f t="shared" si="4"/>
        <v>131869.94400080963</v>
      </c>
      <c r="H47" s="7" t="str">
        <f t="shared" si="3"/>
        <v>Basic</v>
      </c>
      <c r="I47" s="22">
        <f>IF(OptimizedTable[[#This Row],[MinCost]] &gt; OptimizedTable[[#This Row],[WTP_VND]], 1, 0)</f>
        <v>0</v>
      </c>
      <c r="J47" s="12">
        <f>IF(G47&lt;='RawData'!$D$47,G47,0)</f>
        <v>131869.94400080963</v>
      </c>
    </row>
    <row r="48" spans="1:10" x14ac:dyDescent="0.15">
      <c r="A48" s="11" t="s">
        <v>54</v>
      </c>
      <c r="B48" s="7">
        <f>VLOOKUP(A48, RawData[], 2, 1)</f>
        <v>3.7</v>
      </c>
      <c r="C48" s="4">
        <v>197000</v>
      </c>
      <c r="D48" s="4">
        <f t="shared" si="5"/>
        <v>109999.94400080963</v>
      </c>
      <c r="E48" s="4">
        <f t="shared" si="1"/>
        <v>165238.72429043663</v>
      </c>
      <c r="F48" s="4">
        <f t="shared" si="2"/>
        <v>534281.10730755492</v>
      </c>
      <c r="G48" s="7">
        <f t="shared" si="4"/>
        <v>109999.94400080963</v>
      </c>
      <c r="H48" s="7" t="str">
        <f t="shared" si="3"/>
        <v>Basic</v>
      </c>
      <c r="I48" s="22">
        <f>IF(OptimizedTable[[#This Row],[MinCost]] &gt; OptimizedTable[[#This Row],[WTP_VND]], 1, 0)</f>
        <v>0</v>
      </c>
      <c r="J48" s="12">
        <f>IF(G48&lt;='RawData'!$D$48,G48,0)</f>
        <v>109999.94400080963</v>
      </c>
    </row>
    <row r="49" spans="1:10" x14ac:dyDescent="0.15">
      <c r="A49" s="11" t="s">
        <v>55</v>
      </c>
      <c r="B49" s="7">
        <f>VLOOKUP(A49, RawData[], 2, 1)</f>
        <v>11.24</v>
      </c>
      <c r="C49" s="4">
        <v>210000</v>
      </c>
      <c r="D49" s="4">
        <f t="shared" si="5"/>
        <v>121159.94400080963</v>
      </c>
      <c r="E49" s="4">
        <f t="shared" si="1"/>
        <v>165238.72429043663</v>
      </c>
      <c r="F49" s="4">
        <f t="shared" si="2"/>
        <v>534281.10730755492</v>
      </c>
      <c r="G49" s="7">
        <f t="shared" si="4"/>
        <v>121159.94400080963</v>
      </c>
      <c r="H49" s="7" t="str">
        <f t="shared" si="3"/>
        <v>Basic</v>
      </c>
      <c r="I49" s="22">
        <f>IF(OptimizedTable[[#This Row],[MinCost]] &gt; OptimizedTable[[#This Row],[WTP_VND]], 1, 0)</f>
        <v>0</v>
      </c>
      <c r="J49" s="12">
        <f>IF(G49&lt;='RawData'!$D$49,G49,0)</f>
        <v>121159.94400080963</v>
      </c>
    </row>
    <row r="50" spans="1:10" x14ac:dyDescent="0.15">
      <c r="A50" s="11" t="s">
        <v>56</v>
      </c>
      <c r="B50" s="7">
        <f>VLOOKUP(A50, RawData[], 2, 1)</f>
        <v>10.89</v>
      </c>
      <c r="C50" s="4">
        <v>216000</v>
      </c>
      <c r="D50" s="4">
        <f t="shared" si="5"/>
        <v>118009.94400080963</v>
      </c>
      <c r="E50" s="4">
        <f t="shared" si="1"/>
        <v>165238.72429043663</v>
      </c>
      <c r="F50" s="4">
        <f t="shared" si="2"/>
        <v>534281.10730755492</v>
      </c>
      <c r="G50" s="7">
        <f t="shared" si="4"/>
        <v>118009.94400080963</v>
      </c>
      <c r="H50" s="7" t="str">
        <f t="shared" si="3"/>
        <v>Basic</v>
      </c>
      <c r="I50" s="22">
        <f>IF(OptimizedTable[[#This Row],[MinCost]] &gt; OptimizedTable[[#This Row],[WTP_VND]], 1, 0)</f>
        <v>0</v>
      </c>
      <c r="J50" s="12">
        <f>IF(G50&lt;='RawData'!$D$50,G50,0)</f>
        <v>118009.94400080963</v>
      </c>
    </row>
    <row r="51" spans="1:10" x14ac:dyDescent="0.15">
      <c r="A51" s="11" t="s">
        <v>57</v>
      </c>
      <c r="B51" s="7">
        <f>VLOOKUP(A51, RawData[], 2, 1)</f>
        <v>28.51</v>
      </c>
      <c r="C51" s="4">
        <v>280000</v>
      </c>
      <c r="D51" s="4">
        <f t="shared" si="5"/>
        <v>276589.94400080963</v>
      </c>
      <c r="E51" s="4">
        <f t="shared" si="1"/>
        <v>241828.72429043666</v>
      </c>
      <c r="F51" s="4">
        <f t="shared" si="2"/>
        <v>534281.10730755492</v>
      </c>
      <c r="G51" s="7">
        <f t="shared" si="4"/>
        <v>241828.72429043666</v>
      </c>
      <c r="H51" s="7" t="str">
        <f t="shared" si="3"/>
        <v>Advanced</v>
      </c>
      <c r="I51" s="22">
        <f>IF(OptimizedTable[[#This Row],[MinCost]] &gt; OptimizedTable[[#This Row],[WTP_VND]], 1, 0)</f>
        <v>0</v>
      </c>
      <c r="J51" s="12">
        <f>IF(G51&lt;='RawData'!$D$51,G51,0)</f>
        <v>0</v>
      </c>
    </row>
    <row r="52" spans="1:10" x14ac:dyDescent="0.15">
      <c r="A52" s="11" t="s">
        <v>58</v>
      </c>
      <c r="B52" s="7">
        <f>VLOOKUP(A52, RawData[], 2, 1)</f>
        <v>0.62</v>
      </c>
      <c r="C52" s="4">
        <v>128000</v>
      </c>
      <c r="D52" s="4">
        <f t="shared" si="5"/>
        <v>109999.94400080963</v>
      </c>
      <c r="E52" s="4">
        <f t="shared" si="1"/>
        <v>165238.72429043663</v>
      </c>
      <c r="F52" s="4">
        <f t="shared" si="2"/>
        <v>534281.10730755492</v>
      </c>
      <c r="G52" s="7">
        <f t="shared" si="4"/>
        <v>109999.94400080963</v>
      </c>
      <c r="H52" s="7" t="str">
        <f t="shared" si="3"/>
        <v>Basic</v>
      </c>
      <c r="I52" s="22">
        <f>IF(OptimizedTable[[#This Row],[MinCost]] &gt; OptimizedTable[[#This Row],[WTP_VND]], 1, 0)</f>
        <v>0</v>
      </c>
      <c r="J52" s="12">
        <f>IF(G52&lt;='RawData'!$D$52,G52,0)</f>
        <v>0</v>
      </c>
    </row>
    <row r="53" spans="1:10" x14ac:dyDescent="0.15">
      <c r="A53" s="11" t="s">
        <v>59</v>
      </c>
      <c r="B53" s="7">
        <f>VLOOKUP(A53, RawData[], 2, 1)</f>
        <v>13.76</v>
      </c>
      <c r="C53" s="4">
        <v>214000</v>
      </c>
      <c r="D53" s="4">
        <f t="shared" si="5"/>
        <v>143839.94400080963</v>
      </c>
      <c r="E53" s="4">
        <f t="shared" si="1"/>
        <v>165238.72429043663</v>
      </c>
      <c r="F53" s="4">
        <f t="shared" si="2"/>
        <v>534281.10730755492</v>
      </c>
      <c r="G53" s="7">
        <f t="shared" si="4"/>
        <v>143839.94400080963</v>
      </c>
      <c r="H53" s="7" t="str">
        <f t="shared" si="3"/>
        <v>Basic</v>
      </c>
      <c r="I53" s="22">
        <f>IF(OptimizedTable[[#This Row],[MinCost]] &gt; OptimizedTable[[#This Row],[WTP_VND]], 1, 0)</f>
        <v>0</v>
      </c>
      <c r="J53" s="12">
        <f>IF(G53&lt;='RawData'!$D$53,G53,0)</f>
        <v>143839.94400080963</v>
      </c>
    </row>
    <row r="54" spans="1:10" x14ac:dyDescent="0.15">
      <c r="A54" s="11" t="s">
        <v>60</v>
      </c>
      <c r="B54" s="7">
        <f>VLOOKUP(A54, RawData[], 2, 1)</f>
        <v>4.21</v>
      </c>
      <c r="C54" s="4">
        <v>154000</v>
      </c>
      <c r="D54" s="4">
        <f t="shared" si="5"/>
        <v>109999.94400080963</v>
      </c>
      <c r="E54" s="4">
        <f t="shared" si="1"/>
        <v>165238.72429043663</v>
      </c>
      <c r="F54" s="4">
        <f t="shared" si="2"/>
        <v>534281.10730755492</v>
      </c>
      <c r="G54" s="7">
        <f t="shared" si="4"/>
        <v>109999.94400080963</v>
      </c>
      <c r="H54" s="7" t="str">
        <f t="shared" si="3"/>
        <v>Basic</v>
      </c>
      <c r="I54" s="22">
        <f>IF(OptimizedTable[[#This Row],[MinCost]] &gt; OptimizedTable[[#This Row],[WTP_VND]], 1, 0)</f>
        <v>0</v>
      </c>
      <c r="J54" s="12">
        <f>IF(G54&lt;='RawData'!$D$54,G54,0)</f>
        <v>0</v>
      </c>
    </row>
    <row r="55" spans="1:10" x14ac:dyDescent="0.15">
      <c r="A55" s="11" t="s">
        <v>61</v>
      </c>
      <c r="B55" s="7">
        <f>VLOOKUP(A55, RawData[], 2, 1)</f>
        <v>1.62</v>
      </c>
      <c r="C55" s="4">
        <v>137000</v>
      </c>
      <c r="D55" s="4">
        <f t="shared" si="5"/>
        <v>109999.94400080963</v>
      </c>
      <c r="E55" s="4">
        <f t="shared" si="1"/>
        <v>165238.72429043663</v>
      </c>
      <c r="F55" s="4">
        <f t="shared" si="2"/>
        <v>534281.10730755492</v>
      </c>
      <c r="G55" s="7">
        <f t="shared" si="4"/>
        <v>109999.94400080963</v>
      </c>
      <c r="H55" s="7" t="str">
        <f t="shared" si="3"/>
        <v>Basic</v>
      </c>
      <c r="I55" s="22">
        <f>IF(OptimizedTable[[#This Row],[MinCost]] &gt; OptimizedTable[[#This Row],[WTP_VND]], 1, 0)</f>
        <v>0</v>
      </c>
      <c r="J55" s="12">
        <f>IF(G55&lt;='RawData'!$D$55,G55,0)</f>
        <v>0</v>
      </c>
    </row>
    <row r="56" spans="1:10" x14ac:dyDescent="0.15">
      <c r="A56" s="11" t="s">
        <v>62</v>
      </c>
      <c r="B56" s="7">
        <f>VLOOKUP(A56, RawData[], 2, 1)</f>
        <v>31.39</v>
      </c>
      <c r="C56" s="4">
        <v>302000</v>
      </c>
      <c r="D56" s="4">
        <f t="shared" si="5"/>
        <v>302509.94400080963</v>
      </c>
      <c r="E56" s="4">
        <f t="shared" si="1"/>
        <v>267748.7242904366</v>
      </c>
      <c r="F56" s="4">
        <f t="shared" si="2"/>
        <v>534281.10730755492</v>
      </c>
      <c r="G56" s="7">
        <f t="shared" si="4"/>
        <v>267748.7242904366</v>
      </c>
      <c r="H56" s="7" t="str">
        <f t="shared" si="3"/>
        <v>Advanced</v>
      </c>
      <c r="I56" s="22">
        <f>IF(OptimizedTable[[#This Row],[MinCost]] &gt; OptimizedTable[[#This Row],[WTP_VND]], 1, 0)</f>
        <v>0</v>
      </c>
      <c r="J56" s="12">
        <f>IF(G56&lt;='RawData'!$D$56,G56,0)</f>
        <v>0</v>
      </c>
    </row>
    <row r="57" spans="1:10" x14ac:dyDescent="0.15">
      <c r="A57" s="11" t="s">
        <v>63</v>
      </c>
      <c r="B57" s="7">
        <f>VLOOKUP(A57, RawData[], 2, 1)</f>
        <v>13.58</v>
      </c>
      <c r="C57" s="4">
        <v>211000</v>
      </c>
      <c r="D57" s="4">
        <f t="shared" si="5"/>
        <v>142219.94400080963</v>
      </c>
      <c r="E57" s="4">
        <f t="shared" si="1"/>
        <v>165238.72429043663</v>
      </c>
      <c r="F57" s="4">
        <f t="shared" si="2"/>
        <v>534281.10730755492</v>
      </c>
      <c r="G57" s="7">
        <f t="shared" si="4"/>
        <v>142219.94400080963</v>
      </c>
      <c r="H57" s="7" t="str">
        <f t="shared" si="3"/>
        <v>Basic</v>
      </c>
      <c r="I57" s="22">
        <f>IF(OptimizedTable[[#This Row],[MinCost]] &gt; OptimizedTable[[#This Row],[WTP_VND]], 1, 0)</f>
        <v>0</v>
      </c>
      <c r="J57" s="12">
        <f>IF(G57&lt;='RawData'!$D$57,G57,0)</f>
        <v>142219.94400080963</v>
      </c>
    </row>
    <row r="58" spans="1:10" x14ac:dyDescent="0.15">
      <c r="A58" s="11" t="s">
        <v>64</v>
      </c>
      <c r="B58" s="7">
        <f>VLOOKUP(A58, RawData[], 2, 1)</f>
        <v>58.6</v>
      </c>
      <c r="C58" s="4">
        <v>448000</v>
      </c>
      <c r="D58" s="4">
        <f t="shared" si="5"/>
        <v>547399.94400080969</v>
      </c>
      <c r="E58" s="4">
        <f t="shared" si="1"/>
        <v>512638.7242904366</v>
      </c>
      <c r="F58" s="4">
        <f t="shared" si="2"/>
        <v>534281.10730755492</v>
      </c>
      <c r="G58" s="7">
        <f t="shared" si="4"/>
        <v>512638.7242904366</v>
      </c>
      <c r="H58" s="7" t="str">
        <f t="shared" si="3"/>
        <v>Advanced</v>
      </c>
      <c r="I58" s="22">
        <f>IF(OptimizedTable[[#This Row],[MinCost]] &gt; OptimizedTable[[#This Row],[WTP_VND]], 1, 0)</f>
        <v>1</v>
      </c>
      <c r="J58" s="12">
        <f>IF(G58&lt;='RawData'!$D$58,G58,0)</f>
        <v>0</v>
      </c>
    </row>
    <row r="59" spans="1:10" x14ac:dyDescent="0.15">
      <c r="A59" s="11" t="s">
        <v>65</v>
      </c>
      <c r="B59" s="7">
        <f>VLOOKUP(A59, RawData[], 2, 1)</f>
        <v>8.6999999999999993</v>
      </c>
      <c r="C59" s="4">
        <v>170000</v>
      </c>
      <c r="D59" s="4">
        <f t="shared" si="5"/>
        <v>109999.94400080963</v>
      </c>
      <c r="E59" s="4">
        <f t="shared" si="1"/>
        <v>165238.72429043663</v>
      </c>
      <c r="F59" s="4">
        <f t="shared" si="2"/>
        <v>534281.10730755492</v>
      </c>
      <c r="G59" s="7">
        <f t="shared" si="4"/>
        <v>109999.94400080963</v>
      </c>
      <c r="H59" s="7" t="str">
        <f t="shared" si="3"/>
        <v>Basic</v>
      </c>
      <c r="I59" s="22">
        <f>IF(OptimizedTable[[#This Row],[MinCost]] &gt; OptimizedTable[[#This Row],[WTP_VND]], 1, 0)</f>
        <v>0</v>
      </c>
      <c r="J59" s="12">
        <f>IF(G59&lt;='RawData'!$D$59,G59,0)</f>
        <v>109999.94400080963</v>
      </c>
    </row>
    <row r="60" spans="1:10" x14ac:dyDescent="0.15">
      <c r="A60" s="11" t="s">
        <v>66</v>
      </c>
      <c r="B60" s="7">
        <f>VLOOKUP(A60, RawData[], 2, 1)</f>
        <v>94.53</v>
      </c>
      <c r="C60" s="4">
        <v>604000</v>
      </c>
      <c r="D60" s="4">
        <f t="shared" si="5"/>
        <v>870769.94400080969</v>
      </c>
      <c r="E60" s="4">
        <f t="shared" si="1"/>
        <v>836008.7242904366</v>
      </c>
      <c r="F60" s="4">
        <f t="shared" si="2"/>
        <v>534281.10730755492</v>
      </c>
      <c r="G60" s="7">
        <f t="shared" si="4"/>
        <v>534281.10730755492</v>
      </c>
      <c r="H60" s="7" t="str">
        <f t="shared" si="3"/>
        <v>Unlimited</v>
      </c>
      <c r="I60" s="22">
        <f>IF(OptimizedTable[[#This Row],[MinCost]] &gt; OptimizedTable[[#This Row],[WTP_VND]], 1, 0)</f>
        <v>0</v>
      </c>
      <c r="J60" s="12">
        <f>IF(G60&lt;='RawData'!$D$60,G60,0)</f>
        <v>534281.10730755492</v>
      </c>
    </row>
    <row r="61" spans="1:10" x14ac:dyDescent="0.15">
      <c r="A61" s="11" t="s">
        <v>67</v>
      </c>
      <c r="B61" s="7">
        <f>VLOOKUP(A61, RawData[], 2, 1)</f>
        <v>14.62</v>
      </c>
      <c r="C61" s="4">
        <v>232000</v>
      </c>
      <c r="D61" s="4">
        <f t="shared" si="5"/>
        <v>151579.94400080963</v>
      </c>
      <c r="E61" s="4">
        <f t="shared" si="1"/>
        <v>165238.72429043663</v>
      </c>
      <c r="F61" s="4">
        <f t="shared" si="2"/>
        <v>534281.10730755492</v>
      </c>
      <c r="G61" s="7">
        <f t="shared" si="4"/>
        <v>151579.94400080963</v>
      </c>
      <c r="H61" s="7" t="str">
        <f t="shared" si="3"/>
        <v>Basic</v>
      </c>
      <c r="I61" s="22">
        <f>IF(OptimizedTable[[#This Row],[MinCost]] &gt; OptimizedTable[[#This Row],[WTP_VND]], 1, 0)</f>
        <v>0</v>
      </c>
      <c r="J61" s="12">
        <f>IF(G61&lt;='RawData'!$D$61,G61,0)</f>
        <v>151579.94400080963</v>
      </c>
    </row>
    <row r="62" spans="1:10" x14ac:dyDescent="0.15">
      <c r="A62" s="11" t="s">
        <v>68</v>
      </c>
      <c r="B62" s="7">
        <f>VLOOKUP(A62, RawData[], 2, 1)</f>
        <v>8.15</v>
      </c>
      <c r="C62" s="4">
        <v>194000</v>
      </c>
      <c r="D62" s="4">
        <f t="shared" si="5"/>
        <v>109999.94400080963</v>
      </c>
      <c r="E62" s="4">
        <f t="shared" si="1"/>
        <v>165238.72429043663</v>
      </c>
      <c r="F62" s="4">
        <f t="shared" si="2"/>
        <v>534281.10730755492</v>
      </c>
      <c r="G62" s="7">
        <f t="shared" si="4"/>
        <v>109999.94400080963</v>
      </c>
      <c r="H62" s="7" t="str">
        <f t="shared" si="3"/>
        <v>Basic</v>
      </c>
      <c r="I62" s="22">
        <f>IF(OptimizedTable[[#This Row],[MinCost]] &gt; OptimizedTable[[#This Row],[WTP_VND]], 1, 0)</f>
        <v>0</v>
      </c>
      <c r="J62" s="12">
        <f>IF(G62&lt;='RawData'!$D$62,G62,0)</f>
        <v>109999.94400080963</v>
      </c>
    </row>
    <row r="63" spans="1:10" x14ac:dyDescent="0.15">
      <c r="A63" s="11" t="s">
        <v>69</v>
      </c>
      <c r="B63" s="7">
        <f>VLOOKUP(A63, RawData[], 2, 1)</f>
        <v>5.07</v>
      </c>
      <c r="C63" s="4">
        <v>152000</v>
      </c>
      <c r="D63" s="4">
        <f t="shared" si="5"/>
        <v>109999.94400080963</v>
      </c>
      <c r="E63" s="4">
        <f t="shared" si="1"/>
        <v>165238.72429043663</v>
      </c>
      <c r="F63" s="4">
        <f t="shared" si="2"/>
        <v>534281.10730755492</v>
      </c>
      <c r="G63" s="7">
        <f t="shared" si="4"/>
        <v>109999.94400080963</v>
      </c>
      <c r="H63" s="7" t="str">
        <f t="shared" si="3"/>
        <v>Basic</v>
      </c>
      <c r="I63" s="22">
        <f>IF(OptimizedTable[[#This Row],[MinCost]] &gt; OptimizedTable[[#This Row],[WTP_VND]], 1, 0)</f>
        <v>0</v>
      </c>
      <c r="J63" s="12">
        <f>IF(G63&lt;='RawData'!$D$63,G63,0)</f>
        <v>0</v>
      </c>
    </row>
    <row r="64" spans="1:10" x14ac:dyDescent="0.15">
      <c r="A64" s="11" t="s">
        <v>70</v>
      </c>
      <c r="B64" s="7">
        <f>VLOOKUP(A64, RawData[], 2, 1)</f>
        <v>3.51</v>
      </c>
      <c r="C64" s="4">
        <v>176000</v>
      </c>
      <c r="D64" s="4">
        <f t="shared" si="5"/>
        <v>109999.94400080963</v>
      </c>
      <c r="E64" s="4">
        <f t="shared" si="1"/>
        <v>165238.72429043663</v>
      </c>
      <c r="F64" s="4">
        <f t="shared" si="2"/>
        <v>534281.10730755492</v>
      </c>
      <c r="G64" s="7">
        <f t="shared" si="4"/>
        <v>109999.94400080963</v>
      </c>
      <c r="H64" s="7" t="str">
        <f t="shared" si="3"/>
        <v>Basic</v>
      </c>
      <c r="I64" s="22">
        <f>IF(OptimizedTable[[#This Row],[MinCost]] &gt; OptimizedTable[[#This Row],[WTP_VND]], 1, 0)</f>
        <v>0</v>
      </c>
      <c r="J64" s="12">
        <f>IF(G64&lt;='RawData'!$D$64,G64,0)</f>
        <v>109999.94400080963</v>
      </c>
    </row>
    <row r="65" spans="1:10" x14ac:dyDescent="0.15">
      <c r="A65" s="11" t="s">
        <v>71</v>
      </c>
      <c r="B65" s="7">
        <f>VLOOKUP(A65, RawData[], 2, 1)</f>
        <v>5.25</v>
      </c>
      <c r="C65" s="4">
        <v>183000</v>
      </c>
      <c r="D65" s="4">
        <f t="shared" si="5"/>
        <v>109999.94400080963</v>
      </c>
      <c r="E65" s="4">
        <f t="shared" si="1"/>
        <v>165238.72429043663</v>
      </c>
      <c r="F65" s="4">
        <f t="shared" si="2"/>
        <v>534281.10730755492</v>
      </c>
      <c r="G65" s="7">
        <f t="shared" si="4"/>
        <v>109999.94400080963</v>
      </c>
      <c r="H65" s="7" t="str">
        <f t="shared" si="3"/>
        <v>Basic</v>
      </c>
      <c r="I65" s="22">
        <f>IF(OptimizedTable[[#This Row],[MinCost]] &gt; OptimizedTable[[#This Row],[WTP_VND]], 1, 0)</f>
        <v>0</v>
      </c>
      <c r="J65" s="12">
        <f>IF(G65&lt;='RawData'!$D$65,G65,0)</f>
        <v>109999.94400080963</v>
      </c>
    </row>
    <row r="66" spans="1:10" x14ac:dyDescent="0.15">
      <c r="A66" s="11" t="s">
        <v>72</v>
      </c>
      <c r="B66" s="7">
        <f>VLOOKUP(A66, RawData[], 2, 1)</f>
        <v>34.76</v>
      </c>
      <c r="C66" s="4">
        <v>320000</v>
      </c>
      <c r="D66" s="4">
        <f t="shared" ref="D66:D97" si="6">$M$7 + $M$10 * (MAX(0,B66-$N$7))</f>
        <v>332839.94400080957</v>
      </c>
      <c r="E66" s="4">
        <f t="shared" ref="E66:E129" si="7">$M$8 + $M$10 * (MAX(0,B66-$N$8))</f>
        <v>298078.7242904366</v>
      </c>
      <c r="F66" s="4">
        <f t="shared" ref="F66:F129" si="8">$M$9 + $M$10 * (MAX(0,B66-$N$9))</f>
        <v>534281.10730755492</v>
      </c>
      <c r="G66" s="7">
        <f t="shared" si="4"/>
        <v>298078.7242904366</v>
      </c>
      <c r="H66" s="7" t="str">
        <f t="shared" ref="H66:H129" si="9">IF(G66=D66,"Basic",IF(G66=E66,"Advanced","Unlimited"))</f>
        <v>Advanced</v>
      </c>
      <c r="I66" s="22">
        <f>IF(OptimizedTable[[#This Row],[MinCost]] &gt; OptimizedTable[[#This Row],[WTP_VND]], 1, 0)</f>
        <v>0</v>
      </c>
      <c r="J66" s="12">
        <f>IF(G66&lt;='RawData'!$D$66,G66,0)</f>
        <v>0</v>
      </c>
    </row>
    <row r="67" spans="1:10" x14ac:dyDescent="0.15">
      <c r="A67" s="11" t="s">
        <v>73</v>
      </c>
      <c r="B67" s="7">
        <f>VLOOKUP(A67, RawData[], 2, 1)</f>
        <v>1.22</v>
      </c>
      <c r="C67" s="4">
        <v>153000</v>
      </c>
      <c r="D67" s="4">
        <f t="shared" si="6"/>
        <v>109999.94400080963</v>
      </c>
      <c r="E67" s="4">
        <f t="shared" si="7"/>
        <v>165238.72429043663</v>
      </c>
      <c r="F67" s="4">
        <f t="shared" si="8"/>
        <v>534281.10730755492</v>
      </c>
      <c r="G67" s="7">
        <f t="shared" ref="G67:G130" si="10">MIN(D67:F67)</f>
        <v>109999.94400080963</v>
      </c>
      <c r="H67" s="7" t="str">
        <f t="shared" si="9"/>
        <v>Basic</v>
      </c>
      <c r="I67" s="22">
        <f>IF(OptimizedTable[[#This Row],[MinCost]] &gt; OptimizedTable[[#This Row],[WTP_VND]], 1, 0)</f>
        <v>0</v>
      </c>
      <c r="J67" s="12">
        <f>IF(G67&lt;='RawData'!$D$67,G67,0)</f>
        <v>0</v>
      </c>
    </row>
    <row r="68" spans="1:10" x14ac:dyDescent="0.15">
      <c r="A68" s="11" t="s">
        <v>74</v>
      </c>
      <c r="B68" s="7">
        <f>VLOOKUP(A68, RawData[], 2, 1)</f>
        <v>13.66</v>
      </c>
      <c r="C68" s="4">
        <v>197000</v>
      </c>
      <c r="D68" s="4">
        <f t="shared" si="6"/>
        <v>142939.94400080963</v>
      </c>
      <c r="E68" s="4">
        <f t="shared" si="7"/>
        <v>165238.72429043663</v>
      </c>
      <c r="F68" s="4">
        <f t="shared" si="8"/>
        <v>534281.10730755492</v>
      </c>
      <c r="G68" s="7">
        <f t="shared" si="10"/>
        <v>142939.94400080963</v>
      </c>
      <c r="H68" s="7" t="str">
        <f t="shared" si="9"/>
        <v>Basic</v>
      </c>
      <c r="I68" s="22">
        <f>IF(OptimizedTable[[#This Row],[MinCost]] &gt; OptimizedTable[[#This Row],[WTP_VND]], 1, 0)</f>
        <v>0</v>
      </c>
      <c r="J68" s="12">
        <f>IF(G68&lt;='RawData'!$D$68,G68,0)</f>
        <v>142939.94400080963</v>
      </c>
    </row>
    <row r="69" spans="1:10" x14ac:dyDescent="0.15">
      <c r="A69" s="11" t="s">
        <v>75</v>
      </c>
      <c r="B69" s="7">
        <f>VLOOKUP(A69, RawData[], 2, 1)</f>
        <v>34.92</v>
      </c>
      <c r="C69" s="4">
        <v>332000</v>
      </c>
      <c r="D69" s="4">
        <f t="shared" si="6"/>
        <v>334279.94400080969</v>
      </c>
      <c r="E69" s="4">
        <f t="shared" si="7"/>
        <v>299518.72429043666</v>
      </c>
      <c r="F69" s="4">
        <f t="shared" si="8"/>
        <v>534281.10730755492</v>
      </c>
      <c r="G69" s="7">
        <f t="shared" si="10"/>
        <v>299518.72429043666</v>
      </c>
      <c r="H69" s="7" t="str">
        <f t="shared" si="9"/>
        <v>Advanced</v>
      </c>
      <c r="I69" s="22">
        <f>IF(OptimizedTable[[#This Row],[MinCost]] &gt; OptimizedTable[[#This Row],[WTP_VND]], 1, 0)</f>
        <v>0</v>
      </c>
      <c r="J69" s="12">
        <f>IF(G69&lt;='RawData'!$D$69,G69,0)</f>
        <v>0</v>
      </c>
    </row>
    <row r="70" spans="1:10" x14ac:dyDescent="0.15">
      <c r="A70" s="11" t="s">
        <v>76</v>
      </c>
      <c r="B70" s="7">
        <f>VLOOKUP(A70, RawData[], 2, 1)</f>
        <v>7.15</v>
      </c>
      <c r="C70" s="4">
        <v>154000</v>
      </c>
      <c r="D70" s="4">
        <f t="shared" si="6"/>
        <v>109999.94400080963</v>
      </c>
      <c r="E70" s="4">
        <f t="shared" si="7"/>
        <v>165238.72429043663</v>
      </c>
      <c r="F70" s="4">
        <f t="shared" si="8"/>
        <v>534281.10730755492</v>
      </c>
      <c r="G70" s="7">
        <f t="shared" si="10"/>
        <v>109999.94400080963</v>
      </c>
      <c r="H70" s="7" t="str">
        <f t="shared" si="9"/>
        <v>Basic</v>
      </c>
      <c r="I70" s="22">
        <f>IF(OptimizedTable[[#This Row],[MinCost]] &gt; OptimizedTable[[#This Row],[WTP_VND]], 1, 0)</f>
        <v>0</v>
      </c>
      <c r="J70" s="12">
        <f>IF(G70&lt;='RawData'!$D$70,G70,0)</f>
        <v>0</v>
      </c>
    </row>
    <row r="71" spans="1:10" x14ac:dyDescent="0.15">
      <c r="A71" s="11" t="s">
        <v>77</v>
      </c>
      <c r="B71" s="7">
        <f>VLOOKUP(A71, RawData[], 2, 1)</f>
        <v>2.83</v>
      </c>
      <c r="C71" s="4">
        <v>158000</v>
      </c>
      <c r="D71" s="4">
        <f t="shared" si="6"/>
        <v>109999.94400080963</v>
      </c>
      <c r="E71" s="4">
        <f t="shared" si="7"/>
        <v>165238.72429043663</v>
      </c>
      <c r="F71" s="4">
        <f t="shared" si="8"/>
        <v>534281.10730755492</v>
      </c>
      <c r="G71" s="7">
        <f t="shared" si="10"/>
        <v>109999.94400080963</v>
      </c>
      <c r="H71" s="7" t="str">
        <f t="shared" si="9"/>
        <v>Basic</v>
      </c>
      <c r="I71" s="22">
        <f>IF(OptimizedTable[[#This Row],[MinCost]] &gt; OptimizedTable[[#This Row],[WTP_VND]], 1, 0)</f>
        <v>0</v>
      </c>
      <c r="J71" s="12">
        <f>IF(G71&lt;='RawData'!$D$71,G71,0)</f>
        <v>0</v>
      </c>
    </row>
    <row r="72" spans="1:10" x14ac:dyDescent="0.15">
      <c r="A72" s="11" t="s">
        <v>78</v>
      </c>
      <c r="B72" s="7">
        <f>VLOOKUP(A72, RawData[], 2, 1)</f>
        <v>8.3699999999999992</v>
      </c>
      <c r="C72" s="4">
        <v>177000</v>
      </c>
      <c r="D72" s="4">
        <f t="shared" si="6"/>
        <v>109999.94400080963</v>
      </c>
      <c r="E72" s="4">
        <f t="shared" si="7"/>
        <v>165238.72429043663</v>
      </c>
      <c r="F72" s="4">
        <f t="shared" si="8"/>
        <v>534281.10730755492</v>
      </c>
      <c r="G72" s="7">
        <f t="shared" si="10"/>
        <v>109999.94400080963</v>
      </c>
      <c r="H72" s="7" t="str">
        <f t="shared" si="9"/>
        <v>Basic</v>
      </c>
      <c r="I72" s="22">
        <f>IF(OptimizedTable[[#This Row],[MinCost]] &gt; OptimizedTable[[#This Row],[WTP_VND]], 1, 0)</f>
        <v>0</v>
      </c>
      <c r="J72" s="12">
        <f>IF(G72&lt;='RawData'!$D$72,G72,0)</f>
        <v>109999.94400080963</v>
      </c>
    </row>
    <row r="73" spans="1:10" x14ac:dyDescent="0.15">
      <c r="A73" s="11" t="s">
        <v>79</v>
      </c>
      <c r="B73" s="7">
        <f>VLOOKUP(A73, RawData[], 2, 1)</f>
        <v>13.57</v>
      </c>
      <c r="C73" s="4">
        <v>220000</v>
      </c>
      <c r="D73" s="4">
        <f t="shared" si="6"/>
        <v>142129.94400080963</v>
      </c>
      <c r="E73" s="4">
        <f t="shared" si="7"/>
        <v>165238.72429043663</v>
      </c>
      <c r="F73" s="4">
        <f t="shared" si="8"/>
        <v>534281.10730755492</v>
      </c>
      <c r="G73" s="7">
        <f t="shared" si="10"/>
        <v>142129.94400080963</v>
      </c>
      <c r="H73" s="7" t="str">
        <f t="shared" si="9"/>
        <v>Basic</v>
      </c>
      <c r="I73" s="22">
        <f>IF(OptimizedTable[[#This Row],[MinCost]] &gt; OptimizedTable[[#This Row],[WTP_VND]], 1, 0)</f>
        <v>0</v>
      </c>
      <c r="J73" s="12">
        <f>IF(G73&lt;='RawData'!$D$73,G73,0)</f>
        <v>142129.94400080963</v>
      </c>
    </row>
    <row r="74" spans="1:10" x14ac:dyDescent="0.15">
      <c r="A74" s="11" t="s">
        <v>80</v>
      </c>
      <c r="B74" s="7">
        <f>VLOOKUP(A74, RawData[], 2, 1)</f>
        <v>20.190000000000001</v>
      </c>
      <c r="C74" s="4">
        <v>258000</v>
      </c>
      <c r="D74" s="4">
        <f t="shared" si="6"/>
        <v>201709.94400080963</v>
      </c>
      <c r="E74" s="4">
        <f t="shared" si="7"/>
        <v>166948.72429043663</v>
      </c>
      <c r="F74" s="4">
        <f t="shared" si="8"/>
        <v>534281.10730755492</v>
      </c>
      <c r="G74" s="7">
        <f t="shared" si="10"/>
        <v>166948.72429043663</v>
      </c>
      <c r="H74" s="7" t="str">
        <f t="shared" si="9"/>
        <v>Advanced</v>
      </c>
      <c r="I74" s="22">
        <f>IF(OptimizedTable[[#This Row],[MinCost]] &gt; OptimizedTable[[#This Row],[WTP_VND]], 1, 0)</f>
        <v>0</v>
      </c>
      <c r="J74" s="12">
        <f>IF(G74&lt;='RawData'!$D$74,G74,0)</f>
        <v>166948.72429043663</v>
      </c>
    </row>
    <row r="75" spans="1:10" x14ac:dyDescent="0.15">
      <c r="A75" s="11" t="s">
        <v>81</v>
      </c>
      <c r="B75" s="7">
        <f>VLOOKUP(A75, RawData[], 2, 1)</f>
        <v>0.7</v>
      </c>
      <c r="C75" s="4">
        <v>128000</v>
      </c>
      <c r="D75" s="4">
        <f t="shared" si="6"/>
        <v>109999.94400080963</v>
      </c>
      <c r="E75" s="4">
        <f t="shared" si="7"/>
        <v>165238.72429043663</v>
      </c>
      <c r="F75" s="4">
        <f t="shared" si="8"/>
        <v>534281.10730755492</v>
      </c>
      <c r="G75" s="7">
        <f t="shared" si="10"/>
        <v>109999.94400080963</v>
      </c>
      <c r="H75" s="7" t="str">
        <f t="shared" si="9"/>
        <v>Basic</v>
      </c>
      <c r="I75" s="22">
        <f>IF(OptimizedTable[[#This Row],[MinCost]] &gt; OptimizedTable[[#This Row],[WTP_VND]], 1, 0)</f>
        <v>0</v>
      </c>
      <c r="J75" s="12">
        <f>IF(G75&lt;='RawData'!$D$75,G75,0)</f>
        <v>0</v>
      </c>
    </row>
    <row r="76" spans="1:10" x14ac:dyDescent="0.15">
      <c r="A76" s="11" t="s">
        <v>82</v>
      </c>
      <c r="B76" s="7">
        <f>VLOOKUP(A76, RawData[], 2, 1)</f>
        <v>10.62</v>
      </c>
      <c r="C76" s="4">
        <v>182000</v>
      </c>
      <c r="D76" s="4">
        <f t="shared" si="6"/>
        <v>115579.94400080963</v>
      </c>
      <c r="E76" s="4">
        <f t="shared" si="7"/>
        <v>165238.72429043663</v>
      </c>
      <c r="F76" s="4">
        <f t="shared" si="8"/>
        <v>534281.10730755492</v>
      </c>
      <c r="G76" s="7">
        <f t="shared" si="10"/>
        <v>115579.94400080963</v>
      </c>
      <c r="H76" s="7" t="str">
        <f t="shared" si="9"/>
        <v>Basic</v>
      </c>
      <c r="I76" s="22">
        <f>IF(OptimizedTable[[#This Row],[MinCost]] &gt; OptimizedTable[[#This Row],[WTP_VND]], 1, 0)</f>
        <v>0</v>
      </c>
      <c r="J76" s="12">
        <f>IF(G76&lt;='RawData'!$D$76,G76,0)</f>
        <v>115579.94400080963</v>
      </c>
    </row>
    <row r="77" spans="1:10" x14ac:dyDescent="0.15">
      <c r="A77" s="11" t="s">
        <v>83</v>
      </c>
      <c r="B77" s="7">
        <f>VLOOKUP(A77, RawData[], 2, 1)</f>
        <v>3.52</v>
      </c>
      <c r="C77" s="4">
        <v>160000</v>
      </c>
      <c r="D77" s="4">
        <f t="shared" si="6"/>
        <v>109999.94400080963</v>
      </c>
      <c r="E77" s="4">
        <f t="shared" si="7"/>
        <v>165238.72429043663</v>
      </c>
      <c r="F77" s="4">
        <f t="shared" si="8"/>
        <v>534281.10730755492</v>
      </c>
      <c r="G77" s="7">
        <f t="shared" si="10"/>
        <v>109999.94400080963</v>
      </c>
      <c r="H77" s="7" t="str">
        <f t="shared" si="9"/>
        <v>Basic</v>
      </c>
      <c r="I77" s="22">
        <f>IF(OptimizedTable[[#This Row],[MinCost]] &gt; OptimizedTable[[#This Row],[WTP_VND]], 1, 0)</f>
        <v>0</v>
      </c>
      <c r="J77" s="12">
        <f>IF(G77&lt;='RawData'!$D$77,G77,0)</f>
        <v>109999.94400080963</v>
      </c>
    </row>
    <row r="78" spans="1:10" x14ac:dyDescent="0.15">
      <c r="A78" s="11" t="s">
        <v>84</v>
      </c>
      <c r="B78" s="7">
        <f>VLOOKUP(A78, RawData[], 2, 1)</f>
        <v>13.77</v>
      </c>
      <c r="C78" s="4">
        <v>195000</v>
      </c>
      <c r="D78" s="4">
        <f t="shared" si="6"/>
        <v>143929.94400080963</v>
      </c>
      <c r="E78" s="4">
        <f t="shared" si="7"/>
        <v>165238.72429043663</v>
      </c>
      <c r="F78" s="4">
        <f t="shared" si="8"/>
        <v>534281.10730755492</v>
      </c>
      <c r="G78" s="7">
        <f t="shared" si="10"/>
        <v>143929.94400080963</v>
      </c>
      <c r="H78" s="7" t="str">
        <f t="shared" si="9"/>
        <v>Basic</v>
      </c>
      <c r="I78" s="22">
        <f>IF(OptimizedTable[[#This Row],[MinCost]] &gt; OptimizedTable[[#This Row],[WTP_VND]], 1, 0)</f>
        <v>0</v>
      </c>
      <c r="J78" s="12">
        <f>IF(G78&lt;='RawData'!$D$78,G78,0)</f>
        <v>143929.94400080963</v>
      </c>
    </row>
    <row r="79" spans="1:10" x14ac:dyDescent="0.15">
      <c r="A79" s="11" t="s">
        <v>85</v>
      </c>
      <c r="B79" s="7">
        <f>VLOOKUP(A79, RawData[], 2, 1)</f>
        <v>3.07</v>
      </c>
      <c r="C79" s="4">
        <v>158000</v>
      </c>
      <c r="D79" s="4">
        <f t="shared" si="6"/>
        <v>109999.94400080963</v>
      </c>
      <c r="E79" s="4">
        <f t="shared" si="7"/>
        <v>165238.72429043663</v>
      </c>
      <c r="F79" s="4">
        <f t="shared" si="8"/>
        <v>534281.10730755492</v>
      </c>
      <c r="G79" s="7">
        <f t="shared" si="10"/>
        <v>109999.94400080963</v>
      </c>
      <c r="H79" s="7" t="str">
        <f t="shared" si="9"/>
        <v>Basic</v>
      </c>
      <c r="I79" s="22">
        <f>IF(OptimizedTable[[#This Row],[MinCost]] &gt; OptimizedTable[[#This Row],[WTP_VND]], 1, 0)</f>
        <v>0</v>
      </c>
      <c r="J79" s="12">
        <f>IF(G79&lt;='RawData'!$D$79,G79,0)</f>
        <v>0</v>
      </c>
    </row>
    <row r="80" spans="1:10" x14ac:dyDescent="0.15">
      <c r="A80" s="11" t="s">
        <v>86</v>
      </c>
      <c r="B80" s="7">
        <f>VLOOKUP(A80, RawData[], 2, 1)</f>
        <v>3.28</v>
      </c>
      <c r="C80" s="4">
        <v>148000</v>
      </c>
      <c r="D80" s="4">
        <f t="shared" si="6"/>
        <v>109999.94400080963</v>
      </c>
      <c r="E80" s="4">
        <f t="shared" si="7"/>
        <v>165238.72429043663</v>
      </c>
      <c r="F80" s="4">
        <f t="shared" si="8"/>
        <v>534281.10730755492</v>
      </c>
      <c r="G80" s="7">
        <f t="shared" si="10"/>
        <v>109999.94400080963</v>
      </c>
      <c r="H80" s="7" t="str">
        <f t="shared" si="9"/>
        <v>Basic</v>
      </c>
      <c r="I80" s="22">
        <f>IF(OptimizedTable[[#This Row],[MinCost]] &gt; OptimizedTable[[#This Row],[WTP_VND]], 1, 0)</f>
        <v>0</v>
      </c>
      <c r="J80" s="12">
        <f>IF(G80&lt;='RawData'!$D$80,G80,0)</f>
        <v>0</v>
      </c>
    </row>
    <row r="81" spans="1:10" x14ac:dyDescent="0.15">
      <c r="A81" s="11" t="s">
        <v>87</v>
      </c>
      <c r="B81" s="7">
        <f>VLOOKUP(A81, RawData[], 2, 1)</f>
        <v>27.06</v>
      </c>
      <c r="C81" s="4">
        <v>272000</v>
      </c>
      <c r="D81" s="4">
        <f t="shared" si="6"/>
        <v>263539.94400080963</v>
      </c>
      <c r="E81" s="4">
        <f t="shared" si="7"/>
        <v>228778.7242904366</v>
      </c>
      <c r="F81" s="4">
        <f t="shared" si="8"/>
        <v>534281.10730755492</v>
      </c>
      <c r="G81" s="7">
        <f t="shared" si="10"/>
        <v>228778.7242904366</v>
      </c>
      <c r="H81" s="7" t="str">
        <f t="shared" si="9"/>
        <v>Advanced</v>
      </c>
      <c r="I81" s="22">
        <f>IF(OptimizedTable[[#This Row],[MinCost]] &gt; OptimizedTable[[#This Row],[WTP_VND]], 1, 0)</f>
        <v>0</v>
      </c>
      <c r="J81" s="12">
        <f>IF(G81&lt;='RawData'!$D$81,G81,0)</f>
        <v>0</v>
      </c>
    </row>
    <row r="82" spans="1:10" x14ac:dyDescent="0.15">
      <c r="A82" s="11" t="s">
        <v>88</v>
      </c>
      <c r="B82" s="7">
        <f>VLOOKUP(A82, RawData[], 2, 1)</f>
        <v>21.67</v>
      </c>
      <c r="C82" s="4">
        <v>240000</v>
      </c>
      <c r="D82" s="4">
        <f t="shared" si="6"/>
        <v>215029.94400080963</v>
      </c>
      <c r="E82" s="4">
        <f t="shared" si="7"/>
        <v>180268.72429043666</v>
      </c>
      <c r="F82" s="4">
        <f t="shared" si="8"/>
        <v>534281.10730755492</v>
      </c>
      <c r="G82" s="7">
        <f t="shared" si="10"/>
        <v>180268.72429043666</v>
      </c>
      <c r="H82" s="7" t="str">
        <f t="shared" si="9"/>
        <v>Advanced</v>
      </c>
      <c r="I82" s="22">
        <f>IF(OptimizedTable[[#This Row],[MinCost]] &gt; OptimizedTable[[#This Row],[WTP_VND]], 1, 0)</f>
        <v>0</v>
      </c>
      <c r="J82" s="12">
        <f>IF(G82&lt;='RawData'!$D$82,G82,0)</f>
        <v>180268.72429043666</v>
      </c>
    </row>
    <row r="83" spans="1:10" x14ac:dyDescent="0.15">
      <c r="A83" s="11" t="s">
        <v>89</v>
      </c>
      <c r="B83" s="7">
        <f>VLOOKUP(A83, RawData[], 2, 1)</f>
        <v>13.07</v>
      </c>
      <c r="C83" s="4">
        <v>202000</v>
      </c>
      <c r="D83" s="4">
        <f t="shared" si="6"/>
        <v>137629.94400080963</v>
      </c>
      <c r="E83" s="4">
        <f t="shared" si="7"/>
        <v>165238.72429043663</v>
      </c>
      <c r="F83" s="4">
        <f t="shared" si="8"/>
        <v>534281.10730755492</v>
      </c>
      <c r="G83" s="7">
        <f t="shared" si="10"/>
        <v>137629.94400080963</v>
      </c>
      <c r="H83" s="7" t="str">
        <f t="shared" si="9"/>
        <v>Basic</v>
      </c>
      <c r="I83" s="22">
        <f>IF(OptimizedTable[[#This Row],[MinCost]] &gt; OptimizedTable[[#This Row],[WTP_VND]], 1, 0)</f>
        <v>0</v>
      </c>
      <c r="J83" s="12">
        <f>IF(G83&lt;='RawData'!$D$83,G83,0)</f>
        <v>137629.94400080963</v>
      </c>
    </row>
    <row r="84" spans="1:10" x14ac:dyDescent="0.15">
      <c r="A84" s="11" t="s">
        <v>90</v>
      </c>
      <c r="B84" s="7">
        <f>VLOOKUP(A84, RawData[], 2, 1)</f>
        <v>73.819999999999993</v>
      </c>
      <c r="C84" s="4">
        <v>522000</v>
      </c>
      <c r="D84" s="4">
        <f t="shared" si="6"/>
        <v>684379.94400080945</v>
      </c>
      <c r="E84" s="4">
        <f t="shared" si="7"/>
        <v>649618.7242904366</v>
      </c>
      <c r="F84" s="4">
        <f t="shared" si="8"/>
        <v>534281.10730755492</v>
      </c>
      <c r="G84" s="7">
        <f t="shared" si="10"/>
        <v>534281.10730755492</v>
      </c>
      <c r="H84" s="7" t="str">
        <f t="shared" si="9"/>
        <v>Unlimited</v>
      </c>
      <c r="I84" s="22">
        <f>IF(OptimizedTable[[#This Row],[MinCost]] &gt; OptimizedTable[[#This Row],[WTP_VND]], 1, 0)</f>
        <v>1</v>
      </c>
      <c r="J84" s="12">
        <f>IF(G84&lt;='RawData'!$D$84,G84,0)</f>
        <v>0</v>
      </c>
    </row>
    <row r="85" spans="1:10" x14ac:dyDescent="0.15">
      <c r="A85" s="11" t="s">
        <v>91</v>
      </c>
      <c r="B85" s="7">
        <f>VLOOKUP(A85, RawData[], 2, 1)</f>
        <v>33.56</v>
      </c>
      <c r="C85" s="4">
        <v>301000</v>
      </c>
      <c r="D85" s="4">
        <f t="shared" si="6"/>
        <v>322039.94400080969</v>
      </c>
      <c r="E85" s="4">
        <f t="shared" si="7"/>
        <v>287278.72429043666</v>
      </c>
      <c r="F85" s="4">
        <f t="shared" si="8"/>
        <v>534281.10730755492</v>
      </c>
      <c r="G85" s="7">
        <f t="shared" si="10"/>
        <v>287278.72429043666</v>
      </c>
      <c r="H85" s="7" t="str">
        <f t="shared" si="9"/>
        <v>Advanced</v>
      </c>
      <c r="I85" s="22">
        <f>IF(OptimizedTable[[#This Row],[MinCost]] &gt; OptimizedTable[[#This Row],[WTP_VND]], 1, 0)</f>
        <v>0</v>
      </c>
      <c r="J85" s="12">
        <f>IF(G85&lt;='RawData'!$D$85,G85,0)</f>
        <v>0</v>
      </c>
    </row>
    <row r="86" spans="1:10" x14ac:dyDescent="0.15">
      <c r="A86" s="11" t="s">
        <v>92</v>
      </c>
      <c r="B86" s="7">
        <f>VLOOKUP(A86, RawData[], 2, 1)</f>
        <v>1.73</v>
      </c>
      <c r="C86" s="4">
        <v>148000</v>
      </c>
      <c r="D86" s="4">
        <f t="shared" si="6"/>
        <v>109999.94400080963</v>
      </c>
      <c r="E86" s="4">
        <f t="shared" si="7"/>
        <v>165238.72429043663</v>
      </c>
      <c r="F86" s="4">
        <f t="shared" si="8"/>
        <v>534281.10730755492</v>
      </c>
      <c r="G86" s="7">
        <f t="shared" si="10"/>
        <v>109999.94400080963</v>
      </c>
      <c r="H86" s="7" t="str">
        <f t="shared" si="9"/>
        <v>Basic</v>
      </c>
      <c r="I86" s="22">
        <f>IF(OptimizedTable[[#This Row],[MinCost]] &gt; OptimizedTable[[#This Row],[WTP_VND]], 1, 0)</f>
        <v>0</v>
      </c>
      <c r="J86" s="12">
        <f>IF(G86&lt;='RawData'!$D$86,G86,0)</f>
        <v>0</v>
      </c>
    </row>
    <row r="87" spans="1:10" x14ac:dyDescent="0.15">
      <c r="A87" s="11" t="s">
        <v>93</v>
      </c>
      <c r="B87" s="7">
        <f>VLOOKUP(A87, RawData[], 2, 1)</f>
        <v>11.86</v>
      </c>
      <c r="C87" s="4">
        <v>214000</v>
      </c>
      <c r="D87" s="4">
        <f t="shared" si="6"/>
        <v>126739.94400080963</v>
      </c>
      <c r="E87" s="4">
        <f t="shared" si="7"/>
        <v>165238.72429043663</v>
      </c>
      <c r="F87" s="4">
        <f t="shared" si="8"/>
        <v>534281.10730755492</v>
      </c>
      <c r="G87" s="7">
        <f t="shared" si="10"/>
        <v>126739.94400080963</v>
      </c>
      <c r="H87" s="7" t="str">
        <f t="shared" si="9"/>
        <v>Basic</v>
      </c>
      <c r="I87" s="22">
        <f>IF(OptimizedTable[[#This Row],[MinCost]] &gt; OptimizedTable[[#This Row],[WTP_VND]], 1, 0)</f>
        <v>0</v>
      </c>
      <c r="J87" s="12">
        <f>IF(G87&lt;='RawData'!$D$87,G87,0)</f>
        <v>126739.94400080963</v>
      </c>
    </row>
    <row r="88" spans="1:10" x14ac:dyDescent="0.15">
      <c r="A88" s="11" t="s">
        <v>94</v>
      </c>
      <c r="B88" s="7">
        <f>VLOOKUP(A88, RawData[], 2, 1)</f>
        <v>9.35</v>
      </c>
      <c r="C88" s="4">
        <v>174000</v>
      </c>
      <c r="D88" s="4">
        <f t="shared" si="6"/>
        <v>109999.94400080963</v>
      </c>
      <c r="E88" s="4">
        <f t="shared" si="7"/>
        <v>165238.72429043663</v>
      </c>
      <c r="F88" s="4">
        <f t="shared" si="8"/>
        <v>534281.10730755492</v>
      </c>
      <c r="G88" s="7">
        <f t="shared" si="10"/>
        <v>109999.94400080963</v>
      </c>
      <c r="H88" s="7" t="str">
        <f t="shared" si="9"/>
        <v>Basic</v>
      </c>
      <c r="I88" s="22">
        <f>IF(OptimizedTable[[#This Row],[MinCost]] &gt; OptimizedTable[[#This Row],[WTP_VND]], 1, 0)</f>
        <v>0</v>
      </c>
      <c r="J88" s="12">
        <f>IF(G88&lt;='RawData'!$D$88,G88,0)</f>
        <v>109999.94400080963</v>
      </c>
    </row>
    <row r="89" spans="1:10" x14ac:dyDescent="0.15">
      <c r="A89" s="11" t="s">
        <v>95</v>
      </c>
      <c r="B89" s="7">
        <f>VLOOKUP(A89, RawData[], 2, 1)</f>
        <v>27.45</v>
      </c>
      <c r="C89" s="4">
        <v>287000</v>
      </c>
      <c r="D89" s="4">
        <f t="shared" si="6"/>
        <v>267049.94400080963</v>
      </c>
      <c r="E89" s="4">
        <f t="shared" si="7"/>
        <v>232288.72429043663</v>
      </c>
      <c r="F89" s="4">
        <f t="shared" si="8"/>
        <v>534281.10730755492</v>
      </c>
      <c r="G89" s="7">
        <f t="shared" si="10"/>
        <v>232288.72429043663</v>
      </c>
      <c r="H89" s="7" t="str">
        <f t="shared" si="9"/>
        <v>Advanced</v>
      </c>
      <c r="I89" s="22">
        <f>IF(OptimizedTable[[#This Row],[MinCost]] &gt; OptimizedTable[[#This Row],[WTP_VND]], 1, 0)</f>
        <v>0</v>
      </c>
      <c r="J89" s="12">
        <f>IF(G89&lt;='RawData'!$D$89,G89,0)</f>
        <v>232288.72429043663</v>
      </c>
    </row>
    <row r="90" spans="1:10" x14ac:dyDescent="0.15">
      <c r="A90" s="11" t="s">
        <v>96</v>
      </c>
      <c r="B90" s="7">
        <f>VLOOKUP(A90, RawData[], 2, 1)</f>
        <v>14.91</v>
      </c>
      <c r="C90" s="4">
        <v>205000</v>
      </c>
      <c r="D90" s="4">
        <f t="shared" si="6"/>
        <v>154189.94400080963</v>
      </c>
      <c r="E90" s="4">
        <f t="shared" si="7"/>
        <v>165238.72429043663</v>
      </c>
      <c r="F90" s="4">
        <f t="shared" si="8"/>
        <v>534281.10730755492</v>
      </c>
      <c r="G90" s="7">
        <f t="shared" si="10"/>
        <v>154189.94400080963</v>
      </c>
      <c r="H90" s="7" t="str">
        <f t="shared" si="9"/>
        <v>Basic</v>
      </c>
      <c r="I90" s="22">
        <f>IF(OptimizedTable[[#This Row],[MinCost]] &gt; OptimizedTable[[#This Row],[WTP_VND]], 1, 0)</f>
        <v>0</v>
      </c>
      <c r="J90" s="12">
        <f>IF(G90&lt;='RawData'!$D$90,G90,0)</f>
        <v>154189.94400080963</v>
      </c>
    </row>
    <row r="91" spans="1:10" x14ac:dyDescent="0.15">
      <c r="A91" s="11" t="s">
        <v>97</v>
      </c>
      <c r="B91" s="7">
        <f>VLOOKUP(A91, RawData[], 2, 1)</f>
        <v>25.13</v>
      </c>
      <c r="C91" s="4">
        <v>284000</v>
      </c>
      <c r="D91" s="4">
        <f t="shared" si="6"/>
        <v>246169.94400080963</v>
      </c>
      <c r="E91" s="4">
        <f t="shared" si="7"/>
        <v>211408.72429043663</v>
      </c>
      <c r="F91" s="4">
        <f t="shared" si="8"/>
        <v>534281.10730755492</v>
      </c>
      <c r="G91" s="7">
        <f t="shared" si="10"/>
        <v>211408.72429043663</v>
      </c>
      <c r="H91" s="7" t="str">
        <f t="shared" si="9"/>
        <v>Advanced</v>
      </c>
      <c r="I91" s="22">
        <f>IF(OptimizedTable[[#This Row],[MinCost]] &gt; OptimizedTable[[#This Row],[WTP_VND]], 1, 0)</f>
        <v>0</v>
      </c>
      <c r="J91" s="12">
        <f>IF(G91&lt;='RawData'!$D$91,G91,0)</f>
        <v>211408.72429043663</v>
      </c>
    </row>
    <row r="92" spans="1:10" x14ac:dyDescent="0.15">
      <c r="A92" s="11" t="s">
        <v>98</v>
      </c>
      <c r="B92" s="7">
        <f>VLOOKUP(A92, RawData[], 2, 1)</f>
        <v>33.69</v>
      </c>
      <c r="C92" s="4">
        <v>326000</v>
      </c>
      <c r="D92" s="4">
        <f t="shared" si="6"/>
        <v>323209.94400080957</v>
      </c>
      <c r="E92" s="4">
        <f t="shared" si="7"/>
        <v>288448.7242904366</v>
      </c>
      <c r="F92" s="4">
        <f t="shared" si="8"/>
        <v>534281.10730755492</v>
      </c>
      <c r="G92" s="7">
        <f t="shared" si="10"/>
        <v>288448.7242904366</v>
      </c>
      <c r="H92" s="7" t="str">
        <f t="shared" si="9"/>
        <v>Advanced</v>
      </c>
      <c r="I92" s="22">
        <f>IF(OptimizedTable[[#This Row],[MinCost]] &gt; OptimizedTable[[#This Row],[WTP_VND]], 1, 0)</f>
        <v>0</v>
      </c>
      <c r="J92" s="12">
        <f>IF(G92&lt;='RawData'!$D$92,G92,0)</f>
        <v>0</v>
      </c>
    </row>
    <row r="93" spans="1:10" x14ac:dyDescent="0.15">
      <c r="A93" s="11" t="s">
        <v>99</v>
      </c>
      <c r="B93" s="7">
        <f>VLOOKUP(A93, RawData[], 2, 1)</f>
        <v>8.98</v>
      </c>
      <c r="C93" s="4">
        <v>186000</v>
      </c>
      <c r="D93" s="4">
        <f t="shared" si="6"/>
        <v>109999.94400080963</v>
      </c>
      <c r="E93" s="4">
        <f t="shared" si="7"/>
        <v>165238.72429043663</v>
      </c>
      <c r="F93" s="4">
        <f t="shared" si="8"/>
        <v>534281.10730755492</v>
      </c>
      <c r="G93" s="7">
        <f t="shared" si="10"/>
        <v>109999.94400080963</v>
      </c>
      <c r="H93" s="7" t="str">
        <f t="shared" si="9"/>
        <v>Basic</v>
      </c>
      <c r="I93" s="22">
        <f>IF(OptimizedTable[[#This Row],[MinCost]] &gt; OptimizedTable[[#This Row],[WTP_VND]], 1, 0)</f>
        <v>0</v>
      </c>
      <c r="J93" s="12">
        <f>IF(G93&lt;='RawData'!$D$93,G93,0)</f>
        <v>109999.94400080963</v>
      </c>
    </row>
    <row r="94" spans="1:10" x14ac:dyDescent="0.15">
      <c r="A94" s="11" t="s">
        <v>100</v>
      </c>
      <c r="B94" s="7">
        <f>VLOOKUP(A94, RawData[], 2, 1)</f>
        <v>33.450000000000003</v>
      </c>
      <c r="C94" s="4">
        <v>326000</v>
      </c>
      <c r="D94" s="4">
        <f t="shared" si="6"/>
        <v>321049.94400080969</v>
      </c>
      <c r="E94" s="4">
        <f t="shared" si="7"/>
        <v>286288.72429043666</v>
      </c>
      <c r="F94" s="4">
        <f t="shared" si="8"/>
        <v>534281.10730755492</v>
      </c>
      <c r="G94" s="7">
        <f t="shared" si="10"/>
        <v>286288.72429043666</v>
      </c>
      <c r="H94" s="7" t="str">
        <f t="shared" si="9"/>
        <v>Advanced</v>
      </c>
      <c r="I94" s="22">
        <f>IF(OptimizedTable[[#This Row],[MinCost]] &gt; OptimizedTable[[#This Row],[WTP_VND]], 1, 0)</f>
        <v>0</v>
      </c>
      <c r="J94" s="12">
        <f>IF(G94&lt;='RawData'!$D$94,G94,0)</f>
        <v>0</v>
      </c>
    </row>
    <row r="95" spans="1:10" x14ac:dyDescent="0.15">
      <c r="A95" s="11" t="s">
        <v>101</v>
      </c>
      <c r="B95" s="7">
        <f>VLOOKUP(A95, RawData[], 2, 1)</f>
        <v>12.77</v>
      </c>
      <c r="C95" s="4">
        <v>196000</v>
      </c>
      <c r="D95" s="4">
        <f t="shared" si="6"/>
        <v>134929.94400080963</v>
      </c>
      <c r="E95" s="4">
        <f t="shared" si="7"/>
        <v>165238.72429043663</v>
      </c>
      <c r="F95" s="4">
        <f t="shared" si="8"/>
        <v>534281.10730755492</v>
      </c>
      <c r="G95" s="7">
        <f t="shared" si="10"/>
        <v>134929.94400080963</v>
      </c>
      <c r="H95" s="7" t="str">
        <f t="shared" si="9"/>
        <v>Basic</v>
      </c>
      <c r="I95" s="22">
        <f>IF(OptimizedTable[[#This Row],[MinCost]] &gt; OptimizedTable[[#This Row],[WTP_VND]], 1, 0)</f>
        <v>0</v>
      </c>
      <c r="J95" s="12">
        <f>IF(G95&lt;='RawData'!$D$95,G95,0)</f>
        <v>134929.94400080963</v>
      </c>
    </row>
    <row r="96" spans="1:10" x14ac:dyDescent="0.15">
      <c r="A96" s="11" t="s">
        <v>102</v>
      </c>
      <c r="B96" s="7">
        <f>VLOOKUP(A96, RawData[], 2, 1)</f>
        <v>1.69</v>
      </c>
      <c r="C96" s="4">
        <v>170000</v>
      </c>
      <c r="D96" s="4">
        <f t="shared" si="6"/>
        <v>109999.94400080963</v>
      </c>
      <c r="E96" s="4">
        <f t="shared" si="7"/>
        <v>165238.72429043663</v>
      </c>
      <c r="F96" s="4">
        <f t="shared" si="8"/>
        <v>534281.10730755492</v>
      </c>
      <c r="G96" s="7">
        <f t="shared" si="10"/>
        <v>109999.94400080963</v>
      </c>
      <c r="H96" s="7" t="str">
        <f t="shared" si="9"/>
        <v>Basic</v>
      </c>
      <c r="I96" s="22">
        <f>IF(OptimizedTable[[#This Row],[MinCost]] &gt; OptimizedTable[[#This Row],[WTP_VND]], 1, 0)</f>
        <v>0</v>
      </c>
      <c r="J96" s="12">
        <f>IF(G96&lt;='RawData'!$D$96,G96,0)</f>
        <v>109999.94400080963</v>
      </c>
    </row>
    <row r="97" spans="1:10" x14ac:dyDescent="0.15">
      <c r="A97" s="11" t="s">
        <v>103</v>
      </c>
      <c r="B97" s="7">
        <f>VLOOKUP(A97, RawData[], 2, 1)</f>
        <v>0.97</v>
      </c>
      <c r="C97" s="4">
        <v>137000</v>
      </c>
      <c r="D97" s="4">
        <f t="shared" si="6"/>
        <v>109999.94400080963</v>
      </c>
      <c r="E97" s="4">
        <f t="shared" si="7"/>
        <v>165238.72429043663</v>
      </c>
      <c r="F97" s="4">
        <f t="shared" si="8"/>
        <v>534281.10730755492</v>
      </c>
      <c r="G97" s="7">
        <f t="shared" si="10"/>
        <v>109999.94400080963</v>
      </c>
      <c r="H97" s="7" t="str">
        <f t="shared" si="9"/>
        <v>Basic</v>
      </c>
      <c r="I97" s="22">
        <f>IF(OptimizedTable[[#This Row],[MinCost]] &gt; OptimizedTable[[#This Row],[WTP_VND]], 1, 0)</f>
        <v>0</v>
      </c>
      <c r="J97" s="12">
        <f>IF(G97&lt;='RawData'!$D$97,G97,0)</f>
        <v>0</v>
      </c>
    </row>
    <row r="98" spans="1:10" x14ac:dyDescent="0.15">
      <c r="A98" s="11" t="s">
        <v>104</v>
      </c>
      <c r="B98" s="7">
        <f>VLOOKUP(A98, RawData[], 2, 1)</f>
        <v>119.59</v>
      </c>
      <c r="C98" s="4">
        <v>745000</v>
      </c>
      <c r="D98" s="4">
        <f t="shared" ref="D98:D129" si="11">$M$7 + $M$10 * (MAX(0,B98-$N$7))</f>
        <v>1096309.9440008097</v>
      </c>
      <c r="E98" s="4">
        <f t="shared" si="7"/>
        <v>1061548.7242904366</v>
      </c>
      <c r="F98" s="4">
        <f t="shared" si="8"/>
        <v>534281.10730755492</v>
      </c>
      <c r="G98" s="7">
        <f t="shared" si="10"/>
        <v>534281.10730755492</v>
      </c>
      <c r="H98" s="7" t="str">
        <f t="shared" si="9"/>
        <v>Unlimited</v>
      </c>
      <c r="I98" s="22">
        <f>IF(OptimizedTable[[#This Row],[MinCost]] &gt; OptimizedTable[[#This Row],[WTP_VND]], 1, 0)</f>
        <v>0</v>
      </c>
      <c r="J98" s="12">
        <f>IF(G98&lt;='RawData'!$D$98,G98,0)</f>
        <v>534281.10730755492</v>
      </c>
    </row>
    <row r="99" spans="1:10" x14ac:dyDescent="0.15">
      <c r="A99" s="11" t="s">
        <v>105</v>
      </c>
      <c r="B99" s="7">
        <f>VLOOKUP(A99, RawData[], 2, 1)</f>
        <v>5.35</v>
      </c>
      <c r="C99" s="4">
        <v>170000</v>
      </c>
      <c r="D99" s="4">
        <f t="shared" si="11"/>
        <v>109999.94400080963</v>
      </c>
      <c r="E99" s="4">
        <f t="shared" si="7"/>
        <v>165238.72429043663</v>
      </c>
      <c r="F99" s="4">
        <f t="shared" si="8"/>
        <v>534281.10730755492</v>
      </c>
      <c r="G99" s="7">
        <f t="shared" si="10"/>
        <v>109999.94400080963</v>
      </c>
      <c r="H99" s="7" t="str">
        <f t="shared" si="9"/>
        <v>Basic</v>
      </c>
      <c r="I99" s="22">
        <f>IF(OptimizedTable[[#This Row],[MinCost]] &gt; OptimizedTable[[#This Row],[WTP_VND]], 1, 0)</f>
        <v>0</v>
      </c>
      <c r="J99" s="12">
        <f>IF(G99&lt;='RawData'!$D$99,G99,0)</f>
        <v>109999.94400080963</v>
      </c>
    </row>
    <row r="100" spans="1:10" x14ac:dyDescent="0.15">
      <c r="A100" s="11" t="s">
        <v>106</v>
      </c>
      <c r="B100" s="7">
        <f>VLOOKUP(A100, RawData[], 2, 1)</f>
        <v>20.84</v>
      </c>
      <c r="C100" s="4">
        <v>233000</v>
      </c>
      <c r="D100" s="4">
        <f t="shared" si="11"/>
        <v>207559.94400080963</v>
      </c>
      <c r="E100" s="4">
        <f t="shared" si="7"/>
        <v>172798.72429043663</v>
      </c>
      <c r="F100" s="4">
        <f t="shared" si="8"/>
        <v>534281.10730755492</v>
      </c>
      <c r="G100" s="7">
        <f t="shared" si="10"/>
        <v>172798.72429043663</v>
      </c>
      <c r="H100" s="7" t="str">
        <f t="shared" si="9"/>
        <v>Advanced</v>
      </c>
      <c r="I100" s="22">
        <f>IF(OptimizedTable[[#This Row],[MinCost]] &gt; OptimizedTable[[#This Row],[WTP_VND]], 1, 0)</f>
        <v>0</v>
      </c>
      <c r="J100" s="12">
        <f>IF(G100&lt;='RawData'!$D$100,G100,0)</f>
        <v>172798.72429043663</v>
      </c>
    </row>
    <row r="101" spans="1:10" x14ac:dyDescent="0.15">
      <c r="A101" s="11" t="s">
        <v>107</v>
      </c>
      <c r="B101" s="7">
        <f>VLOOKUP(A101, RawData[], 2, 1)</f>
        <v>8.2799999999999994</v>
      </c>
      <c r="C101" s="4">
        <v>197000</v>
      </c>
      <c r="D101" s="4">
        <f t="shared" si="11"/>
        <v>109999.94400080963</v>
      </c>
      <c r="E101" s="4">
        <f t="shared" si="7"/>
        <v>165238.72429043663</v>
      </c>
      <c r="F101" s="4">
        <f t="shared" si="8"/>
        <v>534281.10730755492</v>
      </c>
      <c r="G101" s="7">
        <f t="shared" si="10"/>
        <v>109999.94400080963</v>
      </c>
      <c r="H101" s="7" t="str">
        <f t="shared" si="9"/>
        <v>Basic</v>
      </c>
      <c r="I101" s="22">
        <f>IF(OptimizedTable[[#This Row],[MinCost]] &gt; OptimizedTable[[#This Row],[WTP_VND]], 1, 0)</f>
        <v>0</v>
      </c>
      <c r="J101" s="12">
        <f>IF(G101&lt;='RawData'!$D$101,G101,0)</f>
        <v>109999.94400080963</v>
      </c>
    </row>
    <row r="102" spans="1:10" x14ac:dyDescent="0.15">
      <c r="A102" s="11" t="s">
        <v>108</v>
      </c>
      <c r="B102" s="7">
        <f>VLOOKUP(A102, RawData[], 2, 1)</f>
        <v>3.05</v>
      </c>
      <c r="C102" s="4">
        <v>131000</v>
      </c>
      <c r="D102" s="4">
        <f t="shared" si="11"/>
        <v>109999.94400080963</v>
      </c>
      <c r="E102" s="4">
        <f t="shared" si="7"/>
        <v>165238.72429043663</v>
      </c>
      <c r="F102" s="4">
        <f t="shared" si="8"/>
        <v>534281.10730755492</v>
      </c>
      <c r="G102" s="7">
        <f t="shared" si="10"/>
        <v>109999.94400080963</v>
      </c>
      <c r="H102" s="7" t="str">
        <f t="shared" si="9"/>
        <v>Basic</v>
      </c>
      <c r="I102" s="22">
        <f>IF(OptimizedTable[[#This Row],[MinCost]] &gt; OptimizedTable[[#This Row],[WTP_VND]], 1, 0)</f>
        <v>0</v>
      </c>
      <c r="J102" s="12">
        <f>IF(G102&lt;='RawData'!$D$102,G102,0)</f>
        <v>0</v>
      </c>
    </row>
    <row r="103" spans="1:10" x14ac:dyDescent="0.15">
      <c r="A103" s="11" t="s">
        <v>109</v>
      </c>
      <c r="B103" s="7">
        <f>VLOOKUP(A103, RawData[], 2, 1)</f>
        <v>11.08</v>
      </c>
      <c r="C103" s="4">
        <v>177000</v>
      </c>
      <c r="D103" s="4">
        <f t="shared" si="11"/>
        <v>119719.94400080963</v>
      </c>
      <c r="E103" s="4">
        <f t="shared" si="7"/>
        <v>165238.72429043663</v>
      </c>
      <c r="F103" s="4">
        <f t="shared" si="8"/>
        <v>534281.10730755492</v>
      </c>
      <c r="G103" s="7">
        <f t="shared" si="10"/>
        <v>119719.94400080963</v>
      </c>
      <c r="H103" s="7" t="str">
        <f t="shared" si="9"/>
        <v>Basic</v>
      </c>
      <c r="I103" s="22">
        <f>IF(OptimizedTable[[#This Row],[MinCost]] &gt; OptimizedTable[[#This Row],[WTP_VND]], 1, 0)</f>
        <v>0</v>
      </c>
      <c r="J103" s="12">
        <f>IF(G103&lt;='RawData'!$D$103,G103,0)</f>
        <v>119719.94400080963</v>
      </c>
    </row>
    <row r="104" spans="1:10" x14ac:dyDescent="0.15">
      <c r="A104" s="11" t="s">
        <v>110</v>
      </c>
      <c r="B104" s="7">
        <f>VLOOKUP(A104, RawData[], 2, 1)</f>
        <v>15.07</v>
      </c>
      <c r="C104" s="4">
        <v>222000</v>
      </c>
      <c r="D104" s="4">
        <f t="shared" si="11"/>
        <v>155629.94400080963</v>
      </c>
      <c r="E104" s="4">
        <f t="shared" si="7"/>
        <v>165238.72429043663</v>
      </c>
      <c r="F104" s="4">
        <f t="shared" si="8"/>
        <v>534281.10730755492</v>
      </c>
      <c r="G104" s="7">
        <f t="shared" si="10"/>
        <v>155629.94400080963</v>
      </c>
      <c r="H104" s="7" t="str">
        <f t="shared" si="9"/>
        <v>Basic</v>
      </c>
      <c r="I104" s="22">
        <f>IF(OptimizedTable[[#This Row],[MinCost]] &gt; OptimizedTable[[#This Row],[WTP_VND]], 1, 0)</f>
        <v>0</v>
      </c>
      <c r="J104" s="12">
        <f>IF(G104&lt;='RawData'!$D$104,G104,0)</f>
        <v>155629.94400080963</v>
      </c>
    </row>
    <row r="105" spans="1:10" x14ac:dyDescent="0.15">
      <c r="A105" s="11" t="s">
        <v>111</v>
      </c>
      <c r="B105" s="7">
        <f>VLOOKUP(A105, RawData[], 2, 1)</f>
        <v>0.16</v>
      </c>
      <c r="C105" s="4">
        <v>136000</v>
      </c>
      <c r="D105" s="4">
        <f t="shared" si="11"/>
        <v>109999.94400080963</v>
      </c>
      <c r="E105" s="4">
        <f t="shared" si="7"/>
        <v>165238.72429043663</v>
      </c>
      <c r="F105" s="4">
        <f t="shared" si="8"/>
        <v>534281.10730755492</v>
      </c>
      <c r="G105" s="7">
        <f t="shared" si="10"/>
        <v>109999.94400080963</v>
      </c>
      <c r="H105" s="7" t="str">
        <f t="shared" si="9"/>
        <v>Basic</v>
      </c>
      <c r="I105" s="22">
        <f>IF(OptimizedTable[[#This Row],[MinCost]] &gt; OptimizedTable[[#This Row],[WTP_VND]], 1, 0)</f>
        <v>0</v>
      </c>
      <c r="J105" s="12">
        <f>IF(G105&lt;='RawData'!$D$105,G105,0)</f>
        <v>0</v>
      </c>
    </row>
    <row r="106" spans="1:10" x14ac:dyDescent="0.15">
      <c r="A106" s="11" t="s">
        <v>112</v>
      </c>
      <c r="B106" s="7">
        <f>VLOOKUP(A106, RawData[], 2, 1)</f>
        <v>1.68</v>
      </c>
      <c r="C106" s="4">
        <v>151000</v>
      </c>
      <c r="D106" s="4">
        <f t="shared" si="11"/>
        <v>109999.94400080963</v>
      </c>
      <c r="E106" s="4">
        <f t="shared" si="7"/>
        <v>165238.72429043663</v>
      </c>
      <c r="F106" s="4">
        <f t="shared" si="8"/>
        <v>534281.10730755492</v>
      </c>
      <c r="G106" s="7">
        <f t="shared" si="10"/>
        <v>109999.94400080963</v>
      </c>
      <c r="H106" s="7" t="str">
        <f t="shared" si="9"/>
        <v>Basic</v>
      </c>
      <c r="I106" s="22">
        <f>IF(OptimizedTable[[#This Row],[MinCost]] &gt; OptimizedTable[[#This Row],[WTP_VND]], 1, 0)</f>
        <v>0</v>
      </c>
      <c r="J106" s="12">
        <f>IF(G106&lt;='RawData'!$D$106,G106,0)</f>
        <v>0</v>
      </c>
    </row>
    <row r="107" spans="1:10" x14ac:dyDescent="0.15">
      <c r="A107" s="11" t="s">
        <v>113</v>
      </c>
      <c r="B107" s="7">
        <f>VLOOKUP(A107, RawData[], 2, 1)</f>
        <v>2.81</v>
      </c>
      <c r="C107" s="4">
        <v>166000</v>
      </c>
      <c r="D107" s="4">
        <f t="shared" si="11"/>
        <v>109999.94400080963</v>
      </c>
      <c r="E107" s="4">
        <f t="shared" si="7"/>
        <v>165238.72429043663</v>
      </c>
      <c r="F107" s="4">
        <f t="shared" si="8"/>
        <v>534281.10730755492</v>
      </c>
      <c r="G107" s="7">
        <f t="shared" si="10"/>
        <v>109999.94400080963</v>
      </c>
      <c r="H107" s="7" t="str">
        <f t="shared" si="9"/>
        <v>Basic</v>
      </c>
      <c r="I107" s="22">
        <f>IF(OptimizedTable[[#This Row],[MinCost]] &gt; OptimizedTable[[#This Row],[WTP_VND]], 1, 0)</f>
        <v>0</v>
      </c>
      <c r="J107" s="12">
        <f>IF(G107&lt;='RawData'!$D$107,G107,0)</f>
        <v>109999.94400080963</v>
      </c>
    </row>
    <row r="108" spans="1:10" x14ac:dyDescent="0.15">
      <c r="A108" s="11" t="s">
        <v>114</v>
      </c>
      <c r="B108" s="7">
        <f>VLOOKUP(A108, RawData[], 2, 1)</f>
        <v>0.92</v>
      </c>
      <c r="C108" s="4">
        <v>135000</v>
      </c>
      <c r="D108" s="4">
        <f t="shared" si="11"/>
        <v>109999.94400080963</v>
      </c>
      <c r="E108" s="4">
        <f t="shared" si="7"/>
        <v>165238.72429043663</v>
      </c>
      <c r="F108" s="4">
        <f t="shared" si="8"/>
        <v>534281.10730755492</v>
      </c>
      <c r="G108" s="7">
        <f t="shared" si="10"/>
        <v>109999.94400080963</v>
      </c>
      <c r="H108" s="7" t="str">
        <f t="shared" si="9"/>
        <v>Basic</v>
      </c>
      <c r="I108" s="22">
        <f>IF(OptimizedTable[[#This Row],[MinCost]] &gt; OptimizedTable[[#This Row],[WTP_VND]], 1, 0)</f>
        <v>0</v>
      </c>
      <c r="J108" s="12">
        <f>IF(G108&lt;='RawData'!$D$108,G108,0)</f>
        <v>0</v>
      </c>
    </row>
    <row r="109" spans="1:10" x14ac:dyDescent="0.15">
      <c r="A109" s="11" t="s">
        <v>115</v>
      </c>
      <c r="B109" s="7">
        <f>VLOOKUP(A109, RawData[], 2, 1)</f>
        <v>19.84</v>
      </c>
      <c r="C109" s="4">
        <v>248000</v>
      </c>
      <c r="D109" s="4">
        <f t="shared" si="11"/>
        <v>198559.94400080963</v>
      </c>
      <c r="E109" s="4">
        <f t="shared" si="7"/>
        <v>165238.72429043663</v>
      </c>
      <c r="F109" s="4">
        <f t="shared" si="8"/>
        <v>534281.10730755492</v>
      </c>
      <c r="G109" s="7">
        <f t="shared" si="10"/>
        <v>165238.72429043663</v>
      </c>
      <c r="H109" s="7" t="str">
        <f t="shared" si="9"/>
        <v>Advanced</v>
      </c>
      <c r="I109" s="22">
        <f>IF(OptimizedTable[[#This Row],[MinCost]] &gt; OptimizedTable[[#This Row],[WTP_VND]], 1, 0)</f>
        <v>0</v>
      </c>
      <c r="J109" s="12">
        <f>IF(G109&lt;='RawData'!$D$109,G109,0)</f>
        <v>165238.72429043663</v>
      </c>
    </row>
    <row r="110" spans="1:10" x14ac:dyDescent="0.15">
      <c r="A110" s="11" t="s">
        <v>116</v>
      </c>
      <c r="B110" s="7">
        <f>VLOOKUP(A110, RawData[], 2, 1)</f>
        <v>0.22</v>
      </c>
      <c r="C110" s="4">
        <v>120000</v>
      </c>
      <c r="D110" s="4">
        <f t="shared" si="11"/>
        <v>109999.94400080963</v>
      </c>
      <c r="E110" s="4">
        <f t="shared" si="7"/>
        <v>165238.72429043663</v>
      </c>
      <c r="F110" s="4">
        <f t="shared" si="8"/>
        <v>534281.10730755492</v>
      </c>
      <c r="G110" s="7">
        <f t="shared" si="10"/>
        <v>109999.94400080963</v>
      </c>
      <c r="H110" s="7" t="str">
        <f t="shared" si="9"/>
        <v>Basic</v>
      </c>
      <c r="I110" s="22">
        <f>IF(OptimizedTable[[#This Row],[MinCost]] &gt; OptimizedTable[[#This Row],[WTP_VND]], 1, 0)</f>
        <v>0</v>
      </c>
      <c r="J110" s="12">
        <f>IF(G110&lt;='RawData'!$D$110,G110,0)</f>
        <v>0</v>
      </c>
    </row>
    <row r="111" spans="1:10" x14ac:dyDescent="0.15">
      <c r="A111" s="11" t="s">
        <v>117</v>
      </c>
      <c r="B111" s="7">
        <f>VLOOKUP(A111, RawData[], 2, 1)</f>
        <v>101.52</v>
      </c>
      <c r="C111" s="4">
        <v>656000</v>
      </c>
      <c r="D111" s="4">
        <f t="shared" si="11"/>
        <v>933679.94400080969</v>
      </c>
      <c r="E111" s="4">
        <f t="shared" si="7"/>
        <v>898918.7242904366</v>
      </c>
      <c r="F111" s="4">
        <f t="shared" si="8"/>
        <v>534281.10730755492</v>
      </c>
      <c r="G111" s="7">
        <f t="shared" si="10"/>
        <v>534281.10730755492</v>
      </c>
      <c r="H111" s="7" t="str">
        <f t="shared" si="9"/>
        <v>Unlimited</v>
      </c>
      <c r="I111" s="22">
        <f>IF(OptimizedTable[[#This Row],[MinCost]] &gt; OptimizedTable[[#This Row],[WTP_VND]], 1, 0)</f>
        <v>0</v>
      </c>
      <c r="J111" s="12">
        <f>IF(G111&lt;='RawData'!$D$111,G111,0)</f>
        <v>534281.10730755492</v>
      </c>
    </row>
    <row r="112" spans="1:10" x14ac:dyDescent="0.15">
      <c r="A112" s="11" t="s">
        <v>118</v>
      </c>
      <c r="B112" s="7">
        <f>VLOOKUP(A112, RawData[], 2, 1)</f>
        <v>5.49</v>
      </c>
      <c r="C112" s="4">
        <v>203000</v>
      </c>
      <c r="D112" s="4">
        <f t="shared" si="11"/>
        <v>109999.94400080963</v>
      </c>
      <c r="E112" s="4">
        <f t="shared" si="7"/>
        <v>165238.72429043663</v>
      </c>
      <c r="F112" s="4">
        <f t="shared" si="8"/>
        <v>534281.10730755492</v>
      </c>
      <c r="G112" s="7">
        <f t="shared" si="10"/>
        <v>109999.94400080963</v>
      </c>
      <c r="H112" s="7" t="str">
        <f t="shared" si="9"/>
        <v>Basic</v>
      </c>
      <c r="I112" s="22">
        <f>IF(OptimizedTable[[#This Row],[MinCost]] &gt; OptimizedTable[[#This Row],[WTP_VND]], 1, 0)</f>
        <v>0</v>
      </c>
      <c r="J112" s="12">
        <f>IF(G112&lt;='RawData'!$D$112,G112,0)</f>
        <v>109999.94400080963</v>
      </c>
    </row>
    <row r="113" spans="1:10" x14ac:dyDescent="0.15">
      <c r="A113" s="11" t="s">
        <v>119</v>
      </c>
      <c r="B113" s="7">
        <f>VLOOKUP(A113, RawData[], 2, 1)</f>
        <v>28.64</v>
      </c>
      <c r="C113" s="4">
        <v>293000</v>
      </c>
      <c r="D113" s="4">
        <f t="shared" si="11"/>
        <v>277759.94400080963</v>
      </c>
      <c r="E113" s="4">
        <f t="shared" si="7"/>
        <v>242998.72429043663</v>
      </c>
      <c r="F113" s="4">
        <f t="shared" si="8"/>
        <v>534281.10730755492</v>
      </c>
      <c r="G113" s="7">
        <f t="shared" si="10"/>
        <v>242998.72429043663</v>
      </c>
      <c r="H113" s="7" t="str">
        <f t="shared" si="9"/>
        <v>Advanced</v>
      </c>
      <c r="I113" s="22">
        <f>IF(OptimizedTable[[#This Row],[MinCost]] &gt; OptimizedTable[[#This Row],[WTP_VND]], 1, 0)</f>
        <v>0</v>
      </c>
      <c r="J113" s="12">
        <f>IF(G113&lt;='RawData'!$D$113,G113,0)</f>
        <v>242998.72429043663</v>
      </c>
    </row>
    <row r="114" spans="1:10" x14ac:dyDescent="0.15">
      <c r="A114" s="11" t="s">
        <v>120</v>
      </c>
      <c r="B114" s="7">
        <f>VLOOKUP(A114, RawData[], 2, 1)</f>
        <v>1.51</v>
      </c>
      <c r="C114" s="4">
        <v>147000</v>
      </c>
      <c r="D114" s="4">
        <f t="shared" si="11"/>
        <v>109999.94400080963</v>
      </c>
      <c r="E114" s="4">
        <f t="shared" si="7"/>
        <v>165238.72429043663</v>
      </c>
      <c r="F114" s="4">
        <f t="shared" si="8"/>
        <v>534281.10730755492</v>
      </c>
      <c r="G114" s="7">
        <f t="shared" si="10"/>
        <v>109999.94400080963</v>
      </c>
      <c r="H114" s="7" t="str">
        <f t="shared" si="9"/>
        <v>Basic</v>
      </c>
      <c r="I114" s="22">
        <f>IF(OptimizedTable[[#This Row],[MinCost]] &gt; OptimizedTable[[#This Row],[WTP_VND]], 1, 0)</f>
        <v>0</v>
      </c>
      <c r="J114" s="12">
        <f>IF(G114&lt;='RawData'!$D$114,G114,0)</f>
        <v>0</v>
      </c>
    </row>
    <row r="115" spans="1:10" x14ac:dyDescent="0.15">
      <c r="A115" s="11" t="s">
        <v>121</v>
      </c>
      <c r="B115" s="7">
        <f>VLOOKUP(A115, RawData[], 2, 1)</f>
        <v>3.39</v>
      </c>
      <c r="C115" s="4">
        <v>127000</v>
      </c>
      <c r="D115" s="4">
        <f t="shared" si="11"/>
        <v>109999.94400080963</v>
      </c>
      <c r="E115" s="4">
        <f t="shared" si="7"/>
        <v>165238.72429043663</v>
      </c>
      <c r="F115" s="4">
        <f t="shared" si="8"/>
        <v>534281.10730755492</v>
      </c>
      <c r="G115" s="7">
        <f t="shared" si="10"/>
        <v>109999.94400080963</v>
      </c>
      <c r="H115" s="7" t="str">
        <f t="shared" si="9"/>
        <v>Basic</v>
      </c>
      <c r="I115" s="22">
        <f>IF(OptimizedTable[[#This Row],[MinCost]] &gt; OptimizedTable[[#This Row],[WTP_VND]], 1, 0)</f>
        <v>0</v>
      </c>
      <c r="J115" s="12">
        <f>IF(G115&lt;='RawData'!$D$115,G115,0)</f>
        <v>0</v>
      </c>
    </row>
    <row r="116" spans="1:10" x14ac:dyDescent="0.15">
      <c r="A116" s="11" t="s">
        <v>122</v>
      </c>
      <c r="B116" s="7">
        <f>VLOOKUP(A116, RawData[], 2, 1)</f>
        <v>4.6399999999999997</v>
      </c>
      <c r="C116" s="4">
        <v>166000</v>
      </c>
      <c r="D116" s="4">
        <f t="shared" si="11"/>
        <v>109999.94400080963</v>
      </c>
      <c r="E116" s="4">
        <f t="shared" si="7"/>
        <v>165238.72429043663</v>
      </c>
      <c r="F116" s="4">
        <f t="shared" si="8"/>
        <v>534281.10730755492</v>
      </c>
      <c r="G116" s="7">
        <f t="shared" si="10"/>
        <v>109999.94400080963</v>
      </c>
      <c r="H116" s="7" t="str">
        <f t="shared" si="9"/>
        <v>Basic</v>
      </c>
      <c r="I116" s="22">
        <f>IF(OptimizedTable[[#This Row],[MinCost]] &gt; OptimizedTable[[#This Row],[WTP_VND]], 1, 0)</f>
        <v>0</v>
      </c>
      <c r="J116" s="12">
        <f>IF(G116&lt;='RawData'!$D$116,G116,0)</f>
        <v>109999.94400080963</v>
      </c>
    </row>
    <row r="117" spans="1:10" x14ac:dyDescent="0.15">
      <c r="A117" s="11" t="s">
        <v>123</v>
      </c>
      <c r="B117" s="7">
        <f>VLOOKUP(A117, RawData[], 2, 1)</f>
        <v>118.73</v>
      </c>
      <c r="C117" s="4">
        <v>707000</v>
      </c>
      <c r="D117" s="4">
        <f t="shared" si="11"/>
        <v>1088569.9440008097</v>
      </c>
      <c r="E117" s="4">
        <f t="shared" si="7"/>
        <v>1053808.7242904366</v>
      </c>
      <c r="F117" s="4">
        <f t="shared" si="8"/>
        <v>534281.10730755492</v>
      </c>
      <c r="G117" s="7">
        <f t="shared" si="10"/>
        <v>534281.10730755492</v>
      </c>
      <c r="H117" s="7" t="str">
        <f t="shared" si="9"/>
        <v>Unlimited</v>
      </c>
      <c r="I117" s="22">
        <f>IF(OptimizedTable[[#This Row],[MinCost]] &gt; OptimizedTable[[#This Row],[WTP_VND]], 1, 0)</f>
        <v>0</v>
      </c>
      <c r="J117" s="12">
        <f>IF(G117&lt;='RawData'!$D$117,G117,0)</f>
        <v>534281.10730755492</v>
      </c>
    </row>
    <row r="118" spans="1:10" x14ac:dyDescent="0.15">
      <c r="A118" s="11" t="s">
        <v>124</v>
      </c>
      <c r="B118" s="7">
        <f>VLOOKUP(A118, RawData[], 2, 1)</f>
        <v>86.57</v>
      </c>
      <c r="C118" s="4">
        <v>586000</v>
      </c>
      <c r="D118" s="4">
        <f t="shared" si="11"/>
        <v>799129.94400080945</v>
      </c>
      <c r="E118" s="4">
        <f t="shared" si="7"/>
        <v>764368.72429043648</v>
      </c>
      <c r="F118" s="4">
        <f t="shared" si="8"/>
        <v>534281.10730755492</v>
      </c>
      <c r="G118" s="7">
        <f t="shared" si="10"/>
        <v>534281.10730755492</v>
      </c>
      <c r="H118" s="7" t="str">
        <f t="shared" si="9"/>
        <v>Unlimited</v>
      </c>
      <c r="I118" s="22">
        <f>IF(OptimizedTable[[#This Row],[MinCost]] &gt; OptimizedTable[[#This Row],[WTP_VND]], 1, 0)</f>
        <v>0</v>
      </c>
      <c r="J118" s="12">
        <f>IF(G118&lt;='RawData'!$D$118,G118,0)</f>
        <v>534281.10730755492</v>
      </c>
    </row>
    <row r="119" spans="1:10" x14ac:dyDescent="0.15">
      <c r="A119" s="11" t="s">
        <v>125</v>
      </c>
      <c r="B119" s="7">
        <f>VLOOKUP(A119, RawData[], 2, 1)</f>
        <v>3.64</v>
      </c>
      <c r="C119" s="4">
        <v>152000</v>
      </c>
      <c r="D119" s="4">
        <f t="shared" si="11"/>
        <v>109999.94400080963</v>
      </c>
      <c r="E119" s="4">
        <f t="shared" si="7"/>
        <v>165238.72429043663</v>
      </c>
      <c r="F119" s="4">
        <f t="shared" si="8"/>
        <v>534281.10730755492</v>
      </c>
      <c r="G119" s="7">
        <f t="shared" si="10"/>
        <v>109999.94400080963</v>
      </c>
      <c r="H119" s="7" t="str">
        <f t="shared" si="9"/>
        <v>Basic</v>
      </c>
      <c r="I119" s="22">
        <f>IF(OptimizedTable[[#This Row],[MinCost]] &gt; OptimizedTable[[#This Row],[WTP_VND]], 1, 0)</f>
        <v>0</v>
      </c>
      <c r="J119" s="12">
        <f>IF(G119&lt;='RawData'!$D$119,G119,0)</f>
        <v>0</v>
      </c>
    </row>
    <row r="120" spans="1:10" x14ac:dyDescent="0.15">
      <c r="A120" s="11" t="s">
        <v>126</v>
      </c>
      <c r="B120" s="7">
        <f>VLOOKUP(A120, RawData[], 2, 1)</f>
        <v>25.71</v>
      </c>
      <c r="C120" s="4">
        <v>305000</v>
      </c>
      <c r="D120" s="4">
        <f t="shared" si="11"/>
        <v>251389.94400080963</v>
      </c>
      <c r="E120" s="4">
        <f t="shared" si="7"/>
        <v>216628.72429043663</v>
      </c>
      <c r="F120" s="4">
        <f t="shared" si="8"/>
        <v>534281.10730755492</v>
      </c>
      <c r="G120" s="7">
        <f t="shared" si="10"/>
        <v>216628.72429043663</v>
      </c>
      <c r="H120" s="7" t="str">
        <f t="shared" si="9"/>
        <v>Advanced</v>
      </c>
      <c r="I120" s="22">
        <f>IF(OptimizedTable[[#This Row],[MinCost]] &gt; OptimizedTable[[#This Row],[WTP_VND]], 1, 0)</f>
        <v>0</v>
      </c>
      <c r="J120" s="12">
        <f>IF(G120&lt;='RawData'!$D$120,G120,0)</f>
        <v>216628.72429043663</v>
      </c>
    </row>
    <row r="121" spans="1:10" x14ac:dyDescent="0.15">
      <c r="A121" s="11" t="s">
        <v>127</v>
      </c>
      <c r="B121" s="7">
        <f>VLOOKUP(A121, RawData[], 2, 1)</f>
        <v>0.47</v>
      </c>
      <c r="C121" s="4">
        <v>145000</v>
      </c>
      <c r="D121" s="4">
        <f t="shared" si="11"/>
        <v>109999.94400080963</v>
      </c>
      <c r="E121" s="4">
        <f t="shared" si="7"/>
        <v>165238.72429043663</v>
      </c>
      <c r="F121" s="4">
        <f t="shared" si="8"/>
        <v>534281.10730755492</v>
      </c>
      <c r="G121" s="7">
        <f t="shared" si="10"/>
        <v>109999.94400080963</v>
      </c>
      <c r="H121" s="7" t="str">
        <f t="shared" si="9"/>
        <v>Basic</v>
      </c>
      <c r="I121" s="22">
        <f>IF(OptimizedTable[[#This Row],[MinCost]] &gt; OptimizedTable[[#This Row],[WTP_VND]], 1, 0)</f>
        <v>0</v>
      </c>
      <c r="J121" s="12">
        <f>IF(G121&lt;='RawData'!$D$121,G121,0)</f>
        <v>0</v>
      </c>
    </row>
    <row r="122" spans="1:10" x14ac:dyDescent="0.15">
      <c r="A122" s="11" t="s">
        <v>128</v>
      </c>
      <c r="B122" s="7">
        <f>VLOOKUP(A122, RawData[], 2, 1)</f>
        <v>6.49</v>
      </c>
      <c r="C122" s="4">
        <v>160000</v>
      </c>
      <c r="D122" s="4">
        <f t="shared" si="11"/>
        <v>109999.94400080963</v>
      </c>
      <c r="E122" s="4">
        <f t="shared" si="7"/>
        <v>165238.72429043663</v>
      </c>
      <c r="F122" s="4">
        <f t="shared" si="8"/>
        <v>534281.10730755492</v>
      </c>
      <c r="G122" s="7">
        <f t="shared" si="10"/>
        <v>109999.94400080963</v>
      </c>
      <c r="H122" s="7" t="str">
        <f t="shared" si="9"/>
        <v>Basic</v>
      </c>
      <c r="I122" s="22">
        <f>IF(OptimizedTable[[#This Row],[MinCost]] &gt; OptimizedTable[[#This Row],[WTP_VND]], 1, 0)</f>
        <v>0</v>
      </c>
      <c r="J122" s="12">
        <f>IF(G122&lt;='RawData'!$D$122,G122,0)</f>
        <v>109999.94400080963</v>
      </c>
    </row>
    <row r="123" spans="1:10" x14ac:dyDescent="0.15">
      <c r="A123" s="11" t="s">
        <v>129</v>
      </c>
      <c r="B123" s="7">
        <f>VLOOKUP(A123, RawData[], 2, 1)</f>
        <v>7.31</v>
      </c>
      <c r="C123" s="4">
        <v>174000</v>
      </c>
      <c r="D123" s="4">
        <f t="shared" si="11"/>
        <v>109999.94400080963</v>
      </c>
      <c r="E123" s="4">
        <f t="shared" si="7"/>
        <v>165238.72429043663</v>
      </c>
      <c r="F123" s="4">
        <f t="shared" si="8"/>
        <v>534281.10730755492</v>
      </c>
      <c r="G123" s="7">
        <f t="shared" si="10"/>
        <v>109999.94400080963</v>
      </c>
      <c r="H123" s="7" t="str">
        <f t="shared" si="9"/>
        <v>Basic</v>
      </c>
      <c r="I123" s="22">
        <f>IF(OptimizedTable[[#This Row],[MinCost]] &gt; OptimizedTable[[#This Row],[WTP_VND]], 1, 0)</f>
        <v>0</v>
      </c>
      <c r="J123" s="12">
        <f>IF(G123&lt;='RawData'!$D$123,G123,0)</f>
        <v>109999.94400080963</v>
      </c>
    </row>
    <row r="124" spans="1:10" x14ac:dyDescent="0.15">
      <c r="A124" s="11" t="s">
        <v>130</v>
      </c>
      <c r="B124" s="7">
        <f>VLOOKUP(A124, RawData[], 2, 1)</f>
        <v>6.6</v>
      </c>
      <c r="C124" s="4">
        <v>165000</v>
      </c>
      <c r="D124" s="4">
        <f t="shared" si="11"/>
        <v>109999.94400080963</v>
      </c>
      <c r="E124" s="4">
        <f t="shared" si="7"/>
        <v>165238.72429043663</v>
      </c>
      <c r="F124" s="4">
        <f t="shared" si="8"/>
        <v>534281.10730755492</v>
      </c>
      <c r="G124" s="7">
        <f t="shared" si="10"/>
        <v>109999.94400080963</v>
      </c>
      <c r="H124" s="7" t="str">
        <f t="shared" si="9"/>
        <v>Basic</v>
      </c>
      <c r="I124" s="22">
        <f>IF(OptimizedTable[[#This Row],[MinCost]] &gt; OptimizedTable[[#This Row],[WTP_VND]], 1, 0)</f>
        <v>0</v>
      </c>
      <c r="J124" s="12">
        <f>IF(G124&lt;='RawData'!$D$124,G124,0)</f>
        <v>109999.94400080963</v>
      </c>
    </row>
    <row r="125" spans="1:10" x14ac:dyDescent="0.15">
      <c r="A125" s="11" t="s">
        <v>131</v>
      </c>
      <c r="B125" s="7">
        <f>VLOOKUP(A125, RawData[], 2, 1)</f>
        <v>5.48</v>
      </c>
      <c r="C125" s="4">
        <v>189000</v>
      </c>
      <c r="D125" s="4">
        <f t="shared" si="11"/>
        <v>109999.94400080963</v>
      </c>
      <c r="E125" s="4">
        <f t="shared" si="7"/>
        <v>165238.72429043663</v>
      </c>
      <c r="F125" s="4">
        <f t="shared" si="8"/>
        <v>534281.10730755492</v>
      </c>
      <c r="G125" s="7">
        <f t="shared" si="10"/>
        <v>109999.94400080963</v>
      </c>
      <c r="H125" s="7" t="str">
        <f t="shared" si="9"/>
        <v>Basic</v>
      </c>
      <c r="I125" s="22">
        <f>IF(OptimizedTable[[#This Row],[MinCost]] &gt; OptimizedTable[[#This Row],[WTP_VND]], 1, 0)</f>
        <v>0</v>
      </c>
      <c r="J125" s="12">
        <f>IF(G125&lt;='RawData'!$D$125,G125,0)</f>
        <v>109999.94400080963</v>
      </c>
    </row>
    <row r="126" spans="1:10" x14ac:dyDescent="0.15">
      <c r="A126" s="11" t="s">
        <v>132</v>
      </c>
      <c r="B126" s="7">
        <f>VLOOKUP(A126, RawData[], 2, 1)</f>
        <v>2.15</v>
      </c>
      <c r="C126" s="4">
        <v>155000</v>
      </c>
      <c r="D126" s="4">
        <f t="shared" si="11"/>
        <v>109999.94400080963</v>
      </c>
      <c r="E126" s="4">
        <f t="shared" si="7"/>
        <v>165238.72429043663</v>
      </c>
      <c r="F126" s="4">
        <f t="shared" si="8"/>
        <v>534281.10730755492</v>
      </c>
      <c r="G126" s="7">
        <f t="shared" si="10"/>
        <v>109999.94400080963</v>
      </c>
      <c r="H126" s="7" t="str">
        <f t="shared" si="9"/>
        <v>Basic</v>
      </c>
      <c r="I126" s="22">
        <f>IF(OptimizedTable[[#This Row],[MinCost]] &gt; OptimizedTable[[#This Row],[WTP_VND]], 1, 0)</f>
        <v>0</v>
      </c>
      <c r="J126" s="12">
        <f>IF(G126&lt;='RawData'!$D$126,G126,0)</f>
        <v>0</v>
      </c>
    </row>
    <row r="127" spans="1:10" x14ac:dyDescent="0.15">
      <c r="A127" s="11" t="s">
        <v>133</v>
      </c>
      <c r="B127" s="7">
        <f>VLOOKUP(A127, RawData[], 2, 1)</f>
        <v>28.28</v>
      </c>
      <c r="C127" s="4">
        <v>292000</v>
      </c>
      <c r="D127" s="4">
        <f t="shared" si="11"/>
        <v>274519.94400080963</v>
      </c>
      <c r="E127" s="4">
        <f t="shared" si="7"/>
        <v>239758.72429043666</v>
      </c>
      <c r="F127" s="4">
        <f t="shared" si="8"/>
        <v>534281.10730755492</v>
      </c>
      <c r="G127" s="7">
        <f t="shared" si="10"/>
        <v>239758.72429043666</v>
      </c>
      <c r="H127" s="7" t="str">
        <f t="shared" si="9"/>
        <v>Advanced</v>
      </c>
      <c r="I127" s="22">
        <f>IF(OptimizedTable[[#This Row],[MinCost]] &gt; OptimizedTable[[#This Row],[WTP_VND]], 1, 0)</f>
        <v>0</v>
      </c>
      <c r="J127" s="12">
        <f>IF(G127&lt;='RawData'!$D$127,G127,0)</f>
        <v>239758.72429043666</v>
      </c>
    </row>
    <row r="128" spans="1:10" x14ac:dyDescent="0.15">
      <c r="A128" s="11" t="s">
        <v>134</v>
      </c>
      <c r="B128" s="7">
        <f>VLOOKUP(A128, RawData[], 2, 1)</f>
        <v>70.7</v>
      </c>
      <c r="C128" s="4">
        <v>484000</v>
      </c>
      <c r="D128" s="4">
        <f t="shared" si="11"/>
        <v>656299.94400080969</v>
      </c>
      <c r="E128" s="4">
        <f t="shared" si="7"/>
        <v>621538.7242904366</v>
      </c>
      <c r="F128" s="4">
        <f t="shared" si="8"/>
        <v>534281.10730755492</v>
      </c>
      <c r="G128" s="7">
        <f t="shared" si="10"/>
        <v>534281.10730755492</v>
      </c>
      <c r="H128" s="7" t="str">
        <f t="shared" si="9"/>
        <v>Unlimited</v>
      </c>
      <c r="I128" s="22">
        <f>IF(OptimizedTable[[#This Row],[MinCost]] &gt; OptimizedTable[[#This Row],[WTP_VND]], 1, 0)</f>
        <v>1</v>
      </c>
      <c r="J128" s="12">
        <f>IF(G128&lt;='RawData'!$D$128,G128,0)</f>
        <v>0</v>
      </c>
    </row>
    <row r="129" spans="1:10" x14ac:dyDescent="0.15">
      <c r="A129" s="11" t="s">
        <v>135</v>
      </c>
      <c r="B129" s="7">
        <f>VLOOKUP(A129, RawData[], 2, 1)</f>
        <v>2.41</v>
      </c>
      <c r="C129" s="4">
        <v>157000</v>
      </c>
      <c r="D129" s="4">
        <f t="shared" si="11"/>
        <v>109999.94400080963</v>
      </c>
      <c r="E129" s="4">
        <f t="shared" si="7"/>
        <v>165238.72429043663</v>
      </c>
      <c r="F129" s="4">
        <f t="shared" si="8"/>
        <v>534281.10730755492</v>
      </c>
      <c r="G129" s="7">
        <f t="shared" si="10"/>
        <v>109999.94400080963</v>
      </c>
      <c r="H129" s="7" t="str">
        <f t="shared" si="9"/>
        <v>Basic</v>
      </c>
      <c r="I129" s="22">
        <f>IF(OptimizedTable[[#This Row],[MinCost]] &gt; OptimizedTable[[#This Row],[WTP_VND]], 1, 0)</f>
        <v>0</v>
      </c>
      <c r="J129" s="12">
        <f>IF(G129&lt;='RawData'!$D$129,G129,0)</f>
        <v>0</v>
      </c>
    </row>
    <row r="130" spans="1:10" x14ac:dyDescent="0.15">
      <c r="A130" s="11" t="s">
        <v>136</v>
      </c>
      <c r="B130" s="7">
        <f>VLOOKUP(A130, RawData[], 2, 1)</f>
        <v>104.25</v>
      </c>
      <c r="C130" s="4">
        <v>642000</v>
      </c>
      <c r="D130" s="4">
        <f t="shared" ref="D130:D161" si="12">$M$7 + $M$10 * (MAX(0,B130-$N$7))</f>
        <v>958249.94400080969</v>
      </c>
      <c r="E130" s="4">
        <f t="shared" ref="E130:E193" si="13">$M$8 + $M$10 * (MAX(0,B130-$N$8))</f>
        <v>923488.7242904366</v>
      </c>
      <c r="F130" s="4">
        <f t="shared" ref="F130:F193" si="14">$M$9 + $M$10 * (MAX(0,B130-$N$9))</f>
        <v>534281.10730755492</v>
      </c>
      <c r="G130" s="7">
        <f t="shared" si="10"/>
        <v>534281.10730755492</v>
      </c>
      <c r="H130" s="7" t="str">
        <f t="shared" ref="H130:H193" si="15">IF(G130=D130,"Basic",IF(G130=E130,"Advanced","Unlimited"))</f>
        <v>Unlimited</v>
      </c>
      <c r="I130" s="22">
        <f>IF(OptimizedTable[[#This Row],[MinCost]] &gt; OptimizedTable[[#This Row],[WTP_VND]], 1, 0)</f>
        <v>0</v>
      </c>
      <c r="J130" s="12">
        <f>IF(G130&lt;='RawData'!$D$130,G130,0)</f>
        <v>534281.10730755492</v>
      </c>
    </row>
    <row r="131" spans="1:10" x14ac:dyDescent="0.15">
      <c r="A131" s="11" t="s">
        <v>137</v>
      </c>
      <c r="B131" s="7">
        <f>VLOOKUP(A131, RawData[], 2, 1)</f>
        <v>6.45</v>
      </c>
      <c r="C131" s="4">
        <v>169000</v>
      </c>
      <c r="D131" s="4">
        <f t="shared" si="12"/>
        <v>109999.94400080963</v>
      </c>
      <c r="E131" s="4">
        <f t="shared" si="13"/>
        <v>165238.72429043663</v>
      </c>
      <c r="F131" s="4">
        <f t="shared" si="14"/>
        <v>534281.10730755492</v>
      </c>
      <c r="G131" s="7">
        <f t="shared" ref="G131:G194" si="16">MIN(D131:F131)</f>
        <v>109999.94400080963</v>
      </c>
      <c r="H131" s="7" t="str">
        <f t="shared" si="15"/>
        <v>Basic</v>
      </c>
      <c r="I131" s="22">
        <f>IF(OptimizedTable[[#This Row],[MinCost]] &gt; OptimizedTable[[#This Row],[WTP_VND]], 1, 0)</f>
        <v>0</v>
      </c>
      <c r="J131" s="12">
        <f>IF(G131&lt;='RawData'!$D$131,G131,0)</f>
        <v>109999.94400080963</v>
      </c>
    </row>
    <row r="132" spans="1:10" x14ac:dyDescent="0.15">
      <c r="A132" s="11" t="s">
        <v>138</v>
      </c>
      <c r="B132" s="7">
        <f>VLOOKUP(A132, RawData[], 2, 1)</f>
        <v>4.1900000000000004</v>
      </c>
      <c r="C132" s="4">
        <v>164000</v>
      </c>
      <c r="D132" s="4">
        <f t="shared" si="12"/>
        <v>109999.94400080963</v>
      </c>
      <c r="E132" s="4">
        <f t="shared" si="13"/>
        <v>165238.72429043663</v>
      </c>
      <c r="F132" s="4">
        <f t="shared" si="14"/>
        <v>534281.10730755492</v>
      </c>
      <c r="G132" s="7">
        <f t="shared" si="16"/>
        <v>109999.94400080963</v>
      </c>
      <c r="H132" s="7" t="str">
        <f t="shared" si="15"/>
        <v>Basic</v>
      </c>
      <c r="I132" s="22">
        <f>IF(OptimizedTable[[#This Row],[MinCost]] &gt; OptimizedTable[[#This Row],[WTP_VND]], 1, 0)</f>
        <v>0</v>
      </c>
      <c r="J132" s="12">
        <f>IF(G132&lt;='RawData'!$D$132,G132,0)</f>
        <v>109999.94400080963</v>
      </c>
    </row>
    <row r="133" spans="1:10" x14ac:dyDescent="0.15">
      <c r="A133" s="11" t="s">
        <v>139</v>
      </c>
      <c r="B133" s="7">
        <f>VLOOKUP(A133, RawData[], 2, 1)</f>
        <v>4.3099999999999996</v>
      </c>
      <c r="C133" s="4">
        <v>148000</v>
      </c>
      <c r="D133" s="4">
        <f t="shared" si="12"/>
        <v>109999.94400080963</v>
      </c>
      <c r="E133" s="4">
        <f t="shared" si="13"/>
        <v>165238.72429043663</v>
      </c>
      <c r="F133" s="4">
        <f t="shared" si="14"/>
        <v>534281.10730755492</v>
      </c>
      <c r="G133" s="7">
        <f t="shared" si="16"/>
        <v>109999.94400080963</v>
      </c>
      <c r="H133" s="7" t="str">
        <f t="shared" si="15"/>
        <v>Basic</v>
      </c>
      <c r="I133" s="22">
        <f>IF(OptimizedTable[[#This Row],[MinCost]] &gt; OptimizedTable[[#This Row],[WTP_VND]], 1, 0)</f>
        <v>0</v>
      </c>
      <c r="J133" s="12">
        <f>IF(G133&lt;='RawData'!$D$133,G133,0)</f>
        <v>0</v>
      </c>
    </row>
    <row r="134" spans="1:10" x14ac:dyDescent="0.15">
      <c r="A134" s="11" t="s">
        <v>140</v>
      </c>
      <c r="B134" s="7">
        <f>VLOOKUP(A134, RawData[], 2, 1)</f>
        <v>14.48</v>
      </c>
      <c r="C134" s="4">
        <v>229000</v>
      </c>
      <c r="D134" s="4">
        <f t="shared" si="12"/>
        <v>150319.94400080963</v>
      </c>
      <c r="E134" s="4">
        <f t="shared" si="13"/>
        <v>165238.72429043663</v>
      </c>
      <c r="F134" s="4">
        <f t="shared" si="14"/>
        <v>534281.10730755492</v>
      </c>
      <c r="G134" s="7">
        <f t="shared" si="16"/>
        <v>150319.94400080963</v>
      </c>
      <c r="H134" s="7" t="str">
        <f t="shared" si="15"/>
        <v>Basic</v>
      </c>
      <c r="I134" s="22">
        <f>IF(OptimizedTable[[#This Row],[MinCost]] &gt; OptimizedTable[[#This Row],[WTP_VND]], 1, 0)</f>
        <v>0</v>
      </c>
      <c r="J134" s="12">
        <f>IF(G134&lt;='RawData'!$D$134,G134,0)</f>
        <v>150319.94400080963</v>
      </c>
    </row>
    <row r="135" spans="1:10" x14ac:dyDescent="0.15">
      <c r="A135" s="11" t="s">
        <v>141</v>
      </c>
      <c r="B135" s="7">
        <f>VLOOKUP(A135, RawData[], 2, 1)</f>
        <v>6.35</v>
      </c>
      <c r="C135" s="4">
        <v>177000</v>
      </c>
      <c r="D135" s="4">
        <f t="shared" si="12"/>
        <v>109999.94400080963</v>
      </c>
      <c r="E135" s="4">
        <f t="shared" si="13"/>
        <v>165238.72429043663</v>
      </c>
      <c r="F135" s="4">
        <f t="shared" si="14"/>
        <v>534281.10730755492</v>
      </c>
      <c r="G135" s="7">
        <f t="shared" si="16"/>
        <v>109999.94400080963</v>
      </c>
      <c r="H135" s="7" t="str">
        <f t="shared" si="15"/>
        <v>Basic</v>
      </c>
      <c r="I135" s="22">
        <f>IF(OptimizedTable[[#This Row],[MinCost]] &gt; OptimizedTable[[#This Row],[WTP_VND]], 1, 0)</f>
        <v>0</v>
      </c>
      <c r="J135" s="12">
        <f>IF(G135&lt;='RawData'!$D$135,G135,0)</f>
        <v>109999.94400080963</v>
      </c>
    </row>
    <row r="136" spans="1:10" x14ac:dyDescent="0.15">
      <c r="A136" s="11" t="s">
        <v>142</v>
      </c>
      <c r="B136" s="7">
        <f>VLOOKUP(A136, RawData[], 2, 1)</f>
        <v>9.94</v>
      </c>
      <c r="C136" s="4">
        <v>193000</v>
      </c>
      <c r="D136" s="4">
        <f t="shared" si="12"/>
        <v>109999.94400080963</v>
      </c>
      <c r="E136" s="4">
        <f t="shared" si="13"/>
        <v>165238.72429043663</v>
      </c>
      <c r="F136" s="4">
        <f t="shared" si="14"/>
        <v>534281.10730755492</v>
      </c>
      <c r="G136" s="7">
        <f t="shared" si="16"/>
        <v>109999.94400080963</v>
      </c>
      <c r="H136" s="7" t="str">
        <f t="shared" si="15"/>
        <v>Basic</v>
      </c>
      <c r="I136" s="22">
        <f>IF(OptimizedTable[[#This Row],[MinCost]] &gt; OptimizedTable[[#This Row],[WTP_VND]], 1, 0)</f>
        <v>0</v>
      </c>
      <c r="J136" s="12">
        <f>IF(G136&lt;='RawData'!$D$136,G136,0)</f>
        <v>109999.94400080963</v>
      </c>
    </row>
    <row r="137" spans="1:10" x14ac:dyDescent="0.15">
      <c r="A137" s="11" t="s">
        <v>143</v>
      </c>
      <c r="B137" s="7">
        <f>VLOOKUP(A137, RawData[], 2, 1)</f>
        <v>6.52</v>
      </c>
      <c r="C137" s="4">
        <v>169000</v>
      </c>
      <c r="D137" s="4">
        <f t="shared" si="12"/>
        <v>109999.94400080963</v>
      </c>
      <c r="E137" s="4">
        <f t="shared" si="13"/>
        <v>165238.72429043663</v>
      </c>
      <c r="F137" s="4">
        <f t="shared" si="14"/>
        <v>534281.10730755492</v>
      </c>
      <c r="G137" s="7">
        <f t="shared" si="16"/>
        <v>109999.94400080963</v>
      </c>
      <c r="H137" s="7" t="str">
        <f t="shared" si="15"/>
        <v>Basic</v>
      </c>
      <c r="I137" s="22">
        <f>IF(OptimizedTable[[#This Row],[MinCost]] &gt; OptimizedTable[[#This Row],[WTP_VND]], 1, 0)</f>
        <v>0</v>
      </c>
      <c r="J137" s="12">
        <f>IF(G137&lt;='RawData'!$D$137,G137,0)</f>
        <v>109999.94400080963</v>
      </c>
    </row>
    <row r="138" spans="1:10" x14ac:dyDescent="0.15">
      <c r="A138" s="11" t="s">
        <v>144</v>
      </c>
      <c r="B138" s="7">
        <f>VLOOKUP(A138, RawData[], 2, 1)</f>
        <v>0.6</v>
      </c>
      <c r="C138" s="4">
        <v>114000</v>
      </c>
      <c r="D138" s="4">
        <f t="shared" si="12"/>
        <v>109999.94400080963</v>
      </c>
      <c r="E138" s="4">
        <f t="shared" si="13"/>
        <v>165238.72429043663</v>
      </c>
      <c r="F138" s="4">
        <f t="shared" si="14"/>
        <v>534281.10730755492</v>
      </c>
      <c r="G138" s="7">
        <f t="shared" si="16"/>
        <v>109999.94400080963</v>
      </c>
      <c r="H138" s="7" t="str">
        <f t="shared" si="15"/>
        <v>Basic</v>
      </c>
      <c r="I138" s="22">
        <f>IF(OptimizedTable[[#This Row],[MinCost]] &gt; OptimizedTable[[#This Row],[WTP_VND]], 1, 0)</f>
        <v>0</v>
      </c>
      <c r="J138" s="12">
        <f>IF(G138&lt;='RawData'!$D$138,G138,0)</f>
        <v>0</v>
      </c>
    </row>
    <row r="139" spans="1:10" x14ac:dyDescent="0.15">
      <c r="A139" s="11" t="s">
        <v>145</v>
      </c>
      <c r="B139" s="7">
        <f>VLOOKUP(A139, RawData[], 2, 1)</f>
        <v>2.13</v>
      </c>
      <c r="C139" s="4">
        <v>145000</v>
      </c>
      <c r="D139" s="4">
        <f t="shared" si="12"/>
        <v>109999.94400080963</v>
      </c>
      <c r="E139" s="4">
        <f t="shared" si="13"/>
        <v>165238.72429043663</v>
      </c>
      <c r="F139" s="4">
        <f t="shared" si="14"/>
        <v>534281.10730755492</v>
      </c>
      <c r="G139" s="7">
        <f t="shared" si="16"/>
        <v>109999.94400080963</v>
      </c>
      <c r="H139" s="7" t="str">
        <f t="shared" si="15"/>
        <v>Basic</v>
      </c>
      <c r="I139" s="22">
        <f>IF(OptimizedTable[[#This Row],[MinCost]] &gt; OptimizedTable[[#This Row],[WTP_VND]], 1, 0)</f>
        <v>0</v>
      </c>
      <c r="J139" s="12">
        <f>IF(G139&lt;='RawData'!$D$139,G139,0)</f>
        <v>0</v>
      </c>
    </row>
    <row r="140" spans="1:10" x14ac:dyDescent="0.15">
      <c r="A140" s="11" t="s">
        <v>146</v>
      </c>
      <c r="B140" s="7">
        <f>VLOOKUP(A140, RawData[], 2, 1)</f>
        <v>12.38</v>
      </c>
      <c r="C140" s="4">
        <v>183000</v>
      </c>
      <c r="D140" s="4">
        <f t="shared" si="12"/>
        <v>131419.94400080963</v>
      </c>
      <c r="E140" s="4">
        <f t="shared" si="13"/>
        <v>165238.72429043663</v>
      </c>
      <c r="F140" s="4">
        <f t="shared" si="14"/>
        <v>534281.10730755492</v>
      </c>
      <c r="G140" s="7">
        <f t="shared" si="16"/>
        <v>131419.94400080963</v>
      </c>
      <c r="H140" s="7" t="str">
        <f t="shared" si="15"/>
        <v>Basic</v>
      </c>
      <c r="I140" s="22">
        <f>IF(OptimizedTable[[#This Row],[MinCost]] &gt; OptimizedTable[[#This Row],[WTP_VND]], 1, 0)</f>
        <v>0</v>
      </c>
      <c r="J140" s="12">
        <f>IF(G140&lt;='RawData'!$D$140,G140,0)</f>
        <v>131419.94400080963</v>
      </c>
    </row>
    <row r="141" spans="1:10" x14ac:dyDescent="0.15">
      <c r="A141" s="11" t="s">
        <v>147</v>
      </c>
      <c r="B141" s="7">
        <f>VLOOKUP(A141, RawData[], 2, 1)</f>
        <v>10.86</v>
      </c>
      <c r="C141" s="4">
        <v>199000</v>
      </c>
      <c r="D141" s="4">
        <f t="shared" si="12"/>
        <v>117739.94400080963</v>
      </c>
      <c r="E141" s="4">
        <f t="shared" si="13"/>
        <v>165238.72429043663</v>
      </c>
      <c r="F141" s="4">
        <f t="shared" si="14"/>
        <v>534281.10730755492</v>
      </c>
      <c r="G141" s="7">
        <f t="shared" si="16"/>
        <v>117739.94400080963</v>
      </c>
      <c r="H141" s="7" t="str">
        <f t="shared" si="15"/>
        <v>Basic</v>
      </c>
      <c r="I141" s="22">
        <f>IF(OptimizedTable[[#This Row],[MinCost]] &gt; OptimizedTable[[#This Row],[WTP_VND]], 1, 0)</f>
        <v>0</v>
      </c>
      <c r="J141" s="12">
        <f>IF(G141&lt;='RawData'!$D$141,G141,0)</f>
        <v>117739.94400080963</v>
      </c>
    </row>
    <row r="142" spans="1:10" x14ac:dyDescent="0.15">
      <c r="A142" s="11" t="s">
        <v>148</v>
      </c>
      <c r="B142" s="7">
        <f>VLOOKUP(A142, RawData[], 2, 1)</f>
        <v>18.850000000000001</v>
      </c>
      <c r="C142" s="4">
        <v>258000</v>
      </c>
      <c r="D142" s="4">
        <f t="shared" si="12"/>
        <v>189649.94400080963</v>
      </c>
      <c r="E142" s="4">
        <f t="shared" si="13"/>
        <v>165238.72429043663</v>
      </c>
      <c r="F142" s="4">
        <f t="shared" si="14"/>
        <v>534281.10730755492</v>
      </c>
      <c r="G142" s="7">
        <f t="shared" si="16"/>
        <v>165238.72429043663</v>
      </c>
      <c r="H142" s="7" t="str">
        <f t="shared" si="15"/>
        <v>Advanced</v>
      </c>
      <c r="I142" s="22">
        <f>IF(OptimizedTable[[#This Row],[MinCost]] &gt; OptimizedTable[[#This Row],[WTP_VND]], 1, 0)</f>
        <v>0</v>
      </c>
      <c r="J142" s="12">
        <f>IF(G142&lt;='RawData'!$D$142,G142,0)</f>
        <v>165238.72429043663</v>
      </c>
    </row>
    <row r="143" spans="1:10" x14ac:dyDescent="0.15">
      <c r="A143" s="11" t="s">
        <v>149</v>
      </c>
      <c r="B143" s="7">
        <f>VLOOKUP(A143, RawData[], 2, 1)</f>
        <v>0.16</v>
      </c>
      <c r="C143" s="4">
        <v>122000</v>
      </c>
      <c r="D143" s="4">
        <f t="shared" si="12"/>
        <v>109999.94400080963</v>
      </c>
      <c r="E143" s="4">
        <f t="shared" si="13"/>
        <v>165238.72429043663</v>
      </c>
      <c r="F143" s="4">
        <f t="shared" si="14"/>
        <v>534281.10730755492</v>
      </c>
      <c r="G143" s="7">
        <f t="shared" si="16"/>
        <v>109999.94400080963</v>
      </c>
      <c r="H143" s="7" t="str">
        <f t="shared" si="15"/>
        <v>Basic</v>
      </c>
      <c r="I143" s="22">
        <f>IF(OptimizedTable[[#This Row],[MinCost]] &gt; OptimizedTable[[#This Row],[WTP_VND]], 1, 0)</f>
        <v>0</v>
      </c>
      <c r="J143" s="12">
        <f>IF(G143&lt;='RawData'!$D$143,G143,0)</f>
        <v>0</v>
      </c>
    </row>
    <row r="144" spans="1:10" x14ac:dyDescent="0.15">
      <c r="A144" s="11" t="s">
        <v>150</v>
      </c>
      <c r="B144" s="7">
        <f>VLOOKUP(A144, RawData[], 2, 1)</f>
        <v>3.77</v>
      </c>
      <c r="C144" s="4">
        <v>153000</v>
      </c>
      <c r="D144" s="4">
        <f t="shared" si="12"/>
        <v>109999.94400080963</v>
      </c>
      <c r="E144" s="4">
        <f t="shared" si="13"/>
        <v>165238.72429043663</v>
      </c>
      <c r="F144" s="4">
        <f t="shared" si="14"/>
        <v>534281.10730755492</v>
      </c>
      <c r="G144" s="7">
        <f t="shared" si="16"/>
        <v>109999.94400080963</v>
      </c>
      <c r="H144" s="7" t="str">
        <f t="shared" si="15"/>
        <v>Basic</v>
      </c>
      <c r="I144" s="22">
        <f>IF(OptimizedTable[[#This Row],[MinCost]] &gt; OptimizedTable[[#This Row],[WTP_VND]], 1, 0)</f>
        <v>0</v>
      </c>
      <c r="J144" s="12">
        <f>IF(G144&lt;='RawData'!$D$144,G144,0)</f>
        <v>0</v>
      </c>
    </row>
    <row r="145" spans="1:10" x14ac:dyDescent="0.15">
      <c r="A145" s="11" t="s">
        <v>151</v>
      </c>
      <c r="B145" s="7">
        <f>VLOOKUP(A145, RawData[], 2, 1)</f>
        <v>16.79</v>
      </c>
      <c r="C145" s="4">
        <v>217000</v>
      </c>
      <c r="D145" s="4">
        <f t="shared" si="12"/>
        <v>171109.94400080963</v>
      </c>
      <c r="E145" s="4">
        <f t="shared" si="13"/>
        <v>165238.72429043663</v>
      </c>
      <c r="F145" s="4">
        <f t="shared" si="14"/>
        <v>534281.10730755492</v>
      </c>
      <c r="G145" s="7">
        <f t="shared" si="16"/>
        <v>165238.72429043663</v>
      </c>
      <c r="H145" s="7" t="str">
        <f t="shared" si="15"/>
        <v>Advanced</v>
      </c>
      <c r="I145" s="22">
        <f>IF(OptimizedTable[[#This Row],[MinCost]] &gt; OptimizedTable[[#This Row],[WTP_VND]], 1, 0)</f>
        <v>0</v>
      </c>
      <c r="J145" s="12">
        <f>IF(G145&lt;='RawData'!$D$145,G145,0)</f>
        <v>165238.72429043663</v>
      </c>
    </row>
    <row r="146" spans="1:10" x14ac:dyDescent="0.15">
      <c r="A146" s="11" t="s">
        <v>152</v>
      </c>
      <c r="B146" s="7">
        <f>VLOOKUP(A146, RawData[], 2, 1)</f>
        <v>8.85</v>
      </c>
      <c r="C146" s="4">
        <v>201000</v>
      </c>
      <c r="D146" s="4">
        <f t="shared" si="12"/>
        <v>109999.94400080963</v>
      </c>
      <c r="E146" s="4">
        <f t="shared" si="13"/>
        <v>165238.72429043663</v>
      </c>
      <c r="F146" s="4">
        <f t="shared" si="14"/>
        <v>534281.10730755492</v>
      </c>
      <c r="G146" s="7">
        <f t="shared" si="16"/>
        <v>109999.94400080963</v>
      </c>
      <c r="H146" s="7" t="str">
        <f t="shared" si="15"/>
        <v>Basic</v>
      </c>
      <c r="I146" s="22">
        <f>IF(OptimizedTable[[#This Row],[MinCost]] &gt; OptimizedTable[[#This Row],[WTP_VND]], 1, 0)</f>
        <v>0</v>
      </c>
      <c r="J146" s="12">
        <f>IF(G146&lt;='RawData'!$D$146,G146,0)</f>
        <v>109999.94400080963</v>
      </c>
    </row>
    <row r="147" spans="1:10" x14ac:dyDescent="0.15">
      <c r="A147" s="11" t="s">
        <v>153</v>
      </c>
      <c r="B147" s="7">
        <f>VLOOKUP(A147, RawData[], 2, 1)</f>
        <v>4.33</v>
      </c>
      <c r="C147" s="4">
        <v>166000</v>
      </c>
      <c r="D147" s="4">
        <f t="shared" si="12"/>
        <v>109999.94400080963</v>
      </c>
      <c r="E147" s="4">
        <f t="shared" si="13"/>
        <v>165238.72429043663</v>
      </c>
      <c r="F147" s="4">
        <f t="shared" si="14"/>
        <v>534281.10730755492</v>
      </c>
      <c r="G147" s="7">
        <f t="shared" si="16"/>
        <v>109999.94400080963</v>
      </c>
      <c r="H147" s="7" t="str">
        <f t="shared" si="15"/>
        <v>Basic</v>
      </c>
      <c r="I147" s="22">
        <f>IF(OptimizedTable[[#This Row],[MinCost]] &gt; OptimizedTable[[#This Row],[WTP_VND]], 1, 0)</f>
        <v>0</v>
      </c>
      <c r="J147" s="12">
        <f>IF(G147&lt;='RawData'!$D$147,G147,0)</f>
        <v>109999.94400080963</v>
      </c>
    </row>
    <row r="148" spans="1:10" x14ac:dyDescent="0.15">
      <c r="A148" s="11" t="s">
        <v>154</v>
      </c>
      <c r="B148" s="7">
        <f>VLOOKUP(A148, RawData[], 2, 1)</f>
        <v>30.99</v>
      </c>
      <c r="C148" s="4">
        <v>335000</v>
      </c>
      <c r="D148" s="4">
        <f t="shared" si="12"/>
        <v>298909.94400080963</v>
      </c>
      <c r="E148" s="4">
        <f t="shared" si="13"/>
        <v>264148.7242904366</v>
      </c>
      <c r="F148" s="4">
        <f t="shared" si="14"/>
        <v>534281.10730755492</v>
      </c>
      <c r="G148" s="7">
        <f t="shared" si="16"/>
        <v>264148.7242904366</v>
      </c>
      <c r="H148" s="7" t="str">
        <f t="shared" si="15"/>
        <v>Advanced</v>
      </c>
      <c r="I148" s="22">
        <f>IF(OptimizedTable[[#This Row],[MinCost]] &gt; OptimizedTable[[#This Row],[WTP_VND]], 1, 0)</f>
        <v>0</v>
      </c>
      <c r="J148" s="12">
        <f>IF(G148&lt;='RawData'!$D$148,G148,0)</f>
        <v>264148.7242904366</v>
      </c>
    </row>
    <row r="149" spans="1:10" x14ac:dyDescent="0.15">
      <c r="A149" s="11" t="s">
        <v>155</v>
      </c>
      <c r="B149" s="7">
        <f>VLOOKUP(A149, RawData[], 2, 1)</f>
        <v>11.86</v>
      </c>
      <c r="C149" s="4">
        <v>204000</v>
      </c>
      <c r="D149" s="4">
        <f t="shared" si="12"/>
        <v>126739.94400080963</v>
      </c>
      <c r="E149" s="4">
        <f t="shared" si="13"/>
        <v>165238.72429043663</v>
      </c>
      <c r="F149" s="4">
        <f t="shared" si="14"/>
        <v>534281.10730755492</v>
      </c>
      <c r="G149" s="7">
        <f t="shared" si="16"/>
        <v>126739.94400080963</v>
      </c>
      <c r="H149" s="7" t="str">
        <f t="shared" si="15"/>
        <v>Basic</v>
      </c>
      <c r="I149" s="22">
        <f>IF(OptimizedTable[[#This Row],[MinCost]] &gt; OptimizedTable[[#This Row],[WTP_VND]], 1, 0)</f>
        <v>0</v>
      </c>
      <c r="J149" s="12">
        <f>IF(G149&lt;='RawData'!$D$149,G149,0)</f>
        <v>126739.94400080963</v>
      </c>
    </row>
    <row r="150" spans="1:10" x14ac:dyDescent="0.15">
      <c r="A150" s="11" t="s">
        <v>156</v>
      </c>
      <c r="B150" s="7">
        <f>VLOOKUP(A150, RawData[], 2, 1)</f>
        <v>12.22</v>
      </c>
      <c r="C150" s="4">
        <v>207000</v>
      </c>
      <c r="D150" s="4">
        <f t="shared" si="12"/>
        <v>129979.94400080963</v>
      </c>
      <c r="E150" s="4">
        <f t="shared" si="13"/>
        <v>165238.72429043663</v>
      </c>
      <c r="F150" s="4">
        <f t="shared" si="14"/>
        <v>534281.10730755492</v>
      </c>
      <c r="G150" s="7">
        <f t="shared" si="16"/>
        <v>129979.94400080963</v>
      </c>
      <c r="H150" s="7" t="str">
        <f t="shared" si="15"/>
        <v>Basic</v>
      </c>
      <c r="I150" s="22">
        <f>IF(OptimizedTable[[#This Row],[MinCost]] &gt; OptimizedTable[[#This Row],[WTP_VND]], 1, 0)</f>
        <v>0</v>
      </c>
      <c r="J150" s="12">
        <f>IF(G150&lt;='RawData'!$D$150,G150,0)</f>
        <v>129979.94400080963</v>
      </c>
    </row>
    <row r="151" spans="1:10" x14ac:dyDescent="0.15">
      <c r="A151" s="11" t="s">
        <v>157</v>
      </c>
      <c r="B151" s="7">
        <f>VLOOKUP(A151, RawData[], 2, 1)</f>
        <v>9.27</v>
      </c>
      <c r="C151" s="4">
        <v>198000</v>
      </c>
      <c r="D151" s="4">
        <f t="shared" si="12"/>
        <v>109999.94400080963</v>
      </c>
      <c r="E151" s="4">
        <f t="shared" si="13"/>
        <v>165238.72429043663</v>
      </c>
      <c r="F151" s="4">
        <f t="shared" si="14"/>
        <v>534281.10730755492</v>
      </c>
      <c r="G151" s="7">
        <f t="shared" si="16"/>
        <v>109999.94400080963</v>
      </c>
      <c r="H151" s="7" t="str">
        <f t="shared" si="15"/>
        <v>Basic</v>
      </c>
      <c r="I151" s="22">
        <f>IF(OptimizedTable[[#This Row],[MinCost]] &gt; OptimizedTable[[#This Row],[WTP_VND]], 1, 0)</f>
        <v>0</v>
      </c>
      <c r="J151" s="12">
        <f>IF(G151&lt;='RawData'!$D$151,G151,0)</f>
        <v>109999.94400080963</v>
      </c>
    </row>
    <row r="152" spans="1:10" x14ac:dyDescent="0.15">
      <c r="A152" s="11" t="s">
        <v>158</v>
      </c>
      <c r="B152" s="7">
        <f>VLOOKUP(A152, RawData[], 2, 1)</f>
        <v>11.29</v>
      </c>
      <c r="C152" s="4">
        <v>174000</v>
      </c>
      <c r="D152" s="4">
        <f t="shared" si="12"/>
        <v>121609.94400080963</v>
      </c>
      <c r="E152" s="4">
        <f t="shared" si="13"/>
        <v>165238.72429043663</v>
      </c>
      <c r="F152" s="4">
        <f t="shared" si="14"/>
        <v>534281.10730755492</v>
      </c>
      <c r="G152" s="7">
        <f t="shared" si="16"/>
        <v>121609.94400080963</v>
      </c>
      <c r="H152" s="7" t="str">
        <f t="shared" si="15"/>
        <v>Basic</v>
      </c>
      <c r="I152" s="22">
        <f>IF(OptimizedTable[[#This Row],[MinCost]] &gt; OptimizedTable[[#This Row],[WTP_VND]], 1, 0)</f>
        <v>0</v>
      </c>
      <c r="J152" s="12">
        <f>IF(G152&lt;='RawData'!$D$152,G152,0)</f>
        <v>121609.94400080963</v>
      </c>
    </row>
    <row r="153" spans="1:10" x14ac:dyDescent="0.15">
      <c r="A153" s="11" t="s">
        <v>159</v>
      </c>
      <c r="B153" s="7">
        <f>VLOOKUP(A153, RawData[], 2, 1)</f>
        <v>83.42</v>
      </c>
      <c r="C153" s="4">
        <v>544000</v>
      </c>
      <c r="D153" s="4">
        <f t="shared" si="12"/>
        <v>770779.94400080969</v>
      </c>
      <c r="E153" s="4">
        <f t="shared" si="13"/>
        <v>736018.7242904366</v>
      </c>
      <c r="F153" s="4">
        <f t="shared" si="14"/>
        <v>534281.10730755492</v>
      </c>
      <c r="G153" s="7">
        <f t="shared" si="16"/>
        <v>534281.10730755492</v>
      </c>
      <c r="H153" s="7" t="str">
        <f t="shared" si="15"/>
        <v>Unlimited</v>
      </c>
      <c r="I153" s="22">
        <f>IF(OptimizedTable[[#This Row],[MinCost]] &gt; OptimizedTable[[#This Row],[WTP_VND]], 1, 0)</f>
        <v>0</v>
      </c>
      <c r="J153" s="12">
        <f>IF(G153&lt;='RawData'!$D$153,G153,0)</f>
        <v>0</v>
      </c>
    </row>
    <row r="154" spans="1:10" x14ac:dyDescent="0.15">
      <c r="A154" s="11" t="s">
        <v>160</v>
      </c>
      <c r="B154" s="7">
        <f>VLOOKUP(A154, RawData[], 2, 1)</f>
        <v>1.88</v>
      </c>
      <c r="C154" s="4">
        <v>111000</v>
      </c>
      <c r="D154" s="4">
        <f t="shared" si="12"/>
        <v>109999.94400080963</v>
      </c>
      <c r="E154" s="4">
        <f t="shared" si="13"/>
        <v>165238.72429043663</v>
      </c>
      <c r="F154" s="4">
        <f t="shared" si="14"/>
        <v>534281.10730755492</v>
      </c>
      <c r="G154" s="7">
        <f t="shared" si="16"/>
        <v>109999.94400080963</v>
      </c>
      <c r="H154" s="7" t="str">
        <f t="shared" si="15"/>
        <v>Basic</v>
      </c>
      <c r="I154" s="22">
        <f>IF(OptimizedTable[[#This Row],[MinCost]] &gt; OptimizedTable[[#This Row],[WTP_VND]], 1, 0)</f>
        <v>0</v>
      </c>
      <c r="J154" s="12">
        <f>IF(G154&lt;='RawData'!$D$154,G154,0)</f>
        <v>0</v>
      </c>
    </row>
    <row r="155" spans="1:10" x14ac:dyDescent="0.15">
      <c r="A155" s="11" t="s">
        <v>161</v>
      </c>
      <c r="B155" s="7">
        <f>VLOOKUP(A155, RawData[], 2, 1)</f>
        <v>13.92</v>
      </c>
      <c r="C155" s="4">
        <v>198000</v>
      </c>
      <c r="D155" s="4">
        <f t="shared" si="12"/>
        <v>145279.94400080963</v>
      </c>
      <c r="E155" s="4">
        <f t="shared" si="13"/>
        <v>165238.72429043663</v>
      </c>
      <c r="F155" s="4">
        <f t="shared" si="14"/>
        <v>534281.10730755492</v>
      </c>
      <c r="G155" s="7">
        <f t="shared" si="16"/>
        <v>145279.94400080963</v>
      </c>
      <c r="H155" s="7" t="str">
        <f t="shared" si="15"/>
        <v>Basic</v>
      </c>
      <c r="I155" s="22">
        <f>IF(OptimizedTable[[#This Row],[MinCost]] &gt; OptimizedTable[[#This Row],[WTP_VND]], 1, 0)</f>
        <v>0</v>
      </c>
      <c r="J155" s="12">
        <f>IF(G155&lt;='RawData'!$D$155,G155,0)</f>
        <v>145279.94400080963</v>
      </c>
    </row>
    <row r="156" spans="1:10" x14ac:dyDescent="0.15">
      <c r="A156" s="11" t="s">
        <v>162</v>
      </c>
      <c r="B156" s="7">
        <f>VLOOKUP(A156, RawData[], 2, 1)</f>
        <v>9.1300000000000008</v>
      </c>
      <c r="C156" s="4">
        <v>160000</v>
      </c>
      <c r="D156" s="4">
        <f t="shared" si="12"/>
        <v>109999.94400080963</v>
      </c>
      <c r="E156" s="4">
        <f t="shared" si="13"/>
        <v>165238.72429043663</v>
      </c>
      <c r="F156" s="4">
        <f t="shared" si="14"/>
        <v>534281.10730755492</v>
      </c>
      <c r="G156" s="7">
        <f t="shared" si="16"/>
        <v>109999.94400080963</v>
      </c>
      <c r="H156" s="7" t="str">
        <f t="shared" si="15"/>
        <v>Basic</v>
      </c>
      <c r="I156" s="22">
        <f>IF(OptimizedTable[[#This Row],[MinCost]] &gt; OptimizedTable[[#This Row],[WTP_VND]], 1, 0)</f>
        <v>0</v>
      </c>
      <c r="J156" s="12">
        <f>IF(G156&lt;='RawData'!$D$156,G156,0)</f>
        <v>109999.94400080963</v>
      </c>
    </row>
    <row r="157" spans="1:10" x14ac:dyDescent="0.15">
      <c r="A157" s="11" t="s">
        <v>163</v>
      </c>
      <c r="B157" s="7">
        <f>VLOOKUP(A157, RawData[], 2, 1)</f>
        <v>14.58</v>
      </c>
      <c r="C157" s="4">
        <v>231000</v>
      </c>
      <c r="D157" s="4">
        <f t="shared" si="12"/>
        <v>151219.94400080963</v>
      </c>
      <c r="E157" s="4">
        <f t="shared" si="13"/>
        <v>165238.72429043663</v>
      </c>
      <c r="F157" s="4">
        <f t="shared" si="14"/>
        <v>534281.10730755492</v>
      </c>
      <c r="G157" s="7">
        <f t="shared" si="16"/>
        <v>151219.94400080963</v>
      </c>
      <c r="H157" s="7" t="str">
        <f t="shared" si="15"/>
        <v>Basic</v>
      </c>
      <c r="I157" s="22">
        <f>IF(OptimizedTable[[#This Row],[MinCost]] &gt; OptimizedTable[[#This Row],[WTP_VND]], 1, 0)</f>
        <v>0</v>
      </c>
      <c r="J157" s="12">
        <f>IF(G157&lt;='RawData'!$D$157,G157,0)</f>
        <v>151219.94400080963</v>
      </c>
    </row>
    <row r="158" spans="1:10" x14ac:dyDescent="0.15">
      <c r="A158" s="11" t="s">
        <v>164</v>
      </c>
      <c r="B158" s="7">
        <f>VLOOKUP(A158, RawData[], 2, 1)</f>
        <v>4.74</v>
      </c>
      <c r="C158" s="4">
        <v>153000</v>
      </c>
      <c r="D158" s="4">
        <f t="shared" si="12"/>
        <v>109999.94400080963</v>
      </c>
      <c r="E158" s="4">
        <f t="shared" si="13"/>
        <v>165238.72429043663</v>
      </c>
      <c r="F158" s="4">
        <f t="shared" si="14"/>
        <v>534281.10730755492</v>
      </c>
      <c r="G158" s="7">
        <f t="shared" si="16"/>
        <v>109999.94400080963</v>
      </c>
      <c r="H158" s="7" t="str">
        <f t="shared" si="15"/>
        <v>Basic</v>
      </c>
      <c r="I158" s="22">
        <f>IF(OptimizedTable[[#This Row],[MinCost]] &gt; OptimizedTable[[#This Row],[WTP_VND]], 1, 0)</f>
        <v>0</v>
      </c>
      <c r="J158" s="12">
        <f>IF(G158&lt;='RawData'!$D$158,G158,0)</f>
        <v>0</v>
      </c>
    </row>
    <row r="159" spans="1:10" x14ac:dyDescent="0.15">
      <c r="A159" s="11" t="s">
        <v>165</v>
      </c>
      <c r="B159" s="7">
        <f>VLOOKUP(A159, RawData[], 2, 1)</f>
        <v>31.81</v>
      </c>
      <c r="C159" s="4">
        <v>330000</v>
      </c>
      <c r="D159" s="4">
        <f t="shared" si="12"/>
        <v>306289.94400080963</v>
      </c>
      <c r="E159" s="4">
        <f t="shared" si="13"/>
        <v>271528.7242904366</v>
      </c>
      <c r="F159" s="4">
        <f t="shared" si="14"/>
        <v>534281.10730755492</v>
      </c>
      <c r="G159" s="7">
        <f t="shared" si="16"/>
        <v>271528.7242904366</v>
      </c>
      <c r="H159" s="7" t="str">
        <f t="shared" si="15"/>
        <v>Advanced</v>
      </c>
      <c r="I159" s="22">
        <f>IF(OptimizedTable[[#This Row],[MinCost]] &gt; OptimizedTable[[#This Row],[WTP_VND]], 1, 0)</f>
        <v>0</v>
      </c>
      <c r="J159" s="12">
        <f>IF(G159&lt;='RawData'!$D$159,G159,0)</f>
        <v>271528.7242904366</v>
      </c>
    </row>
    <row r="160" spans="1:10" x14ac:dyDescent="0.15">
      <c r="A160" s="11" t="s">
        <v>166</v>
      </c>
      <c r="B160" s="7">
        <f>VLOOKUP(A160, RawData[], 2, 1)</f>
        <v>3.31</v>
      </c>
      <c r="C160" s="4">
        <v>167000</v>
      </c>
      <c r="D160" s="4">
        <f t="shared" si="12"/>
        <v>109999.94400080963</v>
      </c>
      <c r="E160" s="4">
        <f t="shared" si="13"/>
        <v>165238.72429043663</v>
      </c>
      <c r="F160" s="4">
        <f t="shared" si="14"/>
        <v>534281.10730755492</v>
      </c>
      <c r="G160" s="7">
        <f t="shared" si="16"/>
        <v>109999.94400080963</v>
      </c>
      <c r="H160" s="7" t="str">
        <f t="shared" si="15"/>
        <v>Basic</v>
      </c>
      <c r="I160" s="22">
        <f>IF(OptimizedTable[[#This Row],[MinCost]] &gt; OptimizedTable[[#This Row],[WTP_VND]], 1, 0)</f>
        <v>0</v>
      </c>
      <c r="J160" s="12">
        <f>IF(G160&lt;='RawData'!$D$160,G160,0)</f>
        <v>109999.94400080963</v>
      </c>
    </row>
    <row r="161" spans="1:10" x14ac:dyDescent="0.15">
      <c r="A161" s="11" t="s">
        <v>167</v>
      </c>
      <c r="B161" s="7">
        <f>VLOOKUP(A161, RawData[], 2, 1)</f>
        <v>19.93</v>
      </c>
      <c r="C161" s="4">
        <v>261000</v>
      </c>
      <c r="D161" s="4">
        <f t="shared" si="12"/>
        <v>199369.94400080963</v>
      </c>
      <c r="E161" s="4">
        <f t="shared" si="13"/>
        <v>165238.72429043663</v>
      </c>
      <c r="F161" s="4">
        <f t="shared" si="14"/>
        <v>534281.10730755492</v>
      </c>
      <c r="G161" s="7">
        <f t="shared" si="16"/>
        <v>165238.72429043663</v>
      </c>
      <c r="H161" s="7" t="str">
        <f t="shared" si="15"/>
        <v>Advanced</v>
      </c>
      <c r="I161" s="22">
        <f>IF(OptimizedTable[[#This Row],[MinCost]] &gt; OptimizedTable[[#This Row],[WTP_VND]], 1, 0)</f>
        <v>0</v>
      </c>
      <c r="J161" s="12">
        <f>IF(G161&lt;='RawData'!$D$161,G161,0)</f>
        <v>165238.72429043663</v>
      </c>
    </row>
    <row r="162" spans="1:10" x14ac:dyDescent="0.15">
      <c r="A162" s="11" t="s">
        <v>168</v>
      </c>
      <c r="B162" s="7">
        <f>VLOOKUP(A162, RawData[], 2, 1)</f>
        <v>0.19</v>
      </c>
      <c r="C162" s="4">
        <v>118000</v>
      </c>
      <c r="D162" s="4">
        <f t="shared" ref="D162:D193" si="17">$M$7 + $M$10 * (MAX(0,B162-$N$7))</f>
        <v>109999.94400080963</v>
      </c>
      <c r="E162" s="4">
        <f t="shared" si="13"/>
        <v>165238.72429043663</v>
      </c>
      <c r="F162" s="4">
        <f t="shared" si="14"/>
        <v>534281.10730755492</v>
      </c>
      <c r="G162" s="7">
        <f t="shared" si="16"/>
        <v>109999.94400080963</v>
      </c>
      <c r="H162" s="7" t="str">
        <f t="shared" si="15"/>
        <v>Basic</v>
      </c>
      <c r="I162" s="22">
        <f>IF(OptimizedTable[[#This Row],[MinCost]] &gt; OptimizedTable[[#This Row],[WTP_VND]], 1, 0)</f>
        <v>0</v>
      </c>
      <c r="J162" s="12">
        <f>IF(G162&lt;='RawData'!$D$162,G162,0)</f>
        <v>0</v>
      </c>
    </row>
    <row r="163" spans="1:10" x14ac:dyDescent="0.15">
      <c r="A163" s="11" t="s">
        <v>169</v>
      </c>
      <c r="B163" s="7">
        <f>VLOOKUP(A163, RawData[], 2, 1)</f>
        <v>9.1199999999999992</v>
      </c>
      <c r="C163" s="4">
        <v>192000</v>
      </c>
      <c r="D163" s="4">
        <f t="shared" si="17"/>
        <v>109999.94400080963</v>
      </c>
      <c r="E163" s="4">
        <f t="shared" si="13"/>
        <v>165238.72429043663</v>
      </c>
      <c r="F163" s="4">
        <f t="shared" si="14"/>
        <v>534281.10730755492</v>
      </c>
      <c r="G163" s="7">
        <f t="shared" si="16"/>
        <v>109999.94400080963</v>
      </c>
      <c r="H163" s="7" t="str">
        <f t="shared" si="15"/>
        <v>Basic</v>
      </c>
      <c r="I163" s="22">
        <f>IF(OptimizedTable[[#This Row],[MinCost]] &gt; OptimizedTable[[#This Row],[WTP_VND]], 1, 0)</f>
        <v>0</v>
      </c>
      <c r="J163" s="12">
        <f>IF(G163&lt;='RawData'!$D$163,G163,0)</f>
        <v>109999.94400080963</v>
      </c>
    </row>
    <row r="164" spans="1:10" x14ac:dyDescent="0.15">
      <c r="A164" s="11" t="s">
        <v>170</v>
      </c>
      <c r="B164" s="7">
        <f>VLOOKUP(A164, RawData[], 2, 1)</f>
        <v>5.51</v>
      </c>
      <c r="C164" s="4">
        <v>152000</v>
      </c>
      <c r="D164" s="4">
        <f t="shared" si="17"/>
        <v>109999.94400080963</v>
      </c>
      <c r="E164" s="4">
        <f t="shared" si="13"/>
        <v>165238.72429043663</v>
      </c>
      <c r="F164" s="4">
        <f t="shared" si="14"/>
        <v>534281.10730755492</v>
      </c>
      <c r="G164" s="7">
        <f t="shared" si="16"/>
        <v>109999.94400080963</v>
      </c>
      <c r="H164" s="7" t="str">
        <f t="shared" si="15"/>
        <v>Basic</v>
      </c>
      <c r="I164" s="22">
        <f>IF(OptimizedTable[[#This Row],[MinCost]] &gt; OptimizedTable[[#This Row],[WTP_VND]], 1, 0)</f>
        <v>0</v>
      </c>
      <c r="J164" s="12">
        <f>IF(G164&lt;='RawData'!$D$164,G164,0)</f>
        <v>0</v>
      </c>
    </row>
    <row r="165" spans="1:10" x14ac:dyDescent="0.15">
      <c r="A165" s="11" t="s">
        <v>171</v>
      </c>
      <c r="B165" s="7">
        <f>VLOOKUP(A165, RawData[], 2, 1)</f>
        <v>1.44</v>
      </c>
      <c r="C165" s="4">
        <v>137000</v>
      </c>
      <c r="D165" s="4">
        <f t="shared" si="17"/>
        <v>109999.94400080963</v>
      </c>
      <c r="E165" s="4">
        <f t="shared" si="13"/>
        <v>165238.72429043663</v>
      </c>
      <c r="F165" s="4">
        <f t="shared" si="14"/>
        <v>534281.10730755492</v>
      </c>
      <c r="G165" s="7">
        <f t="shared" si="16"/>
        <v>109999.94400080963</v>
      </c>
      <c r="H165" s="7" t="str">
        <f t="shared" si="15"/>
        <v>Basic</v>
      </c>
      <c r="I165" s="22">
        <f>IF(OptimizedTable[[#This Row],[MinCost]] &gt; OptimizedTable[[#This Row],[WTP_VND]], 1, 0)</f>
        <v>0</v>
      </c>
      <c r="J165" s="12">
        <f>IF(G165&lt;='RawData'!$D$165,G165,0)</f>
        <v>0</v>
      </c>
    </row>
    <row r="166" spans="1:10" x14ac:dyDescent="0.15">
      <c r="A166" s="11" t="s">
        <v>172</v>
      </c>
      <c r="B166" s="7">
        <f>VLOOKUP(A166, RawData[], 2, 1)</f>
        <v>8.7200000000000006</v>
      </c>
      <c r="C166" s="4">
        <v>202000</v>
      </c>
      <c r="D166" s="4">
        <f t="shared" si="17"/>
        <v>109999.94400080963</v>
      </c>
      <c r="E166" s="4">
        <f t="shared" si="13"/>
        <v>165238.72429043663</v>
      </c>
      <c r="F166" s="4">
        <f t="shared" si="14"/>
        <v>534281.10730755492</v>
      </c>
      <c r="G166" s="7">
        <f t="shared" si="16"/>
        <v>109999.94400080963</v>
      </c>
      <c r="H166" s="7" t="str">
        <f t="shared" si="15"/>
        <v>Basic</v>
      </c>
      <c r="I166" s="22">
        <f>IF(OptimizedTable[[#This Row],[MinCost]] &gt; OptimizedTable[[#This Row],[WTP_VND]], 1, 0)</f>
        <v>0</v>
      </c>
      <c r="J166" s="12">
        <f>IF(G166&lt;='RawData'!$D$166,G166,0)</f>
        <v>109999.94400080963</v>
      </c>
    </row>
    <row r="167" spans="1:10" x14ac:dyDescent="0.15">
      <c r="A167" s="11" t="s">
        <v>173</v>
      </c>
      <c r="B167" s="7">
        <f>VLOOKUP(A167, RawData[], 2, 1)</f>
        <v>20.79</v>
      </c>
      <c r="C167" s="4">
        <v>263000</v>
      </c>
      <c r="D167" s="4">
        <f t="shared" si="17"/>
        <v>207109.94400080963</v>
      </c>
      <c r="E167" s="4">
        <f t="shared" si="13"/>
        <v>172348.72429043663</v>
      </c>
      <c r="F167" s="4">
        <f t="shared" si="14"/>
        <v>534281.10730755492</v>
      </c>
      <c r="G167" s="7">
        <f t="shared" si="16"/>
        <v>172348.72429043663</v>
      </c>
      <c r="H167" s="7" t="str">
        <f t="shared" si="15"/>
        <v>Advanced</v>
      </c>
      <c r="I167" s="22">
        <f>IF(OptimizedTable[[#This Row],[MinCost]] &gt; OptimizedTable[[#This Row],[WTP_VND]], 1, 0)</f>
        <v>0</v>
      </c>
      <c r="J167" s="12">
        <f>IF(G167&lt;='RawData'!$D$167,G167,0)</f>
        <v>172348.72429043663</v>
      </c>
    </row>
    <row r="168" spans="1:10" x14ac:dyDescent="0.15">
      <c r="A168" s="11" t="s">
        <v>174</v>
      </c>
      <c r="B168" s="7">
        <f>VLOOKUP(A168, RawData[], 2, 1)</f>
        <v>4.88</v>
      </c>
      <c r="C168" s="4">
        <v>175000</v>
      </c>
      <c r="D168" s="4">
        <f t="shared" si="17"/>
        <v>109999.94400080963</v>
      </c>
      <c r="E168" s="4">
        <f t="shared" si="13"/>
        <v>165238.72429043663</v>
      </c>
      <c r="F168" s="4">
        <f t="shared" si="14"/>
        <v>534281.10730755492</v>
      </c>
      <c r="G168" s="7">
        <f t="shared" si="16"/>
        <v>109999.94400080963</v>
      </c>
      <c r="H168" s="7" t="str">
        <f t="shared" si="15"/>
        <v>Basic</v>
      </c>
      <c r="I168" s="22">
        <f>IF(OptimizedTable[[#This Row],[MinCost]] &gt; OptimizedTable[[#This Row],[WTP_VND]], 1, 0)</f>
        <v>0</v>
      </c>
      <c r="J168" s="12">
        <f>IF(G168&lt;='RawData'!$D$168,G168,0)</f>
        <v>109999.94400080963</v>
      </c>
    </row>
    <row r="169" spans="1:10" x14ac:dyDescent="0.15">
      <c r="A169" s="11" t="s">
        <v>175</v>
      </c>
      <c r="B169" s="7">
        <f>VLOOKUP(A169, RawData[], 2, 1)</f>
        <v>10.62</v>
      </c>
      <c r="C169" s="4">
        <v>202000</v>
      </c>
      <c r="D169" s="4">
        <f t="shared" si="17"/>
        <v>115579.94400080963</v>
      </c>
      <c r="E169" s="4">
        <f t="shared" si="13"/>
        <v>165238.72429043663</v>
      </c>
      <c r="F169" s="4">
        <f t="shared" si="14"/>
        <v>534281.10730755492</v>
      </c>
      <c r="G169" s="7">
        <f t="shared" si="16"/>
        <v>115579.94400080963</v>
      </c>
      <c r="H169" s="7" t="str">
        <f t="shared" si="15"/>
        <v>Basic</v>
      </c>
      <c r="I169" s="22">
        <f>IF(OptimizedTable[[#This Row],[MinCost]] &gt; OptimizedTable[[#This Row],[WTP_VND]], 1, 0)</f>
        <v>0</v>
      </c>
      <c r="J169" s="12">
        <f>IF(G169&lt;='RawData'!$D$169,G169,0)</f>
        <v>115579.94400080963</v>
      </c>
    </row>
    <row r="170" spans="1:10" x14ac:dyDescent="0.15">
      <c r="A170" s="11" t="s">
        <v>176</v>
      </c>
      <c r="B170" s="7">
        <f>VLOOKUP(A170, RawData[], 2, 1)</f>
        <v>1.89</v>
      </c>
      <c r="C170" s="4">
        <v>136000</v>
      </c>
      <c r="D170" s="4">
        <f t="shared" si="17"/>
        <v>109999.94400080963</v>
      </c>
      <c r="E170" s="4">
        <f t="shared" si="13"/>
        <v>165238.72429043663</v>
      </c>
      <c r="F170" s="4">
        <f t="shared" si="14"/>
        <v>534281.10730755492</v>
      </c>
      <c r="G170" s="7">
        <f t="shared" si="16"/>
        <v>109999.94400080963</v>
      </c>
      <c r="H170" s="7" t="str">
        <f t="shared" si="15"/>
        <v>Basic</v>
      </c>
      <c r="I170" s="22">
        <f>IF(OptimizedTable[[#This Row],[MinCost]] &gt; OptimizedTable[[#This Row],[WTP_VND]], 1, 0)</f>
        <v>0</v>
      </c>
      <c r="J170" s="12">
        <f>IF(G170&lt;='RawData'!$D$170,G170,0)</f>
        <v>0</v>
      </c>
    </row>
    <row r="171" spans="1:10" x14ac:dyDescent="0.15">
      <c r="A171" s="11" t="s">
        <v>177</v>
      </c>
      <c r="B171" s="7">
        <f>VLOOKUP(A171, RawData[], 2, 1)</f>
        <v>9.14</v>
      </c>
      <c r="C171" s="4">
        <v>167000</v>
      </c>
      <c r="D171" s="4">
        <f t="shared" si="17"/>
        <v>109999.94400080963</v>
      </c>
      <c r="E171" s="4">
        <f t="shared" si="13"/>
        <v>165238.72429043663</v>
      </c>
      <c r="F171" s="4">
        <f t="shared" si="14"/>
        <v>534281.10730755492</v>
      </c>
      <c r="G171" s="7">
        <f t="shared" si="16"/>
        <v>109999.94400080963</v>
      </c>
      <c r="H171" s="7" t="str">
        <f t="shared" si="15"/>
        <v>Basic</v>
      </c>
      <c r="I171" s="22">
        <f>IF(OptimizedTable[[#This Row],[MinCost]] &gt; OptimizedTable[[#This Row],[WTP_VND]], 1, 0)</f>
        <v>0</v>
      </c>
      <c r="J171" s="12">
        <f>IF(G171&lt;='RawData'!$D$171,G171,0)</f>
        <v>109999.94400080963</v>
      </c>
    </row>
    <row r="172" spans="1:10" x14ac:dyDescent="0.15">
      <c r="A172" s="11" t="s">
        <v>178</v>
      </c>
      <c r="B172" s="7">
        <f>VLOOKUP(A172, RawData[], 2, 1)</f>
        <v>10.9</v>
      </c>
      <c r="C172" s="4">
        <v>202000</v>
      </c>
      <c r="D172" s="4">
        <f t="shared" si="17"/>
        <v>118099.94400080963</v>
      </c>
      <c r="E172" s="4">
        <f t="shared" si="13"/>
        <v>165238.72429043663</v>
      </c>
      <c r="F172" s="4">
        <f t="shared" si="14"/>
        <v>534281.10730755492</v>
      </c>
      <c r="G172" s="7">
        <f t="shared" si="16"/>
        <v>118099.94400080963</v>
      </c>
      <c r="H172" s="7" t="str">
        <f t="shared" si="15"/>
        <v>Basic</v>
      </c>
      <c r="I172" s="22">
        <f>IF(OptimizedTable[[#This Row],[MinCost]] &gt; OptimizedTable[[#This Row],[WTP_VND]], 1, 0)</f>
        <v>0</v>
      </c>
      <c r="J172" s="12">
        <f>IF(G172&lt;='RawData'!$D$172,G172,0)</f>
        <v>118099.94400080963</v>
      </c>
    </row>
    <row r="173" spans="1:10" x14ac:dyDescent="0.15">
      <c r="A173" s="11" t="s">
        <v>179</v>
      </c>
      <c r="B173" s="7">
        <f>VLOOKUP(A173, RawData[], 2, 1)</f>
        <v>5.04</v>
      </c>
      <c r="C173" s="4">
        <v>167000</v>
      </c>
      <c r="D173" s="4">
        <f t="shared" si="17"/>
        <v>109999.94400080963</v>
      </c>
      <c r="E173" s="4">
        <f t="shared" si="13"/>
        <v>165238.72429043663</v>
      </c>
      <c r="F173" s="4">
        <f t="shared" si="14"/>
        <v>534281.10730755492</v>
      </c>
      <c r="G173" s="7">
        <f t="shared" si="16"/>
        <v>109999.94400080963</v>
      </c>
      <c r="H173" s="7" t="str">
        <f t="shared" si="15"/>
        <v>Basic</v>
      </c>
      <c r="I173" s="22">
        <f>IF(OptimizedTable[[#This Row],[MinCost]] &gt; OptimizedTable[[#This Row],[WTP_VND]], 1, 0)</f>
        <v>0</v>
      </c>
      <c r="J173" s="12">
        <f>IF(G173&lt;='RawData'!$D$173,G173,0)</f>
        <v>109999.94400080963</v>
      </c>
    </row>
    <row r="174" spans="1:10" x14ac:dyDescent="0.15">
      <c r="A174" s="11" t="s">
        <v>180</v>
      </c>
      <c r="B174" s="7">
        <f>VLOOKUP(A174, RawData[], 2, 1)</f>
        <v>115.11</v>
      </c>
      <c r="C174" s="4">
        <v>681000</v>
      </c>
      <c r="D174" s="4">
        <f t="shared" si="17"/>
        <v>1055989.9440008097</v>
      </c>
      <c r="E174" s="4">
        <f t="shared" si="13"/>
        <v>1021228.7242904366</v>
      </c>
      <c r="F174" s="4">
        <f t="shared" si="14"/>
        <v>534281.10730755492</v>
      </c>
      <c r="G174" s="7">
        <f t="shared" si="16"/>
        <v>534281.10730755492</v>
      </c>
      <c r="H174" s="7" t="str">
        <f t="shared" si="15"/>
        <v>Unlimited</v>
      </c>
      <c r="I174" s="22">
        <f>IF(OptimizedTable[[#This Row],[MinCost]] &gt; OptimizedTable[[#This Row],[WTP_VND]], 1, 0)</f>
        <v>0</v>
      </c>
      <c r="J174" s="12">
        <f>IF(G174&lt;='RawData'!$D$174,G174,0)</f>
        <v>534281.10730755492</v>
      </c>
    </row>
    <row r="175" spans="1:10" x14ac:dyDescent="0.15">
      <c r="A175" s="11" t="s">
        <v>181</v>
      </c>
      <c r="B175" s="7">
        <f>VLOOKUP(A175, RawData[], 2, 1)</f>
        <v>14.56</v>
      </c>
      <c r="C175" s="4">
        <v>221000</v>
      </c>
      <c r="D175" s="4">
        <f t="shared" si="17"/>
        <v>151039.94400080963</v>
      </c>
      <c r="E175" s="4">
        <f t="shared" si="13"/>
        <v>165238.72429043663</v>
      </c>
      <c r="F175" s="4">
        <f t="shared" si="14"/>
        <v>534281.10730755492</v>
      </c>
      <c r="G175" s="7">
        <f t="shared" si="16"/>
        <v>151039.94400080963</v>
      </c>
      <c r="H175" s="7" t="str">
        <f t="shared" si="15"/>
        <v>Basic</v>
      </c>
      <c r="I175" s="22">
        <f>IF(OptimizedTable[[#This Row],[MinCost]] &gt; OptimizedTable[[#This Row],[WTP_VND]], 1, 0)</f>
        <v>0</v>
      </c>
      <c r="J175" s="12">
        <f>IF(G175&lt;='RawData'!$D$175,G175,0)</f>
        <v>151039.94400080963</v>
      </c>
    </row>
    <row r="176" spans="1:10" x14ac:dyDescent="0.15">
      <c r="A176" s="11" t="s">
        <v>182</v>
      </c>
      <c r="B176" s="7">
        <f>VLOOKUP(A176, RawData[], 2, 1)</f>
        <v>8.31</v>
      </c>
      <c r="C176" s="4">
        <v>179000</v>
      </c>
      <c r="D176" s="4">
        <f t="shared" si="17"/>
        <v>109999.94400080963</v>
      </c>
      <c r="E176" s="4">
        <f t="shared" si="13"/>
        <v>165238.72429043663</v>
      </c>
      <c r="F176" s="4">
        <f t="shared" si="14"/>
        <v>534281.10730755492</v>
      </c>
      <c r="G176" s="7">
        <f t="shared" si="16"/>
        <v>109999.94400080963</v>
      </c>
      <c r="H176" s="7" t="str">
        <f t="shared" si="15"/>
        <v>Basic</v>
      </c>
      <c r="I176" s="22">
        <f>IF(OptimizedTable[[#This Row],[MinCost]] &gt; OptimizedTable[[#This Row],[WTP_VND]], 1, 0)</f>
        <v>0</v>
      </c>
      <c r="J176" s="12">
        <f>IF(G176&lt;='RawData'!$D$176,G176,0)</f>
        <v>109999.94400080963</v>
      </c>
    </row>
    <row r="177" spans="1:10" x14ac:dyDescent="0.15">
      <c r="A177" s="11" t="s">
        <v>183</v>
      </c>
      <c r="B177" s="7">
        <f>VLOOKUP(A177, RawData[], 2, 1)</f>
        <v>14.72</v>
      </c>
      <c r="C177" s="4">
        <v>225000</v>
      </c>
      <c r="D177" s="4">
        <f t="shared" si="17"/>
        <v>152479.94400080963</v>
      </c>
      <c r="E177" s="4">
        <f t="shared" si="13"/>
        <v>165238.72429043663</v>
      </c>
      <c r="F177" s="4">
        <f t="shared" si="14"/>
        <v>534281.10730755492</v>
      </c>
      <c r="G177" s="7">
        <f t="shared" si="16"/>
        <v>152479.94400080963</v>
      </c>
      <c r="H177" s="7" t="str">
        <f t="shared" si="15"/>
        <v>Basic</v>
      </c>
      <c r="I177" s="22">
        <f>IF(OptimizedTable[[#This Row],[MinCost]] &gt; OptimizedTable[[#This Row],[WTP_VND]], 1, 0)</f>
        <v>0</v>
      </c>
      <c r="J177" s="12">
        <f>IF(G177&lt;='RawData'!$D$177,G177,0)</f>
        <v>152479.94400080963</v>
      </c>
    </row>
    <row r="178" spans="1:10" x14ac:dyDescent="0.15">
      <c r="A178" s="11" t="s">
        <v>184</v>
      </c>
      <c r="B178" s="7">
        <f>VLOOKUP(A178, RawData[], 2, 1)</f>
        <v>30.66</v>
      </c>
      <c r="C178" s="4">
        <v>323000</v>
      </c>
      <c r="D178" s="4">
        <f t="shared" si="17"/>
        <v>295939.94400080963</v>
      </c>
      <c r="E178" s="4">
        <f t="shared" si="13"/>
        <v>261178.72429043663</v>
      </c>
      <c r="F178" s="4">
        <f t="shared" si="14"/>
        <v>534281.10730755492</v>
      </c>
      <c r="G178" s="7">
        <f t="shared" si="16"/>
        <v>261178.72429043663</v>
      </c>
      <c r="H178" s="7" t="str">
        <f t="shared" si="15"/>
        <v>Advanced</v>
      </c>
      <c r="I178" s="22">
        <f>IF(OptimizedTable[[#This Row],[MinCost]] &gt; OptimizedTable[[#This Row],[WTP_VND]], 1, 0)</f>
        <v>0</v>
      </c>
      <c r="J178" s="12">
        <f>IF(G178&lt;='RawData'!$D$178,G178,0)</f>
        <v>261178.72429043663</v>
      </c>
    </row>
    <row r="179" spans="1:10" x14ac:dyDescent="0.15">
      <c r="A179" s="11" t="s">
        <v>185</v>
      </c>
      <c r="B179" s="7">
        <f>VLOOKUP(A179, RawData[], 2, 1)</f>
        <v>117.96</v>
      </c>
      <c r="C179" s="4">
        <v>723000</v>
      </c>
      <c r="D179" s="4">
        <f t="shared" si="17"/>
        <v>1081639.9440008097</v>
      </c>
      <c r="E179" s="4">
        <f t="shared" si="13"/>
        <v>1046878.7242904366</v>
      </c>
      <c r="F179" s="4">
        <f t="shared" si="14"/>
        <v>534281.10730755492</v>
      </c>
      <c r="G179" s="7">
        <f t="shared" si="16"/>
        <v>534281.10730755492</v>
      </c>
      <c r="H179" s="7" t="str">
        <f t="shared" si="15"/>
        <v>Unlimited</v>
      </c>
      <c r="I179" s="22">
        <f>IF(OptimizedTable[[#This Row],[MinCost]] &gt; OptimizedTable[[#This Row],[WTP_VND]], 1, 0)</f>
        <v>0</v>
      </c>
      <c r="J179" s="12">
        <f>IF(G179&lt;='RawData'!$D$179,G179,0)</f>
        <v>534281.10730755492</v>
      </c>
    </row>
    <row r="180" spans="1:10" x14ac:dyDescent="0.15">
      <c r="A180" s="11" t="s">
        <v>186</v>
      </c>
      <c r="B180" s="7">
        <f>VLOOKUP(A180, RawData[], 2, 1)</f>
        <v>2.33</v>
      </c>
      <c r="C180" s="4">
        <v>154000</v>
      </c>
      <c r="D180" s="4">
        <f t="shared" si="17"/>
        <v>109999.94400080963</v>
      </c>
      <c r="E180" s="4">
        <f t="shared" si="13"/>
        <v>165238.72429043663</v>
      </c>
      <c r="F180" s="4">
        <f t="shared" si="14"/>
        <v>534281.10730755492</v>
      </c>
      <c r="G180" s="7">
        <f t="shared" si="16"/>
        <v>109999.94400080963</v>
      </c>
      <c r="H180" s="7" t="str">
        <f t="shared" si="15"/>
        <v>Basic</v>
      </c>
      <c r="I180" s="22">
        <f>IF(OptimizedTable[[#This Row],[MinCost]] &gt; OptimizedTable[[#This Row],[WTP_VND]], 1, 0)</f>
        <v>0</v>
      </c>
      <c r="J180" s="12">
        <f>IF(G180&lt;='RawData'!$D$180,G180,0)</f>
        <v>0</v>
      </c>
    </row>
    <row r="181" spans="1:10" x14ac:dyDescent="0.15">
      <c r="A181" s="11" t="s">
        <v>187</v>
      </c>
      <c r="B181" s="7">
        <f>VLOOKUP(A181, RawData[], 2, 1)</f>
        <v>4.32</v>
      </c>
      <c r="C181" s="4">
        <v>158000</v>
      </c>
      <c r="D181" s="4">
        <f t="shared" si="17"/>
        <v>109999.94400080963</v>
      </c>
      <c r="E181" s="4">
        <f t="shared" si="13"/>
        <v>165238.72429043663</v>
      </c>
      <c r="F181" s="4">
        <f t="shared" si="14"/>
        <v>534281.10730755492</v>
      </c>
      <c r="G181" s="7">
        <f t="shared" si="16"/>
        <v>109999.94400080963</v>
      </c>
      <c r="H181" s="7" t="str">
        <f t="shared" si="15"/>
        <v>Basic</v>
      </c>
      <c r="I181" s="22">
        <f>IF(OptimizedTable[[#This Row],[MinCost]] &gt; OptimizedTable[[#This Row],[WTP_VND]], 1, 0)</f>
        <v>0</v>
      </c>
      <c r="J181" s="12">
        <f>IF(G181&lt;='RawData'!$D$181,G181,0)</f>
        <v>0</v>
      </c>
    </row>
    <row r="182" spans="1:10" x14ac:dyDescent="0.15">
      <c r="A182" s="11" t="s">
        <v>188</v>
      </c>
      <c r="B182" s="7">
        <f>VLOOKUP(A182, RawData[], 2, 1)</f>
        <v>4.6399999999999997</v>
      </c>
      <c r="C182" s="4">
        <v>147000</v>
      </c>
      <c r="D182" s="4">
        <f t="shared" si="17"/>
        <v>109999.94400080963</v>
      </c>
      <c r="E182" s="4">
        <f t="shared" si="13"/>
        <v>165238.72429043663</v>
      </c>
      <c r="F182" s="4">
        <f t="shared" si="14"/>
        <v>534281.10730755492</v>
      </c>
      <c r="G182" s="7">
        <f t="shared" si="16"/>
        <v>109999.94400080963</v>
      </c>
      <c r="H182" s="7" t="str">
        <f t="shared" si="15"/>
        <v>Basic</v>
      </c>
      <c r="I182" s="22">
        <f>IF(OptimizedTable[[#This Row],[MinCost]] &gt; OptimizedTable[[#This Row],[WTP_VND]], 1, 0)</f>
        <v>0</v>
      </c>
      <c r="J182" s="12">
        <f>IF(G182&lt;='RawData'!$D$182,G182,0)</f>
        <v>0</v>
      </c>
    </row>
    <row r="183" spans="1:10" x14ac:dyDescent="0.15">
      <c r="A183" s="11" t="s">
        <v>189</v>
      </c>
      <c r="B183" s="7">
        <f>VLOOKUP(A183, RawData[], 2, 1)</f>
        <v>12.06</v>
      </c>
      <c r="C183" s="4">
        <v>189000</v>
      </c>
      <c r="D183" s="4">
        <f t="shared" si="17"/>
        <v>128539.94400080963</v>
      </c>
      <c r="E183" s="4">
        <f t="shared" si="13"/>
        <v>165238.72429043663</v>
      </c>
      <c r="F183" s="4">
        <f t="shared" si="14"/>
        <v>534281.10730755492</v>
      </c>
      <c r="G183" s="7">
        <f t="shared" si="16"/>
        <v>128539.94400080963</v>
      </c>
      <c r="H183" s="7" t="str">
        <f t="shared" si="15"/>
        <v>Basic</v>
      </c>
      <c r="I183" s="22">
        <f>IF(OptimizedTable[[#This Row],[MinCost]] &gt; OptimizedTable[[#This Row],[WTP_VND]], 1, 0)</f>
        <v>0</v>
      </c>
      <c r="J183" s="12">
        <f>IF(G183&lt;='RawData'!$D$183,G183,0)</f>
        <v>128539.94400080963</v>
      </c>
    </row>
    <row r="184" spans="1:10" x14ac:dyDescent="0.15">
      <c r="A184" s="11" t="s">
        <v>190</v>
      </c>
      <c r="B184" s="7">
        <f>VLOOKUP(A184, RawData[], 2, 1)</f>
        <v>28.02</v>
      </c>
      <c r="C184" s="4">
        <v>286000</v>
      </c>
      <c r="D184" s="4">
        <f t="shared" si="17"/>
        <v>272179.94400080963</v>
      </c>
      <c r="E184" s="4">
        <f t="shared" si="13"/>
        <v>237418.72429043663</v>
      </c>
      <c r="F184" s="4">
        <f t="shared" si="14"/>
        <v>534281.10730755492</v>
      </c>
      <c r="G184" s="7">
        <f t="shared" si="16"/>
        <v>237418.72429043663</v>
      </c>
      <c r="H184" s="7" t="str">
        <f t="shared" si="15"/>
        <v>Advanced</v>
      </c>
      <c r="I184" s="22">
        <f>IF(OptimizedTable[[#This Row],[MinCost]] &gt; OptimizedTable[[#This Row],[WTP_VND]], 1, 0)</f>
        <v>0</v>
      </c>
      <c r="J184" s="12">
        <f>IF(G184&lt;='RawData'!$D$184,G184,0)</f>
        <v>0</v>
      </c>
    </row>
    <row r="185" spans="1:10" x14ac:dyDescent="0.15">
      <c r="A185" s="11" t="s">
        <v>191</v>
      </c>
      <c r="B185" s="7">
        <f>VLOOKUP(A185, RawData[], 2, 1)</f>
        <v>6.79</v>
      </c>
      <c r="C185" s="4">
        <v>186000</v>
      </c>
      <c r="D185" s="4">
        <f t="shared" si="17"/>
        <v>109999.94400080963</v>
      </c>
      <c r="E185" s="4">
        <f t="shared" si="13"/>
        <v>165238.72429043663</v>
      </c>
      <c r="F185" s="4">
        <f t="shared" si="14"/>
        <v>534281.10730755492</v>
      </c>
      <c r="G185" s="7">
        <f t="shared" si="16"/>
        <v>109999.94400080963</v>
      </c>
      <c r="H185" s="7" t="str">
        <f t="shared" si="15"/>
        <v>Basic</v>
      </c>
      <c r="I185" s="22">
        <f>IF(OptimizedTable[[#This Row],[MinCost]] &gt; OptimizedTable[[#This Row],[WTP_VND]], 1, 0)</f>
        <v>0</v>
      </c>
      <c r="J185" s="12">
        <f>IF(G185&lt;='RawData'!$D$185,G185,0)</f>
        <v>109999.94400080963</v>
      </c>
    </row>
    <row r="186" spans="1:10" x14ac:dyDescent="0.15">
      <c r="A186" s="11" t="s">
        <v>192</v>
      </c>
      <c r="B186" s="7">
        <f>VLOOKUP(A186, RawData[], 2, 1)</f>
        <v>1.44</v>
      </c>
      <c r="C186" s="4">
        <v>125000</v>
      </c>
      <c r="D186" s="4">
        <f t="shared" si="17"/>
        <v>109999.94400080963</v>
      </c>
      <c r="E186" s="4">
        <f t="shared" si="13"/>
        <v>165238.72429043663</v>
      </c>
      <c r="F186" s="4">
        <f t="shared" si="14"/>
        <v>534281.10730755492</v>
      </c>
      <c r="G186" s="7">
        <f t="shared" si="16"/>
        <v>109999.94400080963</v>
      </c>
      <c r="H186" s="7" t="str">
        <f t="shared" si="15"/>
        <v>Basic</v>
      </c>
      <c r="I186" s="22">
        <f>IF(OptimizedTable[[#This Row],[MinCost]] &gt; OptimizedTable[[#This Row],[WTP_VND]], 1, 0)</f>
        <v>0</v>
      </c>
      <c r="J186" s="12">
        <f>IF(G186&lt;='RawData'!$D$186,G186,0)</f>
        <v>0</v>
      </c>
    </row>
    <row r="187" spans="1:10" x14ac:dyDescent="0.15">
      <c r="A187" s="11" t="s">
        <v>193</v>
      </c>
      <c r="B187" s="7">
        <f>VLOOKUP(A187, RawData[], 2, 1)</f>
        <v>3</v>
      </c>
      <c r="C187" s="4">
        <v>150000</v>
      </c>
      <c r="D187" s="4">
        <f t="shared" si="17"/>
        <v>109999.94400080963</v>
      </c>
      <c r="E187" s="4">
        <f t="shared" si="13"/>
        <v>165238.72429043663</v>
      </c>
      <c r="F187" s="4">
        <f t="shared" si="14"/>
        <v>534281.10730755492</v>
      </c>
      <c r="G187" s="7">
        <f t="shared" si="16"/>
        <v>109999.94400080963</v>
      </c>
      <c r="H187" s="7" t="str">
        <f t="shared" si="15"/>
        <v>Basic</v>
      </c>
      <c r="I187" s="22">
        <f>IF(OptimizedTable[[#This Row],[MinCost]] &gt; OptimizedTable[[#This Row],[WTP_VND]], 1, 0)</f>
        <v>0</v>
      </c>
      <c r="J187" s="12">
        <f>IF(G187&lt;='RawData'!$D$187,G187,0)</f>
        <v>0</v>
      </c>
    </row>
    <row r="188" spans="1:10" x14ac:dyDescent="0.15">
      <c r="A188" s="11" t="s">
        <v>194</v>
      </c>
      <c r="B188" s="7">
        <f>VLOOKUP(A188, RawData[], 2, 1)</f>
        <v>92.13</v>
      </c>
      <c r="C188" s="4">
        <v>609000</v>
      </c>
      <c r="D188" s="4">
        <f t="shared" si="17"/>
        <v>849169.94400080969</v>
      </c>
      <c r="E188" s="4">
        <f t="shared" si="13"/>
        <v>814408.7242904366</v>
      </c>
      <c r="F188" s="4">
        <f t="shared" si="14"/>
        <v>534281.10730755492</v>
      </c>
      <c r="G188" s="7">
        <f t="shared" si="16"/>
        <v>534281.10730755492</v>
      </c>
      <c r="H188" s="7" t="str">
        <f t="shared" si="15"/>
        <v>Unlimited</v>
      </c>
      <c r="I188" s="22">
        <f>IF(OptimizedTable[[#This Row],[MinCost]] &gt; OptimizedTable[[#This Row],[WTP_VND]], 1, 0)</f>
        <v>0</v>
      </c>
      <c r="J188" s="12">
        <f>IF(G188&lt;='RawData'!$D$188,G188,0)</f>
        <v>534281.10730755492</v>
      </c>
    </row>
    <row r="189" spans="1:10" x14ac:dyDescent="0.15">
      <c r="A189" s="11" t="s">
        <v>195</v>
      </c>
      <c r="B189" s="7">
        <f>VLOOKUP(A189, RawData[], 2, 1)</f>
        <v>5.92</v>
      </c>
      <c r="C189" s="4">
        <v>167000</v>
      </c>
      <c r="D189" s="4">
        <f t="shared" si="17"/>
        <v>109999.94400080963</v>
      </c>
      <c r="E189" s="4">
        <f t="shared" si="13"/>
        <v>165238.72429043663</v>
      </c>
      <c r="F189" s="4">
        <f t="shared" si="14"/>
        <v>534281.10730755492</v>
      </c>
      <c r="G189" s="7">
        <f t="shared" si="16"/>
        <v>109999.94400080963</v>
      </c>
      <c r="H189" s="7" t="str">
        <f t="shared" si="15"/>
        <v>Basic</v>
      </c>
      <c r="I189" s="22">
        <f>IF(OptimizedTable[[#This Row],[MinCost]] &gt; OptimizedTable[[#This Row],[WTP_VND]], 1, 0)</f>
        <v>0</v>
      </c>
      <c r="J189" s="12">
        <f>IF(G189&lt;='RawData'!$D$189,G189,0)</f>
        <v>109999.94400080963</v>
      </c>
    </row>
    <row r="190" spans="1:10" x14ac:dyDescent="0.15">
      <c r="A190" s="11" t="s">
        <v>196</v>
      </c>
      <c r="B190" s="7">
        <f>VLOOKUP(A190, RawData[], 2, 1)</f>
        <v>6.26</v>
      </c>
      <c r="C190" s="4">
        <v>189000</v>
      </c>
      <c r="D190" s="4">
        <f t="shared" si="17"/>
        <v>109999.94400080963</v>
      </c>
      <c r="E190" s="4">
        <f t="shared" si="13"/>
        <v>165238.72429043663</v>
      </c>
      <c r="F190" s="4">
        <f t="shared" si="14"/>
        <v>534281.10730755492</v>
      </c>
      <c r="G190" s="7">
        <f t="shared" si="16"/>
        <v>109999.94400080963</v>
      </c>
      <c r="H190" s="7" t="str">
        <f t="shared" si="15"/>
        <v>Basic</v>
      </c>
      <c r="I190" s="22">
        <f>IF(OptimizedTable[[#This Row],[MinCost]] &gt; OptimizedTable[[#This Row],[WTP_VND]], 1, 0)</f>
        <v>0</v>
      </c>
      <c r="J190" s="12">
        <f>IF(G190&lt;='RawData'!$D$190,G190,0)</f>
        <v>109999.94400080963</v>
      </c>
    </row>
    <row r="191" spans="1:10" x14ac:dyDescent="0.15">
      <c r="A191" s="11" t="s">
        <v>197</v>
      </c>
      <c r="B191" s="7">
        <f>VLOOKUP(A191, RawData[], 2, 1)</f>
        <v>33.090000000000003</v>
      </c>
      <c r="C191" s="4">
        <v>326000</v>
      </c>
      <c r="D191" s="4">
        <f t="shared" si="17"/>
        <v>317809.94400080969</v>
      </c>
      <c r="E191" s="4">
        <f t="shared" si="13"/>
        <v>283048.72429043666</v>
      </c>
      <c r="F191" s="4">
        <f t="shared" si="14"/>
        <v>534281.10730755492</v>
      </c>
      <c r="G191" s="7">
        <f t="shared" si="16"/>
        <v>283048.72429043666</v>
      </c>
      <c r="H191" s="7" t="str">
        <f t="shared" si="15"/>
        <v>Advanced</v>
      </c>
      <c r="I191" s="22">
        <f>IF(OptimizedTable[[#This Row],[MinCost]] &gt; OptimizedTable[[#This Row],[WTP_VND]], 1, 0)</f>
        <v>0</v>
      </c>
      <c r="J191" s="12">
        <f>IF(G191&lt;='RawData'!$D$191,G191,0)</f>
        <v>0</v>
      </c>
    </row>
    <row r="192" spans="1:10" x14ac:dyDescent="0.15">
      <c r="A192" s="11" t="s">
        <v>198</v>
      </c>
      <c r="B192" s="7">
        <f>VLOOKUP(A192, RawData[], 2, 1)</f>
        <v>9.02</v>
      </c>
      <c r="C192" s="4">
        <v>202000</v>
      </c>
      <c r="D192" s="4">
        <f t="shared" si="17"/>
        <v>109999.94400080963</v>
      </c>
      <c r="E192" s="4">
        <f t="shared" si="13"/>
        <v>165238.72429043663</v>
      </c>
      <c r="F192" s="4">
        <f t="shared" si="14"/>
        <v>534281.10730755492</v>
      </c>
      <c r="G192" s="7">
        <f t="shared" si="16"/>
        <v>109999.94400080963</v>
      </c>
      <c r="H192" s="7" t="str">
        <f t="shared" si="15"/>
        <v>Basic</v>
      </c>
      <c r="I192" s="22">
        <f>IF(OptimizedTable[[#This Row],[MinCost]] &gt; OptimizedTable[[#This Row],[WTP_VND]], 1, 0)</f>
        <v>0</v>
      </c>
      <c r="J192" s="12">
        <f>IF(G192&lt;='RawData'!$D$192,G192,0)</f>
        <v>109999.94400080963</v>
      </c>
    </row>
    <row r="193" spans="1:10" x14ac:dyDescent="0.15">
      <c r="A193" s="11" t="s">
        <v>199</v>
      </c>
      <c r="B193" s="7">
        <f>VLOOKUP(A193, RawData[], 2, 1)</f>
        <v>9.34</v>
      </c>
      <c r="C193" s="4">
        <v>189000</v>
      </c>
      <c r="D193" s="4">
        <f t="shared" si="17"/>
        <v>109999.94400080963</v>
      </c>
      <c r="E193" s="4">
        <f t="shared" si="13"/>
        <v>165238.72429043663</v>
      </c>
      <c r="F193" s="4">
        <f t="shared" si="14"/>
        <v>534281.10730755492</v>
      </c>
      <c r="G193" s="7">
        <f t="shared" si="16"/>
        <v>109999.94400080963</v>
      </c>
      <c r="H193" s="7" t="str">
        <f t="shared" si="15"/>
        <v>Basic</v>
      </c>
      <c r="I193" s="22">
        <f>IF(OptimizedTable[[#This Row],[MinCost]] &gt; OptimizedTable[[#This Row],[WTP_VND]], 1, 0)</f>
        <v>0</v>
      </c>
      <c r="J193" s="12">
        <f>IF(G193&lt;='RawData'!$D$193,G193,0)</f>
        <v>109999.94400080963</v>
      </c>
    </row>
    <row r="194" spans="1:10" x14ac:dyDescent="0.15">
      <c r="A194" s="11" t="s">
        <v>200</v>
      </c>
      <c r="B194" s="7">
        <f>VLOOKUP(A194, RawData[], 2, 1)</f>
        <v>1.87</v>
      </c>
      <c r="C194" s="4">
        <v>145000</v>
      </c>
      <c r="D194" s="4">
        <f t="shared" ref="D194:D201" si="18">$M$7 + $M$10 * (MAX(0,B194-$N$7))</f>
        <v>109999.94400080963</v>
      </c>
      <c r="E194" s="4">
        <f t="shared" ref="E194:E257" si="19">$M$8 + $M$10 * (MAX(0,B194-$N$8))</f>
        <v>165238.72429043663</v>
      </c>
      <c r="F194" s="4">
        <f t="shared" ref="F194:F257" si="20">$M$9 + $M$10 * (MAX(0,B194-$N$9))</f>
        <v>534281.10730755492</v>
      </c>
      <c r="G194" s="7">
        <f t="shared" si="16"/>
        <v>109999.94400080963</v>
      </c>
      <c r="H194" s="7" t="str">
        <f t="shared" ref="H194:H257" si="21">IF(G194=D194,"Basic",IF(G194=E194,"Advanced","Unlimited"))</f>
        <v>Basic</v>
      </c>
      <c r="I194" s="22">
        <f>IF(OptimizedTable[[#This Row],[MinCost]] &gt; OptimizedTable[[#This Row],[WTP_VND]], 1, 0)</f>
        <v>0</v>
      </c>
      <c r="J194" s="12">
        <f>IF(G194&lt;='RawData'!$D$194,G194,0)</f>
        <v>0</v>
      </c>
    </row>
    <row r="195" spans="1:10" x14ac:dyDescent="0.15">
      <c r="A195" s="11" t="s">
        <v>201</v>
      </c>
      <c r="B195" s="7">
        <f>VLOOKUP(A195, RawData[], 2, 1)</f>
        <v>14.03</v>
      </c>
      <c r="C195" s="4">
        <v>225000</v>
      </c>
      <c r="D195" s="4">
        <f t="shared" si="18"/>
        <v>146269.94400080963</v>
      </c>
      <c r="E195" s="4">
        <f t="shared" si="19"/>
        <v>165238.72429043663</v>
      </c>
      <c r="F195" s="4">
        <f t="shared" si="20"/>
        <v>534281.10730755492</v>
      </c>
      <c r="G195" s="7">
        <f t="shared" ref="G195:G258" si="22">MIN(D195:F195)</f>
        <v>146269.94400080963</v>
      </c>
      <c r="H195" s="7" t="str">
        <f t="shared" si="21"/>
        <v>Basic</v>
      </c>
      <c r="I195" s="22">
        <f>IF(OptimizedTable[[#This Row],[MinCost]] &gt; OptimizedTable[[#This Row],[WTP_VND]], 1, 0)</f>
        <v>0</v>
      </c>
      <c r="J195" s="12">
        <f>IF(G195&lt;='RawData'!$D$195,G195,0)</f>
        <v>146269.94400080963</v>
      </c>
    </row>
    <row r="196" spans="1:10" x14ac:dyDescent="0.15">
      <c r="A196" s="11" t="s">
        <v>202</v>
      </c>
      <c r="B196" s="7">
        <f>VLOOKUP(A196, RawData[], 2, 1)</f>
        <v>0.92</v>
      </c>
      <c r="C196" s="4">
        <v>118000</v>
      </c>
      <c r="D196" s="4">
        <f t="shared" si="18"/>
        <v>109999.94400080963</v>
      </c>
      <c r="E196" s="4">
        <f t="shared" si="19"/>
        <v>165238.72429043663</v>
      </c>
      <c r="F196" s="4">
        <f t="shared" si="20"/>
        <v>534281.10730755492</v>
      </c>
      <c r="G196" s="7">
        <f t="shared" si="22"/>
        <v>109999.94400080963</v>
      </c>
      <c r="H196" s="7" t="str">
        <f t="shared" si="21"/>
        <v>Basic</v>
      </c>
      <c r="I196" s="22">
        <f>IF(OptimizedTable[[#This Row],[MinCost]] &gt; OptimizedTable[[#This Row],[WTP_VND]], 1, 0)</f>
        <v>0</v>
      </c>
      <c r="J196" s="12">
        <f>IF(G196&lt;='RawData'!$D$196,G196,0)</f>
        <v>0</v>
      </c>
    </row>
    <row r="197" spans="1:10" x14ac:dyDescent="0.15">
      <c r="A197" s="11" t="s">
        <v>203</v>
      </c>
      <c r="B197" s="7">
        <f>VLOOKUP(A197, RawData[], 2, 1)</f>
        <v>8.2799999999999994</v>
      </c>
      <c r="C197" s="4">
        <v>204000</v>
      </c>
      <c r="D197" s="4">
        <f t="shared" si="18"/>
        <v>109999.94400080963</v>
      </c>
      <c r="E197" s="4">
        <f t="shared" si="19"/>
        <v>165238.72429043663</v>
      </c>
      <c r="F197" s="4">
        <f t="shared" si="20"/>
        <v>534281.10730755492</v>
      </c>
      <c r="G197" s="7">
        <f t="shared" si="22"/>
        <v>109999.94400080963</v>
      </c>
      <c r="H197" s="7" t="str">
        <f t="shared" si="21"/>
        <v>Basic</v>
      </c>
      <c r="I197" s="22">
        <f>IF(OptimizedTable[[#This Row],[MinCost]] &gt; OptimizedTable[[#This Row],[WTP_VND]], 1, 0)</f>
        <v>0</v>
      </c>
      <c r="J197" s="12">
        <f>IF(G197&lt;='RawData'!$D$197,G197,0)</f>
        <v>109999.94400080963</v>
      </c>
    </row>
    <row r="198" spans="1:10" x14ac:dyDescent="0.15">
      <c r="A198" s="11" t="s">
        <v>204</v>
      </c>
      <c r="B198" s="7">
        <f>VLOOKUP(A198, RawData[], 2, 1)</f>
        <v>55.83</v>
      </c>
      <c r="C198" s="4">
        <v>441000</v>
      </c>
      <c r="D198" s="4">
        <f t="shared" si="18"/>
        <v>522469.94400080963</v>
      </c>
      <c r="E198" s="4">
        <f t="shared" si="19"/>
        <v>487708.7242904366</v>
      </c>
      <c r="F198" s="4">
        <f t="shared" si="20"/>
        <v>534281.10730755492</v>
      </c>
      <c r="G198" s="7">
        <f t="shared" si="22"/>
        <v>487708.7242904366</v>
      </c>
      <c r="H198" s="7" t="str">
        <f t="shared" si="21"/>
        <v>Advanced</v>
      </c>
      <c r="I198" s="22">
        <f>IF(OptimizedTable[[#This Row],[MinCost]] &gt; OptimizedTable[[#This Row],[WTP_VND]], 1, 0)</f>
        <v>1</v>
      </c>
      <c r="J198" s="12">
        <f>IF(G198&lt;='RawData'!$D$198,G198,0)</f>
        <v>0</v>
      </c>
    </row>
    <row r="199" spans="1:10" x14ac:dyDescent="0.15">
      <c r="A199" s="11" t="s">
        <v>205</v>
      </c>
      <c r="B199" s="7">
        <f>VLOOKUP(A199, RawData[], 2, 1)</f>
        <v>12.82</v>
      </c>
      <c r="C199" s="4">
        <v>183000</v>
      </c>
      <c r="D199" s="4">
        <f t="shared" si="18"/>
        <v>135379.94400080963</v>
      </c>
      <c r="E199" s="4">
        <f t="shared" si="19"/>
        <v>165238.72429043663</v>
      </c>
      <c r="F199" s="4">
        <f t="shared" si="20"/>
        <v>534281.10730755492</v>
      </c>
      <c r="G199" s="7">
        <f t="shared" si="22"/>
        <v>135379.94400080963</v>
      </c>
      <c r="H199" s="7" t="str">
        <f t="shared" si="21"/>
        <v>Basic</v>
      </c>
      <c r="I199" s="22">
        <f>IF(OptimizedTable[[#This Row],[MinCost]] &gt; OptimizedTable[[#This Row],[WTP_VND]], 1, 0)</f>
        <v>0</v>
      </c>
      <c r="J199" s="12">
        <f>IF(G199&lt;='RawData'!$D$199,G199,0)</f>
        <v>0</v>
      </c>
    </row>
    <row r="200" spans="1:10" x14ac:dyDescent="0.15">
      <c r="A200" s="11" t="s">
        <v>206</v>
      </c>
      <c r="B200" s="7">
        <f>VLOOKUP(A200, RawData[], 2, 1)</f>
        <v>3.93</v>
      </c>
      <c r="C200" s="4">
        <v>166000</v>
      </c>
      <c r="D200" s="4">
        <f t="shared" si="18"/>
        <v>109999.94400080963</v>
      </c>
      <c r="E200" s="4">
        <f t="shared" si="19"/>
        <v>165238.72429043663</v>
      </c>
      <c r="F200" s="4">
        <f t="shared" si="20"/>
        <v>534281.10730755492</v>
      </c>
      <c r="G200" s="7">
        <f t="shared" si="22"/>
        <v>109999.94400080963</v>
      </c>
      <c r="H200" s="7" t="str">
        <f t="shared" si="21"/>
        <v>Basic</v>
      </c>
      <c r="I200" s="22">
        <f>IF(OptimizedTable[[#This Row],[MinCost]] &gt; OptimizedTable[[#This Row],[WTP_VND]], 1, 0)</f>
        <v>0</v>
      </c>
      <c r="J200" s="12">
        <f>IF(G200&lt;='RawData'!$D$200,G200,0)</f>
        <v>109999.94400080963</v>
      </c>
    </row>
    <row r="201" spans="1:10" x14ac:dyDescent="0.15">
      <c r="A201" s="17" t="s">
        <v>207</v>
      </c>
      <c r="B201" s="18">
        <f>VLOOKUP(A201, RawData[], 2, 1)</f>
        <v>97.48</v>
      </c>
      <c r="C201" s="19">
        <v>642000</v>
      </c>
      <c r="D201" s="19">
        <f t="shared" si="18"/>
        <v>897319.94400080969</v>
      </c>
      <c r="E201" s="4">
        <f t="shared" si="19"/>
        <v>862558.7242904366</v>
      </c>
      <c r="F201" s="4">
        <f t="shared" si="20"/>
        <v>534281.10730755492</v>
      </c>
      <c r="G201" s="18">
        <f t="shared" si="22"/>
        <v>534281.10730755492</v>
      </c>
      <c r="H201" s="18" t="str">
        <f t="shared" si="21"/>
        <v>Unlimited</v>
      </c>
      <c r="I201" s="22">
        <f>IF(OptimizedTable[[#This Row],[MinCost]] &gt; OptimizedTable[[#This Row],[WTP_VND]], 1, 0)</f>
        <v>0</v>
      </c>
      <c r="J201" s="20">
        <f>IF(G201&lt;='RawData'!$D$201,G201,0)</f>
        <v>534281.10730755492</v>
      </c>
    </row>
    <row r="202" spans="1:10" x14ac:dyDescent="0.15">
      <c r="A202" s="11" t="s">
        <v>247</v>
      </c>
      <c r="B202" s="7">
        <f>VLOOKUP(A202, RawData[], 2, 1)</f>
        <v>54.2</v>
      </c>
      <c r="C202" s="4">
        <v>406000</v>
      </c>
      <c r="D202" s="4">
        <f t="shared" ref="D202:D265" si="23">$M$7 + $M$10 * (MAX(0,B202-$N$7))</f>
        <v>507799.94400080963</v>
      </c>
      <c r="E202" s="4">
        <f t="shared" si="19"/>
        <v>473038.7242904366</v>
      </c>
      <c r="F202" s="4">
        <f t="shared" si="20"/>
        <v>534281.10730755492</v>
      </c>
      <c r="G202" s="7">
        <f t="shared" si="22"/>
        <v>473038.7242904366</v>
      </c>
      <c r="H202" s="7" t="str">
        <f t="shared" si="21"/>
        <v>Advanced</v>
      </c>
      <c r="I202" s="22">
        <f>IF(OptimizedTable[[#This Row],[MinCost]] &gt; OptimizedTable[[#This Row],[WTP_VND]], 1, 0)</f>
        <v>1</v>
      </c>
      <c r="J202" s="20">
        <f>IF(G202&lt;='RawData'!$D$201,G202,0)</f>
        <v>473038.7242904366</v>
      </c>
    </row>
    <row r="203" spans="1:10" x14ac:dyDescent="0.15">
      <c r="A203" s="11" t="s">
        <v>248</v>
      </c>
      <c r="B203" s="7">
        <f>VLOOKUP(A203, RawData[], 2, 1)</f>
        <v>2.4500000000000002</v>
      </c>
      <c r="C203" s="4">
        <v>148000</v>
      </c>
      <c r="D203" s="4">
        <f t="shared" si="23"/>
        <v>109999.94400080963</v>
      </c>
      <c r="E203" s="4">
        <f t="shared" si="19"/>
        <v>165238.72429043663</v>
      </c>
      <c r="F203" s="4">
        <f t="shared" si="20"/>
        <v>534281.10730755492</v>
      </c>
      <c r="G203" s="7">
        <f t="shared" si="22"/>
        <v>109999.94400080963</v>
      </c>
      <c r="H203" s="7" t="str">
        <f t="shared" si="21"/>
        <v>Basic</v>
      </c>
      <c r="I203" s="22">
        <f>IF(OptimizedTable[[#This Row],[MinCost]] &gt; OptimizedTable[[#This Row],[WTP_VND]], 1, 0)</f>
        <v>0</v>
      </c>
      <c r="J203" s="20">
        <f>IF(G203&lt;='RawData'!$D$201,G203,0)</f>
        <v>109999.94400080963</v>
      </c>
    </row>
    <row r="204" spans="1:10" x14ac:dyDescent="0.15">
      <c r="A204" s="11" t="s">
        <v>249</v>
      </c>
      <c r="B204" s="7">
        <f>VLOOKUP(A204, RawData[], 2, 1)</f>
        <v>4.83</v>
      </c>
      <c r="C204" s="4">
        <v>170000</v>
      </c>
      <c r="D204" s="4">
        <f t="shared" si="23"/>
        <v>109999.94400080963</v>
      </c>
      <c r="E204" s="4">
        <f t="shared" si="19"/>
        <v>165238.72429043663</v>
      </c>
      <c r="F204" s="4">
        <f t="shared" si="20"/>
        <v>534281.10730755492</v>
      </c>
      <c r="G204" s="7">
        <f t="shared" si="22"/>
        <v>109999.94400080963</v>
      </c>
      <c r="H204" s="7" t="str">
        <f t="shared" si="21"/>
        <v>Basic</v>
      </c>
      <c r="I204" s="22">
        <f>IF(OptimizedTable[[#This Row],[MinCost]] &gt; OptimizedTable[[#This Row],[WTP_VND]], 1, 0)</f>
        <v>0</v>
      </c>
      <c r="J204" s="20">
        <f>IF(G204&lt;='RawData'!$D$201,G204,0)</f>
        <v>109999.94400080963</v>
      </c>
    </row>
    <row r="205" spans="1:10" x14ac:dyDescent="0.15">
      <c r="A205" s="11" t="s">
        <v>250</v>
      </c>
      <c r="B205" s="7">
        <f>VLOOKUP(A205, RawData[], 2, 1)</f>
        <v>11.04</v>
      </c>
      <c r="C205" s="4">
        <v>192000</v>
      </c>
      <c r="D205" s="4">
        <f t="shared" si="23"/>
        <v>119359.94400080963</v>
      </c>
      <c r="E205" s="4">
        <f t="shared" si="19"/>
        <v>165238.72429043663</v>
      </c>
      <c r="F205" s="4">
        <f t="shared" si="20"/>
        <v>534281.10730755492</v>
      </c>
      <c r="G205" s="7">
        <f t="shared" si="22"/>
        <v>119359.94400080963</v>
      </c>
      <c r="H205" s="7" t="str">
        <f t="shared" si="21"/>
        <v>Basic</v>
      </c>
      <c r="I205" s="22">
        <f>IF(OptimizedTable[[#This Row],[MinCost]] &gt; OptimizedTable[[#This Row],[WTP_VND]], 1, 0)</f>
        <v>0</v>
      </c>
      <c r="J205" s="20">
        <f>IF(G205&lt;='RawData'!$D$201,G205,0)</f>
        <v>119359.94400080963</v>
      </c>
    </row>
    <row r="206" spans="1:10" x14ac:dyDescent="0.15">
      <c r="A206" s="11" t="s">
        <v>251</v>
      </c>
      <c r="B206" s="7">
        <f>VLOOKUP(A206, RawData[], 2, 1)</f>
        <v>2.72</v>
      </c>
      <c r="C206" s="4">
        <v>141000</v>
      </c>
      <c r="D206" s="4">
        <f t="shared" si="23"/>
        <v>109999.94400080963</v>
      </c>
      <c r="E206" s="4">
        <f t="shared" si="19"/>
        <v>165238.72429043663</v>
      </c>
      <c r="F206" s="4">
        <f t="shared" si="20"/>
        <v>534281.10730755492</v>
      </c>
      <c r="G206" s="7">
        <f t="shared" si="22"/>
        <v>109999.94400080963</v>
      </c>
      <c r="H206" s="7" t="str">
        <f t="shared" si="21"/>
        <v>Basic</v>
      </c>
      <c r="I206" s="22">
        <f>IF(OptimizedTable[[#This Row],[MinCost]] &gt; OptimizedTable[[#This Row],[WTP_VND]], 1, 0)</f>
        <v>0</v>
      </c>
      <c r="J206" s="20">
        <f>IF(G206&lt;='RawData'!$D$201,G206,0)</f>
        <v>109999.94400080963</v>
      </c>
    </row>
    <row r="207" spans="1:10" x14ac:dyDescent="0.15">
      <c r="A207" s="11" t="s">
        <v>252</v>
      </c>
      <c r="B207" s="7">
        <f>VLOOKUP(A207, RawData[], 2, 1)</f>
        <v>20.010000000000002</v>
      </c>
      <c r="C207" s="4">
        <v>254000</v>
      </c>
      <c r="D207" s="4">
        <f t="shared" si="23"/>
        <v>200089.94400080963</v>
      </c>
      <c r="E207" s="4">
        <f t="shared" si="19"/>
        <v>165328.72429043663</v>
      </c>
      <c r="F207" s="4">
        <f t="shared" si="20"/>
        <v>534281.10730755492</v>
      </c>
      <c r="G207" s="7">
        <f t="shared" si="22"/>
        <v>165328.72429043663</v>
      </c>
      <c r="H207" s="7" t="str">
        <f t="shared" si="21"/>
        <v>Advanced</v>
      </c>
      <c r="I207" s="22">
        <f>IF(OptimizedTable[[#This Row],[MinCost]] &gt; OptimizedTable[[#This Row],[WTP_VND]], 1, 0)</f>
        <v>0</v>
      </c>
      <c r="J207" s="20">
        <f>IF(G207&lt;='RawData'!$D$201,G207,0)</f>
        <v>165328.72429043663</v>
      </c>
    </row>
    <row r="208" spans="1:10" x14ac:dyDescent="0.15">
      <c r="A208" s="11" t="s">
        <v>253</v>
      </c>
      <c r="B208" s="7">
        <f>VLOOKUP(A208, RawData[], 2, 1)</f>
        <v>2.62</v>
      </c>
      <c r="C208" s="4">
        <v>170000</v>
      </c>
      <c r="D208" s="4">
        <f t="shared" si="23"/>
        <v>109999.94400080963</v>
      </c>
      <c r="E208" s="4">
        <f t="shared" si="19"/>
        <v>165238.72429043663</v>
      </c>
      <c r="F208" s="4">
        <f t="shared" si="20"/>
        <v>534281.10730755492</v>
      </c>
      <c r="G208" s="7">
        <f t="shared" si="22"/>
        <v>109999.94400080963</v>
      </c>
      <c r="H208" s="7" t="str">
        <f t="shared" si="21"/>
        <v>Basic</v>
      </c>
      <c r="I208" s="22">
        <f>IF(OptimizedTable[[#This Row],[MinCost]] &gt; OptimizedTable[[#This Row],[WTP_VND]], 1, 0)</f>
        <v>0</v>
      </c>
      <c r="J208" s="20">
        <f>IF(G208&lt;='RawData'!$D$201,G208,0)</f>
        <v>109999.94400080963</v>
      </c>
    </row>
    <row r="209" spans="1:10" x14ac:dyDescent="0.15">
      <c r="A209" s="11" t="s">
        <v>254</v>
      </c>
      <c r="B209" s="7">
        <f>VLOOKUP(A209, RawData[], 2, 1)</f>
        <v>2.4700000000000002</v>
      </c>
      <c r="C209" s="4">
        <v>160000</v>
      </c>
      <c r="D209" s="4">
        <f t="shared" si="23"/>
        <v>109999.94400080963</v>
      </c>
      <c r="E209" s="4">
        <f t="shared" si="19"/>
        <v>165238.72429043663</v>
      </c>
      <c r="F209" s="4">
        <f t="shared" si="20"/>
        <v>534281.10730755492</v>
      </c>
      <c r="G209" s="7">
        <f t="shared" si="22"/>
        <v>109999.94400080963</v>
      </c>
      <c r="H209" s="7" t="str">
        <f t="shared" si="21"/>
        <v>Basic</v>
      </c>
      <c r="I209" s="22">
        <f>IF(OptimizedTable[[#This Row],[MinCost]] &gt; OptimizedTable[[#This Row],[WTP_VND]], 1, 0)</f>
        <v>0</v>
      </c>
      <c r="J209" s="20">
        <f>IF(G209&lt;='RawData'!$D$201,G209,0)</f>
        <v>109999.94400080963</v>
      </c>
    </row>
    <row r="210" spans="1:10" x14ac:dyDescent="0.15">
      <c r="A210" s="11" t="s">
        <v>255</v>
      </c>
      <c r="B210" s="7">
        <f>VLOOKUP(A210, RawData[], 2, 1)</f>
        <v>10.28</v>
      </c>
      <c r="C210" s="4">
        <v>218000</v>
      </c>
      <c r="D210" s="4">
        <f t="shared" si="23"/>
        <v>112519.94400080963</v>
      </c>
      <c r="E210" s="4">
        <f t="shared" si="19"/>
        <v>165238.72429043663</v>
      </c>
      <c r="F210" s="4">
        <f t="shared" si="20"/>
        <v>534281.10730755492</v>
      </c>
      <c r="G210" s="7">
        <f t="shared" si="22"/>
        <v>112519.94400080963</v>
      </c>
      <c r="H210" s="7" t="str">
        <f t="shared" si="21"/>
        <v>Basic</v>
      </c>
      <c r="I210" s="22">
        <f>IF(OptimizedTable[[#This Row],[MinCost]] &gt; OptimizedTable[[#This Row],[WTP_VND]], 1, 0)</f>
        <v>0</v>
      </c>
      <c r="J210" s="20">
        <f>IF(G210&lt;='RawData'!$D$201,G210,0)</f>
        <v>112519.94400080963</v>
      </c>
    </row>
    <row r="211" spans="1:10" x14ac:dyDescent="0.15">
      <c r="A211" s="11" t="s">
        <v>256</v>
      </c>
      <c r="B211" s="7">
        <f>VLOOKUP(A211, RawData[], 2, 1)</f>
        <v>11</v>
      </c>
      <c r="C211" s="4">
        <v>194000</v>
      </c>
      <c r="D211" s="4">
        <f t="shared" si="23"/>
        <v>118999.94400080963</v>
      </c>
      <c r="E211" s="4">
        <f t="shared" si="19"/>
        <v>165238.72429043663</v>
      </c>
      <c r="F211" s="4">
        <f t="shared" si="20"/>
        <v>534281.10730755492</v>
      </c>
      <c r="G211" s="7">
        <f t="shared" si="22"/>
        <v>118999.94400080963</v>
      </c>
      <c r="H211" s="7" t="str">
        <f t="shared" si="21"/>
        <v>Basic</v>
      </c>
      <c r="I211" s="22">
        <f>IF(OptimizedTable[[#This Row],[MinCost]] &gt; OptimizedTable[[#This Row],[WTP_VND]], 1, 0)</f>
        <v>0</v>
      </c>
      <c r="J211" s="20">
        <f>IF(G211&lt;='RawData'!$D$201,G211,0)</f>
        <v>118999.94400080963</v>
      </c>
    </row>
    <row r="212" spans="1:10" x14ac:dyDescent="0.15">
      <c r="A212" s="11" t="s">
        <v>257</v>
      </c>
      <c r="B212" s="7">
        <f>VLOOKUP(A212, RawData[], 2, 1)</f>
        <v>55.44</v>
      </c>
      <c r="C212" s="4">
        <v>412000</v>
      </c>
      <c r="D212" s="4">
        <f t="shared" si="23"/>
        <v>518959.94400080963</v>
      </c>
      <c r="E212" s="4">
        <f t="shared" si="19"/>
        <v>484198.7242904366</v>
      </c>
      <c r="F212" s="4">
        <f t="shared" si="20"/>
        <v>534281.10730755492</v>
      </c>
      <c r="G212" s="7">
        <f t="shared" si="22"/>
        <v>484198.7242904366</v>
      </c>
      <c r="H212" s="7" t="str">
        <f t="shared" si="21"/>
        <v>Advanced</v>
      </c>
      <c r="I212" s="22">
        <f>IF(OptimizedTable[[#This Row],[MinCost]] &gt; OptimizedTable[[#This Row],[WTP_VND]], 1, 0)</f>
        <v>1</v>
      </c>
      <c r="J212" s="20">
        <f>IF(G212&lt;='RawData'!$D$201,G212,0)</f>
        <v>484198.7242904366</v>
      </c>
    </row>
    <row r="213" spans="1:10" x14ac:dyDescent="0.15">
      <c r="A213" s="11" t="s">
        <v>258</v>
      </c>
      <c r="B213" s="7">
        <f>VLOOKUP(A213, RawData[], 2, 1)</f>
        <v>12.74</v>
      </c>
      <c r="C213" s="4">
        <v>217000</v>
      </c>
      <c r="D213" s="4">
        <f t="shared" si="23"/>
        <v>134659.94400080963</v>
      </c>
      <c r="E213" s="4">
        <f t="shared" si="19"/>
        <v>165238.72429043663</v>
      </c>
      <c r="F213" s="4">
        <f t="shared" si="20"/>
        <v>534281.10730755492</v>
      </c>
      <c r="G213" s="7">
        <f t="shared" si="22"/>
        <v>134659.94400080963</v>
      </c>
      <c r="H213" s="7" t="str">
        <f t="shared" si="21"/>
        <v>Basic</v>
      </c>
      <c r="I213" s="22">
        <f>IF(OptimizedTable[[#This Row],[MinCost]] &gt; OptimizedTable[[#This Row],[WTP_VND]], 1, 0)</f>
        <v>0</v>
      </c>
      <c r="J213" s="20">
        <f>IF(G213&lt;='RawData'!$D$201,G213,0)</f>
        <v>134659.94400080963</v>
      </c>
    </row>
    <row r="214" spans="1:10" x14ac:dyDescent="0.15">
      <c r="A214" s="11" t="s">
        <v>259</v>
      </c>
      <c r="B214" s="7">
        <f>VLOOKUP(A214, RawData[], 2, 1)</f>
        <v>10.33</v>
      </c>
      <c r="C214" s="4">
        <v>174000</v>
      </c>
      <c r="D214" s="4">
        <f t="shared" si="23"/>
        <v>112969.94400080963</v>
      </c>
      <c r="E214" s="4">
        <f t="shared" si="19"/>
        <v>165238.72429043663</v>
      </c>
      <c r="F214" s="4">
        <f t="shared" si="20"/>
        <v>534281.10730755492</v>
      </c>
      <c r="G214" s="7">
        <f t="shared" si="22"/>
        <v>112969.94400080963</v>
      </c>
      <c r="H214" s="7" t="str">
        <f t="shared" si="21"/>
        <v>Basic</v>
      </c>
      <c r="I214" s="22">
        <f>IF(OptimizedTable[[#This Row],[MinCost]] &gt; OptimizedTable[[#This Row],[WTP_VND]], 1, 0)</f>
        <v>0</v>
      </c>
      <c r="J214" s="20">
        <f>IF(G214&lt;='RawData'!$D$201,G214,0)</f>
        <v>112969.94400080963</v>
      </c>
    </row>
    <row r="215" spans="1:10" x14ac:dyDescent="0.15">
      <c r="A215" s="11" t="s">
        <v>260</v>
      </c>
      <c r="B215" s="7">
        <f>VLOOKUP(A215, RawData[], 2, 1)</f>
        <v>9.33</v>
      </c>
      <c r="C215" s="4">
        <v>179000</v>
      </c>
      <c r="D215" s="4">
        <f t="shared" si="23"/>
        <v>109999.94400080963</v>
      </c>
      <c r="E215" s="4">
        <f t="shared" si="19"/>
        <v>165238.72429043663</v>
      </c>
      <c r="F215" s="4">
        <f t="shared" si="20"/>
        <v>534281.10730755492</v>
      </c>
      <c r="G215" s="7">
        <f t="shared" si="22"/>
        <v>109999.94400080963</v>
      </c>
      <c r="H215" s="7" t="str">
        <f t="shared" si="21"/>
        <v>Basic</v>
      </c>
      <c r="I215" s="22">
        <f>IF(OptimizedTable[[#This Row],[MinCost]] &gt; OptimizedTable[[#This Row],[WTP_VND]], 1, 0)</f>
        <v>0</v>
      </c>
      <c r="J215" s="20">
        <f>IF(G215&lt;='RawData'!$D$201,G215,0)</f>
        <v>109999.94400080963</v>
      </c>
    </row>
    <row r="216" spans="1:10" x14ac:dyDescent="0.15">
      <c r="A216" s="11" t="s">
        <v>261</v>
      </c>
      <c r="B216" s="7">
        <f>VLOOKUP(A216, RawData[], 2, 1)</f>
        <v>40.69</v>
      </c>
      <c r="C216" s="4">
        <v>355000</v>
      </c>
      <c r="D216" s="4">
        <f t="shared" si="23"/>
        <v>386209.94400080963</v>
      </c>
      <c r="E216" s="4">
        <f t="shared" si="19"/>
        <v>351448.7242904366</v>
      </c>
      <c r="F216" s="4">
        <f t="shared" si="20"/>
        <v>534281.10730755492</v>
      </c>
      <c r="G216" s="7">
        <f t="shared" si="22"/>
        <v>351448.7242904366</v>
      </c>
      <c r="H216" s="7" t="str">
        <f t="shared" si="21"/>
        <v>Advanced</v>
      </c>
      <c r="I216" s="22">
        <f>IF(OptimizedTable[[#This Row],[MinCost]] &gt; OptimizedTable[[#This Row],[WTP_VND]], 1, 0)</f>
        <v>0</v>
      </c>
      <c r="J216" s="20">
        <f>IF(G216&lt;='RawData'!$D$201,G216,0)</f>
        <v>351448.7242904366</v>
      </c>
    </row>
    <row r="217" spans="1:10" x14ac:dyDescent="0.15">
      <c r="A217" s="11" t="s">
        <v>262</v>
      </c>
      <c r="B217" s="7">
        <f>VLOOKUP(A217, RawData[], 2, 1)</f>
        <v>3.84</v>
      </c>
      <c r="C217" s="4">
        <v>162000</v>
      </c>
      <c r="D217" s="4">
        <f t="shared" si="23"/>
        <v>109999.94400080963</v>
      </c>
      <c r="E217" s="4">
        <f t="shared" si="19"/>
        <v>165238.72429043663</v>
      </c>
      <c r="F217" s="4">
        <f t="shared" si="20"/>
        <v>534281.10730755492</v>
      </c>
      <c r="G217" s="7">
        <f t="shared" si="22"/>
        <v>109999.94400080963</v>
      </c>
      <c r="H217" s="7" t="str">
        <f t="shared" si="21"/>
        <v>Basic</v>
      </c>
      <c r="I217" s="22">
        <f>IF(OptimizedTable[[#This Row],[MinCost]] &gt; OptimizedTable[[#This Row],[WTP_VND]], 1, 0)</f>
        <v>0</v>
      </c>
      <c r="J217" s="20">
        <f>IF(G217&lt;='RawData'!$D$201,G217,0)</f>
        <v>109999.94400080963</v>
      </c>
    </row>
    <row r="218" spans="1:10" x14ac:dyDescent="0.15">
      <c r="A218" s="11" t="s">
        <v>263</v>
      </c>
      <c r="B218" s="7">
        <f>VLOOKUP(A218, RawData[], 2, 1)</f>
        <v>33.840000000000003</v>
      </c>
      <c r="C218" s="4">
        <v>303000</v>
      </c>
      <c r="D218" s="4">
        <f t="shared" si="23"/>
        <v>324559.94400080969</v>
      </c>
      <c r="E218" s="4">
        <f t="shared" si="19"/>
        <v>289798.72429043666</v>
      </c>
      <c r="F218" s="4">
        <f t="shared" si="20"/>
        <v>534281.10730755492</v>
      </c>
      <c r="G218" s="7">
        <f t="shared" si="22"/>
        <v>289798.72429043666</v>
      </c>
      <c r="H218" s="7" t="str">
        <f t="shared" si="21"/>
        <v>Advanced</v>
      </c>
      <c r="I218" s="22">
        <f>IF(OptimizedTable[[#This Row],[MinCost]] &gt; OptimizedTable[[#This Row],[WTP_VND]], 1, 0)</f>
        <v>0</v>
      </c>
      <c r="J218" s="20">
        <f>IF(G218&lt;='RawData'!$D$201,G218,0)</f>
        <v>289798.72429043666</v>
      </c>
    </row>
    <row r="219" spans="1:10" x14ac:dyDescent="0.15">
      <c r="A219" s="11" t="s">
        <v>264</v>
      </c>
      <c r="B219" s="7">
        <f>VLOOKUP(A219, RawData[], 2, 1)</f>
        <v>1.28</v>
      </c>
      <c r="C219" s="4">
        <v>124000</v>
      </c>
      <c r="D219" s="4">
        <f t="shared" si="23"/>
        <v>109999.94400080963</v>
      </c>
      <c r="E219" s="4">
        <f t="shared" si="19"/>
        <v>165238.72429043663</v>
      </c>
      <c r="F219" s="4">
        <f t="shared" si="20"/>
        <v>534281.10730755492</v>
      </c>
      <c r="G219" s="7">
        <f t="shared" si="22"/>
        <v>109999.94400080963</v>
      </c>
      <c r="H219" s="7" t="str">
        <f t="shared" si="21"/>
        <v>Basic</v>
      </c>
      <c r="I219" s="22">
        <f>IF(OptimizedTable[[#This Row],[MinCost]] &gt; OptimizedTable[[#This Row],[WTP_VND]], 1, 0)</f>
        <v>0</v>
      </c>
      <c r="J219" s="20">
        <f>IF(G219&lt;='RawData'!$D$201,G219,0)</f>
        <v>109999.94400080963</v>
      </c>
    </row>
    <row r="220" spans="1:10" x14ac:dyDescent="0.15">
      <c r="A220" s="11" t="s">
        <v>265</v>
      </c>
      <c r="B220" s="7">
        <f>VLOOKUP(A220, RawData[], 2, 1)</f>
        <v>7.37</v>
      </c>
      <c r="C220" s="4">
        <v>171000</v>
      </c>
      <c r="D220" s="4">
        <f t="shared" si="23"/>
        <v>109999.94400080963</v>
      </c>
      <c r="E220" s="4">
        <f t="shared" si="19"/>
        <v>165238.72429043663</v>
      </c>
      <c r="F220" s="4">
        <f t="shared" si="20"/>
        <v>534281.10730755492</v>
      </c>
      <c r="G220" s="7">
        <f t="shared" si="22"/>
        <v>109999.94400080963</v>
      </c>
      <c r="H220" s="7" t="str">
        <f t="shared" si="21"/>
        <v>Basic</v>
      </c>
      <c r="I220" s="22">
        <f>IF(OptimizedTable[[#This Row],[MinCost]] &gt; OptimizedTable[[#This Row],[WTP_VND]], 1, 0)</f>
        <v>0</v>
      </c>
      <c r="J220" s="20">
        <f>IF(G220&lt;='RawData'!$D$201,G220,0)</f>
        <v>109999.94400080963</v>
      </c>
    </row>
    <row r="221" spans="1:10" x14ac:dyDescent="0.15">
      <c r="A221" s="11" t="s">
        <v>266</v>
      </c>
      <c r="B221" s="7">
        <f>VLOOKUP(A221, RawData[], 2, 1)</f>
        <v>8.6300000000000008</v>
      </c>
      <c r="C221" s="4">
        <v>191000</v>
      </c>
      <c r="D221" s="4">
        <f t="shared" si="23"/>
        <v>109999.94400080963</v>
      </c>
      <c r="E221" s="4">
        <f t="shared" si="19"/>
        <v>165238.72429043663</v>
      </c>
      <c r="F221" s="4">
        <f t="shared" si="20"/>
        <v>534281.10730755492</v>
      </c>
      <c r="G221" s="7">
        <f t="shared" si="22"/>
        <v>109999.94400080963</v>
      </c>
      <c r="H221" s="7" t="str">
        <f t="shared" si="21"/>
        <v>Basic</v>
      </c>
      <c r="I221" s="22">
        <f>IF(OptimizedTable[[#This Row],[MinCost]] &gt; OptimizedTable[[#This Row],[WTP_VND]], 1, 0)</f>
        <v>0</v>
      </c>
      <c r="J221" s="20">
        <f>IF(G221&lt;='RawData'!$D$201,G221,0)</f>
        <v>109999.94400080963</v>
      </c>
    </row>
    <row r="222" spans="1:10" x14ac:dyDescent="0.15">
      <c r="A222" s="11" t="s">
        <v>267</v>
      </c>
      <c r="B222" s="7">
        <f>VLOOKUP(A222, RawData[], 2, 1)</f>
        <v>4.1900000000000004</v>
      </c>
      <c r="C222" s="4">
        <v>164000</v>
      </c>
      <c r="D222" s="4">
        <f t="shared" si="23"/>
        <v>109999.94400080963</v>
      </c>
      <c r="E222" s="4">
        <f t="shared" si="19"/>
        <v>165238.72429043663</v>
      </c>
      <c r="F222" s="4">
        <f t="shared" si="20"/>
        <v>534281.10730755492</v>
      </c>
      <c r="G222" s="7">
        <f t="shared" si="22"/>
        <v>109999.94400080963</v>
      </c>
      <c r="H222" s="7" t="str">
        <f t="shared" si="21"/>
        <v>Basic</v>
      </c>
      <c r="I222" s="22">
        <f>IF(OptimizedTable[[#This Row],[MinCost]] &gt; OptimizedTable[[#This Row],[WTP_VND]], 1, 0)</f>
        <v>0</v>
      </c>
      <c r="J222" s="20">
        <f>IF(G222&lt;='RawData'!$D$201,G222,0)</f>
        <v>109999.94400080963</v>
      </c>
    </row>
    <row r="223" spans="1:10" x14ac:dyDescent="0.15">
      <c r="A223" s="11" t="s">
        <v>268</v>
      </c>
      <c r="B223" s="7">
        <f>VLOOKUP(A223, RawData[], 2, 1)</f>
        <v>4.71</v>
      </c>
      <c r="C223" s="4">
        <v>141000</v>
      </c>
      <c r="D223" s="4">
        <f t="shared" si="23"/>
        <v>109999.94400080963</v>
      </c>
      <c r="E223" s="4">
        <f t="shared" si="19"/>
        <v>165238.72429043663</v>
      </c>
      <c r="F223" s="4">
        <f t="shared" si="20"/>
        <v>534281.10730755492</v>
      </c>
      <c r="G223" s="7">
        <f t="shared" si="22"/>
        <v>109999.94400080963</v>
      </c>
      <c r="H223" s="7" t="str">
        <f t="shared" si="21"/>
        <v>Basic</v>
      </c>
      <c r="I223" s="22">
        <f>IF(OptimizedTable[[#This Row],[MinCost]] &gt; OptimizedTable[[#This Row],[WTP_VND]], 1, 0)</f>
        <v>0</v>
      </c>
      <c r="J223" s="20">
        <f>IF(G223&lt;='RawData'!$D$201,G223,0)</f>
        <v>109999.94400080963</v>
      </c>
    </row>
    <row r="224" spans="1:10" x14ac:dyDescent="0.15">
      <c r="A224" s="11" t="s">
        <v>269</v>
      </c>
      <c r="B224" s="7">
        <f>VLOOKUP(A224, RawData[], 2, 1)</f>
        <v>13.94</v>
      </c>
      <c r="C224" s="4">
        <v>230000</v>
      </c>
      <c r="D224" s="4">
        <f t="shared" si="23"/>
        <v>145459.94400080963</v>
      </c>
      <c r="E224" s="4">
        <f t="shared" si="19"/>
        <v>165238.72429043663</v>
      </c>
      <c r="F224" s="4">
        <f t="shared" si="20"/>
        <v>534281.10730755492</v>
      </c>
      <c r="G224" s="7">
        <f t="shared" si="22"/>
        <v>145459.94400080963</v>
      </c>
      <c r="H224" s="7" t="str">
        <f t="shared" si="21"/>
        <v>Basic</v>
      </c>
      <c r="I224" s="22">
        <f>IF(OptimizedTable[[#This Row],[MinCost]] &gt; OptimizedTable[[#This Row],[WTP_VND]], 1, 0)</f>
        <v>0</v>
      </c>
      <c r="J224" s="20">
        <f>IF(G224&lt;='RawData'!$D$201,G224,0)</f>
        <v>145459.94400080963</v>
      </c>
    </row>
    <row r="225" spans="1:10" x14ac:dyDescent="0.15">
      <c r="A225" s="11" t="s">
        <v>270</v>
      </c>
      <c r="B225" s="7">
        <f>VLOOKUP(A225, RawData[], 2, 1)</f>
        <v>5.98</v>
      </c>
      <c r="C225" s="4">
        <v>181000</v>
      </c>
      <c r="D225" s="4">
        <f t="shared" si="23"/>
        <v>109999.94400080963</v>
      </c>
      <c r="E225" s="4">
        <f t="shared" si="19"/>
        <v>165238.72429043663</v>
      </c>
      <c r="F225" s="4">
        <f t="shared" si="20"/>
        <v>534281.10730755492</v>
      </c>
      <c r="G225" s="7">
        <f t="shared" si="22"/>
        <v>109999.94400080963</v>
      </c>
      <c r="H225" s="7" t="str">
        <f t="shared" si="21"/>
        <v>Basic</v>
      </c>
      <c r="I225" s="22">
        <f>IF(OptimizedTable[[#This Row],[MinCost]] &gt; OptimizedTable[[#This Row],[WTP_VND]], 1, 0)</f>
        <v>0</v>
      </c>
      <c r="J225" s="20">
        <f>IF(G225&lt;='RawData'!$D$201,G225,0)</f>
        <v>109999.94400080963</v>
      </c>
    </row>
    <row r="226" spans="1:10" x14ac:dyDescent="0.15">
      <c r="A226" s="11" t="s">
        <v>271</v>
      </c>
      <c r="B226" s="7">
        <f>VLOOKUP(A226, RawData[], 2, 1)</f>
        <v>5.05</v>
      </c>
      <c r="C226" s="4">
        <v>139000</v>
      </c>
      <c r="D226" s="4">
        <f t="shared" si="23"/>
        <v>109999.94400080963</v>
      </c>
      <c r="E226" s="4">
        <f t="shared" si="19"/>
        <v>165238.72429043663</v>
      </c>
      <c r="F226" s="4">
        <f t="shared" si="20"/>
        <v>534281.10730755492</v>
      </c>
      <c r="G226" s="7">
        <f t="shared" si="22"/>
        <v>109999.94400080963</v>
      </c>
      <c r="H226" s="7" t="str">
        <f t="shared" si="21"/>
        <v>Basic</v>
      </c>
      <c r="I226" s="22">
        <f>IF(OptimizedTable[[#This Row],[MinCost]] &gt; OptimizedTable[[#This Row],[WTP_VND]], 1, 0)</f>
        <v>0</v>
      </c>
      <c r="J226" s="20">
        <f>IF(G226&lt;='RawData'!$D$201,G226,0)</f>
        <v>109999.94400080963</v>
      </c>
    </row>
    <row r="227" spans="1:10" x14ac:dyDescent="0.15">
      <c r="A227" s="11" t="s">
        <v>272</v>
      </c>
      <c r="B227" s="7">
        <f>VLOOKUP(A227, RawData[], 2, 1)</f>
        <v>33.69</v>
      </c>
      <c r="C227" s="4">
        <v>358000</v>
      </c>
      <c r="D227" s="4">
        <f t="shared" si="23"/>
        <v>323209.94400080957</v>
      </c>
      <c r="E227" s="4">
        <f t="shared" si="19"/>
        <v>288448.7242904366</v>
      </c>
      <c r="F227" s="4">
        <f t="shared" si="20"/>
        <v>534281.10730755492</v>
      </c>
      <c r="G227" s="7">
        <f t="shared" si="22"/>
        <v>288448.7242904366</v>
      </c>
      <c r="H227" s="7" t="str">
        <f t="shared" si="21"/>
        <v>Advanced</v>
      </c>
      <c r="I227" s="22">
        <f>IF(OptimizedTable[[#This Row],[MinCost]] &gt; OptimizedTable[[#This Row],[WTP_VND]], 1, 0)</f>
        <v>0</v>
      </c>
      <c r="J227" s="20">
        <f>IF(G227&lt;='RawData'!$D$201,G227,0)</f>
        <v>288448.7242904366</v>
      </c>
    </row>
    <row r="228" spans="1:10" x14ac:dyDescent="0.15">
      <c r="A228" s="11" t="s">
        <v>273</v>
      </c>
      <c r="B228" s="7">
        <f>VLOOKUP(A228, RawData[], 2, 1)</f>
        <v>13.09</v>
      </c>
      <c r="C228" s="4">
        <v>203000</v>
      </c>
      <c r="D228" s="4">
        <f t="shared" si="23"/>
        <v>137809.94400080963</v>
      </c>
      <c r="E228" s="4">
        <f t="shared" si="19"/>
        <v>165238.72429043663</v>
      </c>
      <c r="F228" s="4">
        <f t="shared" si="20"/>
        <v>534281.10730755492</v>
      </c>
      <c r="G228" s="7">
        <f t="shared" si="22"/>
        <v>137809.94400080963</v>
      </c>
      <c r="H228" s="7" t="str">
        <f t="shared" si="21"/>
        <v>Basic</v>
      </c>
      <c r="I228" s="22">
        <f>IF(OptimizedTable[[#This Row],[MinCost]] &gt; OptimizedTable[[#This Row],[WTP_VND]], 1, 0)</f>
        <v>0</v>
      </c>
      <c r="J228" s="20">
        <f>IF(G228&lt;='RawData'!$D$201,G228,0)</f>
        <v>137809.94400080963</v>
      </c>
    </row>
    <row r="229" spans="1:10" x14ac:dyDescent="0.15">
      <c r="A229" s="11" t="s">
        <v>274</v>
      </c>
      <c r="B229" s="7">
        <f>VLOOKUP(A229, RawData[], 2, 1)</f>
        <v>14.53</v>
      </c>
      <c r="C229" s="4">
        <v>232000</v>
      </c>
      <c r="D229" s="4">
        <f t="shared" si="23"/>
        <v>150769.94400080963</v>
      </c>
      <c r="E229" s="4">
        <f t="shared" si="19"/>
        <v>165238.72429043663</v>
      </c>
      <c r="F229" s="4">
        <f t="shared" si="20"/>
        <v>534281.10730755492</v>
      </c>
      <c r="G229" s="7">
        <f t="shared" si="22"/>
        <v>150769.94400080963</v>
      </c>
      <c r="H229" s="7" t="str">
        <f t="shared" si="21"/>
        <v>Basic</v>
      </c>
      <c r="I229" s="22">
        <f>IF(OptimizedTable[[#This Row],[MinCost]] &gt; OptimizedTable[[#This Row],[WTP_VND]], 1, 0)</f>
        <v>0</v>
      </c>
      <c r="J229" s="20">
        <f>IF(G229&lt;='RawData'!$D$201,G229,0)</f>
        <v>150769.94400080963</v>
      </c>
    </row>
    <row r="230" spans="1:10" x14ac:dyDescent="0.15">
      <c r="A230" s="11" t="s">
        <v>275</v>
      </c>
      <c r="B230" s="7">
        <f>VLOOKUP(A230, RawData[], 2, 1)</f>
        <v>86.12</v>
      </c>
      <c r="C230" s="4">
        <v>561000</v>
      </c>
      <c r="D230" s="4">
        <f t="shared" si="23"/>
        <v>795079.94400080969</v>
      </c>
      <c r="E230" s="4">
        <f t="shared" si="19"/>
        <v>760318.7242904366</v>
      </c>
      <c r="F230" s="4">
        <f t="shared" si="20"/>
        <v>534281.10730755492</v>
      </c>
      <c r="G230" s="7">
        <f t="shared" si="22"/>
        <v>534281.10730755492</v>
      </c>
      <c r="H230" s="7" t="str">
        <f t="shared" si="21"/>
        <v>Unlimited</v>
      </c>
      <c r="I230" s="22">
        <f>IF(OptimizedTable[[#This Row],[MinCost]] &gt; OptimizedTable[[#This Row],[WTP_VND]], 1, 0)</f>
        <v>0</v>
      </c>
      <c r="J230" s="20">
        <f>IF(G230&lt;='RawData'!$D$201,G230,0)</f>
        <v>534281.10730755492</v>
      </c>
    </row>
    <row r="231" spans="1:10" x14ac:dyDescent="0.15">
      <c r="A231" s="11" t="s">
        <v>276</v>
      </c>
      <c r="B231" s="7">
        <f>VLOOKUP(A231, RawData[], 2, 1)</f>
        <v>13.53</v>
      </c>
      <c r="C231" s="4">
        <v>213000</v>
      </c>
      <c r="D231" s="4">
        <f t="shared" si="23"/>
        <v>141769.94400080963</v>
      </c>
      <c r="E231" s="4">
        <f t="shared" si="19"/>
        <v>165238.72429043663</v>
      </c>
      <c r="F231" s="4">
        <f t="shared" si="20"/>
        <v>534281.10730755492</v>
      </c>
      <c r="G231" s="7">
        <f t="shared" si="22"/>
        <v>141769.94400080963</v>
      </c>
      <c r="H231" s="7" t="str">
        <f t="shared" si="21"/>
        <v>Basic</v>
      </c>
      <c r="I231" s="22">
        <f>IF(OptimizedTable[[#This Row],[MinCost]] &gt; OptimizedTable[[#This Row],[WTP_VND]], 1, 0)</f>
        <v>0</v>
      </c>
      <c r="J231" s="20">
        <f>IF(G231&lt;='RawData'!$D$201,G231,0)</f>
        <v>141769.94400080963</v>
      </c>
    </row>
    <row r="232" spans="1:10" x14ac:dyDescent="0.15">
      <c r="A232" s="11" t="s">
        <v>277</v>
      </c>
      <c r="B232" s="7">
        <f>VLOOKUP(A232, RawData[], 2, 1)</f>
        <v>17.61</v>
      </c>
      <c r="C232" s="4">
        <v>243000</v>
      </c>
      <c r="D232" s="4">
        <f t="shared" si="23"/>
        <v>178489.94400080963</v>
      </c>
      <c r="E232" s="4">
        <f t="shared" si="19"/>
        <v>165238.72429043663</v>
      </c>
      <c r="F232" s="4">
        <f t="shared" si="20"/>
        <v>534281.10730755492</v>
      </c>
      <c r="G232" s="7">
        <f t="shared" si="22"/>
        <v>165238.72429043663</v>
      </c>
      <c r="H232" s="7" t="str">
        <f t="shared" si="21"/>
        <v>Advanced</v>
      </c>
      <c r="I232" s="22">
        <f>IF(OptimizedTable[[#This Row],[MinCost]] &gt; OptimizedTable[[#This Row],[WTP_VND]], 1, 0)</f>
        <v>0</v>
      </c>
      <c r="J232" s="20">
        <f>IF(G232&lt;='RawData'!$D$201,G232,0)</f>
        <v>165238.72429043663</v>
      </c>
    </row>
    <row r="233" spans="1:10" x14ac:dyDescent="0.15">
      <c r="A233" s="11" t="s">
        <v>278</v>
      </c>
      <c r="B233" s="7">
        <f>VLOOKUP(A233, RawData[], 2, 1)</f>
        <v>3.18</v>
      </c>
      <c r="C233" s="4">
        <v>159000</v>
      </c>
      <c r="D233" s="4">
        <f t="shared" si="23"/>
        <v>109999.94400080963</v>
      </c>
      <c r="E233" s="4">
        <f t="shared" si="19"/>
        <v>165238.72429043663</v>
      </c>
      <c r="F233" s="4">
        <f t="shared" si="20"/>
        <v>534281.10730755492</v>
      </c>
      <c r="G233" s="7">
        <f t="shared" si="22"/>
        <v>109999.94400080963</v>
      </c>
      <c r="H233" s="7" t="str">
        <f t="shared" si="21"/>
        <v>Basic</v>
      </c>
      <c r="I233" s="22">
        <f>IF(OptimizedTable[[#This Row],[MinCost]] &gt; OptimizedTable[[#This Row],[WTP_VND]], 1, 0)</f>
        <v>0</v>
      </c>
      <c r="J233" s="20">
        <f>IF(G233&lt;='RawData'!$D$201,G233,0)</f>
        <v>109999.94400080963</v>
      </c>
    </row>
    <row r="234" spans="1:10" x14ac:dyDescent="0.15">
      <c r="A234" s="11" t="s">
        <v>279</v>
      </c>
      <c r="B234" s="7">
        <f>VLOOKUP(A234, RawData[], 2, 1)</f>
        <v>17.62</v>
      </c>
      <c r="C234" s="4">
        <v>249000</v>
      </c>
      <c r="D234" s="4">
        <f t="shared" si="23"/>
        <v>178579.94400080963</v>
      </c>
      <c r="E234" s="4">
        <f t="shared" si="19"/>
        <v>165238.72429043663</v>
      </c>
      <c r="F234" s="4">
        <f t="shared" si="20"/>
        <v>534281.10730755492</v>
      </c>
      <c r="G234" s="7">
        <f t="shared" si="22"/>
        <v>165238.72429043663</v>
      </c>
      <c r="H234" s="7" t="str">
        <f t="shared" si="21"/>
        <v>Advanced</v>
      </c>
      <c r="I234" s="22">
        <f>IF(OptimizedTable[[#This Row],[MinCost]] &gt; OptimizedTable[[#This Row],[WTP_VND]], 1, 0)</f>
        <v>0</v>
      </c>
      <c r="J234" s="20">
        <f>IF(G234&lt;='RawData'!$D$201,G234,0)</f>
        <v>165238.72429043663</v>
      </c>
    </row>
    <row r="235" spans="1:10" x14ac:dyDescent="0.15">
      <c r="A235" s="11" t="s">
        <v>280</v>
      </c>
      <c r="B235" s="7">
        <f>VLOOKUP(A235, RawData[], 2, 1)</f>
        <v>3.59</v>
      </c>
      <c r="C235" s="4">
        <v>155000</v>
      </c>
      <c r="D235" s="4">
        <f t="shared" si="23"/>
        <v>109999.94400080963</v>
      </c>
      <c r="E235" s="4">
        <f t="shared" si="19"/>
        <v>165238.72429043663</v>
      </c>
      <c r="F235" s="4">
        <f t="shared" si="20"/>
        <v>534281.10730755492</v>
      </c>
      <c r="G235" s="7">
        <f t="shared" si="22"/>
        <v>109999.94400080963</v>
      </c>
      <c r="H235" s="7" t="str">
        <f t="shared" si="21"/>
        <v>Basic</v>
      </c>
      <c r="I235" s="22">
        <f>IF(OptimizedTable[[#This Row],[MinCost]] &gt; OptimizedTable[[#This Row],[WTP_VND]], 1, 0)</f>
        <v>0</v>
      </c>
      <c r="J235" s="20">
        <f>IF(G235&lt;='RawData'!$D$201,G235,0)</f>
        <v>109999.94400080963</v>
      </c>
    </row>
    <row r="236" spans="1:10" x14ac:dyDescent="0.15">
      <c r="A236" s="11" t="s">
        <v>281</v>
      </c>
      <c r="B236" s="7">
        <f>VLOOKUP(A236, RawData[], 2, 1)</f>
        <v>3.6</v>
      </c>
      <c r="C236" s="4">
        <v>165000</v>
      </c>
      <c r="D236" s="4">
        <f t="shared" si="23"/>
        <v>109999.94400080963</v>
      </c>
      <c r="E236" s="4">
        <f t="shared" si="19"/>
        <v>165238.72429043663</v>
      </c>
      <c r="F236" s="4">
        <f t="shared" si="20"/>
        <v>534281.10730755492</v>
      </c>
      <c r="G236" s="7">
        <f t="shared" si="22"/>
        <v>109999.94400080963</v>
      </c>
      <c r="H236" s="7" t="str">
        <f t="shared" si="21"/>
        <v>Basic</v>
      </c>
      <c r="I236" s="22">
        <f>IF(OptimizedTable[[#This Row],[MinCost]] &gt; OptimizedTable[[#This Row],[WTP_VND]], 1, 0)</f>
        <v>0</v>
      </c>
      <c r="J236" s="20">
        <f>IF(G236&lt;='RawData'!$D$201,G236,0)</f>
        <v>109999.94400080963</v>
      </c>
    </row>
    <row r="237" spans="1:10" x14ac:dyDescent="0.15">
      <c r="A237" s="11" t="s">
        <v>282</v>
      </c>
      <c r="B237" s="7">
        <f>VLOOKUP(A237, RawData[], 2, 1)</f>
        <v>6.97</v>
      </c>
      <c r="C237" s="4">
        <v>188000</v>
      </c>
      <c r="D237" s="4">
        <f t="shared" si="23"/>
        <v>109999.94400080963</v>
      </c>
      <c r="E237" s="4">
        <f t="shared" si="19"/>
        <v>165238.72429043663</v>
      </c>
      <c r="F237" s="4">
        <f t="shared" si="20"/>
        <v>534281.10730755492</v>
      </c>
      <c r="G237" s="7">
        <f t="shared" si="22"/>
        <v>109999.94400080963</v>
      </c>
      <c r="H237" s="7" t="str">
        <f t="shared" si="21"/>
        <v>Basic</v>
      </c>
      <c r="I237" s="22">
        <f>IF(OptimizedTable[[#This Row],[MinCost]] &gt; OptimizedTable[[#This Row],[WTP_VND]], 1, 0)</f>
        <v>0</v>
      </c>
      <c r="J237" s="20">
        <f>IF(G237&lt;='RawData'!$D$201,G237,0)</f>
        <v>109999.94400080963</v>
      </c>
    </row>
    <row r="238" spans="1:10" x14ac:dyDescent="0.15">
      <c r="A238" s="11" t="s">
        <v>283</v>
      </c>
      <c r="B238" s="7">
        <f>VLOOKUP(A238, RawData[], 2, 1)</f>
        <v>8.14</v>
      </c>
      <c r="C238" s="4">
        <v>188000</v>
      </c>
      <c r="D238" s="4">
        <f t="shared" si="23"/>
        <v>109999.94400080963</v>
      </c>
      <c r="E238" s="4">
        <f t="shared" si="19"/>
        <v>165238.72429043663</v>
      </c>
      <c r="F238" s="4">
        <f t="shared" si="20"/>
        <v>534281.10730755492</v>
      </c>
      <c r="G238" s="7">
        <f t="shared" si="22"/>
        <v>109999.94400080963</v>
      </c>
      <c r="H238" s="7" t="str">
        <f t="shared" si="21"/>
        <v>Basic</v>
      </c>
      <c r="I238" s="22">
        <f>IF(OptimizedTable[[#This Row],[MinCost]] &gt; OptimizedTable[[#This Row],[WTP_VND]], 1, 0)</f>
        <v>0</v>
      </c>
      <c r="J238" s="20">
        <f>IF(G238&lt;='RawData'!$D$201,G238,0)</f>
        <v>109999.94400080963</v>
      </c>
    </row>
    <row r="239" spans="1:10" x14ac:dyDescent="0.15">
      <c r="A239" s="11" t="s">
        <v>284</v>
      </c>
      <c r="B239" s="7">
        <f>VLOOKUP(A239, RawData[], 2, 1)</f>
        <v>9.31</v>
      </c>
      <c r="C239" s="4">
        <v>199000</v>
      </c>
      <c r="D239" s="4">
        <f t="shared" si="23"/>
        <v>109999.94400080963</v>
      </c>
      <c r="E239" s="4">
        <f t="shared" si="19"/>
        <v>165238.72429043663</v>
      </c>
      <c r="F239" s="4">
        <f t="shared" si="20"/>
        <v>534281.10730755492</v>
      </c>
      <c r="G239" s="7">
        <f t="shared" si="22"/>
        <v>109999.94400080963</v>
      </c>
      <c r="H239" s="7" t="str">
        <f t="shared" si="21"/>
        <v>Basic</v>
      </c>
      <c r="I239" s="22">
        <f>IF(OptimizedTable[[#This Row],[MinCost]] &gt; OptimizedTable[[#This Row],[WTP_VND]], 1, 0)</f>
        <v>0</v>
      </c>
      <c r="J239" s="20">
        <f>IF(G239&lt;='RawData'!$D$201,G239,0)</f>
        <v>109999.94400080963</v>
      </c>
    </row>
    <row r="240" spans="1:10" x14ac:dyDescent="0.15">
      <c r="A240" s="11" t="s">
        <v>285</v>
      </c>
      <c r="B240" s="7">
        <f>VLOOKUP(A240, RawData[], 2, 1)</f>
        <v>6.27</v>
      </c>
      <c r="C240" s="4">
        <v>186000</v>
      </c>
      <c r="D240" s="4">
        <f t="shared" si="23"/>
        <v>109999.94400080963</v>
      </c>
      <c r="E240" s="4">
        <f t="shared" si="19"/>
        <v>165238.72429043663</v>
      </c>
      <c r="F240" s="4">
        <f t="shared" si="20"/>
        <v>534281.10730755492</v>
      </c>
      <c r="G240" s="7">
        <f t="shared" si="22"/>
        <v>109999.94400080963</v>
      </c>
      <c r="H240" s="7" t="str">
        <f t="shared" si="21"/>
        <v>Basic</v>
      </c>
      <c r="I240" s="22">
        <f>IF(OptimizedTable[[#This Row],[MinCost]] &gt; OptimizedTable[[#This Row],[WTP_VND]], 1, 0)</f>
        <v>0</v>
      </c>
      <c r="J240" s="20">
        <f>IF(G240&lt;='RawData'!$D$201,G240,0)</f>
        <v>109999.94400080963</v>
      </c>
    </row>
    <row r="241" spans="1:10" x14ac:dyDescent="0.15">
      <c r="A241" s="11" t="s">
        <v>286</v>
      </c>
      <c r="B241" s="7">
        <f>VLOOKUP(A241, RawData[], 2, 1)</f>
        <v>72.459999999999994</v>
      </c>
      <c r="C241" s="4">
        <v>493000</v>
      </c>
      <c r="D241" s="4">
        <f t="shared" si="23"/>
        <v>672139.94400080969</v>
      </c>
      <c r="E241" s="4">
        <f t="shared" si="19"/>
        <v>637378.7242904366</v>
      </c>
      <c r="F241" s="4">
        <f t="shared" si="20"/>
        <v>534281.10730755492</v>
      </c>
      <c r="G241" s="7">
        <f t="shared" si="22"/>
        <v>534281.10730755492</v>
      </c>
      <c r="H241" s="7" t="str">
        <f t="shared" si="21"/>
        <v>Unlimited</v>
      </c>
      <c r="I241" s="22">
        <f>IF(OptimizedTable[[#This Row],[MinCost]] &gt; OptimizedTable[[#This Row],[WTP_VND]], 1, 0)</f>
        <v>1</v>
      </c>
      <c r="J241" s="20">
        <f>IF(G241&lt;='RawData'!$D$201,G241,0)</f>
        <v>534281.10730755492</v>
      </c>
    </row>
    <row r="242" spans="1:10" x14ac:dyDescent="0.15">
      <c r="A242" s="11" t="s">
        <v>287</v>
      </c>
      <c r="B242" s="7">
        <f>VLOOKUP(A242, RawData[], 2, 1)</f>
        <v>11</v>
      </c>
      <c r="C242" s="4">
        <v>194000</v>
      </c>
      <c r="D242" s="4">
        <f t="shared" si="23"/>
        <v>118999.94400080963</v>
      </c>
      <c r="E242" s="4">
        <f t="shared" si="19"/>
        <v>165238.72429043663</v>
      </c>
      <c r="F242" s="4">
        <f t="shared" si="20"/>
        <v>534281.10730755492</v>
      </c>
      <c r="G242" s="7">
        <f t="shared" si="22"/>
        <v>118999.94400080963</v>
      </c>
      <c r="H242" s="7" t="str">
        <f t="shared" si="21"/>
        <v>Basic</v>
      </c>
      <c r="I242" s="22">
        <f>IF(OptimizedTable[[#This Row],[MinCost]] &gt; OptimizedTable[[#This Row],[WTP_VND]], 1, 0)</f>
        <v>0</v>
      </c>
      <c r="J242" s="20">
        <f>IF(G242&lt;='RawData'!$D$201,G242,0)</f>
        <v>118999.94400080963</v>
      </c>
    </row>
    <row r="243" spans="1:10" x14ac:dyDescent="0.15">
      <c r="A243" s="11" t="s">
        <v>288</v>
      </c>
      <c r="B243" s="7">
        <f>VLOOKUP(A243, RawData[], 2, 1)</f>
        <v>4.96</v>
      </c>
      <c r="C243" s="4">
        <v>173000</v>
      </c>
      <c r="D243" s="4">
        <f t="shared" si="23"/>
        <v>109999.94400080963</v>
      </c>
      <c r="E243" s="4">
        <f t="shared" si="19"/>
        <v>165238.72429043663</v>
      </c>
      <c r="F243" s="4">
        <f t="shared" si="20"/>
        <v>534281.10730755492</v>
      </c>
      <c r="G243" s="7">
        <f t="shared" si="22"/>
        <v>109999.94400080963</v>
      </c>
      <c r="H243" s="7" t="str">
        <f t="shared" si="21"/>
        <v>Basic</v>
      </c>
      <c r="I243" s="22">
        <f>IF(OptimizedTable[[#This Row],[MinCost]] &gt; OptimizedTable[[#This Row],[WTP_VND]], 1, 0)</f>
        <v>0</v>
      </c>
      <c r="J243" s="20">
        <f>IF(G243&lt;='RawData'!$D$201,G243,0)</f>
        <v>109999.94400080963</v>
      </c>
    </row>
    <row r="244" spans="1:10" x14ac:dyDescent="0.15">
      <c r="A244" s="11" t="s">
        <v>289</v>
      </c>
      <c r="B244" s="7">
        <f>VLOOKUP(A244, RawData[], 2, 1)</f>
        <v>6.66</v>
      </c>
      <c r="C244" s="4">
        <v>171000</v>
      </c>
      <c r="D244" s="4">
        <f t="shared" si="23"/>
        <v>109999.94400080963</v>
      </c>
      <c r="E244" s="4">
        <f t="shared" si="19"/>
        <v>165238.72429043663</v>
      </c>
      <c r="F244" s="4">
        <f t="shared" si="20"/>
        <v>534281.10730755492</v>
      </c>
      <c r="G244" s="7">
        <f t="shared" si="22"/>
        <v>109999.94400080963</v>
      </c>
      <c r="H244" s="7" t="str">
        <f t="shared" si="21"/>
        <v>Basic</v>
      </c>
      <c r="I244" s="22">
        <f>IF(OptimizedTable[[#This Row],[MinCost]] &gt; OptimizedTable[[#This Row],[WTP_VND]], 1, 0)</f>
        <v>0</v>
      </c>
      <c r="J244" s="20">
        <f>IF(G244&lt;='RawData'!$D$201,G244,0)</f>
        <v>109999.94400080963</v>
      </c>
    </row>
    <row r="245" spans="1:10" x14ac:dyDescent="0.15">
      <c r="A245" s="11" t="s">
        <v>290</v>
      </c>
      <c r="B245" s="7">
        <f>VLOOKUP(A245, RawData[], 2, 1)</f>
        <v>9.73</v>
      </c>
      <c r="C245" s="4">
        <v>171000</v>
      </c>
      <c r="D245" s="4">
        <f t="shared" si="23"/>
        <v>109999.94400080963</v>
      </c>
      <c r="E245" s="4">
        <f t="shared" si="19"/>
        <v>165238.72429043663</v>
      </c>
      <c r="F245" s="4">
        <f t="shared" si="20"/>
        <v>534281.10730755492</v>
      </c>
      <c r="G245" s="7">
        <f t="shared" si="22"/>
        <v>109999.94400080963</v>
      </c>
      <c r="H245" s="7" t="str">
        <f t="shared" si="21"/>
        <v>Basic</v>
      </c>
      <c r="I245" s="22">
        <f>IF(OptimizedTable[[#This Row],[MinCost]] &gt; OptimizedTable[[#This Row],[WTP_VND]], 1, 0)</f>
        <v>0</v>
      </c>
      <c r="J245" s="20">
        <f>IF(G245&lt;='RawData'!$D$201,G245,0)</f>
        <v>109999.94400080963</v>
      </c>
    </row>
    <row r="246" spans="1:10" x14ac:dyDescent="0.15">
      <c r="A246" s="11" t="s">
        <v>291</v>
      </c>
      <c r="B246" s="7">
        <f>VLOOKUP(A246, RawData[], 2, 1)</f>
        <v>34.03</v>
      </c>
      <c r="C246" s="4">
        <v>314000</v>
      </c>
      <c r="D246" s="4">
        <f t="shared" si="23"/>
        <v>326269.94400080963</v>
      </c>
      <c r="E246" s="4">
        <f t="shared" si="19"/>
        <v>291508.72429043666</v>
      </c>
      <c r="F246" s="4">
        <f t="shared" si="20"/>
        <v>534281.10730755492</v>
      </c>
      <c r="G246" s="7">
        <f t="shared" si="22"/>
        <v>291508.72429043666</v>
      </c>
      <c r="H246" s="7" t="str">
        <f t="shared" si="21"/>
        <v>Advanced</v>
      </c>
      <c r="I246" s="22">
        <f>IF(OptimizedTable[[#This Row],[MinCost]] &gt; OptimizedTable[[#This Row],[WTP_VND]], 1, 0)</f>
        <v>0</v>
      </c>
      <c r="J246" s="20">
        <f>IF(G246&lt;='RawData'!$D$201,G246,0)</f>
        <v>291508.72429043666</v>
      </c>
    </row>
    <row r="247" spans="1:10" x14ac:dyDescent="0.15">
      <c r="A247" s="11" t="s">
        <v>292</v>
      </c>
      <c r="B247" s="7">
        <f>VLOOKUP(A247, RawData[], 2, 1)</f>
        <v>12.33</v>
      </c>
      <c r="C247" s="4">
        <v>206000</v>
      </c>
      <c r="D247" s="4">
        <f t="shared" si="23"/>
        <v>130969.94400080963</v>
      </c>
      <c r="E247" s="4">
        <f t="shared" si="19"/>
        <v>165238.72429043663</v>
      </c>
      <c r="F247" s="4">
        <f t="shared" si="20"/>
        <v>534281.10730755492</v>
      </c>
      <c r="G247" s="7">
        <f t="shared" si="22"/>
        <v>130969.94400080963</v>
      </c>
      <c r="H247" s="7" t="str">
        <f t="shared" si="21"/>
        <v>Basic</v>
      </c>
      <c r="I247" s="22">
        <f>IF(OptimizedTable[[#This Row],[MinCost]] &gt; OptimizedTable[[#This Row],[WTP_VND]], 1, 0)</f>
        <v>0</v>
      </c>
      <c r="J247" s="20">
        <f>IF(G247&lt;='RawData'!$D$201,G247,0)</f>
        <v>130969.94400080963</v>
      </c>
    </row>
    <row r="248" spans="1:10" x14ac:dyDescent="0.15">
      <c r="A248" s="11" t="s">
        <v>293</v>
      </c>
      <c r="B248" s="7">
        <f>VLOOKUP(A248, RawData[], 2, 1)</f>
        <v>2.87</v>
      </c>
      <c r="C248" s="4">
        <v>157000</v>
      </c>
      <c r="D248" s="4">
        <f t="shared" si="23"/>
        <v>109999.94400080963</v>
      </c>
      <c r="E248" s="4">
        <f t="shared" si="19"/>
        <v>165238.72429043663</v>
      </c>
      <c r="F248" s="4">
        <f t="shared" si="20"/>
        <v>534281.10730755492</v>
      </c>
      <c r="G248" s="7">
        <f t="shared" si="22"/>
        <v>109999.94400080963</v>
      </c>
      <c r="H248" s="7" t="str">
        <f t="shared" si="21"/>
        <v>Basic</v>
      </c>
      <c r="I248" s="22">
        <f>IF(OptimizedTable[[#This Row],[MinCost]] &gt; OptimizedTable[[#This Row],[WTP_VND]], 1, 0)</f>
        <v>0</v>
      </c>
      <c r="J248" s="20">
        <f>IF(G248&lt;='RawData'!$D$201,G248,0)</f>
        <v>109999.94400080963</v>
      </c>
    </row>
    <row r="249" spans="1:10" x14ac:dyDescent="0.15">
      <c r="A249" s="11" t="s">
        <v>294</v>
      </c>
      <c r="B249" s="7">
        <f>VLOOKUP(A249, RawData[], 2, 1)</f>
        <v>29.58</v>
      </c>
      <c r="C249" s="4">
        <v>281000</v>
      </c>
      <c r="D249" s="4">
        <f t="shared" si="23"/>
        <v>286219.94400080957</v>
      </c>
      <c r="E249" s="4">
        <f t="shared" si="19"/>
        <v>251458.7242904366</v>
      </c>
      <c r="F249" s="4">
        <f t="shared" si="20"/>
        <v>534281.10730755492</v>
      </c>
      <c r="G249" s="7">
        <f t="shared" si="22"/>
        <v>251458.7242904366</v>
      </c>
      <c r="H249" s="7" t="str">
        <f t="shared" si="21"/>
        <v>Advanced</v>
      </c>
      <c r="I249" s="22">
        <f>IF(OptimizedTable[[#This Row],[MinCost]] &gt; OptimizedTable[[#This Row],[WTP_VND]], 1, 0)</f>
        <v>0</v>
      </c>
      <c r="J249" s="20">
        <f>IF(G249&lt;='RawData'!$D$201,G249,0)</f>
        <v>251458.7242904366</v>
      </c>
    </row>
    <row r="250" spans="1:10" x14ac:dyDescent="0.15">
      <c r="A250" s="11" t="s">
        <v>295</v>
      </c>
      <c r="B250" s="7">
        <f>VLOOKUP(A250, RawData[], 2, 1)</f>
        <v>15.24</v>
      </c>
      <c r="C250" s="4">
        <v>232000</v>
      </c>
      <c r="D250" s="4">
        <f t="shared" si="23"/>
        <v>157159.94400080963</v>
      </c>
      <c r="E250" s="4">
        <f t="shared" si="19"/>
        <v>165238.72429043663</v>
      </c>
      <c r="F250" s="4">
        <f t="shared" si="20"/>
        <v>534281.10730755492</v>
      </c>
      <c r="G250" s="7">
        <f t="shared" si="22"/>
        <v>157159.94400080963</v>
      </c>
      <c r="H250" s="7" t="str">
        <f t="shared" si="21"/>
        <v>Basic</v>
      </c>
      <c r="I250" s="22">
        <f>IF(OptimizedTable[[#This Row],[MinCost]] &gt; OptimizedTable[[#This Row],[WTP_VND]], 1, 0)</f>
        <v>0</v>
      </c>
      <c r="J250" s="20">
        <f>IF(G250&lt;='RawData'!$D$201,G250,0)</f>
        <v>157159.94400080963</v>
      </c>
    </row>
    <row r="251" spans="1:10" x14ac:dyDescent="0.15">
      <c r="A251" s="11" t="s">
        <v>296</v>
      </c>
      <c r="B251" s="7">
        <f>VLOOKUP(A251, RawData[], 2, 1)</f>
        <v>51.53</v>
      </c>
      <c r="C251" s="4">
        <v>416000</v>
      </c>
      <c r="D251" s="4">
        <f t="shared" si="23"/>
        <v>483769.94400080963</v>
      </c>
      <c r="E251" s="4">
        <f t="shared" si="19"/>
        <v>449008.7242904366</v>
      </c>
      <c r="F251" s="4">
        <f t="shared" si="20"/>
        <v>534281.10730755492</v>
      </c>
      <c r="G251" s="7">
        <f t="shared" si="22"/>
        <v>449008.7242904366</v>
      </c>
      <c r="H251" s="7" t="str">
        <f t="shared" si="21"/>
        <v>Advanced</v>
      </c>
      <c r="I251" s="22">
        <f>IF(OptimizedTable[[#This Row],[MinCost]] &gt; OptimizedTable[[#This Row],[WTP_VND]], 1, 0)</f>
        <v>1</v>
      </c>
      <c r="J251" s="20">
        <f>IF(G251&lt;='RawData'!$D$201,G251,0)</f>
        <v>449008.7242904366</v>
      </c>
    </row>
    <row r="252" spans="1:10" x14ac:dyDescent="0.15">
      <c r="A252" s="11" t="s">
        <v>297</v>
      </c>
      <c r="B252" s="7">
        <f>VLOOKUP(A252, RawData[], 2, 1)</f>
        <v>14.29</v>
      </c>
      <c r="C252" s="4">
        <v>226000</v>
      </c>
      <c r="D252" s="4">
        <f t="shared" si="23"/>
        <v>148609.94400080963</v>
      </c>
      <c r="E252" s="4">
        <f t="shared" si="19"/>
        <v>165238.72429043663</v>
      </c>
      <c r="F252" s="4">
        <f t="shared" si="20"/>
        <v>534281.10730755492</v>
      </c>
      <c r="G252" s="7">
        <f t="shared" si="22"/>
        <v>148609.94400080963</v>
      </c>
      <c r="H252" s="7" t="str">
        <f t="shared" si="21"/>
        <v>Basic</v>
      </c>
      <c r="I252" s="22">
        <f>IF(OptimizedTable[[#This Row],[MinCost]] &gt; OptimizedTable[[#This Row],[WTP_VND]], 1, 0)</f>
        <v>0</v>
      </c>
      <c r="J252" s="20">
        <f>IF(G252&lt;='RawData'!$D$201,G252,0)</f>
        <v>148609.94400080963</v>
      </c>
    </row>
    <row r="253" spans="1:10" x14ac:dyDescent="0.15">
      <c r="A253" s="11" t="s">
        <v>298</v>
      </c>
      <c r="B253" s="7">
        <f>VLOOKUP(A253, RawData[], 2, 1)</f>
        <v>4.96</v>
      </c>
      <c r="C253" s="4">
        <v>170000</v>
      </c>
      <c r="D253" s="4">
        <f t="shared" si="23"/>
        <v>109999.94400080963</v>
      </c>
      <c r="E253" s="4">
        <f t="shared" si="19"/>
        <v>165238.72429043663</v>
      </c>
      <c r="F253" s="4">
        <f t="shared" si="20"/>
        <v>534281.10730755492</v>
      </c>
      <c r="G253" s="7">
        <f t="shared" si="22"/>
        <v>109999.94400080963</v>
      </c>
      <c r="H253" s="7" t="str">
        <f t="shared" si="21"/>
        <v>Basic</v>
      </c>
      <c r="I253" s="22">
        <f>IF(OptimizedTable[[#This Row],[MinCost]] &gt; OptimizedTable[[#This Row],[WTP_VND]], 1, 0)</f>
        <v>0</v>
      </c>
      <c r="J253" s="20">
        <f>IF(G253&lt;='RawData'!$D$201,G253,0)</f>
        <v>109999.94400080963</v>
      </c>
    </row>
    <row r="254" spans="1:10" x14ac:dyDescent="0.15">
      <c r="A254" s="11" t="s">
        <v>299</v>
      </c>
      <c r="B254" s="7">
        <f>VLOOKUP(A254, RawData[], 2, 1)</f>
        <v>9.25</v>
      </c>
      <c r="C254" s="4">
        <v>210000</v>
      </c>
      <c r="D254" s="4">
        <f t="shared" si="23"/>
        <v>109999.94400080963</v>
      </c>
      <c r="E254" s="4">
        <f t="shared" si="19"/>
        <v>165238.72429043663</v>
      </c>
      <c r="F254" s="4">
        <f t="shared" si="20"/>
        <v>534281.10730755492</v>
      </c>
      <c r="G254" s="7">
        <f t="shared" si="22"/>
        <v>109999.94400080963</v>
      </c>
      <c r="H254" s="7" t="str">
        <f t="shared" si="21"/>
        <v>Basic</v>
      </c>
      <c r="I254" s="22">
        <f>IF(OptimizedTable[[#This Row],[MinCost]] &gt; OptimizedTable[[#This Row],[WTP_VND]], 1, 0)</f>
        <v>0</v>
      </c>
      <c r="J254" s="20">
        <f>IF(G254&lt;='RawData'!$D$201,G254,0)</f>
        <v>109999.94400080963</v>
      </c>
    </row>
    <row r="255" spans="1:10" x14ac:dyDescent="0.15">
      <c r="A255" s="11" t="s">
        <v>300</v>
      </c>
      <c r="B255" s="7">
        <f>VLOOKUP(A255, RawData[], 2, 1)</f>
        <v>10.42</v>
      </c>
      <c r="C255" s="4">
        <v>177000</v>
      </c>
      <c r="D255" s="4">
        <f t="shared" si="23"/>
        <v>113779.94400080963</v>
      </c>
      <c r="E255" s="4">
        <f t="shared" si="19"/>
        <v>165238.72429043663</v>
      </c>
      <c r="F255" s="4">
        <f t="shared" si="20"/>
        <v>534281.10730755492</v>
      </c>
      <c r="G255" s="7">
        <f t="shared" si="22"/>
        <v>113779.94400080963</v>
      </c>
      <c r="H255" s="7" t="str">
        <f t="shared" si="21"/>
        <v>Basic</v>
      </c>
      <c r="I255" s="22">
        <f>IF(OptimizedTable[[#This Row],[MinCost]] &gt; OptimizedTable[[#This Row],[WTP_VND]], 1, 0)</f>
        <v>0</v>
      </c>
      <c r="J255" s="20">
        <f>IF(G255&lt;='RawData'!$D$201,G255,0)</f>
        <v>113779.94400080963</v>
      </c>
    </row>
    <row r="256" spans="1:10" x14ac:dyDescent="0.15">
      <c r="A256" s="11" t="s">
        <v>301</v>
      </c>
      <c r="B256" s="7">
        <f>VLOOKUP(A256, RawData[], 2, 1)</f>
        <v>1.37</v>
      </c>
      <c r="C256" s="4">
        <v>126000</v>
      </c>
      <c r="D256" s="4">
        <f t="shared" si="23"/>
        <v>109999.94400080963</v>
      </c>
      <c r="E256" s="4">
        <f t="shared" si="19"/>
        <v>165238.72429043663</v>
      </c>
      <c r="F256" s="4">
        <f t="shared" si="20"/>
        <v>534281.10730755492</v>
      </c>
      <c r="G256" s="7">
        <f t="shared" si="22"/>
        <v>109999.94400080963</v>
      </c>
      <c r="H256" s="7" t="str">
        <f t="shared" si="21"/>
        <v>Basic</v>
      </c>
      <c r="I256" s="22">
        <f>IF(OptimizedTable[[#This Row],[MinCost]] &gt; OptimizedTable[[#This Row],[WTP_VND]], 1, 0)</f>
        <v>0</v>
      </c>
      <c r="J256" s="20">
        <f>IF(G256&lt;='RawData'!$D$201,G256,0)</f>
        <v>109999.94400080963</v>
      </c>
    </row>
    <row r="257" spans="1:10" x14ac:dyDescent="0.15">
      <c r="A257" s="11" t="s">
        <v>302</v>
      </c>
      <c r="B257" s="7">
        <f>VLOOKUP(A257, RawData[], 2, 1)</f>
        <v>12.8</v>
      </c>
      <c r="C257" s="4">
        <v>206000</v>
      </c>
      <c r="D257" s="4">
        <f t="shared" si="23"/>
        <v>135199.94400080963</v>
      </c>
      <c r="E257" s="4">
        <f t="shared" si="19"/>
        <v>165238.72429043663</v>
      </c>
      <c r="F257" s="4">
        <f t="shared" si="20"/>
        <v>534281.10730755492</v>
      </c>
      <c r="G257" s="7">
        <f t="shared" si="22"/>
        <v>135199.94400080963</v>
      </c>
      <c r="H257" s="7" t="str">
        <f t="shared" si="21"/>
        <v>Basic</v>
      </c>
      <c r="I257" s="22">
        <f>IF(OptimizedTable[[#This Row],[MinCost]] &gt; OptimizedTable[[#This Row],[WTP_VND]], 1, 0)</f>
        <v>0</v>
      </c>
      <c r="J257" s="20">
        <f>IF(G257&lt;='RawData'!$D$201,G257,0)</f>
        <v>135199.94400080963</v>
      </c>
    </row>
    <row r="258" spans="1:10" x14ac:dyDescent="0.15">
      <c r="A258" s="11" t="s">
        <v>303</v>
      </c>
      <c r="B258" s="7">
        <f>VLOOKUP(A258, RawData[], 2, 1)</f>
        <v>11.11</v>
      </c>
      <c r="C258" s="4">
        <v>180000</v>
      </c>
      <c r="D258" s="4">
        <f t="shared" si="23"/>
        <v>119989.94400080963</v>
      </c>
      <c r="E258" s="4">
        <f t="shared" ref="E258:E321" si="24">$M$8 + $M$10 * (MAX(0,B258-$N$8))</f>
        <v>165238.72429043663</v>
      </c>
      <c r="F258" s="4">
        <f t="shared" ref="F258:F321" si="25">$M$9 + $M$10 * (MAX(0,B258-$N$9))</f>
        <v>534281.10730755492</v>
      </c>
      <c r="G258" s="7">
        <f t="shared" si="22"/>
        <v>119989.94400080963</v>
      </c>
      <c r="H258" s="7" t="str">
        <f t="shared" ref="H258:H321" si="26">IF(G258=D258,"Basic",IF(G258=E258,"Advanced","Unlimited"))</f>
        <v>Basic</v>
      </c>
      <c r="I258" s="22">
        <f>IF(OptimizedTable[[#This Row],[MinCost]] &gt; OptimizedTable[[#This Row],[WTP_VND]], 1, 0)</f>
        <v>0</v>
      </c>
      <c r="J258" s="20">
        <f>IF(G258&lt;='RawData'!$D$201,G258,0)</f>
        <v>119989.94400080963</v>
      </c>
    </row>
    <row r="259" spans="1:10" x14ac:dyDescent="0.15">
      <c r="A259" s="11" t="s">
        <v>304</v>
      </c>
      <c r="B259" s="7">
        <f>VLOOKUP(A259, RawData[], 2, 1)</f>
        <v>1.45</v>
      </c>
      <c r="C259" s="4">
        <v>137000</v>
      </c>
      <c r="D259" s="4">
        <f t="shared" si="23"/>
        <v>109999.94400080963</v>
      </c>
      <c r="E259" s="4">
        <f t="shared" si="24"/>
        <v>165238.72429043663</v>
      </c>
      <c r="F259" s="4">
        <f t="shared" si="25"/>
        <v>534281.10730755492</v>
      </c>
      <c r="G259" s="7">
        <f t="shared" ref="G259:G322" si="27">MIN(D259:F259)</f>
        <v>109999.94400080963</v>
      </c>
      <c r="H259" s="7" t="str">
        <f t="shared" si="26"/>
        <v>Basic</v>
      </c>
      <c r="I259" s="22">
        <f>IF(OptimizedTable[[#This Row],[MinCost]] &gt; OptimizedTable[[#This Row],[WTP_VND]], 1, 0)</f>
        <v>0</v>
      </c>
      <c r="J259" s="20">
        <f>IF(G259&lt;='RawData'!$D$201,G259,0)</f>
        <v>109999.94400080963</v>
      </c>
    </row>
    <row r="260" spans="1:10" x14ac:dyDescent="0.15">
      <c r="A260" s="11" t="s">
        <v>305</v>
      </c>
      <c r="B260" s="7">
        <f>VLOOKUP(A260, RawData[], 2, 1)</f>
        <v>13.16</v>
      </c>
      <c r="C260" s="4">
        <v>239000</v>
      </c>
      <c r="D260" s="4">
        <f t="shared" si="23"/>
        <v>138439.94400080963</v>
      </c>
      <c r="E260" s="4">
        <f t="shared" si="24"/>
        <v>165238.72429043663</v>
      </c>
      <c r="F260" s="4">
        <f t="shared" si="25"/>
        <v>534281.10730755492</v>
      </c>
      <c r="G260" s="7">
        <f t="shared" si="27"/>
        <v>138439.94400080963</v>
      </c>
      <c r="H260" s="7" t="str">
        <f t="shared" si="26"/>
        <v>Basic</v>
      </c>
      <c r="I260" s="22">
        <f>IF(OptimizedTable[[#This Row],[MinCost]] &gt; OptimizedTable[[#This Row],[WTP_VND]], 1, 0)</f>
        <v>0</v>
      </c>
      <c r="J260" s="20">
        <f>IF(G260&lt;='RawData'!$D$201,G260,0)</f>
        <v>138439.94400080963</v>
      </c>
    </row>
    <row r="261" spans="1:10" x14ac:dyDescent="0.15">
      <c r="A261" s="11" t="s">
        <v>306</v>
      </c>
      <c r="B261" s="7">
        <f>VLOOKUP(A261, RawData[], 2, 1)</f>
        <v>6.17</v>
      </c>
      <c r="C261" s="4">
        <v>189000</v>
      </c>
      <c r="D261" s="4">
        <f t="shared" si="23"/>
        <v>109999.94400080963</v>
      </c>
      <c r="E261" s="4">
        <f t="shared" si="24"/>
        <v>165238.72429043663</v>
      </c>
      <c r="F261" s="4">
        <f t="shared" si="25"/>
        <v>534281.10730755492</v>
      </c>
      <c r="G261" s="7">
        <f t="shared" si="27"/>
        <v>109999.94400080963</v>
      </c>
      <c r="H261" s="7" t="str">
        <f t="shared" si="26"/>
        <v>Basic</v>
      </c>
      <c r="I261" s="22">
        <f>IF(OptimizedTable[[#This Row],[MinCost]] &gt; OptimizedTable[[#This Row],[WTP_VND]], 1, 0)</f>
        <v>0</v>
      </c>
      <c r="J261" s="20">
        <f>IF(G261&lt;='RawData'!$D$201,G261,0)</f>
        <v>109999.94400080963</v>
      </c>
    </row>
    <row r="262" spans="1:10" x14ac:dyDescent="0.15">
      <c r="A262" s="11" t="s">
        <v>307</v>
      </c>
      <c r="B262" s="7">
        <f>VLOOKUP(A262, RawData[], 2, 1)</f>
        <v>2.1800000000000002</v>
      </c>
      <c r="C262" s="4">
        <v>118000</v>
      </c>
      <c r="D262" s="4">
        <f t="shared" si="23"/>
        <v>109999.94400080963</v>
      </c>
      <c r="E262" s="4">
        <f t="shared" si="24"/>
        <v>165238.72429043663</v>
      </c>
      <c r="F262" s="4">
        <f t="shared" si="25"/>
        <v>534281.10730755492</v>
      </c>
      <c r="G262" s="7">
        <f t="shared" si="27"/>
        <v>109999.94400080963</v>
      </c>
      <c r="H262" s="7" t="str">
        <f t="shared" si="26"/>
        <v>Basic</v>
      </c>
      <c r="I262" s="22">
        <f>IF(OptimizedTable[[#This Row],[MinCost]] &gt; OptimizedTable[[#This Row],[WTP_VND]], 1, 0)</f>
        <v>0</v>
      </c>
      <c r="J262" s="20">
        <f>IF(G262&lt;='RawData'!$D$201,G262,0)</f>
        <v>109999.94400080963</v>
      </c>
    </row>
    <row r="263" spans="1:10" x14ac:dyDescent="0.15">
      <c r="A263" s="11" t="s">
        <v>308</v>
      </c>
      <c r="B263" s="7">
        <f>VLOOKUP(A263, RawData[], 2, 1)</f>
        <v>27.03</v>
      </c>
      <c r="C263" s="4">
        <v>297000</v>
      </c>
      <c r="D263" s="4">
        <f t="shared" si="23"/>
        <v>263269.94400080963</v>
      </c>
      <c r="E263" s="4">
        <f t="shared" si="24"/>
        <v>228508.72429043663</v>
      </c>
      <c r="F263" s="4">
        <f t="shared" si="25"/>
        <v>534281.10730755492</v>
      </c>
      <c r="G263" s="7">
        <f t="shared" si="27"/>
        <v>228508.72429043663</v>
      </c>
      <c r="H263" s="7" t="str">
        <f t="shared" si="26"/>
        <v>Advanced</v>
      </c>
      <c r="I263" s="22">
        <f>IF(OptimizedTable[[#This Row],[MinCost]] &gt; OptimizedTable[[#This Row],[WTP_VND]], 1, 0)</f>
        <v>0</v>
      </c>
      <c r="J263" s="20">
        <f>IF(G263&lt;='RawData'!$D$201,G263,0)</f>
        <v>228508.72429043663</v>
      </c>
    </row>
    <row r="264" spans="1:10" x14ac:dyDescent="0.15">
      <c r="A264" s="11" t="s">
        <v>309</v>
      </c>
      <c r="B264" s="7">
        <f>VLOOKUP(A264, RawData[], 2, 1)</f>
        <v>0.65</v>
      </c>
      <c r="C264" s="4">
        <v>139000</v>
      </c>
      <c r="D264" s="4">
        <f t="shared" si="23"/>
        <v>109999.94400080963</v>
      </c>
      <c r="E264" s="4">
        <f t="shared" si="24"/>
        <v>165238.72429043663</v>
      </c>
      <c r="F264" s="4">
        <f t="shared" si="25"/>
        <v>534281.10730755492</v>
      </c>
      <c r="G264" s="7">
        <f t="shared" si="27"/>
        <v>109999.94400080963</v>
      </c>
      <c r="H264" s="7" t="str">
        <f t="shared" si="26"/>
        <v>Basic</v>
      </c>
      <c r="I264" s="22">
        <f>IF(OptimizedTable[[#This Row],[MinCost]] &gt; OptimizedTable[[#This Row],[WTP_VND]], 1, 0)</f>
        <v>0</v>
      </c>
      <c r="J264" s="20">
        <f>IF(G264&lt;='RawData'!$D$201,G264,0)</f>
        <v>109999.94400080963</v>
      </c>
    </row>
    <row r="265" spans="1:10" x14ac:dyDescent="0.15">
      <c r="A265" s="11" t="s">
        <v>310</v>
      </c>
      <c r="B265" s="7">
        <f>VLOOKUP(A265, RawData[], 2, 1)</f>
        <v>7.76</v>
      </c>
      <c r="C265" s="4">
        <v>169000</v>
      </c>
      <c r="D265" s="4">
        <f t="shared" si="23"/>
        <v>109999.94400080963</v>
      </c>
      <c r="E265" s="4">
        <f t="shared" si="24"/>
        <v>165238.72429043663</v>
      </c>
      <c r="F265" s="4">
        <f t="shared" si="25"/>
        <v>534281.10730755492</v>
      </c>
      <c r="G265" s="7">
        <f t="shared" si="27"/>
        <v>109999.94400080963</v>
      </c>
      <c r="H265" s="7" t="str">
        <f t="shared" si="26"/>
        <v>Basic</v>
      </c>
      <c r="I265" s="22">
        <f>IF(OptimizedTable[[#This Row],[MinCost]] &gt; OptimizedTable[[#This Row],[WTP_VND]], 1, 0)</f>
        <v>0</v>
      </c>
      <c r="J265" s="20">
        <f>IF(G265&lt;='RawData'!$D$201,G265,0)</f>
        <v>109999.94400080963</v>
      </c>
    </row>
    <row r="266" spans="1:10" x14ac:dyDescent="0.15">
      <c r="A266" s="11" t="s">
        <v>311</v>
      </c>
      <c r="B266" s="7">
        <f>VLOOKUP(A266, RawData[], 2, 1)</f>
        <v>40.79</v>
      </c>
      <c r="C266" s="4">
        <v>354000</v>
      </c>
      <c r="D266" s="4">
        <f t="shared" ref="D266:D329" si="28">$M$7 + $M$10 * (MAX(0,B266-$N$7))</f>
        <v>387109.94400080963</v>
      </c>
      <c r="E266" s="4">
        <f t="shared" si="24"/>
        <v>352348.7242904366</v>
      </c>
      <c r="F266" s="4">
        <f t="shared" si="25"/>
        <v>534281.10730755492</v>
      </c>
      <c r="G266" s="7">
        <f t="shared" si="27"/>
        <v>352348.7242904366</v>
      </c>
      <c r="H266" s="7" t="str">
        <f t="shared" si="26"/>
        <v>Advanced</v>
      </c>
      <c r="I266" s="22">
        <f>IF(OptimizedTable[[#This Row],[MinCost]] &gt; OptimizedTable[[#This Row],[WTP_VND]], 1, 0)</f>
        <v>0</v>
      </c>
      <c r="J266" s="20">
        <f>IF(G266&lt;='RawData'!$D$201,G266,0)</f>
        <v>352348.7242904366</v>
      </c>
    </row>
    <row r="267" spans="1:10" x14ac:dyDescent="0.15">
      <c r="A267" s="11" t="s">
        <v>312</v>
      </c>
      <c r="B267" s="7">
        <f>VLOOKUP(A267, RawData[], 2, 1)</f>
        <v>89.03</v>
      </c>
      <c r="C267" s="4">
        <v>597000</v>
      </c>
      <c r="D267" s="4">
        <f t="shared" si="28"/>
        <v>821269.94400080969</v>
      </c>
      <c r="E267" s="4">
        <f t="shared" si="24"/>
        <v>786508.7242904366</v>
      </c>
      <c r="F267" s="4">
        <f t="shared" si="25"/>
        <v>534281.10730755492</v>
      </c>
      <c r="G267" s="7">
        <f t="shared" si="27"/>
        <v>534281.10730755492</v>
      </c>
      <c r="H267" s="7" t="str">
        <f t="shared" si="26"/>
        <v>Unlimited</v>
      </c>
      <c r="I267" s="22">
        <f>IF(OptimizedTable[[#This Row],[MinCost]] &gt; OptimizedTable[[#This Row],[WTP_VND]], 1, 0)</f>
        <v>0</v>
      </c>
      <c r="J267" s="20">
        <f>IF(G267&lt;='RawData'!$D$201,G267,0)</f>
        <v>534281.10730755492</v>
      </c>
    </row>
    <row r="268" spans="1:10" x14ac:dyDescent="0.15">
      <c r="A268" s="11" t="s">
        <v>313</v>
      </c>
      <c r="B268" s="7">
        <f>VLOOKUP(A268, RawData[], 2, 1)</f>
        <v>18.8</v>
      </c>
      <c r="C268" s="4">
        <v>231000</v>
      </c>
      <c r="D268" s="4">
        <f t="shared" si="28"/>
        <v>189199.94400080963</v>
      </c>
      <c r="E268" s="4">
        <f t="shared" si="24"/>
        <v>165238.72429043663</v>
      </c>
      <c r="F268" s="4">
        <f t="shared" si="25"/>
        <v>534281.10730755492</v>
      </c>
      <c r="G268" s="7">
        <f t="shared" si="27"/>
        <v>165238.72429043663</v>
      </c>
      <c r="H268" s="7" t="str">
        <f t="shared" si="26"/>
        <v>Advanced</v>
      </c>
      <c r="I268" s="22">
        <f>IF(OptimizedTable[[#This Row],[MinCost]] &gt; OptimizedTable[[#This Row],[WTP_VND]], 1, 0)</f>
        <v>0</v>
      </c>
      <c r="J268" s="20">
        <f>IF(G268&lt;='RawData'!$D$201,G268,0)</f>
        <v>165238.72429043663</v>
      </c>
    </row>
    <row r="269" spans="1:10" x14ac:dyDescent="0.15">
      <c r="A269" s="11" t="s">
        <v>314</v>
      </c>
      <c r="B269" s="7">
        <f>VLOOKUP(A269, RawData[], 2, 1)</f>
        <v>13.5</v>
      </c>
      <c r="C269" s="4">
        <v>221000</v>
      </c>
      <c r="D269" s="4">
        <f t="shared" si="28"/>
        <v>141499.94400080963</v>
      </c>
      <c r="E269" s="4">
        <f t="shared" si="24"/>
        <v>165238.72429043663</v>
      </c>
      <c r="F269" s="4">
        <f t="shared" si="25"/>
        <v>534281.10730755492</v>
      </c>
      <c r="G269" s="7">
        <f t="shared" si="27"/>
        <v>141499.94400080963</v>
      </c>
      <c r="H269" s="7" t="str">
        <f t="shared" si="26"/>
        <v>Basic</v>
      </c>
      <c r="I269" s="22">
        <f>IF(OptimizedTable[[#This Row],[MinCost]] &gt; OptimizedTable[[#This Row],[WTP_VND]], 1, 0)</f>
        <v>0</v>
      </c>
      <c r="J269" s="20">
        <f>IF(G269&lt;='RawData'!$D$201,G269,0)</f>
        <v>141499.94400080963</v>
      </c>
    </row>
    <row r="270" spans="1:10" x14ac:dyDescent="0.15">
      <c r="A270" s="11" t="s">
        <v>315</v>
      </c>
      <c r="B270" s="7">
        <f>VLOOKUP(A270, RawData[], 2, 1)</f>
        <v>12.21</v>
      </c>
      <c r="C270" s="4">
        <v>211000</v>
      </c>
      <c r="D270" s="4">
        <f t="shared" si="28"/>
        <v>129889.94400080963</v>
      </c>
      <c r="E270" s="4">
        <f t="shared" si="24"/>
        <v>165238.72429043663</v>
      </c>
      <c r="F270" s="4">
        <f t="shared" si="25"/>
        <v>534281.10730755492</v>
      </c>
      <c r="G270" s="7">
        <f t="shared" si="27"/>
        <v>129889.94400080963</v>
      </c>
      <c r="H270" s="7" t="str">
        <f t="shared" si="26"/>
        <v>Basic</v>
      </c>
      <c r="I270" s="22">
        <f>IF(OptimizedTable[[#This Row],[MinCost]] &gt; OptimizedTable[[#This Row],[WTP_VND]], 1, 0)</f>
        <v>0</v>
      </c>
      <c r="J270" s="20">
        <f>IF(G270&lt;='RawData'!$D$201,G270,0)</f>
        <v>129889.94400080963</v>
      </c>
    </row>
    <row r="271" spans="1:10" x14ac:dyDescent="0.15">
      <c r="A271" s="11" t="s">
        <v>316</v>
      </c>
      <c r="B271" s="7">
        <f>VLOOKUP(A271, RawData[], 2, 1)</f>
        <v>12.25</v>
      </c>
      <c r="C271" s="4">
        <v>176000</v>
      </c>
      <c r="D271" s="4">
        <f t="shared" si="28"/>
        <v>130249.94400080963</v>
      </c>
      <c r="E271" s="4">
        <f t="shared" si="24"/>
        <v>165238.72429043663</v>
      </c>
      <c r="F271" s="4">
        <f t="shared" si="25"/>
        <v>534281.10730755492</v>
      </c>
      <c r="G271" s="7">
        <f t="shared" si="27"/>
        <v>130249.94400080963</v>
      </c>
      <c r="H271" s="7" t="str">
        <f t="shared" si="26"/>
        <v>Basic</v>
      </c>
      <c r="I271" s="22">
        <f>IF(OptimizedTable[[#This Row],[MinCost]] &gt; OptimizedTable[[#This Row],[WTP_VND]], 1, 0)</f>
        <v>0</v>
      </c>
      <c r="J271" s="20">
        <f>IF(G271&lt;='RawData'!$D$201,G271,0)</f>
        <v>130249.94400080963</v>
      </c>
    </row>
    <row r="272" spans="1:10" x14ac:dyDescent="0.15">
      <c r="A272" s="11" t="s">
        <v>317</v>
      </c>
      <c r="B272" s="7">
        <f>VLOOKUP(A272, RawData[], 2, 1)</f>
        <v>7.51</v>
      </c>
      <c r="C272" s="4">
        <v>158000</v>
      </c>
      <c r="D272" s="4">
        <f t="shared" si="28"/>
        <v>109999.94400080963</v>
      </c>
      <c r="E272" s="4">
        <f t="shared" si="24"/>
        <v>165238.72429043663</v>
      </c>
      <c r="F272" s="4">
        <f t="shared" si="25"/>
        <v>534281.10730755492</v>
      </c>
      <c r="G272" s="7">
        <f t="shared" si="27"/>
        <v>109999.94400080963</v>
      </c>
      <c r="H272" s="7" t="str">
        <f t="shared" si="26"/>
        <v>Basic</v>
      </c>
      <c r="I272" s="22">
        <f>IF(OptimizedTable[[#This Row],[MinCost]] &gt; OptimizedTable[[#This Row],[WTP_VND]], 1, 0)</f>
        <v>0</v>
      </c>
      <c r="J272" s="20">
        <f>IF(G272&lt;='RawData'!$D$201,G272,0)</f>
        <v>109999.94400080963</v>
      </c>
    </row>
    <row r="273" spans="1:10" x14ac:dyDescent="0.15">
      <c r="A273" s="11" t="s">
        <v>318</v>
      </c>
      <c r="B273" s="7">
        <f>VLOOKUP(A273, RawData[], 2, 1)</f>
        <v>14.72</v>
      </c>
      <c r="C273" s="4">
        <v>198000</v>
      </c>
      <c r="D273" s="4">
        <f t="shared" si="28"/>
        <v>152479.94400080963</v>
      </c>
      <c r="E273" s="4">
        <f t="shared" si="24"/>
        <v>165238.72429043663</v>
      </c>
      <c r="F273" s="4">
        <f t="shared" si="25"/>
        <v>534281.10730755492</v>
      </c>
      <c r="G273" s="7">
        <f t="shared" si="27"/>
        <v>152479.94400080963</v>
      </c>
      <c r="H273" s="7" t="str">
        <f t="shared" si="26"/>
        <v>Basic</v>
      </c>
      <c r="I273" s="22">
        <f>IF(OptimizedTable[[#This Row],[MinCost]] &gt; OptimizedTable[[#This Row],[WTP_VND]], 1, 0)</f>
        <v>0</v>
      </c>
      <c r="J273" s="20">
        <f>IF(G273&lt;='RawData'!$D$201,G273,0)</f>
        <v>152479.94400080963</v>
      </c>
    </row>
    <row r="274" spans="1:10" x14ac:dyDescent="0.15">
      <c r="A274" s="11" t="s">
        <v>319</v>
      </c>
      <c r="B274" s="7">
        <f>VLOOKUP(A274, RawData[], 2, 1)</f>
        <v>5.41</v>
      </c>
      <c r="C274" s="4">
        <v>175000</v>
      </c>
      <c r="D274" s="4">
        <f t="shared" si="28"/>
        <v>109999.94400080963</v>
      </c>
      <c r="E274" s="4">
        <f t="shared" si="24"/>
        <v>165238.72429043663</v>
      </c>
      <c r="F274" s="4">
        <f t="shared" si="25"/>
        <v>534281.10730755492</v>
      </c>
      <c r="G274" s="7">
        <f t="shared" si="27"/>
        <v>109999.94400080963</v>
      </c>
      <c r="H274" s="7" t="str">
        <f t="shared" si="26"/>
        <v>Basic</v>
      </c>
      <c r="I274" s="22">
        <f>IF(OptimizedTable[[#This Row],[MinCost]] &gt; OptimizedTable[[#This Row],[WTP_VND]], 1, 0)</f>
        <v>0</v>
      </c>
      <c r="J274" s="20">
        <f>IF(G274&lt;='RawData'!$D$201,G274,0)</f>
        <v>109999.94400080963</v>
      </c>
    </row>
    <row r="275" spans="1:10" x14ac:dyDescent="0.15">
      <c r="A275" s="11" t="s">
        <v>320</v>
      </c>
      <c r="B275" s="7">
        <f>VLOOKUP(A275, RawData[], 2, 1)</f>
        <v>23.34</v>
      </c>
      <c r="C275" s="4">
        <v>273000</v>
      </c>
      <c r="D275" s="4">
        <f t="shared" si="28"/>
        <v>230059.94400080963</v>
      </c>
      <c r="E275" s="4">
        <f t="shared" si="24"/>
        <v>195298.72429043663</v>
      </c>
      <c r="F275" s="4">
        <f t="shared" si="25"/>
        <v>534281.10730755492</v>
      </c>
      <c r="G275" s="7">
        <f t="shared" si="27"/>
        <v>195298.72429043663</v>
      </c>
      <c r="H275" s="7" t="str">
        <f t="shared" si="26"/>
        <v>Advanced</v>
      </c>
      <c r="I275" s="22">
        <f>IF(OptimizedTable[[#This Row],[MinCost]] &gt; OptimizedTable[[#This Row],[WTP_VND]], 1, 0)</f>
        <v>0</v>
      </c>
      <c r="J275" s="20">
        <f>IF(G275&lt;='RawData'!$D$201,G275,0)</f>
        <v>195298.72429043663</v>
      </c>
    </row>
    <row r="276" spans="1:10" x14ac:dyDescent="0.15">
      <c r="A276" s="11" t="s">
        <v>321</v>
      </c>
      <c r="B276" s="7">
        <f>VLOOKUP(A276, RawData[], 2, 1)</f>
        <v>49.44</v>
      </c>
      <c r="C276" s="4">
        <v>405000</v>
      </c>
      <c r="D276" s="4">
        <f t="shared" si="28"/>
        <v>464959.94400080963</v>
      </c>
      <c r="E276" s="4">
        <f t="shared" si="24"/>
        <v>430198.7242904366</v>
      </c>
      <c r="F276" s="4">
        <f t="shared" si="25"/>
        <v>534281.10730755492</v>
      </c>
      <c r="G276" s="7">
        <f t="shared" si="27"/>
        <v>430198.7242904366</v>
      </c>
      <c r="H276" s="7" t="str">
        <f t="shared" si="26"/>
        <v>Advanced</v>
      </c>
      <c r="I276" s="22">
        <f>IF(OptimizedTable[[#This Row],[MinCost]] &gt; OptimizedTable[[#This Row],[WTP_VND]], 1, 0)</f>
        <v>1</v>
      </c>
      <c r="J276" s="20">
        <f>IF(G276&lt;='RawData'!$D$201,G276,0)</f>
        <v>430198.7242904366</v>
      </c>
    </row>
    <row r="277" spans="1:10" x14ac:dyDescent="0.15">
      <c r="A277" s="11" t="s">
        <v>322</v>
      </c>
      <c r="B277" s="7">
        <f>VLOOKUP(A277, RawData[], 2, 1)</f>
        <v>5.88</v>
      </c>
      <c r="C277" s="4">
        <v>169000</v>
      </c>
      <c r="D277" s="4">
        <f t="shared" si="28"/>
        <v>109999.94400080963</v>
      </c>
      <c r="E277" s="4">
        <f t="shared" si="24"/>
        <v>165238.72429043663</v>
      </c>
      <c r="F277" s="4">
        <f t="shared" si="25"/>
        <v>534281.10730755492</v>
      </c>
      <c r="G277" s="7">
        <f t="shared" si="27"/>
        <v>109999.94400080963</v>
      </c>
      <c r="H277" s="7" t="str">
        <f t="shared" si="26"/>
        <v>Basic</v>
      </c>
      <c r="I277" s="22">
        <f>IF(OptimizedTable[[#This Row],[MinCost]] &gt; OptimizedTable[[#This Row],[WTP_VND]], 1, 0)</f>
        <v>0</v>
      </c>
      <c r="J277" s="20">
        <f>IF(G277&lt;='RawData'!$D$201,G277,0)</f>
        <v>109999.94400080963</v>
      </c>
    </row>
    <row r="278" spans="1:10" x14ac:dyDescent="0.15">
      <c r="A278" s="11" t="s">
        <v>323</v>
      </c>
      <c r="B278" s="7">
        <f>VLOOKUP(A278, RawData[], 2, 1)</f>
        <v>5.78</v>
      </c>
      <c r="C278" s="4">
        <v>160000</v>
      </c>
      <c r="D278" s="4">
        <f t="shared" si="28"/>
        <v>109999.94400080963</v>
      </c>
      <c r="E278" s="4">
        <f t="shared" si="24"/>
        <v>165238.72429043663</v>
      </c>
      <c r="F278" s="4">
        <f t="shared" si="25"/>
        <v>534281.10730755492</v>
      </c>
      <c r="G278" s="7">
        <f t="shared" si="27"/>
        <v>109999.94400080963</v>
      </c>
      <c r="H278" s="7" t="str">
        <f t="shared" si="26"/>
        <v>Basic</v>
      </c>
      <c r="I278" s="22">
        <f>IF(OptimizedTable[[#This Row],[MinCost]] &gt; OptimizedTable[[#This Row],[WTP_VND]], 1, 0)</f>
        <v>0</v>
      </c>
      <c r="J278" s="20">
        <f>IF(G278&lt;='RawData'!$D$201,G278,0)</f>
        <v>109999.94400080963</v>
      </c>
    </row>
    <row r="279" spans="1:10" x14ac:dyDescent="0.15">
      <c r="A279" s="11" t="s">
        <v>324</v>
      </c>
      <c r="B279" s="7">
        <f>VLOOKUP(A279, RawData[], 2, 1)</f>
        <v>8.14</v>
      </c>
      <c r="C279" s="4">
        <v>182000</v>
      </c>
      <c r="D279" s="4">
        <f t="shared" si="28"/>
        <v>109999.94400080963</v>
      </c>
      <c r="E279" s="4">
        <f t="shared" si="24"/>
        <v>165238.72429043663</v>
      </c>
      <c r="F279" s="4">
        <f t="shared" si="25"/>
        <v>534281.10730755492</v>
      </c>
      <c r="G279" s="7">
        <f t="shared" si="27"/>
        <v>109999.94400080963</v>
      </c>
      <c r="H279" s="7" t="str">
        <f t="shared" si="26"/>
        <v>Basic</v>
      </c>
      <c r="I279" s="22">
        <f>IF(OptimizedTable[[#This Row],[MinCost]] &gt; OptimizedTable[[#This Row],[WTP_VND]], 1, 0)</f>
        <v>0</v>
      </c>
      <c r="J279" s="20">
        <f>IF(G279&lt;='RawData'!$D$201,G279,0)</f>
        <v>109999.94400080963</v>
      </c>
    </row>
    <row r="280" spans="1:10" x14ac:dyDescent="0.15">
      <c r="A280" s="11" t="s">
        <v>325</v>
      </c>
      <c r="B280" s="7">
        <f>VLOOKUP(A280, RawData[], 2, 1)</f>
        <v>9.84</v>
      </c>
      <c r="C280" s="4">
        <v>175000</v>
      </c>
      <c r="D280" s="4">
        <f t="shared" si="28"/>
        <v>109999.94400080963</v>
      </c>
      <c r="E280" s="4">
        <f t="shared" si="24"/>
        <v>165238.72429043663</v>
      </c>
      <c r="F280" s="4">
        <f t="shared" si="25"/>
        <v>534281.10730755492</v>
      </c>
      <c r="G280" s="7">
        <f t="shared" si="27"/>
        <v>109999.94400080963</v>
      </c>
      <c r="H280" s="7" t="str">
        <f t="shared" si="26"/>
        <v>Basic</v>
      </c>
      <c r="I280" s="22">
        <f>IF(OptimizedTable[[#This Row],[MinCost]] &gt; OptimizedTable[[#This Row],[WTP_VND]], 1, 0)</f>
        <v>0</v>
      </c>
      <c r="J280" s="20">
        <f>IF(G280&lt;='RawData'!$D$201,G280,0)</f>
        <v>109999.94400080963</v>
      </c>
    </row>
    <row r="281" spans="1:10" x14ac:dyDescent="0.15">
      <c r="A281" s="11" t="s">
        <v>326</v>
      </c>
      <c r="B281" s="7">
        <f>VLOOKUP(A281, RawData[], 2, 1)</f>
        <v>81.63</v>
      </c>
      <c r="C281" s="4">
        <v>536000</v>
      </c>
      <c r="D281" s="4">
        <f t="shared" si="28"/>
        <v>754669.94400080969</v>
      </c>
      <c r="E281" s="4">
        <f t="shared" si="24"/>
        <v>719908.7242904366</v>
      </c>
      <c r="F281" s="4">
        <f t="shared" si="25"/>
        <v>534281.10730755492</v>
      </c>
      <c r="G281" s="7">
        <f t="shared" si="27"/>
        <v>534281.10730755492</v>
      </c>
      <c r="H281" s="7" t="str">
        <f t="shared" si="26"/>
        <v>Unlimited</v>
      </c>
      <c r="I281" s="22">
        <f>IF(OptimizedTable[[#This Row],[MinCost]] &gt; OptimizedTable[[#This Row],[WTP_VND]], 1, 0)</f>
        <v>0</v>
      </c>
      <c r="J281" s="20">
        <f>IF(G281&lt;='RawData'!$D$201,G281,0)</f>
        <v>534281.10730755492</v>
      </c>
    </row>
    <row r="282" spans="1:10" x14ac:dyDescent="0.15">
      <c r="A282" s="11" t="s">
        <v>327</v>
      </c>
      <c r="B282" s="7">
        <f>VLOOKUP(A282, RawData[], 2, 1)</f>
        <v>6.76</v>
      </c>
      <c r="C282" s="4">
        <v>176000</v>
      </c>
      <c r="D282" s="4">
        <f t="shared" si="28"/>
        <v>109999.94400080963</v>
      </c>
      <c r="E282" s="4">
        <f t="shared" si="24"/>
        <v>165238.72429043663</v>
      </c>
      <c r="F282" s="4">
        <f t="shared" si="25"/>
        <v>534281.10730755492</v>
      </c>
      <c r="G282" s="7">
        <f t="shared" si="27"/>
        <v>109999.94400080963</v>
      </c>
      <c r="H282" s="7" t="str">
        <f t="shared" si="26"/>
        <v>Basic</v>
      </c>
      <c r="I282" s="22">
        <f>IF(OptimizedTable[[#This Row],[MinCost]] &gt; OptimizedTable[[#This Row],[WTP_VND]], 1, 0)</f>
        <v>0</v>
      </c>
      <c r="J282" s="20">
        <f>IF(G282&lt;='RawData'!$D$201,G282,0)</f>
        <v>109999.94400080963</v>
      </c>
    </row>
    <row r="283" spans="1:10" x14ac:dyDescent="0.15">
      <c r="A283" s="11" t="s">
        <v>328</v>
      </c>
      <c r="B283" s="7">
        <f>VLOOKUP(A283, RawData[], 2, 1)</f>
        <v>9.9499999999999993</v>
      </c>
      <c r="C283" s="4">
        <v>191000</v>
      </c>
      <c r="D283" s="4">
        <f t="shared" si="28"/>
        <v>109999.94400080963</v>
      </c>
      <c r="E283" s="4">
        <f t="shared" si="24"/>
        <v>165238.72429043663</v>
      </c>
      <c r="F283" s="4">
        <f t="shared" si="25"/>
        <v>534281.10730755492</v>
      </c>
      <c r="G283" s="7">
        <f t="shared" si="27"/>
        <v>109999.94400080963</v>
      </c>
      <c r="H283" s="7" t="str">
        <f t="shared" si="26"/>
        <v>Basic</v>
      </c>
      <c r="I283" s="22">
        <f>IF(OptimizedTable[[#This Row],[MinCost]] &gt; OptimizedTable[[#This Row],[WTP_VND]], 1, 0)</f>
        <v>0</v>
      </c>
      <c r="J283" s="20">
        <f>IF(G283&lt;='RawData'!$D$201,G283,0)</f>
        <v>109999.94400080963</v>
      </c>
    </row>
    <row r="284" spans="1:10" x14ac:dyDescent="0.15">
      <c r="A284" s="11" t="s">
        <v>329</v>
      </c>
      <c r="B284" s="7">
        <f>VLOOKUP(A284, RawData[], 2, 1)</f>
        <v>1.96</v>
      </c>
      <c r="C284" s="4">
        <v>137000</v>
      </c>
      <c r="D284" s="4">
        <f t="shared" si="28"/>
        <v>109999.94400080963</v>
      </c>
      <c r="E284" s="4">
        <f t="shared" si="24"/>
        <v>165238.72429043663</v>
      </c>
      <c r="F284" s="4">
        <f t="shared" si="25"/>
        <v>534281.10730755492</v>
      </c>
      <c r="G284" s="7">
        <f t="shared" si="27"/>
        <v>109999.94400080963</v>
      </c>
      <c r="H284" s="7" t="str">
        <f t="shared" si="26"/>
        <v>Basic</v>
      </c>
      <c r="I284" s="22">
        <f>IF(OptimizedTable[[#This Row],[MinCost]] &gt; OptimizedTable[[#This Row],[WTP_VND]], 1, 0)</f>
        <v>0</v>
      </c>
      <c r="J284" s="20">
        <f>IF(G284&lt;='RawData'!$D$201,G284,0)</f>
        <v>109999.94400080963</v>
      </c>
    </row>
    <row r="285" spans="1:10" x14ac:dyDescent="0.15">
      <c r="A285" s="11" t="s">
        <v>330</v>
      </c>
      <c r="B285" s="7">
        <f>VLOOKUP(A285, RawData[], 2, 1)</f>
        <v>28.84</v>
      </c>
      <c r="C285" s="4">
        <v>315000</v>
      </c>
      <c r="D285" s="4">
        <f t="shared" si="28"/>
        <v>279559.94400080963</v>
      </c>
      <c r="E285" s="4">
        <f t="shared" si="24"/>
        <v>244798.72429043663</v>
      </c>
      <c r="F285" s="4">
        <f t="shared" si="25"/>
        <v>534281.10730755492</v>
      </c>
      <c r="G285" s="7">
        <f t="shared" si="27"/>
        <v>244798.72429043663</v>
      </c>
      <c r="H285" s="7" t="str">
        <f t="shared" si="26"/>
        <v>Advanced</v>
      </c>
      <c r="I285" s="22">
        <f>IF(OptimizedTable[[#This Row],[MinCost]] &gt; OptimizedTable[[#This Row],[WTP_VND]], 1, 0)</f>
        <v>0</v>
      </c>
      <c r="J285" s="20">
        <f>IF(G285&lt;='RawData'!$D$201,G285,0)</f>
        <v>244798.72429043663</v>
      </c>
    </row>
    <row r="286" spans="1:10" x14ac:dyDescent="0.15">
      <c r="A286" s="11" t="s">
        <v>331</v>
      </c>
      <c r="B286" s="7">
        <f>VLOOKUP(A286, RawData[], 2, 1)</f>
        <v>10.56</v>
      </c>
      <c r="C286" s="4">
        <v>204000</v>
      </c>
      <c r="D286" s="4">
        <f t="shared" si="28"/>
        <v>115039.94400080963</v>
      </c>
      <c r="E286" s="4">
        <f t="shared" si="24"/>
        <v>165238.72429043663</v>
      </c>
      <c r="F286" s="4">
        <f t="shared" si="25"/>
        <v>534281.10730755492</v>
      </c>
      <c r="G286" s="7">
        <f t="shared" si="27"/>
        <v>115039.94400080963</v>
      </c>
      <c r="H286" s="7" t="str">
        <f t="shared" si="26"/>
        <v>Basic</v>
      </c>
      <c r="I286" s="22">
        <f>IF(OptimizedTable[[#This Row],[MinCost]] &gt; OptimizedTable[[#This Row],[WTP_VND]], 1, 0)</f>
        <v>0</v>
      </c>
      <c r="J286" s="20">
        <f>IF(G286&lt;='RawData'!$D$201,G286,0)</f>
        <v>115039.94400080963</v>
      </c>
    </row>
    <row r="287" spans="1:10" x14ac:dyDescent="0.15">
      <c r="A287" s="11" t="s">
        <v>332</v>
      </c>
      <c r="B287" s="7">
        <f>VLOOKUP(A287, RawData[], 2, 1)</f>
        <v>5.32</v>
      </c>
      <c r="C287" s="4">
        <v>171000</v>
      </c>
      <c r="D287" s="4">
        <f t="shared" si="28"/>
        <v>109999.94400080963</v>
      </c>
      <c r="E287" s="4">
        <f t="shared" si="24"/>
        <v>165238.72429043663</v>
      </c>
      <c r="F287" s="4">
        <f t="shared" si="25"/>
        <v>534281.10730755492</v>
      </c>
      <c r="G287" s="7">
        <f t="shared" si="27"/>
        <v>109999.94400080963</v>
      </c>
      <c r="H287" s="7" t="str">
        <f t="shared" si="26"/>
        <v>Basic</v>
      </c>
      <c r="I287" s="22">
        <f>IF(OptimizedTable[[#This Row],[MinCost]] &gt; OptimizedTable[[#This Row],[WTP_VND]], 1, 0)</f>
        <v>0</v>
      </c>
      <c r="J287" s="20">
        <f>IF(G287&lt;='RawData'!$D$201,G287,0)</f>
        <v>109999.94400080963</v>
      </c>
    </row>
    <row r="288" spans="1:10" x14ac:dyDescent="0.15">
      <c r="A288" s="11" t="s">
        <v>333</v>
      </c>
      <c r="B288" s="7">
        <f>VLOOKUP(A288, RawData[], 2, 1)</f>
        <v>0.59</v>
      </c>
      <c r="C288" s="4">
        <v>141000</v>
      </c>
      <c r="D288" s="4">
        <f t="shared" si="28"/>
        <v>109999.94400080963</v>
      </c>
      <c r="E288" s="4">
        <f t="shared" si="24"/>
        <v>165238.72429043663</v>
      </c>
      <c r="F288" s="4">
        <f t="shared" si="25"/>
        <v>534281.10730755492</v>
      </c>
      <c r="G288" s="7">
        <f t="shared" si="27"/>
        <v>109999.94400080963</v>
      </c>
      <c r="H288" s="7" t="str">
        <f t="shared" si="26"/>
        <v>Basic</v>
      </c>
      <c r="I288" s="22">
        <f>IF(OptimizedTable[[#This Row],[MinCost]] &gt; OptimizedTable[[#This Row],[WTP_VND]], 1, 0)</f>
        <v>0</v>
      </c>
      <c r="J288" s="20">
        <f>IF(G288&lt;='RawData'!$D$201,G288,0)</f>
        <v>109999.94400080963</v>
      </c>
    </row>
    <row r="289" spans="1:10" x14ac:dyDescent="0.15">
      <c r="A289" s="11" t="s">
        <v>334</v>
      </c>
      <c r="B289" s="7">
        <f>VLOOKUP(A289, RawData[], 2, 1)</f>
        <v>9.5399999999999991</v>
      </c>
      <c r="C289" s="4">
        <v>202000</v>
      </c>
      <c r="D289" s="4">
        <f t="shared" si="28"/>
        <v>109999.94400080963</v>
      </c>
      <c r="E289" s="4">
        <f t="shared" si="24"/>
        <v>165238.72429043663</v>
      </c>
      <c r="F289" s="4">
        <f t="shared" si="25"/>
        <v>534281.10730755492</v>
      </c>
      <c r="G289" s="7">
        <f t="shared" si="27"/>
        <v>109999.94400080963</v>
      </c>
      <c r="H289" s="7" t="str">
        <f t="shared" si="26"/>
        <v>Basic</v>
      </c>
      <c r="I289" s="22">
        <f>IF(OptimizedTable[[#This Row],[MinCost]] &gt; OptimizedTable[[#This Row],[WTP_VND]], 1, 0)</f>
        <v>0</v>
      </c>
      <c r="J289" s="20">
        <f>IF(G289&lt;='RawData'!$D$201,G289,0)</f>
        <v>109999.94400080963</v>
      </c>
    </row>
    <row r="290" spans="1:10" x14ac:dyDescent="0.15">
      <c r="A290" s="11" t="s">
        <v>335</v>
      </c>
      <c r="B290" s="7">
        <f>VLOOKUP(A290, RawData[], 2, 1)</f>
        <v>13.71</v>
      </c>
      <c r="C290" s="4">
        <v>197000</v>
      </c>
      <c r="D290" s="4">
        <f t="shared" si="28"/>
        <v>143389.94400080963</v>
      </c>
      <c r="E290" s="4">
        <f t="shared" si="24"/>
        <v>165238.72429043663</v>
      </c>
      <c r="F290" s="4">
        <f t="shared" si="25"/>
        <v>534281.10730755492</v>
      </c>
      <c r="G290" s="7">
        <f t="shared" si="27"/>
        <v>143389.94400080963</v>
      </c>
      <c r="H290" s="7" t="str">
        <f t="shared" si="26"/>
        <v>Basic</v>
      </c>
      <c r="I290" s="22">
        <f>IF(OptimizedTable[[#This Row],[MinCost]] &gt; OptimizedTable[[#This Row],[WTP_VND]], 1, 0)</f>
        <v>0</v>
      </c>
      <c r="J290" s="20">
        <f>IF(G290&lt;='RawData'!$D$201,G290,0)</f>
        <v>143389.94400080963</v>
      </c>
    </row>
    <row r="291" spans="1:10" x14ac:dyDescent="0.15">
      <c r="A291" s="11" t="s">
        <v>336</v>
      </c>
      <c r="B291" s="7">
        <f>VLOOKUP(A291, RawData[], 2, 1)</f>
        <v>6.84</v>
      </c>
      <c r="C291" s="4">
        <v>182000</v>
      </c>
      <c r="D291" s="4">
        <f t="shared" si="28"/>
        <v>109999.94400080963</v>
      </c>
      <c r="E291" s="4">
        <f t="shared" si="24"/>
        <v>165238.72429043663</v>
      </c>
      <c r="F291" s="4">
        <f t="shared" si="25"/>
        <v>534281.10730755492</v>
      </c>
      <c r="G291" s="7">
        <f t="shared" si="27"/>
        <v>109999.94400080963</v>
      </c>
      <c r="H291" s="7" t="str">
        <f t="shared" si="26"/>
        <v>Basic</v>
      </c>
      <c r="I291" s="22">
        <f>IF(OptimizedTable[[#This Row],[MinCost]] &gt; OptimizedTable[[#This Row],[WTP_VND]], 1, 0)</f>
        <v>0</v>
      </c>
      <c r="J291" s="20">
        <f>IF(G291&lt;='RawData'!$D$201,G291,0)</f>
        <v>109999.94400080963</v>
      </c>
    </row>
    <row r="292" spans="1:10" x14ac:dyDescent="0.15">
      <c r="A292" s="11" t="s">
        <v>337</v>
      </c>
      <c r="B292" s="7">
        <f>VLOOKUP(A292, RawData[], 2, 1)</f>
        <v>23.31</v>
      </c>
      <c r="C292" s="4">
        <v>263000</v>
      </c>
      <c r="D292" s="4">
        <f t="shared" si="28"/>
        <v>229789.94400080963</v>
      </c>
      <c r="E292" s="4">
        <f t="shared" si="24"/>
        <v>195028.72429043663</v>
      </c>
      <c r="F292" s="4">
        <f t="shared" si="25"/>
        <v>534281.10730755492</v>
      </c>
      <c r="G292" s="7">
        <f t="shared" si="27"/>
        <v>195028.72429043663</v>
      </c>
      <c r="H292" s="7" t="str">
        <f t="shared" si="26"/>
        <v>Advanced</v>
      </c>
      <c r="I292" s="22">
        <f>IF(OptimizedTable[[#This Row],[MinCost]] &gt; OptimizedTable[[#This Row],[WTP_VND]], 1, 0)</f>
        <v>0</v>
      </c>
      <c r="J292" s="20">
        <f>IF(G292&lt;='RawData'!$D$201,G292,0)</f>
        <v>195028.72429043663</v>
      </c>
    </row>
    <row r="293" spans="1:10" x14ac:dyDescent="0.15">
      <c r="A293" s="11" t="s">
        <v>338</v>
      </c>
      <c r="B293" s="7">
        <f>VLOOKUP(A293, RawData[], 2, 1)</f>
        <v>7.51</v>
      </c>
      <c r="C293" s="4">
        <v>186000</v>
      </c>
      <c r="D293" s="4">
        <f t="shared" si="28"/>
        <v>109999.94400080963</v>
      </c>
      <c r="E293" s="4">
        <f t="shared" si="24"/>
        <v>165238.72429043663</v>
      </c>
      <c r="F293" s="4">
        <f t="shared" si="25"/>
        <v>534281.10730755492</v>
      </c>
      <c r="G293" s="7">
        <f t="shared" si="27"/>
        <v>109999.94400080963</v>
      </c>
      <c r="H293" s="7" t="str">
        <f t="shared" si="26"/>
        <v>Basic</v>
      </c>
      <c r="I293" s="22">
        <f>IF(OptimizedTable[[#This Row],[MinCost]] &gt; OptimizedTable[[#This Row],[WTP_VND]], 1, 0)</f>
        <v>0</v>
      </c>
      <c r="J293" s="20">
        <f>IF(G293&lt;='RawData'!$D$201,G293,0)</f>
        <v>109999.94400080963</v>
      </c>
    </row>
    <row r="294" spans="1:10" x14ac:dyDescent="0.15">
      <c r="A294" s="11" t="s">
        <v>339</v>
      </c>
      <c r="B294" s="7">
        <f>VLOOKUP(A294, RawData[], 2, 1)</f>
        <v>8.7899999999999991</v>
      </c>
      <c r="C294" s="4">
        <v>215000</v>
      </c>
      <c r="D294" s="4">
        <f t="shared" si="28"/>
        <v>109999.94400080963</v>
      </c>
      <c r="E294" s="4">
        <f t="shared" si="24"/>
        <v>165238.72429043663</v>
      </c>
      <c r="F294" s="4">
        <f t="shared" si="25"/>
        <v>534281.10730755492</v>
      </c>
      <c r="G294" s="7">
        <f t="shared" si="27"/>
        <v>109999.94400080963</v>
      </c>
      <c r="H294" s="7" t="str">
        <f t="shared" si="26"/>
        <v>Basic</v>
      </c>
      <c r="I294" s="22">
        <f>IF(OptimizedTable[[#This Row],[MinCost]] &gt; OptimizedTable[[#This Row],[WTP_VND]], 1, 0)</f>
        <v>0</v>
      </c>
      <c r="J294" s="20">
        <f>IF(G294&lt;='RawData'!$D$201,G294,0)</f>
        <v>109999.94400080963</v>
      </c>
    </row>
    <row r="295" spans="1:10" x14ac:dyDescent="0.15">
      <c r="A295" s="11" t="s">
        <v>340</v>
      </c>
      <c r="B295" s="7">
        <f>VLOOKUP(A295, RawData[], 2, 1)</f>
        <v>10.81</v>
      </c>
      <c r="C295" s="4">
        <v>191000</v>
      </c>
      <c r="D295" s="4">
        <f t="shared" si="28"/>
        <v>117289.94400080963</v>
      </c>
      <c r="E295" s="4">
        <f t="shared" si="24"/>
        <v>165238.72429043663</v>
      </c>
      <c r="F295" s="4">
        <f t="shared" si="25"/>
        <v>534281.10730755492</v>
      </c>
      <c r="G295" s="7">
        <f t="shared" si="27"/>
        <v>117289.94400080963</v>
      </c>
      <c r="H295" s="7" t="str">
        <f t="shared" si="26"/>
        <v>Basic</v>
      </c>
      <c r="I295" s="22">
        <f>IF(OptimizedTable[[#This Row],[MinCost]] &gt; OptimizedTable[[#This Row],[WTP_VND]], 1, 0)</f>
        <v>0</v>
      </c>
      <c r="J295" s="20">
        <f>IF(G295&lt;='RawData'!$D$201,G295,0)</f>
        <v>117289.94400080963</v>
      </c>
    </row>
    <row r="296" spans="1:10" x14ac:dyDescent="0.15">
      <c r="A296" s="11" t="s">
        <v>341</v>
      </c>
      <c r="B296" s="7">
        <f>VLOOKUP(A296, RawData[], 2, 1)</f>
        <v>1.79</v>
      </c>
      <c r="C296" s="4">
        <v>171000</v>
      </c>
      <c r="D296" s="4">
        <f t="shared" si="28"/>
        <v>109999.94400080963</v>
      </c>
      <c r="E296" s="4">
        <f t="shared" si="24"/>
        <v>165238.72429043663</v>
      </c>
      <c r="F296" s="4">
        <f t="shared" si="25"/>
        <v>534281.10730755492</v>
      </c>
      <c r="G296" s="7">
        <f t="shared" si="27"/>
        <v>109999.94400080963</v>
      </c>
      <c r="H296" s="7" t="str">
        <f t="shared" si="26"/>
        <v>Basic</v>
      </c>
      <c r="I296" s="22">
        <f>IF(OptimizedTable[[#This Row],[MinCost]] &gt; OptimizedTable[[#This Row],[WTP_VND]], 1, 0)</f>
        <v>0</v>
      </c>
      <c r="J296" s="20">
        <f>IF(G296&lt;='RawData'!$D$201,G296,0)</f>
        <v>109999.94400080963</v>
      </c>
    </row>
    <row r="297" spans="1:10" x14ac:dyDescent="0.15">
      <c r="A297" s="11" t="s">
        <v>342</v>
      </c>
      <c r="B297" s="7">
        <f>VLOOKUP(A297, RawData[], 2, 1)</f>
        <v>54.34</v>
      </c>
      <c r="C297" s="4">
        <v>423000</v>
      </c>
      <c r="D297" s="4">
        <f t="shared" si="28"/>
        <v>509059.94400080969</v>
      </c>
      <c r="E297" s="4">
        <f t="shared" si="24"/>
        <v>474298.72429043672</v>
      </c>
      <c r="F297" s="4">
        <f t="shared" si="25"/>
        <v>534281.10730755492</v>
      </c>
      <c r="G297" s="7">
        <f t="shared" si="27"/>
        <v>474298.72429043672</v>
      </c>
      <c r="H297" s="7" t="str">
        <f t="shared" si="26"/>
        <v>Advanced</v>
      </c>
      <c r="I297" s="22">
        <f>IF(OptimizedTable[[#This Row],[MinCost]] &gt; OptimizedTable[[#This Row],[WTP_VND]], 1, 0)</f>
        <v>1</v>
      </c>
      <c r="J297" s="20">
        <f>IF(G297&lt;='RawData'!$D$201,G297,0)</f>
        <v>474298.72429043672</v>
      </c>
    </row>
    <row r="298" spans="1:10" x14ac:dyDescent="0.15">
      <c r="A298" s="11" t="s">
        <v>343</v>
      </c>
      <c r="B298" s="7">
        <f>VLOOKUP(A298, RawData[], 2, 1)</f>
        <v>7.53</v>
      </c>
      <c r="C298" s="4">
        <v>174000</v>
      </c>
      <c r="D298" s="4">
        <f t="shared" si="28"/>
        <v>109999.94400080963</v>
      </c>
      <c r="E298" s="4">
        <f t="shared" si="24"/>
        <v>165238.72429043663</v>
      </c>
      <c r="F298" s="4">
        <f t="shared" si="25"/>
        <v>534281.10730755492</v>
      </c>
      <c r="G298" s="7">
        <f t="shared" si="27"/>
        <v>109999.94400080963</v>
      </c>
      <c r="H298" s="7" t="str">
        <f t="shared" si="26"/>
        <v>Basic</v>
      </c>
      <c r="I298" s="22">
        <f>IF(OptimizedTable[[#This Row],[MinCost]] &gt; OptimizedTable[[#This Row],[WTP_VND]], 1, 0)</f>
        <v>0</v>
      </c>
      <c r="J298" s="20">
        <f>IF(G298&lt;='RawData'!$D$201,G298,0)</f>
        <v>109999.94400080963</v>
      </c>
    </row>
    <row r="299" spans="1:10" x14ac:dyDescent="0.15">
      <c r="A299" s="11" t="s">
        <v>344</v>
      </c>
      <c r="B299" s="7">
        <f>VLOOKUP(A299, RawData[], 2, 1)</f>
        <v>11.27</v>
      </c>
      <c r="C299" s="4">
        <v>183000</v>
      </c>
      <c r="D299" s="4">
        <f t="shared" si="28"/>
        <v>121429.94400080963</v>
      </c>
      <c r="E299" s="4">
        <f t="shared" si="24"/>
        <v>165238.72429043663</v>
      </c>
      <c r="F299" s="4">
        <f t="shared" si="25"/>
        <v>534281.10730755492</v>
      </c>
      <c r="G299" s="7">
        <f t="shared" si="27"/>
        <v>121429.94400080963</v>
      </c>
      <c r="H299" s="7" t="str">
        <f t="shared" si="26"/>
        <v>Basic</v>
      </c>
      <c r="I299" s="22">
        <f>IF(OptimizedTable[[#This Row],[MinCost]] &gt; OptimizedTable[[#This Row],[WTP_VND]], 1, 0)</f>
        <v>0</v>
      </c>
      <c r="J299" s="20">
        <f>IF(G299&lt;='RawData'!$D$201,G299,0)</f>
        <v>121429.94400080963</v>
      </c>
    </row>
    <row r="300" spans="1:10" x14ac:dyDescent="0.15">
      <c r="A300" s="11" t="s">
        <v>345</v>
      </c>
      <c r="B300" s="7">
        <f>VLOOKUP(A300, RawData[], 2, 1)</f>
        <v>34.28</v>
      </c>
      <c r="C300" s="4">
        <v>303000</v>
      </c>
      <c r="D300" s="4">
        <f t="shared" si="28"/>
        <v>328519.94400080963</v>
      </c>
      <c r="E300" s="4">
        <f t="shared" si="24"/>
        <v>293758.72429043666</v>
      </c>
      <c r="F300" s="4">
        <f t="shared" si="25"/>
        <v>534281.10730755492</v>
      </c>
      <c r="G300" s="7">
        <f t="shared" si="27"/>
        <v>293758.72429043666</v>
      </c>
      <c r="H300" s="7" t="str">
        <f t="shared" si="26"/>
        <v>Advanced</v>
      </c>
      <c r="I300" s="22">
        <f>IF(OptimizedTable[[#This Row],[MinCost]] &gt; OptimizedTable[[#This Row],[WTP_VND]], 1, 0)</f>
        <v>0</v>
      </c>
      <c r="J300" s="20">
        <f>IF(G300&lt;='RawData'!$D$201,G300,0)</f>
        <v>293758.72429043666</v>
      </c>
    </row>
    <row r="301" spans="1:10" x14ac:dyDescent="0.15">
      <c r="A301" s="11" t="s">
        <v>346</v>
      </c>
      <c r="B301" s="7">
        <f>VLOOKUP(A301, RawData[], 2, 1)</f>
        <v>7.1</v>
      </c>
      <c r="C301" s="4">
        <v>171000</v>
      </c>
      <c r="D301" s="4">
        <f t="shared" si="28"/>
        <v>109999.94400080963</v>
      </c>
      <c r="E301" s="4">
        <f t="shared" si="24"/>
        <v>165238.72429043663</v>
      </c>
      <c r="F301" s="4">
        <f t="shared" si="25"/>
        <v>534281.10730755492</v>
      </c>
      <c r="G301" s="7">
        <f t="shared" si="27"/>
        <v>109999.94400080963</v>
      </c>
      <c r="H301" s="7" t="str">
        <f t="shared" si="26"/>
        <v>Basic</v>
      </c>
      <c r="I301" s="22">
        <f>IF(OptimizedTable[[#This Row],[MinCost]] &gt; OptimizedTable[[#This Row],[WTP_VND]], 1, 0)</f>
        <v>0</v>
      </c>
      <c r="J301" s="20">
        <f>IF(G301&lt;='RawData'!$D$201,G301,0)</f>
        <v>109999.94400080963</v>
      </c>
    </row>
    <row r="302" spans="1:10" x14ac:dyDescent="0.15">
      <c r="A302" s="11" t="s">
        <v>347</v>
      </c>
      <c r="B302" s="7">
        <f>VLOOKUP(A302, RawData[], 2, 1)</f>
        <v>15.12</v>
      </c>
      <c r="C302" s="4">
        <v>226000</v>
      </c>
      <c r="D302" s="4">
        <f t="shared" si="28"/>
        <v>156079.94400080963</v>
      </c>
      <c r="E302" s="4">
        <f t="shared" si="24"/>
        <v>165238.72429043663</v>
      </c>
      <c r="F302" s="4">
        <f t="shared" si="25"/>
        <v>534281.10730755492</v>
      </c>
      <c r="G302" s="7">
        <f t="shared" si="27"/>
        <v>156079.94400080963</v>
      </c>
      <c r="H302" s="7" t="str">
        <f t="shared" si="26"/>
        <v>Basic</v>
      </c>
      <c r="I302" s="22">
        <f>IF(OptimizedTable[[#This Row],[MinCost]] &gt; OptimizedTable[[#This Row],[WTP_VND]], 1, 0)</f>
        <v>0</v>
      </c>
      <c r="J302" s="20">
        <f>IF(G302&lt;='RawData'!$D$201,G302,0)</f>
        <v>156079.94400080963</v>
      </c>
    </row>
    <row r="303" spans="1:10" x14ac:dyDescent="0.15">
      <c r="A303" s="11" t="s">
        <v>348</v>
      </c>
      <c r="B303" s="7">
        <f>VLOOKUP(A303, RawData[], 2, 1)</f>
        <v>16.04</v>
      </c>
      <c r="C303" s="4">
        <v>219000</v>
      </c>
      <c r="D303" s="4">
        <f t="shared" si="28"/>
        <v>164359.94400080963</v>
      </c>
      <c r="E303" s="4">
        <f t="shared" si="24"/>
        <v>165238.72429043663</v>
      </c>
      <c r="F303" s="4">
        <f t="shared" si="25"/>
        <v>534281.10730755492</v>
      </c>
      <c r="G303" s="7">
        <f t="shared" si="27"/>
        <v>164359.94400080963</v>
      </c>
      <c r="H303" s="7" t="str">
        <f t="shared" si="26"/>
        <v>Basic</v>
      </c>
      <c r="I303" s="22">
        <f>IF(OptimizedTable[[#This Row],[MinCost]] &gt; OptimizedTable[[#This Row],[WTP_VND]], 1, 0)</f>
        <v>0</v>
      </c>
      <c r="J303" s="20">
        <f>IF(G303&lt;='RawData'!$D$201,G303,0)</f>
        <v>164359.94400080963</v>
      </c>
    </row>
    <row r="304" spans="1:10" x14ac:dyDescent="0.15">
      <c r="A304" s="11" t="s">
        <v>349</v>
      </c>
      <c r="B304" s="7">
        <f>VLOOKUP(A304, RawData[], 2, 1)</f>
        <v>6.02</v>
      </c>
      <c r="C304" s="4">
        <v>150000</v>
      </c>
      <c r="D304" s="4">
        <f t="shared" si="28"/>
        <v>109999.94400080963</v>
      </c>
      <c r="E304" s="4">
        <f t="shared" si="24"/>
        <v>165238.72429043663</v>
      </c>
      <c r="F304" s="4">
        <f t="shared" si="25"/>
        <v>534281.10730755492</v>
      </c>
      <c r="G304" s="7">
        <f t="shared" si="27"/>
        <v>109999.94400080963</v>
      </c>
      <c r="H304" s="7" t="str">
        <f t="shared" si="26"/>
        <v>Basic</v>
      </c>
      <c r="I304" s="22">
        <f>IF(OptimizedTable[[#This Row],[MinCost]] &gt; OptimizedTable[[#This Row],[WTP_VND]], 1, 0)</f>
        <v>0</v>
      </c>
      <c r="J304" s="20">
        <f>IF(G304&lt;='RawData'!$D$201,G304,0)</f>
        <v>109999.94400080963</v>
      </c>
    </row>
    <row r="305" spans="1:10" x14ac:dyDescent="0.15">
      <c r="A305" s="11" t="s">
        <v>350</v>
      </c>
      <c r="B305" s="7">
        <f>VLOOKUP(A305, RawData[], 2, 1)</f>
        <v>9.01</v>
      </c>
      <c r="C305" s="4">
        <v>202000</v>
      </c>
      <c r="D305" s="4">
        <f t="shared" si="28"/>
        <v>109999.94400080963</v>
      </c>
      <c r="E305" s="4">
        <f t="shared" si="24"/>
        <v>165238.72429043663</v>
      </c>
      <c r="F305" s="4">
        <f t="shared" si="25"/>
        <v>534281.10730755492</v>
      </c>
      <c r="G305" s="7">
        <f t="shared" si="27"/>
        <v>109999.94400080963</v>
      </c>
      <c r="H305" s="7" t="str">
        <f t="shared" si="26"/>
        <v>Basic</v>
      </c>
      <c r="I305" s="22">
        <f>IF(OptimizedTable[[#This Row],[MinCost]] &gt; OptimizedTable[[#This Row],[WTP_VND]], 1, 0)</f>
        <v>0</v>
      </c>
      <c r="J305" s="20">
        <f>IF(G305&lt;='RawData'!$D$201,G305,0)</f>
        <v>109999.94400080963</v>
      </c>
    </row>
    <row r="306" spans="1:10" x14ac:dyDescent="0.15">
      <c r="A306" s="11" t="s">
        <v>351</v>
      </c>
      <c r="B306" s="7">
        <f>VLOOKUP(A306, RawData[], 2, 1)</f>
        <v>1.66</v>
      </c>
      <c r="C306" s="4">
        <v>157000</v>
      </c>
      <c r="D306" s="4">
        <f t="shared" si="28"/>
        <v>109999.94400080963</v>
      </c>
      <c r="E306" s="4">
        <f t="shared" si="24"/>
        <v>165238.72429043663</v>
      </c>
      <c r="F306" s="4">
        <f t="shared" si="25"/>
        <v>534281.10730755492</v>
      </c>
      <c r="G306" s="7">
        <f t="shared" si="27"/>
        <v>109999.94400080963</v>
      </c>
      <c r="H306" s="7" t="str">
        <f t="shared" si="26"/>
        <v>Basic</v>
      </c>
      <c r="I306" s="22">
        <f>IF(OptimizedTable[[#This Row],[MinCost]] &gt; OptimizedTable[[#This Row],[WTP_VND]], 1, 0)</f>
        <v>0</v>
      </c>
      <c r="J306" s="20">
        <f>IF(G306&lt;='RawData'!$D$201,G306,0)</f>
        <v>109999.94400080963</v>
      </c>
    </row>
    <row r="307" spans="1:10" x14ac:dyDescent="0.15">
      <c r="A307" s="11" t="s">
        <v>352</v>
      </c>
      <c r="B307" s="7">
        <f>VLOOKUP(A307, RawData[], 2, 1)</f>
        <v>6.36</v>
      </c>
      <c r="C307" s="4">
        <v>186000</v>
      </c>
      <c r="D307" s="4">
        <f t="shared" si="28"/>
        <v>109999.94400080963</v>
      </c>
      <c r="E307" s="4">
        <f t="shared" si="24"/>
        <v>165238.72429043663</v>
      </c>
      <c r="F307" s="4">
        <f t="shared" si="25"/>
        <v>534281.10730755492</v>
      </c>
      <c r="G307" s="7">
        <f t="shared" si="27"/>
        <v>109999.94400080963</v>
      </c>
      <c r="H307" s="7" t="str">
        <f t="shared" si="26"/>
        <v>Basic</v>
      </c>
      <c r="I307" s="22">
        <f>IF(OptimizedTable[[#This Row],[MinCost]] &gt; OptimizedTable[[#This Row],[WTP_VND]], 1, 0)</f>
        <v>0</v>
      </c>
      <c r="J307" s="20">
        <f>IF(G307&lt;='RawData'!$D$201,G307,0)</f>
        <v>109999.94400080963</v>
      </c>
    </row>
    <row r="308" spans="1:10" x14ac:dyDescent="0.15">
      <c r="A308" s="11" t="s">
        <v>353</v>
      </c>
      <c r="B308" s="7">
        <f>VLOOKUP(A308, RawData[], 2, 1)</f>
        <v>0.28000000000000003</v>
      </c>
      <c r="C308" s="4">
        <v>140000</v>
      </c>
      <c r="D308" s="4">
        <f t="shared" si="28"/>
        <v>109999.94400080963</v>
      </c>
      <c r="E308" s="4">
        <f t="shared" si="24"/>
        <v>165238.72429043663</v>
      </c>
      <c r="F308" s="4">
        <f t="shared" si="25"/>
        <v>534281.10730755492</v>
      </c>
      <c r="G308" s="7">
        <f t="shared" si="27"/>
        <v>109999.94400080963</v>
      </c>
      <c r="H308" s="7" t="str">
        <f t="shared" si="26"/>
        <v>Basic</v>
      </c>
      <c r="I308" s="22">
        <f>IF(OptimizedTable[[#This Row],[MinCost]] &gt; OptimizedTable[[#This Row],[WTP_VND]], 1, 0)</f>
        <v>0</v>
      </c>
      <c r="J308" s="20">
        <f>IF(G308&lt;='RawData'!$D$201,G308,0)</f>
        <v>109999.94400080963</v>
      </c>
    </row>
    <row r="309" spans="1:10" x14ac:dyDescent="0.15">
      <c r="A309" s="11" t="s">
        <v>354</v>
      </c>
      <c r="B309" s="7">
        <f>VLOOKUP(A309, RawData[], 2, 1)</f>
        <v>6.21</v>
      </c>
      <c r="C309" s="4">
        <v>161000</v>
      </c>
      <c r="D309" s="4">
        <f t="shared" si="28"/>
        <v>109999.94400080963</v>
      </c>
      <c r="E309" s="4">
        <f t="shared" si="24"/>
        <v>165238.72429043663</v>
      </c>
      <c r="F309" s="4">
        <f t="shared" si="25"/>
        <v>534281.10730755492</v>
      </c>
      <c r="G309" s="7">
        <f t="shared" si="27"/>
        <v>109999.94400080963</v>
      </c>
      <c r="H309" s="7" t="str">
        <f t="shared" si="26"/>
        <v>Basic</v>
      </c>
      <c r="I309" s="22">
        <f>IF(OptimizedTable[[#This Row],[MinCost]] &gt; OptimizedTable[[#This Row],[WTP_VND]], 1, 0)</f>
        <v>0</v>
      </c>
      <c r="J309" s="20">
        <f>IF(G309&lt;='RawData'!$D$201,G309,0)</f>
        <v>109999.94400080963</v>
      </c>
    </row>
    <row r="310" spans="1:10" x14ac:dyDescent="0.15">
      <c r="A310" s="11" t="s">
        <v>355</v>
      </c>
      <c r="B310" s="7">
        <f>VLOOKUP(A310, RawData[], 2, 1)</f>
        <v>9.6300000000000008</v>
      </c>
      <c r="C310" s="4">
        <v>198000</v>
      </c>
      <c r="D310" s="4">
        <f t="shared" si="28"/>
        <v>109999.94400080963</v>
      </c>
      <c r="E310" s="4">
        <f t="shared" si="24"/>
        <v>165238.72429043663</v>
      </c>
      <c r="F310" s="4">
        <f t="shared" si="25"/>
        <v>534281.10730755492</v>
      </c>
      <c r="G310" s="7">
        <f t="shared" si="27"/>
        <v>109999.94400080963</v>
      </c>
      <c r="H310" s="7" t="str">
        <f t="shared" si="26"/>
        <v>Basic</v>
      </c>
      <c r="I310" s="22">
        <f>IF(OptimizedTable[[#This Row],[MinCost]] &gt; OptimizedTable[[#This Row],[WTP_VND]], 1, 0)</f>
        <v>0</v>
      </c>
      <c r="J310" s="20">
        <f>IF(G310&lt;='RawData'!$D$201,G310,0)</f>
        <v>109999.94400080963</v>
      </c>
    </row>
    <row r="311" spans="1:10" x14ac:dyDescent="0.15">
      <c r="A311" s="11" t="s">
        <v>356</v>
      </c>
      <c r="B311" s="7">
        <f>VLOOKUP(A311, RawData[], 2, 1)</f>
        <v>1.1299999999999999</v>
      </c>
      <c r="C311" s="4">
        <v>129000</v>
      </c>
      <c r="D311" s="4">
        <f t="shared" si="28"/>
        <v>109999.94400080963</v>
      </c>
      <c r="E311" s="4">
        <f t="shared" si="24"/>
        <v>165238.72429043663</v>
      </c>
      <c r="F311" s="4">
        <f t="shared" si="25"/>
        <v>534281.10730755492</v>
      </c>
      <c r="G311" s="7">
        <f t="shared" si="27"/>
        <v>109999.94400080963</v>
      </c>
      <c r="H311" s="7" t="str">
        <f t="shared" si="26"/>
        <v>Basic</v>
      </c>
      <c r="I311" s="22">
        <f>IF(OptimizedTable[[#This Row],[MinCost]] &gt; OptimizedTable[[#This Row],[WTP_VND]], 1, 0)</f>
        <v>0</v>
      </c>
      <c r="J311" s="20">
        <f>IF(G311&lt;='RawData'!$D$201,G311,0)</f>
        <v>109999.94400080963</v>
      </c>
    </row>
    <row r="312" spans="1:10" x14ac:dyDescent="0.15">
      <c r="A312" s="11" t="s">
        <v>357</v>
      </c>
      <c r="B312" s="7">
        <f>VLOOKUP(A312, RawData[], 2, 1)</f>
        <v>25.23</v>
      </c>
      <c r="C312" s="4">
        <v>278000</v>
      </c>
      <c r="D312" s="4">
        <f t="shared" si="28"/>
        <v>247069.94400080963</v>
      </c>
      <c r="E312" s="4">
        <f t="shared" si="24"/>
        <v>212308.72429043663</v>
      </c>
      <c r="F312" s="4">
        <f t="shared" si="25"/>
        <v>534281.10730755492</v>
      </c>
      <c r="G312" s="7">
        <f t="shared" si="27"/>
        <v>212308.72429043663</v>
      </c>
      <c r="H312" s="7" t="str">
        <f t="shared" si="26"/>
        <v>Advanced</v>
      </c>
      <c r="I312" s="22">
        <f>IF(OptimizedTable[[#This Row],[MinCost]] &gt; OptimizedTable[[#This Row],[WTP_VND]], 1, 0)</f>
        <v>0</v>
      </c>
      <c r="J312" s="20">
        <f>IF(G312&lt;='RawData'!$D$201,G312,0)</f>
        <v>212308.72429043663</v>
      </c>
    </row>
    <row r="313" spans="1:10" x14ac:dyDescent="0.15">
      <c r="A313" s="11" t="s">
        <v>358</v>
      </c>
      <c r="B313" s="7">
        <f>VLOOKUP(A313, RawData[], 2, 1)</f>
        <v>11.22</v>
      </c>
      <c r="C313" s="4">
        <v>199000</v>
      </c>
      <c r="D313" s="4">
        <f t="shared" si="28"/>
        <v>120979.94400080963</v>
      </c>
      <c r="E313" s="4">
        <f t="shared" si="24"/>
        <v>165238.72429043663</v>
      </c>
      <c r="F313" s="4">
        <f t="shared" si="25"/>
        <v>534281.10730755492</v>
      </c>
      <c r="G313" s="7">
        <f t="shared" si="27"/>
        <v>120979.94400080963</v>
      </c>
      <c r="H313" s="7" t="str">
        <f t="shared" si="26"/>
        <v>Basic</v>
      </c>
      <c r="I313" s="22">
        <f>IF(OptimizedTable[[#This Row],[MinCost]] &gt; OptimizedTable[[#This Row],[WTP_VND]], 1, 0)</f>
        <v>0</v>
      </c>
      <c r="J313" s="20">
        <f>IF(G313&lt;='RawData'!$D$201,G313,0)</f>
        <v>120979.94400080963</v>
      </c>
    </row>
    <row r="314" spans="1:10" x14ac:dyDescent="0.15">
      <c r="A314" s="11" t="s">
        <v>359</v>
      </c>
      <c r="B314" s="7">
        <f>VLOOKUP(A314, RawData[], 2, 1)</f>
        <v>5.05</v>
      </c>
      <c r="C314" s="4">
        <v>153000</v>
      </c>
      <c r="D314" s="4">
        <f t="shared" si="28"/>
        <v>109999.94400080963</v>
      </c>
      <c r="E314" s="4">
        <f t="shared" si="24"/>
        <v>165238.72429043663</v>
      </c>
      <c r="F314" s="4">
        <f t="shared" si="25"/>
        <v>534281.10730755492</v>
      </c>
      <c r="G314" s="7">
        <f t="shared" si="27"/>
        <v>109999.94400080963</v>
      </c>
      <c r="H314" s="7" t="str">
        <f t="shared" si="26"/>
        <v>Basic</v>
      </c>
      <c r="I314" s="22">
        <f>IF(OptimizedTable[[#This Row],[MinCost]] &gt; OptimizedTable[[#This Row],[WTP_VND]], 1, 0)</f>
        <v>0</v>
      </c>
      <c r="J314" s="20">
        <f>IF(G314&lt;='RawData'!$D$201,G314,0)</f>
        <v>109999.94400080963</v>
      </c>
    </row>
    <row r="315" spans="1:10" x14ac:dyDescent="0.15">
      <c r="A315" s="11" t="s">
        <v>360</v>
      </c>
      <c r="B315" s="7">
        <f>VLOOKUP(A315, RawData[], 2, 1)</f>
        <v>1.34</v>
      </c>
      <c r="C315" s="4">
        <v>129000</v>
      </c>
      <c r="D315" s="4">
        <f t="shared" si="28"/>
        <v>109999.94400080963</v>
      </c>
      <c r="E315" s="4">
        <f t="shared" si="24"/>
        <v>165238.72429043663</v>
      </c>
      <c r="F315" s="4">
        <f t="shared" si="25"/>
        <v>534281.10730755492</v>
      </c>
      <c r="G315" s="7">
        <f t="shared" si="27"/>
        <v>109999.94400080963</v>
      </c>
      <c r="H315" s="7" t="str">
        <f t="shared" si="26"/>
        <v>Basic</v>
      </c>
      <c r="I315" s="22">
        <f>IF(OptimizedTable[[#This Row],[MinCost]] &gt; OptimizedTable[[#This Row],[WTP_VND]], 1, 0)</f>
        <v>0</v>
      </c>
      <c r="J315" s="20">
        <f>IF(G315&lt;='RawData'!$D$201,G315,0)</f>
        <v>109999.94400080963</v>
      </c>
    </row>
    <row r="316" spans="1:10" x14ac:dyDescent="0.15">
      <c r="A316" s="11" t="s">
        <v>361</v>
      </c>
      <c r="B316" s="7">
        <f>VLOOKUP(A316, RawData[], 2, 1)</f>
        <v>110.34</v>
      </c>
      <c r="C316" s="4">
        <v>691000</v>
      </c>
      <c r="D316" s="4">
        <f t="shared" si="28"/>
        <v>1013059.9440008097</v>
      </c>
      <c r="E316" s="4">
        <f t="shared" si="24"/>
        <v>978298.7242904366</v>
      </c>
      <c r="F316" s="4">
        <f t="shared" si="25"/>
        <v>534281.10730755492</v>
      </c>
      <c r="G316" s="7">
        <f t="shared" si="27"/>
        <v>534281.10730755492</v>
      </c>
      <c r="H316" s="7" t="str">
        <f t="shared" si="26"/>
        <v>Unlimited</v>
      </c>
      <c r="I316" s="22">
        <f>IF(OptimizedTable[[#This Row],[MinCost]] &gt; OptimizedTable[[#This Row],[WTP_VND]], 1, 0)</f>
        <v>0</v>
      </c>
      <c r="J316" s="20">
        <f>IF(G316&lt;='RawData'!$D$201,G316,0)</f>
        <v>534281.10730755492</v>
      </c>
    </row>
    <row r="317" spans="1:10" x14ac:dyDescent="0.15">
      <c r="A317" s="11" t="s">
        <v>362</v>
      </c>
      <c r="B317" s="7">
        <f>VLOOKUP(A317, RawData[], 2, 1)</f>
        <v>23.77</v>
      </c>
      <c r="C317" s="4">
        <v>238000</v>
      </c>
      <c r="D317" s="4">
        <f t="shared" si="28"/>
        <v>233929.94400080963</v>
      </c>
      <c r="E317" s="4">
        <f t="shared" si="24"/>
        <v>199168.72429043663</v>
      </c>
      <c r="F317" s="4">
        <f t="shared" si="25"/>
        <v>534281.10730755492</v>
      </c>
      <c r="G317" s="7">
        <f t="shared" si="27"/>
        <v>199168.72429043663</v>
      </c>
      <c r="H317" s="7" t="str">
        <f t="shared" si="26"/>
        <v>Advanced</v>
      </c>
      <c r="I317" s="22">
        <f>IF(OptimizedTable[[#This Row],[MinCost]] &gt; OptimizedTable[[#This Row],[WTP_VND]], 1, 0)</f>
        <v>0</v>
      </c>
      <c r="J317" s="20">
        <f>IF(G317&lt;='RawData'!$D$201,G317,0)</f>
        <v>199168.72429043663</v>
      </c>
    </row>
    <row r="318" spans="1:10" x14ac:dyDescent="0.15">
      <c r="A318" s="11" t="s">
        <v>363</v>
      </c>
      <c r="B318" s="7">
        <f>VLOOKUP(A318, RawData[], 2, 1)</f>
        <v>0.72</v>
      </c>
      <c r="C318" s="4">
        <v>156000</v>
      </c>
      <c r="D318" s="4">
        <f t="shared" si="28"/>
        <v>109999.94400080963</v>
      </c>
      <c r="E318" s="4">
        <f t="shared" si="24"/>
        <v>165238.72429043663</v>
      </c>
      <c r="F318" s="4">
        <f t="shared" si="25"/>
        <v>534281.10730755492</v>
      </c>
      <c r="G318" s="7">
        <f t="shared" si="27"/>
        <v>109999.94400080963</v>
      </c>
      <c r="H318" s="7" t="str">
        <f t="shared" si="26"/>
        <v>Basic</v>
      </c>
      <c r="I318" s="22">
        <f>IF(OptimizedTable[[#This Row],[MinCost]] &gt; OptimizedTable[[#This Row],[WTP_VND]], 1, 0)</f>
        <v>0</v>
      </c>
      <c r="J318" s="20">
        <f>IF(G318&lt;='RawData'!$D$201,G318,0)</f>
        <v>109999.94400080963</v>
      </c>
    </row>
    <row r="319" spans="1:10" x14ac:dyDescent="0.15">
      <c r="A319" s="11" t="s">
        <v>364</v>
      </c>
      <c r="B319" s="7">
        <f>VLOOKUP(A319, RawData[], 2, 1)</f>
        <v>76.11</v>
      </c>
      <c r="C319" s="4">
        <v>537000</v>
      </c>
      <c r="D319" s="4">
        <f t="shared" si="28"/>
        <v>704989.94400080969</v>
      </c>
      <c r="E319" s="4">
        <f t="shared" si="24"/>
        <v>670228.7242904366</v>
      </c>
      <c r="F319" s="4">
        <f t="shared" si="25"/>
        <v>534281.10730755492</v>
      </c>
      <c r="G319" s="7">
        <f t="shared" si="27"/>
        <v>534281.10730755492</v>
      </c>
      <c r="H319" s="7" t="str">
        <f t="shared" si="26"/>
        <v>Unlimited</v>
      </c>
      <c r="I319" s="22">
        <f>IF(OptimizedTable[[#This Row],[MinCost]] &gt; OptimizedTable[[#This Row],[WTP_VND]], 1, 0)</f>
        <v>0</v>
      </c>
      <c r="J319" s="20">
        <f>IF(G319&lt;='RawData'!$D$201,G319,0)</f>
        <v>534281.10730755492</v>
      </c>
    </row>
    <row r="320" spans="1:10" x14ac:dyDescent="0.15">
      <c r="A320" s="11" t="s">
        <v>365</v>
      </c>
      <c r="B320" s="7">
        <f>VLOOKUP(A320, RawData[], 2, 1)</f>
        <v>3.93</v>
      </c>
      <c r="C320" s="4">
        <v>163000</v>
      </c>
      <c r="D320" s="4">
        <f t="shared" si="28"/>
        <v>109999.94400080963</v>
      </c>
      <c r="E320" s="4">
        <f t="shared" si="24"/>
        <v>165238.72429043663</v>
      </c>
      <c r="F320" s="4">
        <f t="shared" si="25"/>
        <v>534281.10730755492</v>
      </c>
      <c r="G320" s="7">
        <f t="shared" si="27"/>
        <v>109999.94400080963</v>
      </c>
      <c r="H320" s="7" t="str">
        <f t="shared" si="26"/>
        <v>Basic</v>
      </c>
      <c r="I320" s="22">
        <f>IF(OptimizedTable[[#This Row],[MinCost]] &gt; OptimizedTable[[#This Row],[WTP_VND]], 1, 0)</f>
        <v>0</v>
      </c>
      <c r="J320" s="20">
        <f>IF(G320&lt;='RawData'!$D$201,G320,0)</f>
        <v>109999.94400080963</v>
      </c>
    </row>
    <row r="321" spans="1:10" x14ac:dyDescent="0.15">
      <c r="A321" s="11" t="s">
        <v>366</v>
      </c>
      <c r="B321" s="7">
        <f>VLOOKUP(A321, RawData[], 2, 1)</f>
        <v>10.88</v>
      </c>
      <c r="C321" s="4">
        <v>185000</v>
      </c>
      <c r="D321" s="4">
        <f t="shared" si="28"/>
        <v>117919.94400080963</v>
      </c>
      <c r="E321" s="4">
        <f t="shared" si="24"/>
        <v>165238.72429043663</v>
      </c>
      <c r="F321" s="4">
        <f t="shared" si="25"/>
        <v>534281.10730755492</v>
      </c>
      <c r="G321" s="7">
        <f t="shared" si="27"/>
        <v>117919.94400080963</v>
      </c>
      <c r="H321" s="7" t="str">
        <f t="shared" si="26"/>
        <v>Basic</v>
      </c>
      <c r="I321" s="22">
        <f>IF(OptimizedTable[[#This Row],[MinCost]] &gt; OptimizedTable[[#This Row],[WTP_VND]], 1, 0)</f>
        <v>0</v>
      </c>
      <c r="J321" s="20">
        <f>IF(G321&lt;='RawData'!$D$201,G321,0)</f>
        <v>117919.94400080963</v>
      </c>
    </row>
    <row r="322" spans="1:10" x14ac:dyDescent="0.15">
      <c r="A322" s="11" t="s">
        <v>367</v>
      </c>
      <c r="B322" s="7">
        <f>VLOOKUP(A322, RawData[], 2, 1)</f>
        <v>3.05</v>
      </c>
      <c r="C322" s="4">
        <v>133000</v>
      </c>
      <c r="D322" s="4">
        <f t="shared" si="28"/>
        <v>109999.94400080963</v>
      </c>
      <c r="E322" s="4">
        <f t="shared" ref="E322:E385" si="29">$M$8 + $M$10 * (MAX(0,B322-$N$8))</f>
        <v>165238.72429043663</v>
      </c>
      <c r="F322" s="4">
        <f t="shared" ref="F322:F385" si="30">$M$9 + $M$10 * (MAX(0,B322-$N$9))</f>
        <v>534281.10730755492</v>
      </c>
      <c r="G322" s="7">
        <f t="shared" si="27"/>
        <v>109999.94400080963</v>
      </c>
      <c r="H322" s="7" t="str">
        <f t="shared" ref="H322:H385" si="31">IF(G322=D322,"Basic",IF(G322=E322,"Advanced","Unlimited"))</f>
        <v>Basic</v>
      </c>
      <c r="I322" s="22">
        <f>IF(OptimizedTable[[#This Row],[MinCost]] &gt; OptimizedTable[[#This Row],[WTP_VND]], 1, 0)</f>
        <v>0</v>
      </c>
      <c r="J322" s="20">
        <f>IF(G322&lt;='RawData'!$D$201,G322,0)</f>
        <v>109999.94400080963</v>
      </c>
    </row>
    <row r="323" spans="1:10" x14ac:dyDescent="0.15">
      <c r="A323" s="11" t="s">
        <v>368</v>
      </c>
      <c r="B323" s="7">
        <f>VLOOKUP(A323, RawData[], 2, 1)</f>
        <v>83.31</v>
      </c>
      <c r="C323" s="4">
        <v>520000</v>
      </c>
      <c r="D323" s="4">
        <f t="shared" si="28"/>
        <v>769789.94400080969</v>
      </c>
      <c r="E323" s="4">
        <f t="shared" si="29"/>
        <v>735028.7242904366</v>
      </c>
      <c r="F323" s="4">
        <f t="shared" si="30"/>
        <v>534281.10730755492</v>
      </c>
      <c r="G323" s="7">
        <f t="shared" ref="G323:G386" si="32">MIN(D323:F323)</f>
        <v>534281.10730755492</v>
      </c>
      <c r="H323" s="7" t="str">
        <f t="shared" si="31"/>
        <v>Unlimited</v>
      </c>
      <c r="I323" s="22">
        <f>IF(OptimizedTable[[#This Row],[MinCost]] &gt; OptimizedTable[[#This Row],[WTP_VND]], 1, 0)</f>
        <v>1</v>
      </c>
      <c r="J323" s="20">
        <f>IF(G323&lt;='RawData'!$D$201,G323,0)</f>
        <v>534281.10730755492</v>
      </c>
    </row>
    <row r="324" spans="1:10" x14ac:dyDescent="0.15">
      <c r="A324" s="11" t="s">
        <v>369</v>
      </c>
      <c r="B324" s="7">
        <f>VLOOKUP(A324, RawData[], 2, 1)</f>
        <v>23.85</v>
      </c>
      <c r="C324" s="4">
        <v>271000</v>
      </c>
      <c r="D324" s="4">
        <f t="shared" si="28"/>
        <v>234649.94400080963</v>
      </c>
      <c r="E324" s="4">
        <f t="shared" si="29"/>
        <v>199888.72429043666</v>
      </c>
      <c r="F324" s="4">
        <f t="shared" si="30"/>
        <v>534281.10730755492</v>
      </c>
      <c r="G324" s="7">
        <f t="shared" si="32"/>
        <v>199888.72429043666</v>
      </c>
      <c r="H324" s="7" t="str">
        <f t="shared" si="31"/>
        <v>Advanced</v>
      </c>
      <c r="I324" s="22">
        <f>IF(OptimizedTable[[#This Row],[MinCost]] &gt; OptimizedTable[[#This Row],[WTP_VND]], 1, 0)</f>
        <v>0</v>
      </c>
      <c r="J324" s="20">
        <f>IF(G324&lt;='RawData'!$D$201,G324,0)</f>
        <v>199888.72429043666</v>
      </c>
    </row>
    <row r="325" spans="1:10" x14ac:dyDescent="0.15">
      <c r="A325" s="11" t="s">
        <v>370</v>
      </c>
      <c r="B325" s="7">
        <f>VLOOKUP(A325, RawData[], 2, 1)</f>
        <v>2.92</v>
      </c>
      <c r="C325" s="4">
        <v>131000</v>
      </c>
      <c r="D325" s="4">
        <f t="shared" si="28"/>
        <v>109999.94400080963</v>
      </c>
      <c r="E325" s="4">
        <f t="shared" si="29"/>
        <v>165238.72429043663</v>
      </c>
      <c r="F325" s="4">
        <f t="shared" si="30"/>
        <v>534281.10730755492</v>
      </c>
      <c r="G325" s="7">
        <f t="shared" si="32"/>
        <v>109999.94400080963</v>
      </c>
      <c r="H325" s="7" t="str">
        <f t="shared" si="31"/>
        <v>Basic</v>
      </c>
      <c r="I325" s="22">
        <f>IF(OptimizedTable[[#This Row],[MinCost]] &gt; OptimizedTable[[#This Row],[WTP_VND]], 1, 0)</f>
        <v>0</v>
      </c>
      <c r="J325" s="20">
        <f>IF(G325&lt;='RawData'!$D$201,G325,0)</f>
        <v>109999.94400080963</v>
      </c>
    </row>
    <row r="326" spans="1:10" x14ac:dyDescent="0.15">
      <c r="A326" s="11" t="s">
        <v>371</v>
      </c>
      <c r="B326" s="7">
        <f>VLOOKUP(A326, RawData[], 2, 1)</f>
        <v>54.86</v>
      </c>
      <c r="C326" s="4">
        <v>456000</v>
      </c>
      <c r="D326" s="4">
        <f t="shared" si="28"/>
        <v>513739.94400080963</v>
      </c>
      <c r="E326" s="4">
        <f t="shared" si="29"/>
        <v>478978.7242904366</v>
      </c>
      <c r="F326" s="4">
        <f t="shared" si="30"/>
        <v>534281.10730755492</v>
      </c>
      <c r="G326" s="7">
        <f t="shared" si="32"/>
        <v>478978.7242904366</v>
      </c>
      <c r="H326" s="7" t="str">
        <f t="shared" si="31"/>
        <v>Advanced</v>
      </c>
      <c r="I326" s="22">
        <f>IF(OptimizedTable[[#This Row],[MinCost]] &gt; OptimizedTable[[#This Row],[WTP_VND]], 1, 0)</f>
        <v>1</v>
      </c>
      <c r="J326" s="20">
        <f>IF(G326&lt;='RawData'!$D$201,G326,0)</f>
        <v>478978.7242904366</v>
      </c>
    </row>
    <row r="327" spans="1:10" x14ac:dyDescent="0.15">
      <c r="A327" s="11" t="s">
        <v>372</v>
      </c>
      <c r="B327" s="7">
        <f>VLOOKUP(A327, RawData[], 2, 1)</f>
        <v>18.2</v>
      </c>
      <c r="C327" s="4">
        <v>263000</v>
      </c>
      <c r="D327" s="4">
        <f t="shared" si="28"/>
        <v>183799.94400080963</v>
      </c>
      <c r="E327" s="4">
        <f t="shared" si="29"/>
        <v>165238.72429043663</v>
      </c>
      <c r="F327" s="4">
        <f t="shared" si="30"/>
        <v>534281.10730755492</v>
      </c>
      <c r="G327" s="7">
        <f t="shared" si="32"/>
        <v>165238.72429043663</v>
      </c>
      <c r="H327" s="7" t="str">
        <f t="shared" si="31"/>
        <v>Advanced</v>
      </c>
      <c r="I327" s="22">
        <f>IF(OptimizedTable[[#This Row],[MinCost]] &gt; OptimizedTable[[#This Row],[WTP_VND]], 1, 0)</f>
        <v>0</v>
      </c>
      <c r="J327" s="20">
        <f>IF(G327&lt;='RawData'!$D$201,G327,0)</f>
        <v>165238.72429043663</v>
      </c>
    </row>
    <row r="328" spans="1:10" x14ac:dyDescent="0.15">
      <c r="A328" s="11" t="s">
        <v>373</v>
      </c>
      <c r="B328" s="7">
        <f>VLOOKUP(A328, RawData[], 2, 1)</f>
        <v>49.61</v>
      </c>
      <c r="C328" s="4">
        <v>421000</v>
      </c>
      <c r="D328" s="4">
        <f t="shared" si="28"/>
        <v>466489.94400080963</v>
      </c>
      <c r="E328" s="4">
        <f t="shared" si="29"/>
        <v>431728.7242904366</v>
      </c>
      <c r="F328" s="4">
        <f t="shared" si="30"/>
        <v>534281.10730755492</v>
      </c>
      <c r="G328" s="7">
        <f t="shared" si="32"/>
        <v>431728.7242904366</v>
      </c>
      <c r="H328" s="7" t="str">
        <f t="shared" si="31"/>
        <v>Advanced</v>
      </c>
      <c r="I328" s="22">
        <f>IF(OptimizedTable[[#This Row],[MinCost]] &gt; OptimizedTable[[#This Row],[WTP_VND]], 1, 0)</f>
        <v>1</v>
      </c>
      <c r="J328" s="20">
        <f>IF(G328&lt;='RawData'!$D$201,G328,0)</f>
        <v>431728.7242904366</v>
      </c>
    </row>
    <row r="329" spans="1:10" x14ac:dyDescent="0.15">
      <c r="A329" s="11" t="s">
        <v>374</v>
      </c>
      <c r="B329" s="7">
        <f>VLOOKUP(A329, RawData[], 2, 1)</f>
        <v>72.569999999999993</v>
      </c>
      <c r="C329" s="4">
        <v>501000</v>
      </c>
      <c r="D329" s="4">
        <f t="shared" si="28"/>
        <v>673129.94400080945</v>
      </c>
      <c r="E329" s="4">
        <f t="shared" si="29"/>
        <v>638368.7242904366</v>
      </c>
      <c r="F329" s="4">
        <f t="shared" si="30"/>
        <v>534281.10730755492</v>
      </c>
      <c r="G329" s="7">
        <f t="shared" si="32"/>
        <v>534281.10730755492</v>
      </c>
      <c r="H329" s="7" t="str">
        <f t="shared" si="31"/>
        <v>Unlimited</v>
      </c>
      <c r="I329" s="22">
        <f>IF(OptimizedTable[[#This Row],[MinCost]] &gt; OptimizedTable[[#This Row],[WTP_VND]], 1, 0)</f>
        <v>1</v>
      </c>
      <c r="J329" s="20">
        <f>IF(G329&lt;='RawData'!$D$201,G329,0)</f>
        <v>534281.10730755492</v>
      </c>
    </row>
    <row r="330" spans="1:10" x14ac:dyDescent="0.15">
      <c r="A330" s="11" t="s">
        <v>375</v>
      </c>
      <c r="B330" s="7">
        <f>VLOOKUP(A330, RawData[], 2, 1)</f>
        <v>19.04</v>
      </c>
      <c r="C330" s="4">
        <v>217000</v>
      </c>
      <c r="D330" s="4">
        <f t="shared" ref="D330:D393" si="33">$M$7 + $M$10 * (MAX(0,B330-$N$7))</f>
        <v>191359.94400080963</v>
      </c>
      <c r="E330" s="4">
        <f t="shared" si="29"/>
        <v>165238.72429043663</v>
      </c>
      <c r="F330" s="4">
        <f t="shared" si="30"/>
        <v>534281.10730755492</v>
      </c>
      <c r="G330" s="7">
        <f t="shared" si="32"/>
        <v>165238.72429043663</v>
      </c>
      <c r="H330" s="7" t="str">
        <f t="shared" si="31"/>
        <v>Advanced</v>
      </c>
      <c r="I330" s="22">
        <f>IF(OptimizedTable[[#This Row],[MinCost]] &gt; OptimizedTable[[#This Row],[WTP_VND]], 1, 0)</f>
        <v>0</v>
      </c>
      <c r="J330" s="20">
        <f>IF(G330&lt;='RawData'!$D$201,G330,0)</f>
        <v>165238.72429043663</v>
      </c>
    </row>
    <row r="331" spans="1:10" x14ac:dyDescent="0.15">
      <c r="A331" s="11" t="s">
        <v>376</v>
      </c>
      <c r="B331" s="7">
        <f>VLOOKUP(A331, RawData[], 2, 1)</f>
        <v>12.26</v>
      </c>
      <c r="C331" s="4">
        <v>216000</v>
      </c>
      <c r="D331" s="4">
        <f t="shared" si="33"/>
        <v>130339.94400080963</v>
      </c>
      <c r="E331" s="4">
        <f t="shared" si="29"/>
        <v>165238.72429043663</v>
      </c>
      <c r="F331" s="4">
        <f t="shared" si="30"/>
        <v>534281.10730755492</v>
      </c>
      <c r="G331" s="7">
        <f t="shared" si="32"/>
        <v>130339.94400080963</v>
      </c>
      <c r="H331" s="7" t="str">
        <f t="shared" si="31"/>
        <v>Basic</v>
      </c>
      <c r="I331" s="22">
        <f>IF(OptimizedTable[[#This Row],[MinCost]] &gt; OptimizedTable[[#This Row],[WTP_VND]], 1, 0)</f>
        <v>0</v>
      </c>
      <c r="J331" s="20">
        <f>IF(G331&lt;='RawData'!$D$201,G331,0)</f>
        <v>130339.94400080963</v>
      </c>
    </row>
    <row r="332" spans="1:10" x14ac:dyDescent="0.15">
      <c r="A332" s="11" t="s">
        <v>377</v>
      </c>
      <c r="B332" s="7">
        <f>VLOOKUP(A332, RawData[], 2, 1)</f>
        <v>15.78</v>
      </c>
      <c r="C332" s="4">
        <v>222000</v>
      </c>
      <c r="D332" s="4">
        <f t="shared" si="33"/>
        <v>162019.94400080963</v>
      </c>
      <c r="E332" s="4">
        <f t="shared" si="29"/>
        <v>165238.72429043663</v>
      </c>
      <c r="F332" s="4">
        <f t="shared" si="30"/>
        <v>534281.10730755492</v>
      </c>
      <c r="G332" s="7">
        <f t="shared" si="32"/>
        <v>162019.94400080963</v>
      </c>
      <c r="H332" s="7" t="str">
        <f t="shared" si="31"/>
        <v>Basic</v>
      </c>
      <c r="I332" s="22">
        <f>IF(OptimizedTable[[#This Row],[MinCost]] &gt; OptimizedTable[[#This Row],[WTP_VND]], 1, 0)</f>
        <v>0</v>
      </c>
      <c r="J332" s="20">
        <f>IF(G332&lt;='RawData'!$D$201,G332,0)</f>
        <v>162019.94400080963</v>
      </c>
    </row>
    <row r="333" spans="1:10" x14ac:dyDescent="0.15">
      <c r="A333" s="11" t="s">
        <v>378</v>
      </c>
      <c r="B333" s="7">
        <f>VLOOKUP(A333, RawData[], 2, 1)</f>
        <v>9.24</v>
      </c>
      <c r="C333" s="4">
        <v>179000</v>
      </c>
      <c r="D333" s="4">
        <f t="shared" si="33"/>
        <v>109999.94400080963</v>
      </c>
      <c r="E333" s="4">
        <f t="shared" si="29"/>
        <v>165238.72429043663</v>
      </c>
      <c r="F333" s="4">
        <f t="shared" si="30"/>
        <v>534281.10730755492</v>
      </c>
      <c r="G333" s="7">
        <f t="shared" si="32"/>
        <v>109999.94400080963</v>
      </c>
      <c r="H333" s="7" t="str">
        <f t="shared" si="31"/>
        <v>Basic</v>
      </c>
      <c r="I333" s="22">
        <f>IF(OptimizedTable[[#This Row],[MinCost]] &gt; OptimizedTable[[#This Row],[WTP_VND]], 1, 0)</f>
        <v>0</v>
      </c>
      <c r="J333" s="20">
        <f>IF(G333&lt;='RawData'!$D$201,G333,0)</f>
        <v>109999.94400080963</v>
      </c>
    </row>
    <row r="334" spans="1:10" x14ac:dyDescent="0.15">
      <c r="A334" s="11" t="s">
        <v>379</v>
      </c>
      <c r="B334" s="7">
        <f>VLOOKUP(A334, RawData[], 2, 1)</f>
        <v>29.68</v>
      </c>
      <c r="C334" s="4">
        <v>288000</v>
      </c>
      <c r="D334" s="4">
        <f t="shared" si="33"/>
        <v>287119.94400080963</v>
      </c>
      <c r="E334" s="4">
        <f t="shared" si="29"/>
        <v>252358.72429043663</v>
      </c>
      <c r="F334" s="4">
        <f t="shared" si="30"/>
        <v>534281.10730755492</v>
      </c>
      <c r="G334" s="7">
        <f t="shared" si="32"/>
        <v>252358.72429043663</v>
      </c>
      <c r="H334" s="7" t="str">
        <f t="shared" si="31"/>
        <v>Advanced</v>
      </c>
      <c r="I334" s="22">
        <f>IF(OptimizedTable[[#This Row],[MinCost]] &gt; OptimizedTable[[#This Row],[WTP_VND]], 1, 0)</f>
        <v>0</v>
      </c>
      <c r="J334" s="20">
        <f>IF(G334&lt;='RawData'!$D$201,G334,0)</f>
        <v>252358.72429043663</v>
      </c>
    </row>
    <row r="335" spans="1:10" x14ac:dyDescent="0.15">
      <c r="A335" s="11" t="s">
        <v>380</v>
      </c>
      <c r="B335" s="7">
        <f>VLOOKUP(A335, RawData[], 2, 1)</f>
        <v>0.64</v>
      </c>
      <c r="C335" s="4">
        <v>130000</v>
      </c>
      <c r="D335" s="4">
        <f t="shared" si="33"/>
        <v>109999.94400080963</v>
      </c>
      <c r="E335" s="4">
        <f t="shared" si="29"/>
        <v>165238.72429043663</v>
      </c>
      <c r="F335" s="4">
        <f t="shared" si="30"/>
        <v>534281.10730755492</v>
      </c>
      <c r="G335" s="7">
        <f t="shared" si="32"/>
        <v>109999.94400080963</v>
      </c>
      <c r="H335" s="7" t="str">
        <f t="shared" si="31"/>
        <v>Basic</v>
      </c>
      <c r="I335" s="22">
        <f>IF(OptimizedTable[[#This Row],[MinCost]] &gt; OptimizedTable[[#This Row],[WTP_VND]], 1, 0)</f>
        <v>0</v>
      </c>
      <c r="J335" s="20">
        <f>IF(G335&lt;='RawData'!$D$201,G335,0)</f>
        <v>109999.94400080963</v>
      </c>
    </row>
    <row r="336" spans="1:10" x14ac:dyDescent="0.15">
      <c r="A336" s="11" t="s">
        <v>381</v>
      </c>
      <c r="B336" s="7">
        <f>VLOOKUP(A336, RawData[], 2, 1)</f>
        <v>10.93</v>
      </c>
      <c r="C336" s="4">
        <v>194000</v>
      </c>
      <c r="D336" s="4">
        <f t="shared" si="33"/>
        <v>118369.94400080963</v>
      </c>
      <c r="E336" s="4">
        <f t="shared" si="29"/>
        <v>165238.72429043663</v>
      </c>
      <c r="F336" s="4">
        <f t="shared" si="30"/>
        <v>534281.10730755492</v>
      </c>
      <c r="G336" s="7">
        <f t="shared" si="32"/>
        <v>118369.94400080963</v>
      </c>
      <c r="H336" s="7" t="str">
        <f t="shared" si="31"/>
        <v>Basic</v>
      </c>
      <c r="I336" s="22">
        <f>IF(OptimizedTable[[#This Row],[MinCost]] &gt; OptimizedTable[[#This Row],[WTP_VND]], 1, 0)</f>
        <v>0</v>
      </c>
      <c r="J336" s="20">
        <f>IF(G336&lt;='RawData'!$D$201,G336,0)</f>
        <v>118369.94400080963</v>
      </c>
    </row>
    <row r="337" spans="1:10" x14ac:dyDescent="0.15">
      <c r="A337" s="11" t="s">
        <v>382</v>
      </c>
      <c r="B337" s="7">
        <f>VLOOKUP(A337, RawData[], 2, 1)</f>
        <v>9.09</v>
      </c>
      <c r="C337" s="4">
        <v>185000</v>
      </c>
      <c r="D337" s="4">
        <f t="shared" si="33"/>
        <v>109999.94400080963</v>
      </c>
      <c r="E337" s="4">
        <f t="shared" si="29"/>
        <v>165238.72429043663</v>
      </c>
      <c r="F337" s="4">
        <f t="shared" si="30"/>
        <v>534281.10730755492</v>
      </c>
      <c r="G337" s="7">
        <f t="shared" si="32"/>
        <v>109999.94400080963</v>
      </c>
      <c r="H337" s="7" t="str">
        <f t="shared" si="31"/>
        <v>Basic</v>
      </c>
      <c r="I337" s="22">
        <f>IF(OptimizedTable[[#This Row],[MinCost]] &gt; OptimizedTable[[#This Row],[WTP_VND]], 1, 0)</f>
        <v>0</v>
      </c>
      <c r="J337" s="20">
        <f>IF(G337&lt;='RawData'!$D$201,G337,0)</f>
        <v>109999.94400080963</v>
      </c>
    </row>
    <row r="338" spans="1:10" x14ac:dyDescent="0.15">
      <c r="A338" s="11" t="s">
        <v>383</v>
      </c>
      <c r="B338" s="7">
        <f>VLOOKUP(A338, RawData[], 2, 1)</f>
        <v>1.42</v>
      </c>
      <c r="C338" s="4">
        <v>142000</v>
      </c>
      <c r="D338" s="4">
        <f t="shared" si="33"/>
        <v>109999.94400080963</v>
      </c>
      <c r="E338" s="4">
        <f t="shared" si="29"/>
        <v>165238.72429043663</v>
      </c>
      <c r="F338" s="4">
        <f t="shared" si="30"/>
        <v>534281.10730755492</v>
      </c>
      <c r="G338" s="7">
        <f t="shared" si="32"/>
        <v>109999.94400080963</v>
      </c>
      <c r="H338" s="7" t="str">
        <f t="shared" si="31"/>
        <v>Basic</v>
      </c>
      <c r="I338" s="22">
        <f>IF(OptimizedTable[[#This Row],[MinCost]] &gt; OptimizedTable[[#This Row],[WTP_VND]], 1, 0)</f>
        <v>0</v>
      </c>
      <c r="J338" s="20">
        <f>IF(G338&lt;='RawData'!$D$201,G338,0)</f>
        <v>109999.94400080963</v>
      </c>
    </row>
    <row r="339" spans="1:10" x14ac:dyDescent="0.15">
      <c r="A339" s="11" t="s">
        <v>384</v>
      </c>
      <c r="B339" s="7">
        <f>VLOOKUP(A339, RawData[], 2, 1)</f>
        <v>30.12</v>
      </c>
      <c r="C339" s="4">
        <v>311000</v>
      </c>
      <c r="D339" s="4">
        <f t="shared" si="33"/>
        <v>291079.94400080963</v>
      </c>
      <c r="E339" s="4">
        <f t="shared" si="29"/>
        <v>256318.72429043666</v>
      </c>
      <c r="F339" s="4">
        <f t="shared" si="30"/>
        <v>534281.10730755492</v>
      </c>
      <c r="G339" s="7">
        <f t="shared" si="32"/>
        <v>256318.72429043666</v>
      </c>
      <c r="H339" s="7" t="str">
        <f t="shared" si="31"/>
        <v>Advanced</v>
      </c>
      <c r="I339" s="22">
        <f>IF(OptimizedTable[[#This Row],[MinCost]] &gt; OptimizedTable[[#This Row],[WTP_VND]], 1, 0)</f>
        <v>0</v>
      </c>
      <c r="J339" s="20">
        <f>IF(G339&lt;='RawData'!$D$201,G339,0)</f>
        <v>256318.72429043666</v>
      </c>
    </row>
    <row r="340" spans="1:10" x14ac:dyDescent="0.15">
      <c r="A340" s="11" t="s">
        <v>385</v>
      </c>
      <c r="B340" s="7">
        <f>VLOOKUP(A340, RawData[], 2, 1)</f>
        <v>20.71</v>
      </c>
      <c r="C340" s="4">
        <v>251000</v>
      </c>
      <c r="D340" s="4">
        <f t="shared" si="33"/>
        <v>206389.94400080963</v>
      </c>
      <c r="E340" s="4">
        <f t="shared" si="29"/>
        <v>171628.72429043663</v>
      </c>
      <c r="F340" s="4">
        <f t="shared" si="30"/>
        <v>534281.10730755492</v>
      </c>
      <c r="G340" s="7">
        <f t="shared" si="32"/>
        <v>171628.72429043663</v>
      </c>
      <c r="H340" s="7" t="str">
        <f t="shared" si="31"/>
        <v>Advanced</v>
      </c>
      <c r="I340" s="22">
        <f>IF(OptimizedTable[[#This Row],[MinCost]] &gt; OptimizedTable[[#This Row],[WTP_VND]], 1, 0)</f>
        <v>0</v>
      </c>
      <c r="J340" s="20">
        <f>IF(G340&lt;='RawData'!$D$201,G340,0)</f>
        <v>171628.72429043663</v>
      </c>
    </row>
    <row r="341" spans="1:10" x14ac:dyDescent="0.15">
      <c r="A341" s="11" t="s">
        <v>386</v>
      </c>
      <c r="B341" s="7">
        <f>VLOOKUP(A341, RawData[], 2, 1)</f>
        <v>14.63</v>
      </c>
      <c r="C341" s="4">
        <v>210000</v>
      </c>
      <c r="D341" s="4">
        <f t="shared" si="33"/>
        <v>151669.94400080963</v>
      </c>
      <c r="E341" s="4">
        <f t="shared" si="29"/>
        <v>165238.72429043663</v>
      </c>
      <c r="F341" s="4">
        <f t="shared" si="30"/>
        <v>534281.10730755492</v>
      </c>
      <c r="G341" s="7">
        <f t="shared" si="32"/>
        <v>151669.94400080963</v>
      </c>
      <c r="H341" s="7" t="str">
        <f t="shared" si="31"/>
        <v>Basic</v>
      </c>
      <c r="I341" s="22">
        <f>IF(OptimizedTable[[#This Row],[MinCost]] &gt; OptimizedTable[[#This Row],[WTP_VND]], 1, 0)</f>
        <v>0</v>
      </c>
      <c r="J341" s="20">
        <f>IF(G341&lt;='RawData'!$D$201,G341,0)</f>
        <v>151669.94400080963</v>
      </c>
    </row>
    <row r="342" spans="1:10" x14ac:dyDescent="0.15">
      <c r="A342" s="11" t="s">
        <v>387</v>
      </c>
      <c r="B342" s="7">
        <f>VLOOKUP(A342, RawData[], 2, 1)</f>
        <v>4.82</v>
      </c>
      <c r="C342" s="4">
        <v>168000</v>
      </c>
      <c r="D342" s="4">
        <f t="shared" si="33"/>
        <v>109999.94400080963</v>
      </c>
      <c r="E342" s="4">
        <f t="shared" si="29"/>
        <v>165238.72429043663</v>
      </c>
      <c r="F342" s="4">
        <f t="shared" si="30"/>
        <v>534281.10730755492</v>
      </c>
      <c r="G342" s="7">
        <f t="shared" si="32"/>
        <v>109999.94400080963</v>
      </c>
      <c r="H342" s="7" t="str">
        <f t="shared" si="31"/>
        <v>Basic</v>
      </c>
      <c r="I342" s="22">
        <f>IF(OptimizedTable[[#This Row],[MinCost]] &gt; OptimizedTable[[#This Row],[WTP_VND]], 1, 0)</f>
        <v>0</v>
      </c>
      <c r="J342" s="20">
        <f>IF(G342&lt;='RawData'!$D$201,G342,0)</f>
        <v>109999.94400080963</v>
      </c>
    </row>
    <row r="343" spans="1:10" x14ac:dyDescent="0.15">
      <c r="A343" s="11" t="s">
        <v>388</v>
      </c>
      <c r="B343" s="7">
        <f>VLOOKUP(A343, RawData[], 2, 1)</f>
        <v>5.25</v>
      </c>
      <c r="C343" s="4">
        <v>165000</v>
      </c>
      <c r="D343" s="4">
        <f t="shared" si="33"/>
        <v>109999.94400080963</v>
      </c>
      <c r="E343" s="4">
        <f t="shared" si="29"/>
        <v>165238.72429043663</v>
      </c>
      <c r="F343" s="4">
        <f t="shared" si="30"/>
        <v>534281.10730755492</v>
      </c>
      <c r="G343" s="7">
        <f t="shared" si="32"/>
        <v>109999.94400080963</v>
      </c>
      <c r="H343" s="7" t="str">
        <f t="shared" si="31"/>
        <v>Basic</v>
      </c>
      <c r="I343" s="22">
        <f>IF(OptimizedTable[[#This Row],[MinCost]] &gt; OptimizedTable[[#This Row],[WTP_VND]], 1, 0)</f>
        <v>0</v>
      </c>
      <c r="J343" s="20">
        <f>IF(G343&lt;='RawData'!$D$201,G343,0)</f>
        <v>109999.94400080963</v>
      </c>
    </row>
    <row r="344" spans="1:10" x14ac:dyDescent="0.15">
      <c r="A344" s="11" t="s">
        <v>389</v>
      </c>
      <c r="B344" s="7">
        <f>VLOOKUP(A344, RawData[], 2, 1)</f>
        <v>61.12</v>
      </c>
      <c r="C344" s="4">
        <v>466000</v>
      </c>
      <c r="D344" s="4">
        <f t="shared" si="33"/>
        <v>570079.94400080969</v>
      </c>
      <c r="E344" s="4">
        <f t="shared" si="29"/>
        <v>535318.7242904366</v>
      </c>
      <c r="F344" s="4">
        <f t="shared" si="30"/>
        <v>534281.10730755492</v>
      </c>
      <c r="G344" s="7">
        <f t="shared" si="32"/>
        <v>534281.10730755492</v>
      </c>
      <c r="H344" s="7" t="str">
        <f t="shared" si="31"/>
        <v>Unlimited</v>
      </c>
      <c r="I344" s="22">
        <f>IF(OptimizedTable[[#This Row],[MinCost]] &gt; OptimizedTable[[#This Row],[WTP_VND]], 1, 0)</f>
        <v>1</v>
      </c>
      <c r="J344" s="20">
        <f>IF(G344&lt;='RawData'!$D$201,G344,0)</f>
        <v>534281.10730755492</v>
      </c>
    </row>
    <row r="345" spans="1:10" x14ac:dyDescent="0.15">
      <c r="A345" s="11" t="s">
        <v>390</v>
      </c>
      <c r="B345" s="7">
        <f>VLOOKUP(A345, RawData[], 2, 1)</f>
        <v>15.03</v>
      </c>
      <c r="C345" s="4">
        <v>228000</v>
      </c>
      <c r="D345" s="4">
        <f t="shared" si="33"/>
        <v>155269.94400080963</v>
      </c>
      <c r="E345" s="4">
        <f t="shared" si="29"/>
        <v>165238.72429043663</v>
      </c>
      <c r="F345" s="4">
        <f t="shared" si="30"/>
        <v>534281.10730755492</v>
      </c>
      <c r="G345" s="7">
        <f t="shared" si="32"/>
        <v>155269.94400080963</v>
      </c>
      <c r="H345" s="7" t="str">
        <f t="shared" si="31"/>
        <v>Basic</v>
      </c>
      <c r="I345" s="22">
        <f>IF(OptimizedTable[[#This Row],[MinCost]] &gt; OptimizedTable[[#This Row],[WTP_VND]], 1, 0)</f>
        <v>0</v>
      </c>
      <c r="J345" s="20">
        <f>IF(G345&lt;='RawData'!$D$201,G345,0)</f>
        <v>155269.94400080963</v>
      </c>
    </row>
    <row r="346" spans="1:10" x14ac:dyDescent="0.15">
      <c r="A346" s="11" t="s">
        <v>391</v>
      </c>
      <c r="B346" s="7">
        <f>VLOOKUP(A346, RawData[], 2, 1)</f>
        <v>1.84</v>
      </c>
      <c r="C346" s="4">
        <v>152000</v>
      </c>
      <c r="D346" s="4">
        <f t="shared" si="33"/>
        <v>109999.94400080963</v>
      </c>
      <c r="E346" s="4">
        <f t="shared" si="29"/>
        <v>165238.72429043663</v>
      </c>
      <c r="F346" s="4">
        <f t="shared" si="30"/>
        <v>534281.10730755492</v>
      </c>
      <c r="G346" s="7">
        <f t="shared" si="32"/>
        <v>109999.94400080963</v>
      </c>
      <c r="H346" s="7" t="str">
        <f t="shared" si="31"/>
        <v>Basic</v>
      </c>
      <c r="I346" s="22">
        <f>IF(OptimizedTable[[#This Row],[MinCost]] &gt; OptimizedTable[[#This Row],[WTP_VND]], 1, 0)</f>
        <v>0</v>
      </c>
      <c r="J346" s="20">
        <f>IF(G346&lt;='RawData'!$D$201,G346,0)</f>
        <v>109999.94400080963</v>
      </c>
    </row>
    <row r="347" spans="1:10" x14ac:dyDescent="0.15">
      <c r="A347" s="11" t="s">
        <v>392</v>
      </c>
      <c r="B347" s="7">
        <f>VLOOKUP(A347, RawData[], 2, 1)</f>
        <v>18.760000000000002</v>
      </c>
      <c r="C347" s="4">
        <v>243000</v>
      </c>
      <c r="D347" s="4">
        <f t="shared" si="33"/>
        <v>188839.94400080963</v>
      </c>
      <c r="E347" s="4">
        <f t="shared" si="29"/>
        <v>165238.72429043663</v>
      </c>
      <c r="F347" s="4">
        <f t="shared" si="30"/>
        <v>534281.10730755492</v>
      </c>
      <c r="G347" s="7">
        <f t="shared" si="32"/>
        <v>165238.72429043663</v>
      </c>
      <c r="H347" s="7" t="str">
        <f t="shared" si="31"/>
        <v>Advanced</v>
      </c>
      <c r="I347" s="22">
        <f>IF(OptimizedTable[[#This Row],[MinCost]] &gt; OptimizedTable[[#This Row],[WTP_VND]], 1, 0)</f>
        <v>0</v>
      </c>
      <c r="J347" s="20">
        <f>IF(G347&lt;='RawData'!$D$201,G347,0)</f>
        <v>165238.72429043663</v>
      </c>
    </row>
    <row r="348" spans="1:10" x14ac:dyDescent="0.15">
      <c r="A348" s="11" t="s">
        <v>393</v>
      </c>
      <c r="B348" s="7">
        <f>VLOOKUP(A348, RawData[], 2, 1)</f>
        <v>84.47</v>
      </c>
      <c r="C348" s="4">
        <v>564000</v>
      </c>
      <c r="D348" s="4">
        <f t="shared" si="33"/>
        <v>780229.94400080969</v>
      </c>
      <c r="E348" s="4">
        <f t="shared" si="29"/>
        <v>745468.7242904366</v>
      </c>
      <c r="F348" s="4">
        <f t="shared" si="30"/>
        <v>534281.10730755492</v>
      </c>
      <c r="G348" s="7">
        <f t="shared" si="32"/>
        <v>534281.10730755492</v>
      </c>
      <c r="H348" s="7" t="str">
        <f t="shared" si="31"/>
        <v>Unlimited</v>
      </c>
      <c r="I348" s="22">
        <f>IF(OptimizedTable[[#This Row],[MinCost]] &gt; OptimizedTable[[#This Row],[WTP_VND]], 1, 0)</f>
        <v>0</v>
      </c>
      <c r="J348" s="20">
        <f>IF(G348&lt;='RawData'!$D$201,G348,0)</f>
        <v>534281.10730755492</v>
      </c>
    </row>
    <row r="349" spans="1:10" x14ac:dyDescent="0.15">
      <c r="A349" s="11" t="s">
        <v>394</v>
      </c>
      <c r="B349" s="7">
        <f>VLOOKUP(A349, RawData[], 2, 1)</f>
        <v>9.16</v>
      </c>
      <c r="C349" s="4">
        <v>183000</v>
      </c>
      <c r="D349" s="4">
        <f t="shared" si="33"/>
        <v>109999.94400080963</v>
      </c>
      <c r="E349" s="4">
        <f t="shared" si="29"/>
        <v>165238.72429043663</v>
      </c>
      <c r="F349" s="4">
        <f t="shared" si="30"/>
        <v>534281.10730755492</v>
      </c>
      <c r="G349" s="7">
        <f t="shared" si="32"/>
        <v>109999.94400080963</v>
      </c>
      <c r="H349" s="7" t="str">
        <f t="shared" si="31"/>
        <v>Basic</v>
      </c>
      <c r="I349" s="22">
        <f>IF(OptimizedTable[[#This Row],[MinCost]] &gt; OptimizedTable[[#This Row],[WTP_VND]], 1, 0)</f>
        <v>0</v>
      </c>
      <c r="J349" s="20">
        <f>IF(G349&lt;='RawData'!$D$201,G349,0)</f>
        <v>109999.94400080963</v>
      </c>
    </row>
    <row r="350" spans="1:10" x14ac:dyDescent="0.15">
      <c r="A350" s="11" t="s">
        <v>395</v>
      </c>
      <c r="B350" s="7">
        <f>VLOOKUP(A350, RawData[], 2, 1)</f>
        <v>7.02</v>
      </c>
      <c r="C350" s="4">
        <v>193000</v>
      </c>
      <c r="D350" s="4">
        <f t="shared" si="33"/>
        <v>109999.94400080963</v>
      </c>
      <c r="E350" s="4">
        <f t="shared" si="29"/>
        <v>165238.72429043663</v>
      </c>
      <c r="F350" s="4">
        <f t="shared" si="30"/>
        <v>534281.10730755492</v>
      </c>
      <c r="G350" s="7">
        <f t="shared" si="32"/>
        <v>109999.94400080963</v>
      </c>
      <c r="H350" s="7" t="str">
        <f t="shared" si="31"/>
        <v>Basic</v>
      </c>
      <c r="I350" s="22">
        <f>IF(OptimizedTable[[#This Row],[MinCost]] &gt; OptimizedTable[[#This Row],[WTP_VND]], 1, 0)</f>
        <v>0</v>
      </c>
      <c r="J350" s="20">
        <f>IF(G350&lt;='RawData'!$D$201,G350,0)</f>
        <v>109999.94400080963</v>
      </c>
    </row>
    <row r="351" spans="1:10" x14ac:dyDescent="0.15">
      <c r="A351" s="11" t="s">
        <v>396</v>
      </c>
      <c r="B351" s="7">
        <f>VLOOKUP(A351, RawData[], 2, 1)</f>
        <v>2.98</v>
      </c>
      <c r="C351" s="4">
        <v>142000</v>
      </c>
      <c r="D351" s="4">
        <f t="shared" si="33"/>
        <v>109999.94400080963</v>
      </c>
      <c r="E351" s="4">
        <f t="shared" si="29"/>
        <v>165238.72429043663</v>
      </c>
      <c r="F351" s="4">
        <f t="shared" si="30"/>
        <v>534281.10730755492</v>
      </c>
      <c r="G351" s="7">
        <f t="shared" si="32"/>
        <v>109999.94400080963</v>
      </c>
      <c r="H351" s="7" t="str">
        <f t="shared" si="31"/>
        <v>Basic</v>
      </c>
      <c r="I351" s="22">
        <f>IF(OptimizedTable[[#This Row],[MinCost]] &gt; OptimizedTable[[#This Row],[WTP_VND]], 1, 0)</f>
        <v>0</v>
      </c>
      <c r="J351" s="20">
        <f>IF(G351&lt;='RawData'!$D$201,G351,0)</f>
        <v>109999.94400080963</v>
      </c>
    </row>
    <row r="352" spans="1:10" x14ac:dyDescent="0.15">
      <c r="A352" s="11" t="s">
        <v>397</v>
      </c>
      <c r="B352" s="7">
        <f>VLOOKUP(A352, RawData[], 2, 1)</f>
        <v>14.25</v>
      </c>
      <c r="C352" s="4">
        <v>226000</v>
      </c>
      <c r="D352" s="4">
        <f t="shared" si="33"/>
        <v>148249.94400080963</v>
      </c>
      <c r="E352" s="4">
        <f t="shared" si="29"/>
        <v>165238.72429043663</v>
      </c>
      <c r="F352" s="4">
        <f t="shared" si="30"/>
        <v>534281.10730755492</v>
      </c>
      <c r="G352" s="7">
        <f t="shared" si="32"/>
        <v>148249.94400080963</v>
      </c>
      <c r="H352" s="7" t="str">
        <f t="shared" si="31"/>
        <v>Basic</v>
      </c>
      <c r="I352" s="22">
        <f>IF(OptimizedTable[[#This Row],[MinCost]] &gt; OptimizedTable[[#This Row],[WTP_VND]], 1, 0)</f>
        <v>0</v>
      </c>
      <c r="J352" s="20">
        <f>IF(G352&lt;='RawData'!$D$201,G352,0)</f>
        <v>148249.94400080963</v>
      </c>
    </row>
    <row r="353" spans="1:10" x14ac:dyDescent="0.15">
      <c r="A353" s="11" t="s">
        <v>398</v>
      </c>
      <c r="B353" s="7">
        <f>VLOOKUP(A353, RawData[], 2, 1)</f>
        <v>34.32</v>
      </c>
      <c r="C353" s="4">
        <v>291000</v>
      </c>
      <c r="D353" s="4">
        <f t="shared" si="33"/>
        <v>328879.94400080963</v>
      </c>
      <c r="E353" s="4">
        <f t="shared" si="29"/>
        <v>294118.7242904366</v>
      </c>
      <c r="F353" s="4">
        <f t="shared" si="30"/>
        <v>534281.10730755492</v>
      </c>
      <c r="G353" s="7">
        <f t="shared" si="32"/>
        <v>294118.7242904366</v>
      </c>
      <c r="H353" s="7" t="str">
        <f t="shared" si="31"/>
        <v>Advanced</v>
      </c>
      <c r="I353" s="22">
        <f>IF(OptimizedTable[[#This Row],[MinCost]] &gt; OptimizedTable[[#This Row],[WTP_VND]], 1, 0)</f>
        <v>1</v>
      </c>
      <c r="J353" s="20">
        <f>IF(G353&lt;='RawData'!$D$201,G353,0)</f>
        <v>294118.7242904366</v>
      </c>
    </row>
    <row r="354" spans="1:10" x14ac:dyDescent="0.15">
      <c r="A354" s="11" t="s">
        <v>399</v>
      </c>
      <c r="B354" s="7">
        <f>VLOOKUP(A354, RawData[], 2, 1)</f>
        <v>61.48</v>
      </c>
      <c r="C354" s="4">
        <v>444000</v>
      </c>
      <c r="D354" s="4">
        <f t="shared" si="33"/>
        <v>573319.94400080969</v>
      </c>
      <c r="E354" s="4">
        <f t="shared" si="29"/>
        <v>538558.7242904366</v>
      </c>
      <c r="F354" s="4">
        <f t="shared" si="30"/>
        <v>534281.10730755492</v>
      </c>
      <c r="G354" s="7">
        <f t="shared" si="32"/>
        <v>534281.10730755492</v>
      </c>
      <c r="H354" s="7" t="str">
        <f t="shared" si="31"/>
        <v>Unlimited</v>
      </c>
      <c r="I354" s="22">
        <f>IF(OptimizedTable[[#This Row],[MinCost]] &gt; OptimizedTable[[#This Row],[WTP_VND]], 1, 0)</f>
        <v>1</v>
      </c>
      <c r="J354" s="20">
        <f>IF(G354&lt;='RawData'!$D$201,G354,0)</f>
        <v>534281.10730755492</v>
      </c>
    </row>
    <row r="355" spans="1:10" x14ac:dyDescent="0.15">
      <c r="A355" s="11" t="s">
        <v>400</v>
      </c>
      <c r="B355" s="7">
        <f>VLOOKUP(A355, RawData[], 2, 1)</f>
        <v>32.75</v>
      </c>
      <c r="C355" s="4">
        <v>332000</v>
      </c>
      <c r="D355" s="4">
        <f t="shared" si="33"/>
        <v>314749.94400080963</v>
      </c>
      <c r="E355" s="4">
        <f t="shared" si="29"/>
        <v>279988.7242904366</v>
      </c>
      <c r="F355" s="4">
        <f t="shared" si="30"/>
        <v>534281.10730755492</v>
      </c>
      <c r="G355" s="7">
        <f t="shared" si="32"/>
        <v>279988.7242904366</v>
      </c>
      <c r="H355" s="7" t="str">
        <f t="shared" si="31"/>
        <v>Advanced</v>
      </c>
      <c r="I355" s="22">
        <f>IF(OptimizedTable[[#This Row],[MinCost]] &gt; OptimizedTable[[#This Row],[WTP_VND]], 1, 0)</f>
        <v>0</v>
      </c>
      <c r="J355" s="20">
        <f>IF(G355&lt;='RawData'!$D$201,G355,0)</f>
        <v>279988.7242904366</v>
      </c>
    </row>
    <row r="356" spans="1:10" x14ac:dyDescent="0.15">
      <c r="A356" s="11" t="s">
        <v>401</v>
      </c>
      <c r="B356" s="7">
        <f>VLOOKUP(A356, RawData[], 2, 1)</f>
        <v>7.77</v>
      </c>
      <c r="C356" s="4">
        <v>162000</v>
      </c>
      <c r="D356" s="4">
        <f t="shared" si="33"/>
        <v>109999.94400080963</v>
      </c>
      <c r="E356" s="4">
        <f t="shared" si="29"/>
        <v>165238.72429043663</v>
      </c>
      <c r="F356" s="4">
        <f t="shared" si="30"/>
        <v>534281.10730755492</v>
      </c>
      <c r="G356" s="7">
        <f t="shared" si="32"/>
        <v>109999.94400080963</v>
      </c>
      <c r="H356" s="7" t="str">
        <f t="shared" si="31"/>
        <v>Basic</v>
      </c>
      <c r="I356" s="22">
        <f>IF(OptimizedTable[[#This Row],[MinCost]] &gt; OptimizedTable[[#This Row],[WTP_VND]], 1, 0)</f>
        <v>0</v>
      </c>
      <c r="J356" s="20">
        <f>IF(G356&lt;='RawData'!$D$201,G356,0)</f>
        <v>109999.94400080963</v>
      </c>
    </row>
    <row r="357" spans="1:10" x14ac:dyDescent="0.15">
      <c r="A357" s="11" t="s">
        <v>402</v>
      </c>
      <c r="B357" s="7">
        <f>VLOOKUP(A357, RawData[], 2, 1)</f>
        <v>1.23</v>
      </c>
      <c r="C357" s="4">
        <v>144000</v>
      </c>
      <c r="D357" s="4">
        <f t="shared" si="33"/>
        <v>109999.94400080963</v>
      </c>
      <c r="E357" s="4">
        <f t="shared" si="29"/>
        <v>165238.72429043663</v>
      </c>
      <c r="F357" s="4">
        <f t="shared" si="30"/>
        <v>534281.10730755492</v>
      </c>
      <c r="G357" s="7">
        <f t="shared" si="32"/>
        <v>109999.94400080963</v>
      </c>
      <c r="H357" s="7" t="str">
        <f t="shared" si="31"/>
        <v>Basic</v>
      </c>
      <c r="I357" s="22">
        <f>IF(OptimizedTable[[#This Row],[MinCost]] &gt; OptimizedTable[[#This Row],[WTP_VND]], 1, 0)</f>
        <v>0</v>
      </c>
      <c r="J357" s="20">
        <f>IF(G357&lt;='RawData'!$D$201,G357,0)</f>
        <v>109999.94400080963</v>
      </c>
    </row>
    <row r="358" spans="1:10" x14ac:dyDescent="0.15">
      <c r="A358" s="11" t="s">
        <v>403</v>
      </c>
      <c r="B358" s="7">
        <f>VLOOKUP(A358, RawData[], 2, 1)</f>
        <v>41.43</v>
      </c>
      <c r="C358" s="4">
        <v>320000</v>
      </c>
      <c r="D358" s="4">
        <f t="shared" si="33"/>
        <v>392869.94400080963</v>
      </c>
      <c r="E358" s="4">
        <f t="shared" si="29"/>
        <v>358108.7242904366</v>
      </c>
      <c r="F358" s="4">
        <f t="shared" si="30"/>
        <v>534281.10730755492</v>
      </c>
      <c r="G358" s="7">
        <f t="shared" si="32"/>
        <v>358108.7242904366</v>
      </c>
      <c r="H358" s="7" t="str">
        <f t="shared" si="31"/>
        <v>Advanced</v>
      </c>
      <c r="I358" s="22">
        <f>IF(OptimizedTable[[#This Row],[MinCost]] &gt; OptimizedTable[[#This Row],[WTP_VND]], 1, 0)</f>
        <v>1</v>
      </c>
      <c r="J358" s="20">
        <f>IF(G358&lt;='RawData'!$D$201,G358,0)</f>
        <v>358108.7242904366</v>
      </c>
    </row>
    <row r="359" spans="1:10" x14ac:dyDescent="0.15">
      <c r="A359" s="11" t="s">
        <v>404</v>
      </c>
      <c r="B359" s="7">
        <f>VLOOKUP(A359, RawData[], 2, 1)</f>
        <v>34.18</v>
      </c>
      <c r="C359" s="4">
        <v>331000</v>
      </c>
      <c r="D359" s="4">
        <f t="shared" si="33"/>
        <v>327619.94400080963</v>
      </c>
      <c r="E359" s="4">
        <f t="shared" si="29"/>
        <v>292858.7242904366</v>
      </c>
      <c r="F359" s="4">
        <f t="shared" si="30"/>
        <v>534281.10730755492</v>
      </c>
      <c r="G359" s="7">
        <f t="shared" si="32"/>
        <v>292858.7242904366</v>
      </c>
      <c r="H359" s="7" t="str">
        <f t="shared" si="31"/>
        <v>Advanced</v>
      </c>
      <c r="I359" s="22">
        <f>IF(OptimizedTable[[#This Row],[MinCost]] &gt; OptimizedTable[[#This Row],[WTP_VND]], 1, 0)</f>
        <v>0</v>
      </c>
      <c r="J359" s="20">
        <f>IF(G359&lt;='RawData'!$D$201,G359,0)</f>
        <v>292858.7242904366</v>
      </c>
    </row>
    <row r="360" spans="1:10" x14ac:dyDescent="0.15">
      <c r="A360" s="11" t="s">
        <v>405</v>
      </c>
      <c r="B360" s="7">
        <f>VLOOKUP(A360, RawData[], 2, 1)</f>
        <v>1.62</v>
      </c>
      <c r="C360" s="4">
        <v>155000</v>
      </c>
      <c r="D360" s="4">
        <f t="shared" si="33"/>
        <v>109999.94400080963</v>
      </c>
      <c r="E360" s="4">
        <f t="shared" si="29"/>
        <v>165238.72429043663</v>
      </c>
      <c r="F360" s="4">
        <f t="shared" si="30"/>
        <v>534281.10730755492</v>
      </c>
      <c r="G360" s="7">
        <f t="shared" si="32"/>
        <v>109999.94400080963</v>
      </c>
      <c r="H360" s="7" t="str">
        <f t="shared" si="31"/>
        <v>Basic</v>
      </c>
      <c r="I360" s="22">
        <f>IF(OptimizedTable[[#This Row],[MinCost]] &gt; OptimizedTable[[#This Row],[WTP_VND]], 1, 0)</f>
        <v>0</v>
      </c>
      <c r="J360" s="20">
        <f>IF(G360&lt;='RawData'!$D$201,G360,0)</f>
        <v>109999.94400080963</v>
      </c>
    </row>
    <row r="361" spans="1:10" x14ac:dyDescent="0.15">
      <c r="A361" s="11" t="s">
        <v>406</v>
      </c>
      <c r="B361" s="7">
        <f>VLOOKUP(A361, RawData[], 2, 1)</f>
        <v>31.54</v>
      </c>
      <c r="C361" s="4">
        <v>282000</v>
      </c>
      <c r="D361" s="4">
        <f t="shared" si="33"/>
        <v>303859.94400080963</v>
      </c>
      <c r="E361" s="4">
        <f t="shared" si="29"/>
        <v>269098.7242904366</v>
      </c>
      <c r="F361" s="4">
        <f t="shared" si="30"/>
        <v>534281.10730755492</v>
      </c>
      <c r="G361" s="7">
        <f t="shared" si="32"/>
        <v>269098.7242904366</v>
      </c>
      <c r="H361" s="7" t="str">
        <f t="shared" si="31"/>
        <v>Advanced</v>
      </c>
      <c r="I361" s="22">
        <f>IF(OptimizedTable[[#This Row],[MinCost]] &gt; OptimizedTable[[#This Row],[WTP_VND]], 1, 0)</f>
        <v>0</v>
      </c>
      <c r="J361" s="20">
        <f>IF(G361&lt;='RawData'!$D$201,G361,0)</f>
        <v>269098.7242904366</v>
      </c>
    </row>
    <row r="362" spans="1:10" x14ac:dyDescent="0.15">
      <c r="A362" s="11" t="s">
        <v>407</v>
      </c>
      <c r="B362" s="7">
        <f>VLOOKUP(A362, RawData[], 2, 1)</f>
        <v>58.53</v>
      </c>
      <c r="C362" s="4">
        <v>444000</v>
      </c>
      <c r="D362" s="4">
        <f t="shared" si="33"/>
        <v>546769.94400080969</v>
      </c>
      <c r="E362" s="4">
        <f t="shared" si="29"/>
        <v>512008.7242904366</v>
      </c>
      <c r="F362" s="4">
        <f t="shared" si="30"/>
        <v>534281.10730755492</v>
      </c>
      <c r="G362" s="7">
        <f t="shared" si="32"/>
        <v>512008.7242904366</v>
      </c>
      <c r="H362" s="7" t="str">
        <f t="shared" si="31"/>
        <v>Advanced</v>
      </c>
      <c r="I362" s="22">
        <f>IF(OptimizedTable[[#This Row],[MinCost]] &gt; OptimizedTable[[#This Row],[WTP_VND]], 1, 0)</f>
        <v>1</v>
      </c>
      <c r="J362" s="20">
        <f>IF(G362&lt;='RawData'!$D$201,G362,0)</f>
        <v>512008.7242904366</v>
      </c>
    </row>
    <row r="363" spans="1:10" x14ac:dyDescent="0.15">
      <c r="A363" s="11" t="s">
        <v>408</v>
      </c>
      <c r="B363" s="7">
        <f>VLOOKUP(A363, RawData[], 2, 1)</f>
        <v>13.09</v>
      </c>
      <c r="C363" s="4">
        <v>209000</v>
      </c>
      <c r="D363" s="4">
        <f t="shared" si="33"/>
        <v>137809.94400080963</v>
      </c>
      <c r="E363" s="4">
        <f t="shared" si="29"/>
        <v>165238.72429043663</v>
      </c>
      <c r="F363" s="4">
        <f t="shared" si="30"/>
        <v>534281.10730755492</v>
      </c>
      <c r="G363" s="7">
        <f t="shared" si="32"/>
        <v>137809.94400080963</v>
      </c>
      <c r="H363" s="7" t="str">
        <f t="shared" si="31"/>
        <v>Basic</v>
      </c>
      <c r="I363" s="22">
        <f>IF(OptimizedTable[[#This Row],[MinCost]] &gt; OptimizedTable[[#This Row],[WTP_VND]], 1, 0)</f>
        <v>0</v>
      </c>
      <c r="J363" s="20">
        <f>IF(G363&lt;='RawData'!$D$201,G363,0)</f>
        <v>137809.94400080963</v>
      </c>
    </row>
    <row r="364" spans="1:10" x14ac:dyDescent="0.15">
      <c r="A364" s="11" t="s">
        <v>409</v>
      </c>
      <c r="B364" s="7">
        <f>VLOOKUP(A364, RawData[], 2, 1)</f>
        <v>4.2</v>
      </c>
      <c r="C364" s="4">
        <v>178000</v>
      </c>
      <c r="D364" s="4">
        <f t="shared" si="33"/>
        <v>109999.94400080963</v>
      </c>
      <c r="E364" s="4">
        <f t="shared" si="29"/>
        <v>165238.72429043663</v>
      </c>
      <c r="F364" s="4">
        <f t="shared" si="30"/>
        <v>534281.10730755492</v>
      </c>
      <c r="G364" s="7">
        <f t="shared" si="32"/>
        <v>109999.94400080963</v>
      </c>
      <c r="H364" s="7" t="str">
        <f t="shared" si="31"/>
        <v>Basic</v>
      </c>
      <c r="I364" s="22">
        <f>IF(OptimizedTable[[#This Row],[MinCost]] &gt; OptimizedTable[[#This Row],[WTP_VND]], 1, 0)</f>
        <v>0</v>
      </c>
      <c r="J364" s="20">
        <f>IF(G364&lt;='RawData'!$D$201,G364,0)</f>
        <v>109999.94400080963</v>
      </c>
    </row>
    <row r="365" spans="1:10" x14ac:dyDescent="0.15">
      <c r="A365" s="11" t="s">
        <v>410</v>
      </c>
      <c r="B365" s="7">
        <f>VLOOKUP(A365, RawData[], 2, 1)</f>
        <v>0.17</v>
      </c>
      <c r="C365" s="4">
        <v>117000</v>
      </c>
      <c r="D365" s="4">
        <f t="shared" si="33"/>
        <v>109999.94400080963</v>
      </c>
      <c r="E365" s="4">
        <f t="shared" si="29"/>
        <v>165238.72429043663</v>
      </c>
      <c r="F365" s="4">
        <f t="shared" si="30"/>
        <v>534281.10730755492</v>
      </c>
      <c r="G365" s="7">
        <f t="shared" si="32"/>
        <v>109999.94400080963</v>
      </c>
      <c r="H365" s="7" t="str">
        <f t="shared" si="31"/>
        <v>Basic</v>
      </c>
      <c r="I365" s="22">
        <f>IF(OptimizedTable[[#This Row],[MinCost]] &gt; OptimizedTable[[#This Row],[WTP_VND]], 1, 0)</f>
        <v>0</v>
      </c>
      <c r="J365" s="20">
        <f>IF(G365&lt;='RawData'!$D$201,G365,0)</f>
        <v>109999.94400080963</v>
      </c>
    </row>
    <row r="366" spans="1:10" x14ac:dyDescent="0.15">
      <c r="A366" s="11" t="s">
        <v>411</v>
      </c>
      <c r="B366" s="7">
        <f>VLOOKUP(A366, RawData[], 2, 1)</f>
        <v>5.08</v>
      </c>
      <c r="C366" s="4">
        <v>154000</v>
      </c>
      <c r="D366" s="4">
        <f t="shared" si="33"/>
        <v>109999.94400080963</v>
      </c>
      <c r="E366" s="4">
        <f t="shared" si="29"/>
        <v>165238.72429043663</v>
      </c>
      <c r="F366" s="4">
        <f t="shared" si="30"/>
        <v>534281.10730755492</v>
      </c>
      <c r="G366" s="7">
        <f t="shared" si="32"/>
        <v>109999.94400080963</v>
      </c>
      <c r="H366" s="7" t="str">
        <f t="shared" si="31"/>
        <v>Basic</v>
      </c>
      <c r="I366" s="22">
        <f>IF(OptimizedTable[[#This Row],[MinCost]] &gt; OptimizedTable[[#This Row],[WTP_VND]], 1, 0)</f>
        <v>0</v>
      </c>
      <c r="J366" s="20">
        <f>IF(G366&lt;='RawData'!$D$201,G366,0)</f>
        <v>109999.94400080963</v>
      </c>
    </row>
    <row r="367" spans="1:10" x14ac:dyDescent="0.15">
      <c r="A367" s="11" t="s">
        <v>412</v>
      </c>
      <c r="B367" s="7">
        <f>VLOOKUP(A367, RawData[], 2, 1)</f>
        <v>20.48</v>
      </c>
      <c r="C367" s="4">
        <v>235000</v>
      </c>
      <c r="D367" s="4">
        <f t="shared" si="33"/>
        <v>204319.94400080963</v>
      </c>
      <c r="E367" s="4">
        <f t="shared" si="29"/>
        <v>169558.72429043663</v>
      </c>
      <c r="F367" s="4">
        <f t="shared" si="30"/>
        <v>534281.10730755492</v>
      </c>
      <c r="G367" s="7">
        <f t="shared" si="32"/>
        <v>169558.72429043663</v>
      </c>
      <c r="H367" s="7" t="str">
        <f t="shared" si="31"/>
        <v>Advanced</v>
      </c>
      <c r="I367" s="22">
        <f>IF(OptimizedTable[[#This Row],[MinCost]] &gt; OptimizedTable[[#This Row],[WTP_VND]], 1, 0)</f>
        <v>0</v>
      </c>
      <c r="J367" s="20">
        <f>IF(G367&lt;='RawData'!$D$201,G367,0)</f>
        <v>169558.72429043663</v>
      </c>
    </row>
    <row r="368" spans="1:10" x14ac:dyDescent="0.15">
      <c r="A368" s="11" t="s">
        <v>413</v>
      </c>
      <c r="B368" s="7">
        <f>VLOOKUP(A368, RawData[], 2, 1)</f>
        <v>14.65</v>
      </c>
      <c r="C368" s="4">
        <v>250000</v>
      </c>
      <c r="D368" s="4">
        <f t="shared" si="33"/>
        <v>151849.94400080963</v>
      </c>
      <c r="E368" s="4">
        <f t="shared" si="29"/>
        <v>165238.72429043663</v>
      </c>
      <c r="F368" s="4">
        <f t="shared" si="30"/>
        <v>534281.10730755492</v>
      </c>
      <c r="G368" s="7">
        <f t="shared" si="32"/>
        <v>151849.94400080963</v>
      </c>
      <c r="H368" s="7" t="str">
        <f t="shared" si="31"/>
        <v>Basic</v>
      </c>
      <c r="I368" s="22">
        <f>IF(OptimizedTable[[#This Row],[MinCost]] &gt; OptimizedTable[[#This Row],[WTP_VND]], 1, 0)</f>
        <v>0</v>
      </c>
      <c r="J368" s="20">
        <f>IF(G368&lt;='RawData'!$D$201,G368,0)</f>
        <v>151849.94400080963</v>
      </c>
    </row>
    <row r="369" spans="1:10" x14ac:dyDescent="0.15">
      <c r="A369" s="11" t="s">
        <v>414</v>
      </c>
      <c r="B369" s="7">
        <f>VLOOKUP(A369, RawData[], 2, 1)</f>
        <v>22.6</v>
      </c>
      <c r="C369" s="4">
        <v>252000</v>
      </c>
      <c r="D369" s="4">
        <f t="shared" si="33"/>
        <v>223399.94400080963</v>
      </c>
      <c r="E369" s="4">
        <f t="shared" si="29"/>
        <v>188638.72429043666</v>
      </c>
      <c r="F369" s="4">
        <f t="shared" si="30"/>
        <v>534281.10730755492</v>
      </c>
      <c r="G369" s="7">
        <f t="shared" si="32"/>
        <v>188638.72429043666</v>
      </c>
      <c r="H369" s="7" t="str">
        <f t="shared" si="31"/>
        <v>Advanced</v>
      </c>
      <c r="I369" s="22">
        <f>IF(OptimizedTable[[#This Row],[MinCost]] &gt; OptimizedTable[[#This Row],[WTP_VND]], 1, 0)</f>
        <v>0</v>
      </c>
      <c r="J369" s="20">
        <f>IF(G369&lt;='RawData'!$D$201,G369,0)</f>
        <v>188638.72429043666</v>
      </c>
    </row>
    <row r="370" spans="1:10" x14ac:dyDescent="0.15">
      <c r="A370" s="11" t="s">
        <v>415</v>
      </c>
      <c r="B370" s="7">
        <f>VLOOKUP(A370, RawData[], 2, 1)</f>
        <v>12.14</v>
      </c>
      <c r="C370" s="4">
        <v>207000</v>
      </c>
      <c r="D370" s="4">
        <f t="shared" si="33"/>
        <v>129259.94400080963</v>
      </c>
      <c r="E370" s="4">
        <f t="shared" si="29"/>
        <v>165238.72429043663</v>
      </c>
      <c r="F370" s="4">
        <f t="shared" si="30"/>
        <v>534281.10730755492</v>
      </c>
      <c r="G370" s="7">
        <f t="shared" si="32"/>
        <v>129259.94400080963</v>
      </c>
      <c r="H370" s="7" t="str">
        <f t="shared" si="31"/>
        <v>Basic</v>
      </c>
      <c r="I370" s="22">
        <f>IF(OptimizedTable[[#This Row],[MinCost]] &gt; OptimizedTable[[#This Row],[WTP_VND]], 1, 0)</f>
        <v>0</v>
      </c>
      <c r="J370" s="20">
        <f>IF(G370&lt;='RawData'!$D$201,G370,0)</f>
        <v>129259.94400080963</v>
      </c>
    </row>
    <row r="371" spans="1:10" x14ac:dyDescent="0.15">
      <c r="A371" s="11" t="s">
        <v>416</v>
      </c>
      <c r="B371" s="7">
        <f>VLOOKUP(A371, RawData[], 2, 1)</f>
        <v>2.02</v>
      </c>
      <c r="C371" s="4">
        <v>140000</v>
      </c>
      <c r="D371" s="4">
        <f t="shared" si="33"/>
        <v>109999.94400080963</v>
      </c>
      <c r="E371" s="4">
        <f t="shared" si="29"/>
        <v>165238.72429043663</v>
      </c>
      <c r="F371" s="4">
        <f t="shared" si="30"/>
        <v>534281.10730755492</v>
      </c>
      <c r="G371" s="7">
        <f t="shared" si="32"/>
        <v>109999.94400080963</v>
      </c>
      <c r="H371" s="7" t="str">
        <f t="shared" si="31"/>
        <v>Basic</v>
      </c>
      <c r="I371" s="22">
        <f>IF(OptimizedTable[[#This Row],[MinCost]] &gt; OptimizedTable[[#This Row],[WTP_VND]], 1, 0)</f>
        <v>0</v>
      </c>
      <c r="J371" s="20">
        <f>IF(G371&lt;='RawData'!$D$201,G371,0)</f>
        <v>109999.94400080963</v>
      </c>
    </row>
    <row r="372" spans="1:10" x14ac:dyDescent="0.15">
      <c r="A372" s="11" t="s">
        <v>417</v>
      </c>
      <c r="B372" s="7">
        <f>VLOOKUP(A372, RawData[], 2, 1)</f>
        <v>11.49</v>
      </c>
      <c r="C372" s="4">
        <v>201000</v>
      </c>
      <c r="D372" s="4">
        <f t="shared" si="33"/>
        <v>123409.94400080963</v>
      </c>
      <c r="E372" s="4">
        <f t="shared" si="29"/>
        <v>165238.72429043663</v>
      </c>
      <c r="F372" s="4">
        <f t="shared" si="30"/>
        <v>534281.10730755492</v>
      </c>
      <c r="G372" s="7">
        <f t="shared" si="32"/>
        <v>123409.94400080963</v>
      </c>
      <c r="H372" s="7" t="str">
        <f t="shared" si="31"/>
        <v>Basic</v>
      </c>
      <c r="I372" s="22">
        <f>IF(OptimizedTable[[#This Row],[MinCost]] &gt; OptimizedTable[[#This Row],[WTP_VND]], 1, 0)</f>
        <v>0</v>
      </c>
      <c r="J372" s="20">
        <f>IF(G372&lt;='RawData'!$D$201,G372,0)</f>
        <v>123409.94400080963</v>
      </c>
    </row>
    <row r="373" spans="1:10" x14ac:dyDescent="0.15">
      <c r="A373" s="11" t="s">
        <v>418</v>
      </c>
      <c r="B373" s="7">
        <f>VLOOKUP(A373, RawData[], 2, 1)</f>
        <v>15.13</v>
      </c>
      <c r="C373" s="4">
        <v>224000</v>
      </c>
      <c r="D373" s="4">
        <f t="shared" si="33"/>
        <v>156169.94400080963</v>
      </c>
      <c r="E373" s="4">
        <f t="shared" si="29"/>
        <v>165238.72429043663</v>
      </c>
      <c r="F373" s="4">
        <f t="shared" si="30"/>
        <v>534281.10730755492</v>
      </c>
      <c r="G373" s="7">
        <f t="shared" si="32"/>
        <v>156169.94400080963</v>
      </c>
      <c r="H373" s="7" t="str">
        <f t="shared" si="31"/>
        <v>Basic</v>
      </c>
      <c r="I373" s="22">
        <f>IF(OptimizedTable[[#This Row],[MinCost]] &gt; OptimizedTable[[#This Row],[WTP_VND]], 1, 0)</f>
        <v>0</v>
      </c>
      <c r="J373" s="20">
        <f>IF(G373&lt;='RawData'!$D$201,G373,0)</f>
        <v>156169.94400080963</v>
      </c>
    </row>
    <row r="374" spans="1:10" x14ac:dyDescent="0.15">
      <c r="A374" s="11" t="s">
        <v>419</v>
      </c>
      <c r="B374" s="7">
        <f>VLOOKUP(A374, RawData[], 2, 1)</f>
        <v>21.46</v>
      </c>
      <c r="C374" s="4">
        <v>244000</v>
      </c>
      <c r="D374" s="4">
        <f t="shared" si="33"/>
        <v>213139.94400080963</v>
      </c>
      <c r="E374" s="4">
        <f t="shared" si="29"/>
        <v>178378.72429043663</v>
      </c>
      <c r="F374" s="4">
        <f t="shared" si="30"/>
        <v>534281.10730755492</v>
      </c>
      <c r="G374" s="7">
        <f t="shared" si="32"/>
        <v>178378.72429043663</v>
      </c>
      <c r="H374" s="7" t="str">
        <f t="shared" si="31"/>
        <v>Advanced</v>
      </c>
      <c r="I374" s="22">
        <f>IF(OptimizedTable[[#This Row],[MinCost]] &gt; OptimizedTable[[#This Row],[WTP_VND]], 1, 0)</f>
        <v>0</v>
      </c>
      <c r="J374" s="20">
        <f>IF(G374&lt;='RawData'!$D$201,G374,0)</f>
        <v>178378.72429043663</v>
      </c>
    </row>
    <row r="375" spans="1:10" x14ac:dyDescent="0.15">
      <c r="A375" s="11" t="s">
        <v>420</v>
      </c>
      <c r="B375" s="7">
        <f>VLOOKUP(A375, RawData[], 2, 1)</f>
        <v>12.45</v>
      </c>
      <c r="C375" s="4">
        <v>195000</v>
      </c>
      <c r="D375" s="4">
        <f t="shared" si="33"/>
        <v>132049.94400080963</v>
      </c>
      <c r="E375" s="4">
        <f t="shared" si="29"/>
        <v>165238.72429043663</v>
      </c>
      <c r="F375" s="4">
        <f t="shared" si="30"/>
        <v>534281.10730755492</v>
      </c>
      <c r="G375" s="7">
        <f t="shared" si="32"/>
        <v>132049.94400080963</v>
      </c>
      <c r="H375" s="7" t="str">
        <f t="shared" si="31"/>
        <v>Basic</v>
      </c>
      <c r="I375" s="22">
        <f>IF(OptimizedTable[[#This Row],[MinCost]] &gt; OptimizedTable[[#This Row],[WTP_VND]], 1, 0)</f>
        <v>0</v>
      </c>
      <c r="J375" s="20">
        <f>IF(G375&lt;='RawData'!$D$201,G375,0)</f>
        <v>132049.94400080963</v>
      </c>
    </row>
    <row r="376" spans="1:10" x14ac:dyDescent="0.15">
      <c r="A376" s="11" t="s">
        <v>421</v>
      </c>
      <c r="B376" s="7">
        <f>VLOOKUP(A376, RawData[], 2, 1)</f>
        <v>1.48</v>
      </c>
      <c r="C376" s="4">
        <v>137000</v>
      </c>
      <c r="D376" s="4">
        <f t="shared" si="33"/>
        <v>109999.94400080963</v>
      </c>
      <c r="E376" s="4">
        <f t="shared" si="29"/>
        <v>165238.72429043663</v>
      </c>
      <c r="F376" s="4">
        <f t="shared" si="30"/>
        <v>534281.10730755492</v>
      </c>
      <c r="G376" s="7">
        <f t="shared" si="32"/>
        <v>109999.94400080963</v>
      </c>
      <c r="H376" s="7" t="str">
        <f t="shared" si="31"/>
        <v>Basic</v>
      </c>
      <c r="I376" s="22">
        <f>IF(OptimizedTable[[#This Row],[MinCost]] &gt; OptimizedTable[[#This Row],[WTP_VND]], 1, 0)</f>
        <v>0</v>
      </c>
      <c r="J376" s="20">
        <f>IF(G376&lt;='RawData'!$D$201,G376,0)</f>
        <v>109999.94400080963</v>
      </c>
    </row>
    <row r="377" spans="1:10" x14ac:dyDescent="0.15">
      <c r="A377" s="11" t="s">
        <v>422</v>
      </c>
      <c r="B377" s="7">
        <f>VLOOKUP(A377, RawData[], 2, 1)</f>
        <v>1.87</v>
      </c>
      <c r="C377" s="4">
        <v>165000</v>
      </c>
      <c r="D377" s="4">
        <f t="shared" si="33"/>
        <v>109999.94400080963</v>
      </c>
      <c r="E377" s="4">
        <f t="shared" si="29"/>
        <v>165238.72429043663</v>
      </c>
      <c r="F377" s="4">
        <f t="shared" si="30"/>
        <v>534281.10730755492</v>
      </c>
      <c r="G377" s="7">
        <f t="shared" si="32"/>
        <v>109999.94400080963</v>
      </c>
      <c r="H377" s="7" t="str">
        <f t="shared" si="31"/>
        <v>Basic</v>
      </c>
      <c r="I377" s="22">
        <f>IF(OptimizedTable[[#This Row],[MinCost]] &gt; OptimizedTable[[#This Row],[WTP_VND]], 1, 0)</f>
        <v>0</v>
      </c>
      <c r="J377" s="20">
        <f>IF(G377&lt;='RawData'!$D$201,G377,0)</f>
        <v>109999.94400080963</v>
      </c>
    </row>
    <row r="378" spans="1:10" x14ac:dyDescent="0.15">
      <c r="A378" s="11" t="s">
        <v>423</v>
      </c>
      <c r="B378" s="7">
        <f>VLOOKUP(A378, RawData[], 2, 1)</f>
        <v>13.25</v>
      </c>
      <c r="C378" s="4">
        <v>225000</v>
      </c>
      <c r="D378" s="4">
        <f t="shared" si="33"/>
        <v>139249.94400080963</v>
      </c>
      <c r="E378" s="4">
        <f t="shared" si="29"/>
        <v>165238.72429043663</v>
      </c>
      <c r="F378" s="4">
        <f t="shared" si="30"/>
        <v>534281.10730755492</v>
      </c>
      <c r="G378" s="7">
        <f t="shared" si="32"/>
        <v>139249.94400080963</v>
      </c>
      <c r="H378" s="7" t="str">
        <f t="shared" si="31"/>
        <v>Basic</v>
      </c>
      <c r="I378" s="22">
        <f>IF(OptimizedTable[[#This Row],[MinCost]] &gt; OptimizedTable[[#This Row],[WTP_VND]], 1, 0)</f>
        <v>0</v>
      </c>
      <c r="J378" s="20">
        <f>IF(G378&lt;='RawData'!$D$201,G378,0)</f>
        <v>139249.94400080963</v>
      </c>
    </row>
    <row r="379" spans="1:10" x14ac:dyDescent="0.15">
      <c r="A379" s="11" t="s">
        <v>424</v>
      </c>
      <c r="B379" s="7">
        <f>VLOOKUP(A379, RawData[], 2, 1)</f>
        <v>8.25</v>
      </c>
      <c r="C379" s="4">
        <v>164000</v>
      </c>
      <c r="D379" s="4">
        <f t="shared" si="33"/>
        <v>109999.94400080963</v>
      </c>
      <c r="E379" s="4">
        <f t="shared" si="29"/>
        <v>165238.72429043663</v>
      </c>
      <c r="F379" s="4">
        <f t="shared" si="30"/>
        <v>534281.10730755492</v>
      </c>
      <c r="G379" s="7">
        <f t="shared" si="32"/>
        <v>109999.94400080963</v>
      </c>
      <c r="H379" s="7" t="str">
        <f t="shared" si="31"/>
        <v>Basic</v>
      </c>
      <c r="I379" s="22">
        <f>IF(OptimizedTable[[#This Row],[MinCost]] &gt; OptimizedTable[[#This Row],[WTP_VND]], 1, 0)</f>
        <v>0</v>
      </c>
      <c r="J379" s="20">
        <f>IF(G379&lt;='RawData'!$D$201,G379,0)</f>
        <v>109999.94400080963</v>
      </c>
    </row>
    <row r="380" spans="1:10" x14ac:dyDescent="0.15">
      <c r="A380" s="11" t="s">
        <v>425</v>
      </c>
      <c r="B380" s="7">
        <f>VLOOKUP(A380, RawData[], 2, 1)</f>
        <v>113.47</v>
      </c>
      <c r="C380" s="4">
        <v>687000</v>
      </c>
      <c r="D380" s="4">
        <f t="shared" si="33"/>
        <v>1041229.9440008097</v>
      </c>
      <c r="E380" s="4">
        <f t="shared" si="29"/>
        <v>1006468.7242904366</v>
      </c>
      <c r="F380" s="4">
        <f t="shared" si="30"/>
        <v>534281.10730755492</v>
      </c>
      <c r="G380" s="7">
        <f t="shared" si="32"/>
        <v>534281.10730755492</v>
      </c>
      <c r="H380" s="7" t="str">
        <f t="shared" si="31"/>
        <v>Unlimited</v>
      </c>
      <c r="I380" s="22">
        <f>IF(OptimizedTable[[#This Row],[MinCost]] &gt; OptimizedTable[[#This Row],[WTP_VND]], 1, 0)</f>
        <v>0</v>
      </c>
      <c r="J380" s="20">
        <f>IF(G380&lt;='RawData'!$D$201,G380,0)</f>
        <v>534281.10730755492</v>
      </c>
    </row>
    <row r="381" spans="1:10" x14ac:dyDescent="0.15">
      <c r="A381" s="11" t="s">
        <v>426</v>
      </c>
      <c r="B381" s="7">
        <f>VLOOKUP(A381, RawData[], 2, 1)</f>
        <v>32.06</v>
      </c>
      <c r="C381" s="4">
        <v>333000</v>
      </c>
      <c r="D381" s="4">
        <f t="shared" si="33"/>
        <v>308539.94400080969</v>
      </c>
      <c r="E381" s="4">
        <f t="shared" si="29"/>
        <v>273778.72429043666</v>
      </c>
      <c r="F381" s="4">
        <f t="shared" si="30"/>
        <v>534281.10730755492</v>
      </c>
      <c r="G381" s="7">
        <f t="shared" si="32"/>
        <v>273778.72429043666</v>
      </c>
      <c r="H381" s="7" t="str">
        <f t="shared" si="31"/>
        <v>Advanced</v>
      </c>
      <c r="I381" s="22">
        <f>IF(OptimizedTable[[#This Row],[MinCost]] &gt; OptimizedTable[[#This Row],[WTP_VND]], 1, 0)</f>
        <v>0</v>
      </c>
      <c r="J381" s="20">
        <f>IF(G381&lt;='RawData'!$D$201,G381,0)</f>
        <v>273778.72429043666</v>
      </c>
    </row>
    <row r="382" spans="1:10" x14ac:dyDescent="0.15">
      <c r="A382" s="11" t="s">
        <v>427</v>
      </c>
      <c r="B382" s="7">
        <f>VLOOKUP(A382, RawData[], 2, 1)</f>
        <v>1.38</v>
      </c>
      <c r="C382" s="4">
        <v>176000</v>
      </c>
      <c r="D382" s="4">
        <f t="shared" si="33"/>
        <v>109999.94400080963</v>
      </c>
      <c r="E382" s="4">
        <f t="shared" si="29"/>
        <v>165238.72429043663</v>
      </c>
      <c r="F382" s="4">
        <f t="shared" si="30"/>
        <v>534281.10730755492</v>
      </c>
      <c r="G382" s="7">
        <f t="shared" si="32"/>
        <v>109999.94400080963</v>
      </c>
      <c r="H382" s="7" t="str">
        <f t="shared" si="31"/>
        <v>Basic</v>
      </c>
      <c r="I382" s="22">
        <f>IF(OptimizedTable[[#This Row],[MinCost]] &gt; OptimizedTable[[#This Row],[WTP_VND]], 1, 0)</f>
        <v>0</v>
      </c>
      <c r="J382" s="20">
        <f>IF(G382&lt;='RawData'!$D$201,G382,0)</f>
        <v>109999.94400080963</v>
      </c>
    </row>
    <row r="383" spans="1:10" x14ac:dyDescent="0.15">
      <c r="A383" s="11" t="s">
        <v>428</v>
      </c>
      <c r="B383" s="7">
        <f>VLOOKUP(A383, RawData[], 2, 1)</f>
        <v>26.29</v>
      </c>
      <c r="C383" s="4">
        <v>272000</v>
      </c>
      <c r="D383" s="4">
        <f t="shared" si="33"/>
        <v>256609.94400080963</v>
      </c>
      <c r="E383" s="4">
        <f t="shared" si="29"/>
        <v>221848.72429043663</v>
      </c>
      <c r="F383" s="4">
        <f t="shared" si="30"/>
        <v>534281.10730755492</v>
      </c>
      <c r="G383" s="7">
        <f t="shared" si="32"/>
        <v>221848.72429043663</v>
      </c>
      <c r="H383" s="7" t="str">
        <f t="shared" si="31"/>
        <v>Advanced</v>
      </c>
      <c r="I383" s="22">
        <f>IF(OptimizedTable[[#This Row],[MinCost]] &gt; OptimizedTable[[#This Row],[WTP_VND]], 1, 0)</f>
        <v>0</v>
      </c>
      <c r="J383" s="20">
        <f>IF(G383&lt;='RawData'!$D$201,G383,0)</f>
        <v>221848.72429043663</v>
      </c>
    </row>
    <row r="384" spans="1:10" x14ac:dyDescent="0.15">
      <c r="A384" s="11" t="s">
        <v>429</v>
      </c>
      <c r="B384" s="7">
        <f>VLOOKUP(A384, RawData[], 2, 1)</f>
        <v>14.71</v>
      </c>
      <c r="C384" s="4">
        <v>202000</v>
      </c>
      <c r="D384" s="4">
        <f t="shared" si="33"/>
        <v>152389.94400080963</v>
      </c>
      <c r="E384" s="4">
        <f t="shared" si="29"/>
        <v>165238.72429043663</v>
      </c>
      <c r="F384" s="4">
        <f t="shared" si="30"/>
        <v>534281.10730755492</v>
      </c>
      <c r="G384" s="7">
        <f t="shared" si="32"/>
        <v>152389.94400080963</v>
      </c>
      <c r="H384" s="7" t="str">
        <f t="shared" si="31"/>
        <v>Basic</v>
      </c>
      <c r="I384" s="22">
        <f>IF(OptimizedTable[[#This Row],[MinCost]] &gt; OptimizedTable[[#This Row],[WTP_VND]], 1, 0)</f>
        <v>0</v>
      </c>
      <c r="J384" s="20">
        <f>IF(G384&lt;='RawData'!$D$201,G384,0)</f>
        <v>152389.94400080963</v>
      </c>
    </row>
    <row r="385" spans="1:10" x14ac:dyDescent="0.15">
      <c r="A385" s="11" t="s">
        <v>430</v>
      </c>
      <c r="B385" s="7">
        <f>VLOOKUP(A385, RawData[], 2, 1)</f>
        <v>6.97</v>
      </c>
      <c r="C385" s="4">
        <v>178000</v>
      </c>
      <c r="D385" s="4">
        <f t="shared" si="33"/>
        <v>109999.94400080963</v>
      </c>
      <c r="E385" s="4">
        <f t="shared" si="29"/>
        <v>165238.72429043663</v>
      </c>
      <c r="F385" s="4">
        <f t="shared" si="30"/>
        <v>534281.10730755492</v>
      </c>
      <c r="G385" s="7">
        <f t="shared" si="32"/>
        <v>109999.94400080963</v>
      </c>
      <c r="H385" s="7" t="str">
        <f t="shared" si="31"/>
        <v>Basic</v>
      </c>
      <c r="I385" s="22">
        <f>IF(OptimizedTable[[#This Row],[MinCost]] &gt; OptimizedTable[[#This Row],[WTP_VND]], 1, 0)</f>
        <v>0</v>
      </c>
      <c r="J385" s="20">
        <f>IF(G385&lt;='RawData'!$D$201,G385,0)</f>
        <v>109999.94400080963</v>
      </c>
    </row>
    <row r="386" spans="1:10" x14ac:dyDescent="0.15">
      <c r="A386" s="11" t="s">
        <v>431</v>
      </c>
      <c r="B386" s="7">
        <f>VLOOKUP(A386, RawData[], 2, 1)</f>
        <v>16.46</v>
      </c>
      <c r="C386" s="4">
        <v>230000</v>
      </c>
      <c r="D386" s="4">
        <f t="shared" si="33"/>
        <v>168139.94400080963</v>
      </c>
      <c r="E386" s="4">
        <f t="shared" ref="E386:E449" si="34">$M$8 + $M$10 * (MAX(0,B386-$N$8))</f>
        <v>165238.72429043663</v>
      </c>
      <c r="F386" s="4">
        <f t="shared" ref="F386:F449" si="35">$M$9 + $M$10 * (MAX(0,B386-$N$9))</f>
        <v>534281.10730755492</v>
      </c>
      <c r="G386" s="7">
        <f t="shared" si="32"/>
        <v>165238.72429043663</v>
      </c>
      <c r="H386" s="7" t="str">
        <f t="shared" ref="H386:H449" si="36">IF(G386=D386,"Basic",IF(G386=E386,"Advanced","Unlimited"))</f>
        <v>Advanced</v>
      </c>
      <c r="I386" s="22">
        <f>IF(OptimizedTable[[#This Row],[MinCost]] &gt; OptimizedTable[[#This Row],[WTP_VND]], 1, 0)</f>
        <v>0</v>
      </c>
      <c r="J386" s="20">
        <f>IF(G386&lt;='RawData'!$D$201,G386,0)</f>
        <v>165238.72429043663</v>
      </c>
    </row>
    <row r="387" spans="1:10" x14ac:dyDescent="0.15">
      <c r="A387" s="11" t="s">
        <v>432</v>
      </c>
      <c r="B387" s="7">
        <f>VLOOKUP(A387, RawData[], 2, 1)</f>
        <v>0.78</v>
      </c>
      <c r="C387" s="4">
        <v>143000</v>
      </c>
      <c r="D387" s="4">
        <f t="shared" si="33"/>
        <v>109999.94400080963</v>
      </c>
      <c r="E387" s="4">
        <f t="shared" si="34"/>
        <v>165238.72429043663</v>
      </c>
      <c r="F387" s="4">
        <f t="shared" si="35"/>
        <v>534281.10730755492</v>
      </c>
      <c r="G387" s="7">
        <f t="shared" ref="G387:G450" si="37">MIN(D387:F387)</f>
        <v>109999.94400080963</v>
      </c>
      <c r="H387" s="7" t="str">
        <f t="shared" si="36"/>
        <v>Basic</v>
      </c>
      <c r="I387" s="22">
        <f>IF(OptimizedTable[[#This Row],[MinCost]] &gt; OptimizedTable[[#This Row],[WTP_VND]], 1, 0)</f>
        <v>0</v>
      </c>
      <c r="J387" s="20">
        <f>IF(G387&lt;='RawData'!$D$201,G387,0)</f>
        <v>109999.94400080963</v>
      </c>
    </row>
    <row r="388" spans="1:10" x14ac:dyDescent="0.15">
      <c r="A388" s="11" t="s">
        <v>433</v>
      </c>
      <c r="B388" s="7">
        <f>VLOOKUP(A388, RawData[], 2, 1)</f>
        <v>26.63</v>
      </c>
      <c r="C388" s="4">
        <v>286000</v>
      </c>
      <c r="D388" s="4">
        <f t="shared" si="33"/>
        <v>259669.94400080963</v>
      </c>
      <c r="E388" s="4">
        <f t="shared" si="34"/>
        <v>224908.72429043663</v>
      </c>
      <c r="F388" s="4">
        <f t="shared" si="35"/>
        <v>534281.10730755492</v>
      </c>
      <c r="G388" s="7">
        <f t="shared" si="37"/>
        <v>224908.72429043663</v>
      </c>
      <c r="H388" s="7" t="str">
        <f t="shared" si="36"/>
        <v>Advanced</v>
      </c>
      <c r="I388" s="22">
        <f>IF(OptimizedTable[[#This Row],[MinCost]] &gt; OptimizedTable[[#This Row],[WTP_VND]], 1, 0)</f>
        <v>0</v>
      </c>
      <c r="J388" s="20">
        <f>IF(G388&lt;='RawData'!$D$201,G388,0)</f>
        <v>224908.72429043663</v>
      </c>
    </row>
    <row r="389" spans="1:10" x14ac:dyDescent="0.15">
      <c r="A389" s="11" t="s">
        <v>434</v>
      </c>
      <c r="B389" s="7">
        <f>VLOOKUP(A389, RawData[], 2, 1)</f>
        <v>13.8</v>
      </c>
      <c r="C389" s="4">
        <v>225000</v>
      </c>
      <c r="D389" s="4">
        <f t="shared" si="33"/>
        <v>144199.94400080963</v>
      </c>
      <c r="E389" s="4">
        <f t="shared" si="34"/>
        <v>165238.72429043663</v>
      </c>
      <c r="F389" s="4">
        <f t="shared" si="35"/>
        <v>534281.10730755492</v>
      </c>
      <c r="G389" s="7">
        <f t="shared" si="37"/>
        <v>144199.94400080963</v>
      </c>
      <c r="H389" s="7" t="str">
        <f t="shared" si="36"/>
        <v>Basic</v>
      </c>
      <c r="I389" s="22">
        <f>IF(OptimizedTable[[#This Row],[MinCost]] &gt; OptimizedTable[[#This Row],[WTP_VND]], 1, 0)</f>
        <v>0</v>
      </c>
      <c r="J389" s="20">
        <f>IF(G389&lt;='RawData'!$D$201,G389,0)</f>
        <v>144199.94400080963</v>
      </c>
    </row>
    <row r="390" spans="1:10" x14ac:dyDescent="0.15">
      <c r="A390" s="11" t="s">
        <v>435</v>
      </c>
      <c r="B390" s="7">
        <f>VLOOKUP(A390, RawData[], 2, 1)</f>
        <v>3.68</v>
      </c>
      <c r="C390" s="4">
        <v>161000</v>
      </c>
      <c r="D390" s="4">
        <f t="shared" si="33"/>
        <v>109999.94400080963</v>
      </c>
      <c r="E390" s="4">
        <f t="shared" si="34"/>
        <v>165238.72429043663</v>
      </c>
      <c r="F390" s="4">
        <f t="shared" si="35"/>
        <v>534281.10730755492</v>
      </c>
      <c r="G390" s="7">
        <f t="shared" si="37"/>
        <v>109999.94400080963</v>
      </c>
      <c r="H390" s="7" t="str">
        <f t="shared" si="36"/>
        <v>Basic</v>
      </c>
      <c r="I390" s="22">
        <f>IF(OptimizedTable[[#This Row],[MinCost]] &gt; OptimizedTable[[#This Row],[WTP_VND]], 1, 0)</f>
        <v>0</v>
      </c>
      <c r="J390" s="20">
        <f>IF(G390&lt;='RawData'!$D$201,G390,0)</f>
        <v>109999.94400080963</v>
      </c>
    </row>
    <row r="391" spans="1:10" x14ac:dyDescent="0.15">
      <c r="A391" s="11" t="s">
        <v>436</v>
      </c>
      <c r="B391" s="7">
        <f>VLOOKUP(A391, RawData[], 2, 1)</f>
        <v>5.05</v>
      </c>
      <c r="C391" s="4">
        <v>163000</v>
      </c>
      <c r="D391" s="4">
        <f t="shared" si="33"/>
        <v>109999.94400080963</v>
      </c>
      <c r="E391" s="4">
        <f t="shared" si="34"/>
        <v>165238.72429043663</v>
      </c>
      <c r="F391" s="4">
        <f t="shared" si="35"/>
        <v>534281.10730755492</v>
      </c>
      <c r="G391" s="7">
        <f t="shared" si="37"/>
        <v>109999.94400080963</v>
      </c>
      <c r="H391" s="7" t="str">
        <f t="shared" si="36"/>
        <v>Basic</v>
      </c>
      <c r="I391" s="22">
        <f>IF(OptimizedTable[[#This Row],[MinCost]] &gt; OptimizedTable[[#This Row],[WTP_VND]], 1, 0)</f>
        <v>0</v>
      </c>
      <c r="J391" s="20">
        <f>IF(G391&lt;='RawData'!$D$201,G391,0)</f>
        <v>109999.94400080963</v>
      </c>
    </row>
    <row r="392" spans="1:10" x14ac:dyDescent="0.15">
      <c r="A392" s="11" t="s">
        <v>437</v>
      </c>
      <c r="B392" s="7">
        <f>VLOOKUP(A392, RawData[], 2, 1)</f>
        <v>5.16</v>
      </c>
      <c r="C392" s="4">
        <v>166000</v>
      </c>
      <c r="D392" s="4">
        <f t="shared" si="33"/>
        <v>109999.94400080963</v>
      </c>
      <c r="E392" s="4">
        <f t="shared" si="34"/>
        <v>165238.72429043663</v>
      </c>
      <c r="F392" s="4">
        <f t="shared" si="35"/>
        <v>534281.10730755492</v>
      </c>
      <c r="G392" s="7">
        <f t="shared" si="37"/>
        <v>109999.94400080963</v>
      </c>
      <c r="H392" s="7" t="str">
        <f t="shared" si="36"/>
        <v>Basic</v>
      </c>
      <c r="I392" s="22">
        <f>IF(OptimizedTable[[#This Row],[MinCost]] &gt; OptimizedTable[[#This Row],[WTP_VND]], 1, 0)</f>
        <v>0</v>
      </c>
      <c r="J392" s="20">
        <f>IF(G392&lt;='RawData'!$D$201,G392,0)</f>
        <v>109999.94400080963</v>
      </c>
    </row>
    <row r="393" spans="1:10" x14ac:dyDescent="0.15">
      <c r="A393" s="11" t="s">
        <v>438</v>
      </c>
      <c r="B393" s="7">
        <f>VLOOKUP(A393, RawData[], 2, 1)</f>
        <v>0.38</v>
      </c>
      <c r="C393" s="4">
        <v>137000</v>
      </c>
      <c r="D393" s="4">
        <f t="shared" si="33"/>
        <v>109999.94400080963</v>
      </c>
      <c r="E393" s="4">
        <f t="shared" si="34"/>
        <v>165238.72429043663</v>
      </c>
      <c r="F393" s="4">
        <f t="shared" si="35"/>
        <v>534281.10730755492</v>
      </c>
      <c r="G393" s="7">
        <f t="shared" si="37"/>
        <v>109999.94400080963</v>
      </c>
      <c r="H393" s="7" t="str">
        <f t="shared" si="36"/>
        <v>Basic</v>
      </c>
      <c r="I393" s="22">
        <f>IF(OptimizedTable[[#This Row],[MinCost]] &gt; OptimizedTable[[#This Row],[WTP_VND]], 1, 0)</f>
        <v>0</v>
      </c>
      <c r="J393" s="20">
        <f>IF(G393&lt;='RawData'!$D$201,G393,0)</f>
        <v>109999.94400080963</v>
      </c>
    </row>
    <row r="394" spans="1:10" x14ac:dyDescent="0.15">
      <c r="A394" s="11" t="s">
        <v>439</v>
      </c>
      <c r="B394" s="7">
        <f>VLOOKUP(A394, RawData[], 2, 1)</f>
        <v>7.7</v>
      </c>
      <c r="C394" s="4">
        <v>186000</v>
      </c>
      <c r="D394" s="4">
        <f t="shared" ref="D394:D457" si="38">$M$7 + $M$10 * (MAX(0,B394-$N$7))</f>
        <v>109999.94400080963</v>
      </c>
      <c r="E394" s="4">
        <f t="shared" si="34"/>
        <v>165238.72429043663</v>
      </c>
      <c r="F394" s="4">
        <f t="shared" si="35"/>
        <v>534281.10730755492</v>
      </c>
      <c r="G394" s="7">
        <f t="shared" si="37"/>
        <v>109999.94400080963</v>
      </c>
      <c r="H394" s="7" t="str">
        <f t="shared" si="36"/>
        <v>Basic</v>
      </c>
      <c r="I394" s="22">
        <f>IF(OptimizedTable[[#This Row],[MinCost]] &gt; OptimizedTable[[#This Row],[WTP_VND]], 1, 0)</f>
        <v>0</v>
      </c>
      <c r="J394" s="20">
        <f>IF(G394&lt;='RawData'!$D$201,G394,0)</f>
        <v>109999.94400080963</v>
      </c>
    </row>
    <row r="395" spans="1:10" x14ac:dyDescent="0.15">
      <c r="A395" s="11" t="s">
        <v>440</v>
      </c>
      <c r="B395" s="7">
        <f>VLOOKUP(A395, RawData[], 2, 1)</f>
        <v>12.84</v>
      </c>
      <c r="C395" s="4">
        <v>213000</v>
      </c>
      <c r="D395" s="4">
        <f t="shared" si="38"/>
        <v>135559.94400080963</v>
      </c>
      <c r="E395" s="4">
        <f t="shared" si="34"/>
        <v>165238.72429043663</v>
      </c>
      <c r="F395" s="4">
        <f t="shared" si="35"/>
        <v>534281.10730755492</v>
      </c>
      <c r="G395" s="7">
        <f t="shared" si="37"/>
        <v>135559.94400080963</v>
      </c>
      <c r="H395" s="7" t="str">
        <f t="shared" si="36"/>
        <v>Basic</v>
      </c>
      <c r="I395" s="22">
        <f>IF(OptimizedTable[[#This Row],[MinCost]] &gt; OptimizedTable[[#This Row],[WTP_VND]], 1, 0)</f>
        <v>0</v>
      </c>
      <c r="J395" s="20">
        <f>IF(G395&lt;='RawData'!$D$201,G395,0)</f>
        <v>135559.94400080963</v>
      </c>
    </row>
    <row r="396" spans="1:10" x14ac:dyDescent="0.15">
      <c r="A396" s="11" t="s">
        <v>441</v>
      </c>
      <c r="B396" s="7">
        <f>VLOOKUP(A396, RawData[], 2, 1)</f>
        <v>0.23</v>
      </c>
      <c r="C396" s="4">
        <v>129000</v>
      </c>
      <c r="D396" s="4">
        <f t="shared" si="38"/>
        <v>109999.94400080963</v>
      </c>
      <c r="E396" s="4">
        <f t="shared" si="34"/>
        <v>165238.72429043663</v>
      </c>
      <c r="F396" s="4">
        <f t="shared" si="35"/>
        <v>534281.10730755492</v>
      </c>
      <c r="G396" s="7">
        <f t="shared" si="37"/>
        <v>109999.94400080963</v>
      </c>
      <c r="H396" s="7" t="str">
        <f t="shared" si="36"/>
        <v>Basic</v>
      </c>
      <c r="I396" s="22">
        <f>IF(OptimizedTable[[#This Row],[MinCost]] &gt; OptimizedTable[[#This Row],[WTP_VND]], 1, 0)</f>
        <v>0</v>
      </c>
      <c r="J396" s="20">
        <f>IF(G396&lt;='RawData'!$D$201,G396,0)</f>
        <v>109999.94400080963</v>
      </c>
    </row>
    <row r="397" spans="1:10" x14ac:dyDescent="0.15">
      <c r="A397" s="11" t="s">
        <v>442</v>
      </c>
      <c r="B397" s="7">
        <f>VLOOKUP(A397, RawData[], 2, 1)</f>
        <v>1.92</v>
      </c>
      <c r="C397" s="4">
        <v>163000</v>
      </c>
      <c r="D397" s="4">
        <f t="shared" si="38"/>
        <v>109999.94400080963</v>
      </c>
      <c r="E397" s="4">
        <f t="shared" si="34"/>
        <v>165238.72429043663</v>
      </c>
      <c r="F397" s="4">
        <f t="shared" si="35"/>
        <v>534281.10730755492</v>
      </c>
      <c r="G397" s="7">
        <f t="shared" si="37"/>
        <v>109999.94400080963</v>
      </c>
      <c r="H397" s="7" t="str">
        <f t="shared" si="36"/>
        <v>Basic</v>
      </c>
      <c r="I397" s="22">
        <f>IF(OptimizedTable[[#This Row],[MinCost]] &gt; OptimizedTable[[#This Row],[WTP_VND]], 1, 0)</f>
        <v>0</v>
      </c>
      <c r="J397" s="20">
        <f>IF(G397&lt;='RawData'!$D$201,G397,0)</f>
        <v>109999.94400080963</v>
      </c>
    </row>
    <row r="398" spans="1:10" x14ac:dyDescent="0.15">
      <c r="A398" s="11" t="s">
        <v>443</v>
      </c>
      <c r="B398" s="7">
        <f>VLOOKUP(A398, RawData[], 2, 1)</f>
        <v>27.33</v>
      </c>
      <c r="C398" s="4">
        <v>276000</v>
      </c>
      <c r="D398" s="4">
        <f t="shared" si="38"/>
        <v>265969.94400080957</v>
      </c>
      <c r="E398" s="4">
        <f t="shared" si="34"/>
        <v>231208.7242904366</v>
      </c>
      <c r="F398" s="4">
        <f t="shared" si="35"/>
        <v>534281.10730755492</v>
      </c>
      <c r="G398" s="7">
        <f t="shared" si="37"/>
        <v>231208.7242904366</v>
      </c>
      <c r="H398" s="7" t="str">
        <f t="shared" si="36"/>
        <v>Advanced</v>
      </c>
      <c r="I398" s="22">
        <f>IF(OptimizedTable[[#This Row],[MinCost]] &gt; OptimizedTable[[#This Row],[WTP_VND]], 1, 0)</f>
        <v>0</v>
      </c>
      <c r="J398" s="20">
        <f>IF(G398&lt;='RawData'!$D$201,G398,0)</f>
        <v>231208.7242904366</v>
      </c>
    </row>
    <row r="399" spans="1:10" x14ac:dyDescent="0.15">
      <c r="A399" s="11" t="s">
        <v>444</v>
      </c>
      <c r="B399" s="7">
        <f>VLOOKUP(A399, RawData[], 2, 1)</f>
        <v>13.38</v>
      </c>
      <c r="C399" s="4">
        <v>219000</v>
      </c>
      <c r="D399" s="4">
        <f t="shared" si="38"/>
        <v>140419.94400080963</v>
      </c>
      <c r="E399" s="4">
        <f t="shared" si="34"/>
        <v>165238.72429043663</v>
      </c>
      <c r="F399" s="4">
        <f t="shared" si="35"/>
        <v>534281.10730755492</v>
      </c>
      <c r="G399" s="7">
        <f t="shared" si="37"/>
        <v>140419.94400080963</v>
      </c>
      <c r="H399" s="7" t="str">
        <f t="shared" si="36"/>
        <v>Basic</v>
      </c>
      <c r="I399" s="22">
        <f>IF(OptimizedTable[[#This Row],[MinCost]] &gt; OptimizedTable[[#This Row],[WTP_VND]], 1, 0)</f>
        <v>0</v>
      </c>
      <c r="J399" s="20">
        <f>IF(G399&lt;='RawData'!$D$201,G399,0)</f>
        <v>140419.94400080963</v>
      </c>
    </row>
    <row r="400" spans="1:10" x14ac:dyDescent="0.15">
      <c r="A400" s="11" t="s">
        <v>445</v>
      </c>
      <c r="B400" s="7">
        <f>VLOOKUP(A400, RawData[], 2, 1)</f>
        <v>56.35</v>
      </c>
      <c r="C400" s="4">
        <v>425000</v>
      </c>
      <c r="D400" s="4">
        <f t="shared" si="38"/>
        <v>527149.94400080969</v>
      </c>
      <c r="E400" s="4">
        <f t="shared" si="34"/>
        <v>492388.7242904366</v>
      </c>
      <c r="F400" s="4">
        <f t="shared" si="35"/>
        <v>534281.10730755492</v>
      </c>
      <c r="G400" s="7">
        <f t="shared" si="37"/>
        <v>492388.7242904366</v>
      </c>
      <c r="H400" s="7" t="str">
        <f t="shared" si="36"/>
        <v>Advanced</v>
      </c>
      <c r="I400" s="22">
        <f>IF(OptimizedTable[[#This Row],[MinCost]] &gt; OptimizedTable[[#This Row],[WTP_VND]], 1, 0)</f>
        <v>1</v>
      </c>
      <c r="J400" s="20">
        <f>IF(G400&lt;='RawData'!$D$201,G400,0)</f>
        <v>492388.7242904366</v>
      </c>
    </row>
    <row r="401" spans="1:10" x14ac:dyDescent="0.15">
      <c r="A401" s="11" t="s">
        <v>446</v>
      </c>
      <c r="B401" s="7">
        <f>VLOOKUP(A401, RawData[], 2, 1)</f>
        <v>0.27</v>
      </c>
      <c r="C401" s="4">
        <v>143000</v>
      </c>
      <c r="D401" s="4">
        <f t="shared" si="38"/>
        <v>109999.94400080963</v>
      </c>
      <c r="E401" s="4">
        <f t="shared" si="34"/>
        <v>165238.72429043663</v>
      </c>
      <c r="F401" s="4">
        <f t="shared" si="35"/>
        <v>534281.10730755492</v>
      </c>
      <c r="G401" s="7">
        <f t="shared" si="37"/>
        <v>109999.94400080963</v>
      </c>
      <c r="H401" s="7" t="str">
        <f t="shared" si="36"/>
        <v>Basic</v>
      </c>
      <c r="I401" s="22">
        <f>IF(OptimizedTable[[#This Row],[MinCost]] &gt; OptimizedTable[[#This Row],[WTP_VND]], 1, 0)</f>
        <v>0</v>
      </c>
      <c r="J401" s="20">
        <f>IF(G401&lt;='RawData'!$D$201,G401,0)</f>
        <v>109999.94400080963</v>
      </c>
    </row>
    <row r="402" spans="1:10" x14ac:dyDescent="0.15">
      <c r="A402" s="11" t="s">
        <v>447</v>
      </c>
      <c r="B402" s="7">
        <f>VLOOKUP(A402, RawData[], 2, 1)</f>
        <v>0.12</v>
      </c>
      <c r="C402" s="4">
        <v>133000</v>
      </c>
      <c r="D402" s="4">
        <f t="shared" si="38"/>
        <v>109999.94400080963</v>
      </c>
      <c r="E402" s="4">
        <f t="shared" si="34"/>
        <v>165238.72429043663</v>
      </c>
      <c r="F402" s="4">
        <f t="shared" si="35"/>
        <v>534281.10730755492</v>
      </c>
      <c r="G402" s="7">
        <f t="shared" si="37"/>
        <v>109999.94400080963</v>
      </c>
      <c r="H402" s="7" t="str">
        <f t="shared" si="36"/>
        <v>Basic</v>
      </c>
      <c r="I402" s="22">
        <f>IF(OptimizedTable[[#This Row],[MinCost]] &gt; OptimizedTable[[#This Row],[WTP_VND]], 1, 0)</f>
        <v>0</v>
      </c>
      <c r="J402" s="20">
        <f>IF(G402&lt;='RawData'!$D$201,G402,0)</f>
        <v>109999.94400080963</v>
      </c>
    </row>
    <row r="403" spans="1:10" x14ac:dyDescent="0.15">
      <c r="A403" s="11" t="s">
        <v>448</v>
      </c>
      <c r="B403" s="7">
        <f>VLOOKUP(A403, RawData[], 2, 1)</f>
        <v>1.73</v>
      </c>
      <c r="C403" s="4">
        <v>132000</v>
      </c>
      <c r="D403" s="4">
        <f t="shared" si="38"/>
        <v>109999.94400080963</v>
      </c>
      <c r="E403" s="4">
        <f t="shared" si="34"/>
        <v>165238.72429043663</v>
      </c>
      <c r="F403" s="4">
        <f t="shared" si="35"/>
        <v>534281.10730755492</v>
      </c>
      <c r="G403" s="7">
        <f t="shared" si="37"/>
        <v>109999.94400080963</v>
      </c>
      <c r="H403" s="7" t="str">
        <f t="shared" si="36"/>
        <v>Basic</v>
      </c>
      <c r="I403" s="22">
        <f>IF(OptimizedTable[[#This Row],[MinCost]] &gt; OptimizedTable[[#This Row],[WTP_VND]], 1, 0)</f>
        <v>0</v>
      </c>
      <c r="J403" s="20">
        <f>IF(G403&lt;='RawData'!$D$201,G403,0)</f>
        <v>109999.94400080963</v>
      </c>
    </row>
    <row r="404" spans="1:10" x14ac:dyDescent="0.15">
      <c r="A404" s="11" t="s">
        <v>449</v>
      </c>
      <c r="B404" s="7">
        <f>VLOOKUP(A404, RawData[], 2, 1)</f>
        <v>10.4</v>
      </c>
      <c r="C404" s="4">
        <v>184000</v>
      </c>
      <c r="D404" s="4">
        <f t="shared" si="38"/>
        <v>113599.94400080963</v>
      </c>
      <c r="E404" s="4">
        <f t="shared" si="34"/>
        <v>165238.72429043663</v>
      </c>
      <c r="F404" s="4">
        <f t="shared" si="35"/>
        <v>534281.10730755492</v>
      </c>
      <c r="G404" s="7">
        <f t="shared" si="37"/>
        <v>113599.94400080963</v>
      </c>
      <c r="H404" s="7" t="str">
        <f t="shared" si="36"/>
        <v>Basic</v>
      </c>
      <c r="I404" s="22">
        <f>IF(OptimizedTable[[#This Row],[MinCost]] &gt; OptimizedTable[[#This Row],[WTP_VND]], 1, 0)</f>
        <v>0</v>
      </c>
      <c r="J404" s="20">
        <f>IF(G404&lt;='RawData'!$D$201,G404,0)</f>
        <v>113599.94400080963</v>
      </c>
    </row>
    <row r="405" spans="1:10" x14ac:dyDescent="0.15">
      <c r="A405" s="11" t="s">
        <v>450</v>
      </c>
      <c r="B405" s="7">
        <f>VLOOKUP(A405, RawData[], 2, 1)</f>
        <v>71.61</v>
      </c>
      <c r="C405" s="4">
        <v>510000</v>
      </c>
      <c r="D405" s="4">
        <f t="shared" si="38"/>
        <v>664489.94400080969</v>
      </c>
      <c r="E405" s="4">
        <f t="shared" si="34"/>
        <v>629728.7242904366</v>
      </c>
      <c r="F405" s="4">
        <f t="shared" si="35"/>
        <v>534281.10730755492</v>
      </c>
      <c r="G405" s="7">
        <f t="shared" si="37"/>
        <v>534281.10730755492</v>
      </c>
      <c r="H405" s="7" t="str">
        <f t="shared" si="36"/>
        <v>Unlimited</v>
      </c>
      <c r="I405" s="22">
        <f>IF(OptimizedTable[[#This Row],[MinCost]] &gt; OptimizedTable[[#This Row],[WTP_VND]], 1, 0)</f>
        <v>1</v>
      </c>
      <c r="J405" s="20">
        <f>IF(G405&lt;='RawData'!$D$201,G405,0)</f>
        <v>534281.10730755492</v>
      </c>
    </row>
    <row r="406" spans="1:10" x14ac:dyDescent="0.15">
      <c r="A406" s="11" t="s">
        <v>451</v>
      </c>
      <c r="B406" s="7">
        <f>VLOOKUP(A406, RawData[], 2, 1)</f>
        <v>33.76</v>
      </c>
      <c r="C406" s="4">
        <v>322000</v>
      </c>
      <c r="D406" s="4">
        <f t="shared" si="38"/>
        <v>323839.94400080957</v>
      </c>
      <c r="E406" s="4">
        <f t="shared" si="34"/>
        <v>289078.7242904366</v>
      </c>
      <c r="F406" s="4">
        <f t="shared" si="35"/>
        <v>534281.10730755492</v>
      </c>
      <c r="G406" s="7">
        <f t="shared" si="37"/>
        <v>289078.7242904366</v>
      </c>
      <c r="H406" s="7" t="str">
        <f t="shared" si="36"/>
        <v>Advanced</v>
      </c>
      <c r="I406" s="22">
        <f>IF(OptimizedTable[[#This Row],[MinCost]] &gt; OptimizedTable[[#This Row],[WTP_VND]], 1, 0)</f>
        <v>0</v>
      </c>
      <c r="J406" s="20">
        <f>IF(G406&lt;='RawData'!$D$201,G406,0)</f>
        <v>289078.7242904366</v>
      </c>
    </row>
    <row r="407" spans="1:10" x14ac:dyDescent="0.15">
      <c r="A407" s="11" t="s">
        <v>452</v>
      </c>
      <c r="B407" s="7">
        <f>VLOOKUP(A407, RawData[], 2, 1)</f>
        <v>10.28</v>
      </c>
      <c r="C407" s="4">
        <v>188000</v>
      </c>
      <c r="D407" s="4">
        <f t="shared" si="38"/>
        <v>112519.94400080963</v>
      </c>
      <c r="E407" s="4">
        <f t="shared" si="34"/>
        <v>165238.72429043663</v>
      </c>
      <c r="F407" s="4">
        <f t="shared" si="35"/>
        <v>534281.10730755492</v>
      </c>
      <c r="G407" s="7">
        <f t="shared" si="37"/>
        <v>112519.94400080963</v>
      </c>
      <c r="H407" s="7" t="str">
        <f t="shared" si="36"/>
        <v>Basic</v>
      </c>
      <c r="I407" s="22">
        <f>IF(OptimizedTable[[#This Row],[MinCost]] &gt; OptimizedTable[[#This Row],[WTP_VND]], 1, 0)</f>
        <v>0</v>
      </c>
      <c r="J407" s="20">
        <f>IF(G407&lt;='RawData'!$D$201,G407,0)</f>
        <v>112519.94400080963</v>
      </c>
    </row>
    <row r="408" spans="1:10" x14ac:dyDescent="0.15">
      <c r="A408" s="11" t="s">
        <v>453</v>
      </c>
      <c r="B408" s="7">
        <f>VLOOKUP(A408, RawData[], 2, 1)</f>
        <v>5.59</v>
      </c>
      <c r="C408" s="4">
        <v>153000</v>
      </c>
      <c r="D408" s="4">
        <f t="shared" si="38"/>
        <v>109999.94400080963</v>
      </c>
      <c r="E408" s="4">
        <f t="shared" si="34"/>
        <v>165238.72429043663</v>
      </c>
      <c r="F408" s="4">
        <f t="shared" si="35"/>
        <v>534281.10730755492</v>
      </c>
      <c r="G408" s="7">
        <f t="shared" si="37"/>
        <v>109999.94400080963</v>
      </c>
      <c r="H408" s="7" t="str">
        <f t="shared" si="36"/>
        <v>Basic</v>
      </c>
      <c r="I408" s="22">
        <f>IF(OptimizedTable[[#This Row],[MinCost]] &gt; OptimizedTable[[#This Row],[WTP_VND]], 1, 0)</f>
        <v>0</v>
      </c>
      <c r="J408" s="20">
        <f>IF(G408&lt;='RawData'!$D$201,G408,0)</f>
        <v>109999.94400080963</v>
      </c>
    </row>
    <row r="409" spans="1:10" x14ac:dyDescent="0.15">
      <c r="A409" s="11" t="s">
        <v>454</v>
      </c>
      <c r="B409" s="7">
        <f>VLOOKUP(A409, RawData[], 2, 1)</f>
        <v>11.02</v>
      </c>
      <c r="C409" s="4">
        <v>173000</v>
      </c>
      <c r="D409" s="4">
        <f t="shared" si="38"/>
        <v>119179.94400080963</v>
      </c>
      <c r="E409" s="4">
        <f t="shared" si="34"/>
        <v>165238.72429043663</v>
      </c>
      <c r="F409" s="4">
        <f t="shared" si="35"/>
        <v>534281.10730755492</v>
      </c>
      <c r="G409" s="7">
        <f t="shared" si="37"/>
        <v>119179.94400080963</v>
      </c>
      <c r="H409" s="7" t="str">
        <f t="shared" si="36"/>
        <v>Basic</v>
      </c>
      <c r="I409" s="22">
        <f>IF(OptimizedTable[[#This Row],[MinCost]] &gt; OptimizedTable[[#This Row],[WTP_VND]], 1, 0)</f>
        <v>0</v>
      </c>
      <c r="J409" s="20">
        <f>IF(G409&lt;='RawData'!$D$201,G409,0)</f>
        <v>119179.94400080963</v>
      </c>
    </row>
    <row r="410" spans="1:10" x14ac:dyDescent="0.15">
      <c r="A410" s="11" t="s">
        <v>455</v>
      </c>
      <c r="B410" s="7">
        <f>VLOOKUP(A410, RawData[], 2, 1)</f>
        <v>35.979999999999997</v>
      </c>
      <c r="C410" s="4">
        <v>329000</v>
      </c>
      <c r="D410" s="4">
        <f t="shared" si="38"/>
        <v>343819.94400080957</v>
      </c>
      <c r="E410" s="4">
        <f t="shared" si="34"/>
        <v>309058.7242904366</v>
      </c>
      <c r="F410" s="4">
        <f t="shared" si="35"/>
        <v>534281.10730755492</v>
      </c>
      <c r="G410" s="7">
        <f t="shared" si="37"/>
        <v>309058.7242904366</v>
      </c>
      <c r="H410" s="7" t="str">
        <f t="shared" si="36"/>
        <v>Advanced</v>
      </c>
      <c r="I410" s="22">
        <f>IF(OptimizedTable[[#This Row],[MinCost]] &gt; OptimizedTable[[#This Row],[WTP_VND]], 1, 0)</f>
        <v>0</v>
      </c>
      <c r="J410" s="20">
        <f>IF(G410&lt;='RawData'!$D$201,G410,0)</f>
        <v>309058.7242904366</v>
      </c>
    </row>
    <row r="411" spans="1:10" x14ac:dyDescent="0.15">
      <c r="A411" s="11" t="s">
        <v>456</v>
      </c>
      <c r="B411" s="7">
        <f>VLOOKUP(A411, RawData[], 2, 1)</f>
        <v>5.65</v>
      </c>
      <c r="C411" s="4">
        <v>174000</v>
      </c>
      <c r="D411" s="4">
        <f t="shared" si="38"/>
        <v>109999.94400080963</v>
      </c>
      <c r="E411" s="4">
        <f t="shared" si="34"/>
        <v>165238.72429043663</v>
      </c>
      <c r="F411" s="4">
        <f t="shared" si="35"/>
        <v>534281.10730755492</v>
      </c>
      <c r="G411" s="7">
        <f t="shared" si="37"/>
        <v>109999.94400080963</v>
      </c>
      <c r="H411" s="7" t="str">
        <f t="shared" si="36"/>
        <v>Basic</v>
      </c>
      <c r="I411" s="22">
        <f>IF(OptimizedTable[[#This Row],[MinCost]] &gt; OptimizedTable[[#This Row],[WTP_VND]], 1, 0)</f>
        <v>0</v>
      </c>
      <c r="J411" s="20">
        <f>IF(G411&lt;='RawData'!$D$201,G411,0)</f>
        <v>109999.94400080963</v>
      </c>
    </row>
    <row r="412" spans="1:10" x14ac:dyDescent="0.15">
      <c r="A412" s="11" t="s">
        <v>457</v>
      </c>
      <c r="B412" s="7">
        <f>VLOOKUP(A412, RawData[], 2, 1)</f>
        <v>21.15</v>
      </c>
      <c r="C412" s="4">
        <v>244000</v>
      </c>
      <c r="D412" s="4">
        <f t="shared" si="38"/>
        <v>210349.94400080963</v>
      </c>
      <c r="E412" s="4">
        <f t="shared" si="34"/>
        <v>175588.72429043663</v>
      </c>
      <c r="F412" s="4">
        <f t="shared" si="35"/>
        <v>534281.10730755492</v>
      </c>
      <c r="G412" s="7">
        <f t="shared" si="37"/>
        <v>175588.72429043663</v>
      </c>
      <c r="H412" s="7" t="str">
        <f t="shared" si="36"/>
        <v>Advanced</v>
      </c>
      <c r="I412" s="22">
        <f>IF(OptimizedTable[[#This Row],[MinCost]] &gt; OptimizedTable[[#This Row],[WTP_VND]], 1, 0)</f>
        <v>0</v>
      </c>
      <c r="J412" s="20">
        <f>IF(G412&lt;='RawData'!$D$201,G412,0)</f>
        <v>175588.72429043663</v>
      </c>
    </row>
    <row r="413" spans="1:10" x14ac:dyDescent="0.15">
      <c r="A413" s="11" t="s">
        <v>458</v>
      </c>
      <c r="B413" s="7">
        <f>VLOOKUP(A413, RawData[], 2, 1)</f>
        <v>18.88</v>
      </c>
      <c r="C413" s="4">
        <v>240000</v>
      </c>
      <c r="D413" s="4">
        <f t="shared" si="38"/>
        <v>189919.94400080963</v>
      </c>
      <c r="E413" s="4">
        <f t="shared" si="34"/>
        <v>165238.72429043663</v>
      </c>
      <c r="F413" s="4">
        <f t="shared" si="35"/>
        <v>534281.10730755492</v>
      </c>
      <c r="G413" s="7">
        <f t="shared" si="37"/>
        <v>165238.72429043663</v>
      </c>
      <c r="H413" s="7" t="str">
        <f t="shared" si="36"/>
        <v>Advanced</v>
      </c>
      <c r="I413" s="22">
        <f>IF(OptimizedTable[[#This Row],[MinCost]] &gt; OptimizedTable[[#This Row],[WTP_VND]], 1, 0)</f>
        <v>0</v>
      </c>
      <c r="J413" s="20">
        <f>IF(G413&lt;='RawData'!$D$201,G413,0)</f>
        <v>165238.72429043663</v>
      </c>
    </row>
    <row r="414" spans="1:10" x14ac:dyDescent="0.15">
      <c r="A414" s="11" t="s">
        <v>459</v>
      </c>
      <c r="B414" s="7">
        <f>VLOOKUP(A414, RawData[], 2, 1)</f>
        <v>31.48</v>
      </c>
      <c r="C414" s="4">
        <v>317000</v>
      </c>
      <c r="D414" s="4">
        <f t="shared" si="38"/>
        <v>303319.94400080963</v>
      </c>
      <c r="E414" s="4">
        <f t="shared" si="34"/>
        <v>268558.7242904366</v>
      </c>
      <c r="F414" s="4">
        <f t="shared" si="35"/>
        <v>534281.10730755492</v>
      </c>
      <c r="G414" s="7">
        <f t="shared" si="37"/>
        <v>268558.7242904366</v>
      </c>
      <c r="H414" s="7" t="str">
        <f t="shared" si="36"/>
        <v>Advanced</v>
      </c>
      <c r="I414" s="22">
        <f>IF(OptimizedTable[[#This Row],[MinCost]] &gt; OptimizedTable[[#This Row],[WTP_VND]], 1, 0)</f>
        <v>0</v>
      </c>
      <c r="J414" s="20">
        <f>IF(G414&lt;='RawData'!$D$201,G414,0)</f>
        <v>268558.7242904366</v>
      </c>
    </row>
    <row r="415" spans="1:10" x14ac:dyDescent="0.15">
      <c r="A415" s="11" t="s">
        <v>460</v>
      </c>
      <c r="B415" s="7">
        <f>VLOOKUP(A415, RawData[], 2, 1)</f>
        <v>18.64</v>
      </c>
      <c r="C415" s="4">
        <v>237000</v>
      </c>
      <c r="D415" s="4">
        <f t="shared" si="38"/>
        <v>187759.94400080963</v>
      </c>
      <c r="E415" s="4">
        <f t="shared" si="34"/>
        <v>165238.72429043663</v>
      </c>
      <c r="F415" s="4">
        <f t="shared" si="35"/>
        <v>534281.10730755492</v>
      </c>
      <c r="G415" s="7">
        <f t="shared" si="37"/>
        <v>165238.72429043663</v>
      </c>
      <c r="H415" s="7" t="str">
        <f t="shared" si="36"/>
        <v>Advanced</v>
      </c>
      <c r="I415" s="22">
        <f>IF(OptimizedTable[[#This Row],[MinCost]] &gt; OptimizedTable[[#This Row],[WTP_VND]], 1, 0)</f>
        <v>0</v>
      </c>
      <c r="J415" s="20">
        <f>IF(G415&lt;='RawData'!$D$201,G415,0)</f>
        <v>165238.72429043663</v>
      </c>
    </row>
    <row r="416" spans="1:10" x14ac:dyDescent="0.15">
      <c r="A416" s="11" t="s">
        <v>461</v>
      </c>
      <c r="B416" s="7">
        <f>VLOOKUP(A416, RawData[], 2, 1)</f>
        <v>7.27</v>
      </c>
      <c r="C416" s="4">
        <v>211000</v>
      </c>
      <c r="D416" s="4">
        <f t="shared" si="38"/>
        <v>109999.94400080963</v>
      </c>
      <c r="E416" s="4">
        <f t="shared" si="34"/>
        <v>165238.72429043663</v>
      </c>
      <c r="F416" s="4">
        <f t="shared" si="35"/>
        <v>534281.10730755492</v>
      </c>
      <c r="G416" s="7">
        <f t="shared" si="37"/>
        <v>109999.94400080963</v>
      </c>
      <c r="H416" s="7" t="str">
        <f t="shared" si="36"/>
        <v>Basic</v>
      </c>
      <c r="I416" s="22">
        <f>IF(OptimizedTable[[#This Row],[MinCost]] &gt; OptimizedTable[[#This Row],[WTP_VND]], 1, 0)</f>
        <v>0</v>
      </c>
      <c r="J416" s="20">
        <f>IF(G416&lt;='RawData'!$D$201,G416,0)</f>
        <v>109999.94400080963</v>
      </c>
    </row>
    <row r="417" spans="1:10" x14ac:dyDescent="0.15">
      <c r="A417" s="11" t="s">
        <v>462</v>
      </c>
      <c r="B417" s="7">
        <f>VLOOKUP(A417, RawData[], 2, 1)</f>
        <v>2.71</v>
      </c>
      <c r="C417" s="4">
        <v>128000</v>
      </c>
      <c r="D417" s="4">
        <f t="shared" si="38"/>
        <v>109999.94400080963</v>
      </c>
      <c r="E417" s="4">
        <f t="shared" si="34"/>
        <v>165238.72429043663</v>
      </c>
      <c r="F417" s="4">
        <f t="shared" si="35"/>
        <v>534281.10730755492</v>
      </c>
      <c r="G417" s="7">
        <f t="shared" si="37"/>
        <v>109999.94400080963</v>
      </c>
      <c r="H417" s="7" t="str">
        <f t="shared" si="36"/>
        <v>Basic</v>
      </c>
      <c r="I417" s="22">
        <f>IF(OptimizedTable[[#This Row],[MinCost]] &gt; OptimizedTable[[#This Row],[WTP_VND]], 1, 0)</f>
        <v>0</v>
      </c>
      <c r="J417" s="20">
        <f>IF(G417&lt;='RawData'!$D$201,G417,0)</f>
        <v>109999.94400080963</v>
      </c>
    </row>
    <row r="418" spans="1:10" x14ac:dyDescent="0.15">
      <c r="A418" s="11" t="s">
        <v>463</v>
      </c>
      <c r="B418" s="7">
        <f>VLOOKUP(A418, RawData[], 2, 1)</f>
        <v>3.96</v>
      </c>
      <c r="C418" s="4">
        <v>164000</v>
      </c>
      <c r="D418" s="4">
        <f t="shared" si="38"/>
        <v>109999.94400080963</v>
      </c>
      <c r="E418" s="4">
        <f t="shared" si="34"/>
        <v>165238.72429043663</v>
      </c>
      <c r="F418" s="4">
        <f t="shared" si="35"/>
        <v>534281.10730755492</v>
      </c>
      <c r="G418" s="7">
        <f t="shared" si="37"/>
        <v>109999.94400080963</v>
      </c>
      <c r="H418" s="7" t="str">
        <f t="shared" si="36"/>
        <v>Basic</v>
      </c>
      <c r="I418" s="22">
        <f>IF(OptimizedTable[[#This Row],[MinCost]] &gt; OptimizedTable[[#This Row],[WTP_VND]], 1, 0)</f>
        <v>0</v>
      </c>
      <c r="J418" s="20">
        <f>IF(G418&lt;='RawData'!$D$201,G418,0)</f>
        <v>109999.94400080963</v>
      </c>
    </row>
    <row r="419" spans="1:10" x14ac:dyDescent="0.15">
      <c r="A419" s="11" t="s">
        <v>464</v>
      </c>
      <c r="B419" s="7">
        <f>VLOOKUP(A419, RawData[], 2, 1)</f>
        <v>38.83</v>
      </c>
      <c r="C419" s="4">
        <v>370000</v>
      </c>
      <c r="D419" s="4">
        <f t="shared" si="38"/>
        <v>369469.94400080957</v>
      </c>
      <c r="E419" s="4">
        <f t="shared" si="34"/>
        <v>334708.7242904366</v>
      </c>
      <c r="F419" s="4">
        <f t="shared" si="35"/>
        <v>534281.10730755492</v>
      </c>
      <c r="G419" s="7">
        <f t="shared" si="37"/>
        <v>334708.7242904366</v>
      </c>
      <c r="H419" s="7" t="str">
        <f t="shared" si="36"/>
        <v>Advanced</v>
      </c>
      <c r="I419" s="22">
        <f>IF(OptimizedTable[[#This Row],[MinCost]] &gt; OptimizedTable[[#This Row],[WTP_VND]], 1, 0)</f>
        <v>0</v>
      </c>
      <c r="J419" s="20">
        <f>IF(G419&lt;='RawData'!$D$201,G419,0)</f>
        <v>334708.7242904366</v>
      </c>
    </row>
    <row r="420" spans="1:10" x14ac:dyDescent="0.15">
      <c r="A420" s="11" t="s">
        <v>465</v>
      </c>
      <c r="B420" s="7">
        <f>VLOOKUP(A420, RawData[], 2, 1)</f>
        <v>9.89</v>
      </c>
      <c r="C420" s="4">
        <v>188000</v>
      </c>
      <c r="D420" s="4">
        <f t="shared" si="38"/>
        <v>109999.94400080963</v>
      </c>
      <c r="E420" s="4">
        <f t="shared" si="34"/>
        <v>165238.72429043663</v>
      </c>
      <c r="F420" s="4">
        <f t="shared" si="35"/>
        <v>534281.10730755492</v>
      </c>
      <c r="G420" s="7">
        <f t="shared" si="37"/>
        <v>109999.94400080963</v>
      </c>
      <c r="H420" s="7" t="str">
        <f t="shared" si="36"/>
        <v>Basic</v>
      </c>
      <c r="I420" s="22">
        <f>IF(OptimizedTable[[#This Row],[MinCost]] &gt; OptimizedTable[[#This Row],[WTP_VND]], 1, 0)</f>
        <v>0</v>
      </c>
      <c r="J420" s="20">
        <f>IF(G420&lt;='RawData'!$D$201,G420,0)</f>
        <v>109999.94400080963</v>
      </c>
    </row>
    <row r="421" spans="1:10" x14ac:dyDescent="0.15">
      <c r="A421" s="11" t="s">
        <v>466</v>
      </c>
      <c r="B421" s="7">
        <f>VLOOKUP(A421, RawData[], 2, 1)</f>
        <v>7.64</v>
      </c>
      <c r="C421" s="4">
        <v>186000</v>
      </c>
      <c r="D421" s="4">
        <f t="shared" si="38"/>
        <v>109999.94400080963</v>
      </c>
      <c r="E421" s="4">
        <f t="shared" si="34"/>
        <v>165238.72429043663</v>
      </c>
      <c r="F421" s="4">
        <f t="shared" si="35"/>
        <v>534281.10730755492</v>
      </c>
      <c r="G421" s="7">
        <f t="shared" si="37"/>
        <v>109999.94400080963</v>
      </c>
      <c r="H421" s="7" t="str">
        <f t="shared" si="36"/>
        <v>Basic</v>
      </c>
      <c r="I421" s="22">
        <f>IF(OptimizedTable[[#This Row],[MinCost]] &gt; OptimizedTable[[#This Row],[WTP_VND]], 1, 0)</f>
        <v>0</v>
      </c>
      <c r="J421" s="20">
        <f>IF(G421&lt;='RawData'!$D$201,G421,0)</f>
        <v>109999.94400080963</v>
      </c>
    </row>
    <row r="422" spans="1:10" x14ac:dyDescent="0.15">
      <c r="A422" s="11" t="s">
        <v>467</v>
      </c>
      <c r="B422" s="7">
        <f>VLOOKUP(A422, RawData[], 2, 1)</f>
        <v>4.6100000000000003</v>
      </c>
      <c r="C422" s="4">
        <v>156000</v>
      </c>
      <c r="D422" s="4">
        <f t="shared" si="38"/>
        <v>109999.94400080963</v>
      </c>
      <c r="E422" s="4">
        <f t="shared" si="34"/>
        <v>165238.72429043663</v>
      </c>
      <c r="F422" s="4">
        <f t="shared" si="35"/>
        <v>534281.10730755492</v>
      </c>
      <c r="G422" s="7">
        <f t="shared" si="37"/>
        <v>109999.94400080963</v>
      </c>
      <c r="H422" s="7" t="str">
        <f t="shared" si="36"/>
        <v>Basic</v>
      </c>
      <c r="I422" s="22">
        <f>IF(OptimizedTable[[#This Row],[MinCost]] &gt; OptimizedTable[[#This Row],[WTP_VND]], 1, 0)</f>
        <v>0</v>
      </c>
      <c r="J422" s="20">
        <f>IF(G422&lt;='RawData'!$D$201,G422,0)</f>
        <v>109999.94400080963</v>
      </c>
    </row>
    <row r="423" spans="1:10" x14ac:dyDescent="0.15">
      <c r="A423" s="11" t="s">
        <v>468</v>
      </c>
      <c r="B423" s="7">
        <f>VLOOKUP(A423, RawData[], 2, 1)</f>
        <v>1.08</v>
      </c>
      <c r="C423" s="4">
        <v>162000</v>
      </c>
      <c r="D423" s="4">
        <f t="shared" si="38"/>
        <v>109999.94400080963</v>
      </c>
      <c r="E423" s="4">
        <f t="shared" si="34"/>
        <v>165238.72429043663</v>
      </c>
      <c r="F423" s="4">
        <f t="shared" si="35"/>
        <v>534281.10730755492</v>
      </c>
      <c r="G423" s="7">
        <f t="shared" si="37"/>
        <v>109999.94400080963</v>
      </c>
      <c r="H423" s="7" t="str">
        <f t="shared" si="36"/>
        <v>Basic</v>
      </c>
      <c r="I423" s="22">
        <f>IF(OptimizedTable[[#This Row],[MinCost]] &gt; OptimizedTable[[#This Row],[WTP_VND]], 1, 0)</f>
        <v>0</v>
      </c>
      <c r="J423" s="20">
        <f>IF(G423&lt;='RawData'!$D$201,G423,0)</f>
        <v>109999.94400080963</v>
      </c>
    </row>
    <row r="424" spans="1:10" x14ac:dyDescent="0.15">
      <c r="A424" s="11" t="s">
        <v>469</v>
      </c>
      <c r="B424" s="7">
        <f>VLOOKUP(A424, RawData[], 2, 1)</f>
        <v>11.62</v>
      </c>
      <c r="C424" s="4">
        <v>203000</v>
      </c>
      <c r="D424" s="4">
        <f t="shared" si="38"/>
        <v>124579.94400080963</v>
      </c>
      <c r="E424" s="4">
        <f t="shared" si="34"/>
        <v>165238.72429043663</v>
      </c>
      <c r="F424" s="4">
        <f t="shared" si="35"/>
        <v>534281.10730755492</v>
      </c>
      <c r="G424" s="7">
        <f t="shared" si="37"/>
        <v>124579.94400080963</v>
      </c>
      <c r="H424" s="7" t="str">
        <f t="shared" si="36"/>
        <v>Basic</v>
      </c>
      <c r="I424" s="22">
        <f>IF(OptimizedTable[[#This Row],[MinCost]] &gt; OptimizedTable[[#This Row],[WTP_VND]], 1, 0)</f>
        <v>0</v>
      </c>
      <c r="J424" s="20">
        <f>IF(G424&lt;='RawData'!$D$201,G424,0)</f>
        <v>124579.94400080963</v>
      </c>
    </row>
    <row r="425" spans="1:10" x14ac:dyDescent="0.15">
      <c r="A425" s="11" t="s">
        <v>470</v>
      </c>
      <c r="B425" s="7">
        <f>VLOOKUP(A425, RawData[], 2, 1)</f>
        <v>0.12</v>
      </c>
      <c r="C425" s="4">
        <v>170000</v>
      </c>
      <c r="D425" s="4">
        <f t="shared" si="38"/>
        <v>109999.94400080963</v>
      </c>
      <c r="E425" s="4">
        <f t="shared" si="34"/>
        <v>165238.72429043663</v>
      </c>
      <c r="F425" s="4">
        <f t="shared" si="35"/>
        <v>534281.10730755492</v>
      </c>
      <c r="G425" s="7">
        <f t="shared" si="37"/>
        <v>109999.94400080963</v>
      </c>
      <c r="H425" s="7" t="str">
        <f t="shared" si="36"/>
        <v>Basic</v>
      </c>
      <c r="I425" s="22">
        <f>IF(OptimizedTable[[#This Row],[MinCost]] &gt; OptimizedTable[[#This Row],[WTP_VND]], 1, 0)</f>
        <v>0</v>
      </c>
      <c r="J425" s="20">
        <f>IF(G425&lt;='RawData'!$D$201,G425,0)</f>
        <v>109999.94400080963</v>
      </c>
    </row>
    <row r="426" spans="1:10" x14ac:dyDescent="0.15">
      <c r="A426" s="11" t="s">
        <v>471</v>
      </c>
      <c r="B426" s="7">
        <f>VLOOKUP(A426, RawData[], 2, 1)</f>
        <v>8.61</v>
      </c>
      <c r="C426" s="4">
        <v>189000</v>
      </c>
      <c r="D426" s="4">
        <f t="shared" si="38"/>
        <v>109999.94400080963</v>
      </c>
      <c r="E426" s="4">
        <f t="shared" si="34"/>
        <v>165238.72429043663</v>
      </c>
      <c r="F426" s="4">
        <f t="shared" si="35"/>
        <v>534281.10730755492</v>
      </c>
      <c r="G426" s="7">
        <f t="shared" si="37"/>
        <v>109999.94400080963</v>
      </c>
      <c r="H426" s="7" t="str">
        <f t="shared" si="36"/>
        <v>Basic</v>
      </c>
      <c r="I426" s="22">
        <f>IF(OptimizedTable[[#This Row],[MinCost]] &gt; OptimizedTable[[#This Row],[WTP_VND]], 1, 0)</f>
        <v>0</v>
      </c>
      <c r="J426" s="20">
        <f>IF(G426&lt;='RawData'!$D$201,G426,0)</f>
        <v>109999.94400080963</v>
      </c>
    </row>
    <row r="427" spans="1:10" x14ac:dyDescent="0.15">
      <c r="A427" s="11" t="s">
        <v>472</v>
      </c>
      <c r="B427" s="7">
        <f>VLOOKUP(A427, RawData[], 2, 1)</f>
        <v>41.85</v>
      </c>
      <c r="C427" s="4">
        <v>350000</v>
      </c>
      <c r="D427" s="4">
        <f t="shared" si="38"/>
        <v>396649.94400080963</v>
      </c>
      <c r="E427" s="4">
        <f t="shared" si="34"/>
        <v>361888.7242904366</v>
      </c>
      <c r="F427" s="4">
        <f t="shared" si="35"/>
        <v>534281.10730755492</v>
      </c>
      <c r="G427" s="7">
        <f t="shared" si="37"/>
        <v>361888.7242904366</v>
      </c>
      <c r="H427" s="7" t="str">
        <f t="shared" si="36"/>
        <v>Advanced</v>
      </c>
      <c r="I427" s="22">
        <f>IF(OptimizedTable[[#This Row],[MinCost]] &gt; OptimizedTable[[#This Row],[WTP_VND]], 1, 0)</f>
        <v>1</v>
      </c>
      <c r="J427" s="20">
        <f>IF(G427&lt;='RawData'!$D$201,G427,0)</f>
        <v>361888.7242904366</v>
      </c>
    </row>
    <row r="428" spans="1:10" x14ac:dyDescent="0.15">
      <c r="A428" s="11" t="s">
        <v>473</v>
      </c>
      <c r="B428" s="7">
        <f>VLOOKUP(A428, RawData[], 2, 1)</f>
        <v>14.85</v>
      </c>
      <c r="C428" s="4">
        <v>212000</v>
      </c>
      <c r="D428" s="4">
        <f t="shared" si="38"/>
        <v>153649.94400080963</v>
      </c>
      <c r="E428" s="4">
        <f t="shared" si="34"/>
        <v>165238.72429043663</v>
      </c>
      <c r="F428" s="4">
        <f t="shared" si="35"/>
        <v>534281.10730755492</v>
      </c>
      <c r="G428" s="7">
        <f t="shared" si="37"/>
        <v>153649.94400080963</v>
      </c>
      <c r="H428" s="7" t="str">
        <f t="shared" si="36"/>
        <v>Basic</v>
      </c>
      <c r="I428" s="22">
        <f>IF(OptimizedTable[[#This Row],[MinCost]] &gt; OptimizedTable[[#This Row],[WTP_VND]], 1, 0)</f>
        <v>0</v>
      </c>
      <c r="J428" s="20">
        <f>IF(G428&lt;='RawData'!$D$201,G428,0)</f>
        <v>153649.94400080963</v>
      </c>
    </row>
    <row r="429" spans="1:10" x14ac:dyDescent="0.15">
      <c r="A429" s="11" t="s">
        <v>474</v>
      </c>
      <c r="B429" s="7">
        <f>VLOOKUP(A429, RawData[], 2, 1)</f>
        <v>11.54</v>
      </c>
      <c r="C429" s="4">
        <v>200000</v>
      </c>
      <c r="D429" s="4">
        <f t="shared" si="38"/>
        <v>123859.94400080963</v>
      </c>
      <c r="E429" s="4">
        <f t="shared" si="34"/>
        <v>165238.72429043663</v>
      </c>
      <c r="F429" s="4">
        <f t="shared" si="35"/>
        <v>534281.10730755492</v>
      </c>
      <c r="G429" s="7">
        <f t="shared" si="37"/>
        <v>123859.94400080963</v>
      </c>
      <c r="H429" s="7" t="str">
        <f t="shared" si="36"/>
        <v>Basic</v>
      </c>
      <c r="I429" s="22">
        <f>IF(OptimizedTable[[#This Row],[MinCost]] &gt; OptimizedTable[[#This Row],[WTP_VND]], 1, 0)</f>
        <v>0</v>
      </c>
      <c r="J429" s="20">
        <f>IF(G429&lt;='RawData'!$D$201,G429,0)</f>
        <v>123859.94400080963</v>
      </c>
    </row>
    <row r="430" spans="1:10" x14ac:dyDescent="0.15">
      <c r="A430" s="11" t="s">
        <v>475</v>
      </c>
      <c r="B430" s="7">
        <f>VLOOKUP(A430, RawData[], 2, 1)</f>
        <v>6.99</v>
      </c>
      <c r="C430" s="4">
        <v>149000</v>
      </c>
      <c r="D430" s="4">
        <f t="shared" si="38"/>
        <v>109999.94400080963</v>
      </c>
      <c r="E430" s="4">
        <f t="shared" si="34"/>
        <v>165238.72429043663</v>
      </c>
      <c r="F430" s="4">
        <f t="shared" si="35"/>
        <v>534281.10730755492</v>
      </c>
      <c r="G430" s="7">
        <f t="shared" si="37"/>
        <v>109999.94400080963</v>
      </c>
      <c r="H430" s="7" t="str">
        <f t="shared" si="36"/>
        <v>Basic</v>
      </c>
      <c r="I430" s="22">
        <f>IF(OptimizedTable[[#This Row],[MinCost]] &gt; OptimizedTable[[#This Row],[WTP_VND]], 1, 0)</f>
        <v>0</v>
      </c>
      <c r="J430" s="20">
        <f>IF(G430&lt;='RawData'!$D$201,G430,0)</f>
        <v>109999.94400080963</v>
      </c>
    </row>
    <row r="431" spans="1:10" x14ac:dyDescent="0.15">
      <c r="A431" s="11" t="s">
        <v>476</v>
      </c>
      <c r="B431" s="7">
        <f>VLOOKUP(A431, RawData[], 2, 1)</f>
        <v>12.59</v>
      </c>
      <c r="C431" s="4">
        <v>198000</v>
      </c>
      <c r="D431" s="4">
        <f t="shared" si="38"/>
        <v>133309.94400080963</v>
      </c>
      <c r="E431" s="4">
        <f t="shared" si="34"/>
        <v>165238.72429043663</v>
      </c>
      <c r="F431" s="4">
        <f t="shared" si="35"/>
        <v>534281.10730755492</v>
      </c>
      <c r="G431" s="7">
        <f t="shared" si="37"/>
        <v>133309.94400080963</v>
      </c>
      <c r="H431" s="7" t="str">
        <f t="shared" si="36"/>
        <v>Basic</v>
      </c>
      <c r="I431" s="22">
        <f>IF(OptimizedTable[[#This Row],[MinCost]] &gt; OptimizedTable[[#This Row],[WTP_VND]], 1, 0)</f>
        <v>0</v>
      </c>
      <c r="J431" s="20">
        <f>IF(G431&lt;='RawData'!$D$201,G431,0)</f>
        <v>133309.94400080963</v>
      </c>
    </row>
    <row r="432" spans="1:10" x14ac:dyDescent="0.15">
      <c r="A432" s="11" t="s">
        <v>477</v>
      </c>
      <c r="B432" s="7">
        <f>VLOOKUP(A432, RawData[], 2, 1)</f>
        <v>7.53</v>
      </c>
      <c r="C432" s="4">
        <v>185000</v>
      </c>
      <c r="D432" s="4">
        <f t="shared" si="38"/>
        <v>109999.94400080963</v>
      </c>
      <c r="E432" s="4">
        <f t="shared" si="34"/>
        <v>165238.72429043663</v>
      </c>
      <c r="F432" s="4">
        <f t="shared" si="35"/>
        <v>534281.10730755492</v>
      </c>
      <c r="G432" s="7">
        <f t="shared" si="37"/>
        <v>109999.94400080963</v>
      </c>
      <c r="H432" s="7" t="str">
        <f t="shared" si="36"/>
        <v>Basic</v>
      </c>
      <c r="I432" s="22">
        <f>IF(OptimizedTable[[#This Row],[MinCost]] &gt; OptimizedTable[[#This Row],[WTP_VND]], 1, 0)</f>
        <v>0</v>
      </c>
      <c r="J432" s="20">
        <f>IF(G432&lt;='RawData'!$D$201,G432,0)</f>
        <v>109999.94400080963</v>
      </c>
    </row>
    <row r="433" spans="1:10" x14ac:dyDescent="0.15">
      <c r="A433" s="11" t="s">
        <v>478</v>
      </c>
      <c r="B433" s="7">
        <f>VLOOKUP(A433, RawData[], 2, 1)</f>
        <v>15.05</v>
      </c>
      <c r="C433" s="4">
        <v>217000</v>
      </c>
      <c r="D433" s="4">
        <f t="shared" si="38"/>
        <v>155449.94400080963</v>
      </c>
      <c r="E433" s="4">
        <f t="shared" si="34"/>
        <v>165238.72429043663</v>
      </c>
      <c r="F433" s="4">
        <f t="shared" si="35"/>
        <v>534281.10730755492</v>
      </c>
      <c r="G433" s="7">
        <f t="shared" si="37"/>
        <v>155449.94400080963</v>
      </c>
      <c r="H433" s="7" t="str">
        <f t="shared" si="36"/>
        <v>Basic</v>
      </c>
      <c r="I433" s="22">
        <f>IF(OptimizedTable[[#This Row],[MinCost]] &gt; OptimizedTable[[#This Row],[WTP_VND]], 1, 0)</f>
        <v>0</v>
      </c>
      <c r="J433" s="20">
        <f>IF(G433&lt;='RawData'!$D$201,G433,0)</f>
        <v>155449.94400080963</v>
      </c>
    </row>
    <row r="434" spans="1:10" x14ac:dyDescent="0.15">
      <c r="A434" s="11" t="s">
        <v>479</v>
      </c>
      <c r="B434" s="7">
        <f>VLOOKUP(A434, RawData[], 2, 1)</f>
        <v>13.84</v>
      </c>
      <c r="C434" s="4">
        <v>197000</v>
      </c>
      <c r="D434" s="4">
        <f t="shared" si="38"/>
        <v>144559.94400080963</v>
      </c>
      <c r="E434" s="4">
        <f t="shared" si="34"/>
        <v>165238.72429043663</v>
      </c>
      <c r="F434" s="4">
        <f t="shared" si="35"/>
        <v>534281.10730755492</v>
      </c>
      <c r="G434" s="7">
        <f t="shared" si="37"/>
        <v>144559.94400080963</v>
      </c>
      <c r="H434" s="7" t="str">
        <f t="shared" si="36"/>
        <v>Basic</v>
      </c>
      <c r="I434" s="22">
        <f>IF(OptimizedTable[[#This Row],[MinCost]] &gt; OptimizedTable[[#This Row],[WTP_VND]], 1, 0)</f>
        <v>0</v>
      </c>
      <c r="J434" s="20">
        <f>IF(G434&lt;='RawData'!$D$201,G434,0)</f>
        <v>144559.94400080963</v>
      </c>
    </row>
    <row r="435" spans="1:10" x14ac:dyDescent="0.15">
      <c r="A435" s="11" t="s">
        <v>480</v>
      </c>
      <c r="B435" s="7">
        <f>VLOOKUP(A435, RawData[], 2, 1)</f>
        <v>8.23</v>
      </c>
      <c r="C435" s="4">
        <v>180000</v>
      </c>
      <c r="D435" s="4">
        <f t="shared" si="38"/>
        <v>109999.94400080963</v>
      </c>
      <c r="E435" s="4">
        <f t="shared" si="34"/>
        <v>165238.72429043663</v>
      </c>
      <c r="F435" s="4">
        <f t="shared" si="35"/>
        <v>534281.10730755492</v>
      </c>
      <c r="G435" s="7">
        <f t="shared" si="37"/>
        <v>109999.94400080963</v>
      </c>
      <c r="H435" s="7" t="str">
        <f t="shared" si="36"/>
        <v>Basic</v>
      </c>
      <c r="I435" s="22">
        <f>IF(OptimizedTable[[#This Row],[MinCost]] &gt; OptimizedTable[[#This Row],[WTP_VND]], 1, 0)</f>
        <v>0</v>
      </c>
      <c r="J435" s="20">
        <f>IF(G435&lt;='RawData'!$D$201,G435,0)</f>
        <v>109999.94400080963</v>
      </c>
    </row>
    <row r="436" spans="1:10" x14ac:dyDescent="0.15">
      <c r="A436" s="11" t="s">
        <v>481</v>
      </c>
      <c r="B436" s="7">
        <f>VLOOKUP(A436, RawData[], 2, 1)</f>
        <v>13.5</v>
      </c>
      <c r="C436" s="4">
        <v>218000</v>
      </c>
      <c r="D436" s="4">
        <f t="shared" si="38"/>
        <v>141499.94400080963</v>
      </c>
      <c r="E436" s="4">
        <f t="shared" si="34"/>
        <v>165238.72429043663</v>
      </c>
      <c r="F436" s="4">
        <f t="shared" si="35"/>
        <v>534281.10730755492</v>
      </c>
      <c r="G436" s="7">
        <f t="shared" si="37"/>
        <v>141499.94400080963</v>
      </c>
      <c r="H436" s="7" t="str">
        <f t="shared" si="36"/>
        <v>Basic</v>
      </c>
      <c r="I436" s="22">
        <f>IF(OptimizedTable[[#This Row],[MinCost]] &gt; OptimizedTable[[#This Row],[WTP_VND]], 1, 0)</f>
        <v>0</v>
      </c>
      <c r="J436" s="20">
        <f>IF(G436&lt;='RawData'!$D$201,G436,0)</f>
        <v>141499.94400080963</v>
      </c>
    </row>
    <row r="437" spans="1:10" x14ac:dyDescent="0.15">
      <c r="A437" s="11" t="s">
        <v>482</v>
      </c>
      <c r="B437" s="7">
        <f>VLOOKUP(A437, RawData[], 2, 1)</f>
        <v>12.24</v>
      </c>
      <c r="C437" s="4">
        <v>207000</v>
      </c>
      <c r="D437" s="4">
        <f t="shared" si="38"/>
        <v>130159.94400080963</v>
      </c>
      <c r="E437" s="4">
        <f t="shared" si="34"/>
        <v>165238.72429043663</v>
      </c>
      <c r="F437" s="4">
        <f t="shared" si="35"/>
        <v>534281.10730755492</v>
      </c>
      <c r="G437" s="7">
        <f t="shared" si="37"/>
        <v>130159.94400080963</v>
      </c>
      <c r="H437" s="7" t="str">
        <f t="shared" si="36"/>
        <v>Basic</v>
      </c>
      <c r="I437" s="22">
        <f>IF(OptimizedTable[[#This Row],[MinCost]] &gt; OptimizedTable[[#This Row],[WTP_VND]], 1, 0)</f>
        <v>0</v>
      </c>
      <c r="J437" s="20">
        <f>IF(G437&lt;='RawData'!$D$201,G437,0)</f>
        <v>130159.94400080963</v>
      </c>
    </row>
    <row r="438" spans="1:10" x14ac:dyDescent="0.15">
      <c r="A438" s="11" t="s">
        <v>483</v>
      </c>
      <c r="B438" s="7">
        <f>VLOOKUP(A438, RawData[], 2, 1)</f>
        <v>14.92</v>
      </c>
      <c r="C438" s="4">
        <v>202000</v>
      </c>
      <c r="D438" s="4">
        <f t="shared" si="38"/>
        <v>154279.94400080963</v>
      </c>
      <c r="E438" s="4">
        <f t="shared" si="34"/>
        <v>165238.72429043663</v>
      </c>
      <c r="F438" s="4">
        <f t="shared" si="35"/>
        <v>534281.10730755492</v>
      </c>
      <c r="G438" s="7">
        <f t="shared" si="37"/>
        <v>154279.94400080963</v>
      </c>
      <c r="H438" s="7" t="str">
        <f t="shared" si="36"/>
        <v>Basic</v>
      </c>
      <c r="I438" s="22">
        <f>IF(OptimizedTable[[#This Row],[MinCost]] &gt; OptimizedTable[[#This Row],[WTP_VND]], 1, 0)</f>
        <v>0</v>
      </c>
      <c r="J438" s="20">
        <f>IF(G438&lt;='RawData'!$D$201,G438,0)</f>
        <v>154279.94400080963</v>
      </c>
    </row>
    <row r="439" spans="1:10" x14ac:dyDescent="0.15">
      <c r="A439" s="11" t="s">
        <v>484</v>
      </c>
      <c r="B439" s="7">
        <f>VLOOKUP(A439, RawData[], 2, 1)</f>
        <v>5.48</v>
      </c>
      <c r="C439" s="4">
        <v>172000</v>
      </c>
      <c r="D439" s="4">
        <f t="shared" si="38"/>
        <v>109999.94400080963</v>
      </c>
      <c r="E439" s="4">
        <f t="shared" si="34"/>
        <v>165238.72429043663</v>
      </c>
      <c r="F439" s="4">
        <f t="shared" si="35"/>
        <v>534281.10730755492</v>
      </c>
      <c r="G439" s="7">
        <f t="shared" si="37"/>
        <v>109999.94400080963</v>
      </c>
      <c r="H439" s="7" t="str">
        <f t="shared" si="36"/>
        <v>Basic</v>
      </c>
      <c r="I439" s="22">
        <f>IF(OptimizedTable[[#This Row],[MinCost]] &gt; OptimizedTable[[#This Row],[WTP_VND]], 1, 0)</f>
        <v>0</v>
      </c>
      <c r="J439" s="20">
        <f>IF(G439&lt;='RawData'!$D$201,G439,0)</f>
        <v>109999.94400080963</v>
      </c>
    </row>
    <row r="440" spans="1:10" x14ac:dyDescent="0.15">
      <c r="A440" s="11" t="s">
        <v>485</v>
      </c>
      <c r="B440" s="7">
        <f>VLOOKUP(A440, RawData[], 2, 1)</f>
        <v>24.3</v>
      </c>
      <c r="C440" s="4">
        <v>244000</v>
      </c>
      <c r="D440" s="4">
        <f t="shared" si="38"/>
        <v>238699.94400080963</v>
      </c>
      <c r="E440" s="4">
        <f t="shared" si="34"/>
        <v>203938.72429043663</v>
      </c>
      <c r="F440" s="4">
        <f t="shared" si="35"/>
        <v>534281.10730755492</v>
      </c>
      <c r="G440" s="7">
        <f t="shared" si="37"/>
        <v>203938.72429043663</v>
      </c>
      <c r="H440" s="7" t="str">
        <f t="shared" si="36"/>
        <v>Advanced</v>
      </c>
      <c r="I440" s="22">
        <f>IF(OptimizedTable[[#This Row],[MinCost]] &gt; OptimizedTable[[#This Row],[WTP_VND]], 1, 0)</f>
        <v>0</v>
      </c>
      <c r="J440" s="20">
        <f>IF(G440&lt;='RawData'!$D$201,G440,0)</f>
        <v>203938.72429043663</v>
      </c>
    </row>
    <row r="441" spans="1:10" x14ac:dyDescent="0.15">
      <c r="A441" s="11" t="s">
        <v>486</v>
      </c>
      <c r="B441" s="7">
        <f>VLOOKUP(A441, RawData[], 2, 1)</f>
        <v>15.88</v>
      </c>
      <c r="C441" s="4">
        <v>255000</v>
      </c>
      <c r="D441" s="4">
        <f t="shared" si="38"/>
        <v>162919.94400080963</v>
      </c>
      <c r="E441" s="4">
        <f t="shared" si="34"/>
        <v>165238.72429043663</v>
      </c>
      <c r="F441" s="4">
        <f t="shared" si="35"/>
        <v>534281.10730755492</v>
      </c>
      <c r="G441" s="7">
        <f t="shared" si="37"/>
        <v>162919.94400080963</v>
      </c>
      <c r="H441" s="7" t="str">
        <f t="shared" si="36"/>
        <v>Basic</v>
      </c>
      <c r="I441" s="22">
        <f>IF(OptimizedTable[[#This Row],[MinCost]] &gt; OptimizedTable[[#This Row],[WTP_VND]], 1, 0)</f>
        <v>0</v>
      </c>
      <c r="J441" s="20">
        <f>IF(G441&lt;='RawData'!$D$201,G441,0)</f>
        <v>162919.94400080963</v>
      </c>
    </row>
    <row r="442" spans="1:10" x14ac:dyDescent="0.15">
      <c r="A442" s="11" t="s">
        <v>487</v>
      </c>
      <c r="B442" s="7">
        <f>VLOOKUP(A442, RawData[], 2, 1)</f>
        <v>19.510000000000002</v>
      </c>
      <c r="C442" s="4">
        <v>228000</v>
      </c>
      <c r="D442" s="4">
        <f t="shared" si="38"/>
        <v>195589.94400080963</v>
      </c>
      <c r="E442" s="4">
        <f t="shared" si="34"/>
        <v>165238.72429043663</v>
      </c>
      <c r="F442" s="4">
        <f t="shared" si="35"/>
        <v>534281.10730755492</v>
      </c>
      <c r="G442" s="7">
        <f t="shared" si="37"/>
        <v>165238.72429043663</v>
      </c>
      <c r="H442" s="7" t="str">
        <f t="shared" si="36"/>
        <v>Advanced</v>
      </c>
      <c r="I442" s="22">
        <f>IF(OptimizedTable[[#This Row],[MinCost]] &gt; OptimizedTable[[#This Row],[WTP_VND]], 1, 0)</f>
        <v>0</v>
      </c>
      <c r="J442" s="20">
        <f>IF(G442&lt;='RawData'!$D$201,G442,0)</f>
        <v>165238.72429043663</v>
      </c>
    </row>
    <row r="443" spans="1:10" x14ac:dyDescent="0.15">
      <c r="A443" s="11" t="s">
        <v>488</v>
      </c>
      <c r="B443" s="7">
        <f>VLOOKUP(A443, RawData[], 2, 1)</f>
        <v>31.56</v>
      </c>
      <c r="C443" s="4">
        <v>312000</v>
      </c>
      <c r="D443" s="4">
        <f t="shared" si="38"/>
        <v>304039.94400080963</v>
      </c>
      <c r="E443" s="4">
        <f t="shared" si="34"/>
        <v>269278.7242904366</v>
      </c>
      <c r="F443" s="4">
        <f t="shared" si="35"/>
        <v>534281.10730755492</v>
      </c>
      <c r="G443" s="7">
        <f t="shared" si="37"/>
        <v>269278.7242904366</v>
      </c>
      <c r="H443" s="7" t="str">
        <f t="shared" si="36"/>
        <v>Advanced</v>
      </c>
      <c r="I443" s="22">
        <f>IF(OptimizedTable[[#This Row],[MinCost]] &gt; OptimizedTable[[#This Row],[WTP_VND]], 1, 0)</f>
        <v>0</v>
      </c>
      <c r="J443" s="20">
        <f>IF(G443&lt;='RawData'!$D$201,G443,0)</f>
        <v>269278.7242904366</v>
      </c>
    </row>
    <row r="444" spans="1:10" x14ac:dyDescent="0.15">
      <c r="A444" s="11" t="s">
        <v>489</v>
      </c>
      <c r="B444" s="7">
        <f>VLOOKUP(A444, RawData[], 2, 1)</f>
        <v>6.28</v>
      </c>
      <c r="C444" s="4">
        <v>152000</v>
      </c>
      <c r="D444" s="4">
        <f t="shared" si="38"/>
        <v>109999.94400080963</v>
      </c>
      <c r="E444" s="4">
        <f t="shared" si="34"/>
        <v>165238.72429043663</v>
      </c>
      <c r="F444" s="4">
        <f t="shared" si="35"/>
        <v>534281.10730755492</v>
      </c>
      <c r="G444" s="7">
        <f t="shared" si="37"/>
        <v>109999.94400080963</v>
      </c>
      <c r="H444" s="7" t="str">
        <f t="shared" si="36"/>
        <v>Basic</v>
      </c>
      <c r="I444" s="22">
        <f>IF(OptimizedTable[[#This Row],[MinCost]] &gt; OptimizedTable[[#This Row],[WTP_VND]], 1, 0)</f>
        <v>0</v>
      </c>
      <c r="J444" s="20">
        <f>IF(G444&lt;='RawData'!$D$201,G444,0)</f>
        <v>109999.94400080963</v>
      </c>
    </row>
    <row r="445" spans="1:10" x14ac:dyDescent="0.15">
      <c r="A445" s="11" t="s">
        <v>490</v>
      </c>
      <c r="B445" s="7">
        <f>VLOOKUP(A445, RawData[], 2, 1)</f>
        <v>0.47</v>
      </c>
      <c r="C445" s="4">
        <v>135000</v>
      </c>
      <c r="D445" s="4">
        <f t="shared" si="38"/>
        <v>109999.94400080963</v>
      </c>
      <c r="E445" s="4">
        <f t="shared" si="34"/>
        <v>165238.72429043663</v>
      </c>
      <c r="F445" s="4">
        <f t="shared" si="35"/>
        <v>534281.10730755492</v>
      </c>
      <c r="G445" s="7">
        <f t="shared" si="37"/>
        <v>109999.94400080963</v>
      </c>
      <c r="H445" s="7" t="str">
        <f t="shared" si="36"/>
        <v>Basic</v>
      </c>
      <c r="I445" s="22">
        <f>IF(OptimizedTable[[#This Row],[MinCost]] &gt; OptimizedTable[[#This Row],[WTP_VND]], 1, 0)</f>
        <v>0</v>
      </c>
      <c r="J445" s="20">
        <f>IF(G445&lt;='RawData'!$D$201,G445,0)</f>
        <v>109999.94400080963</v>
      </c>
    </row>
    <row r="446" spans="1:10" x14ac:dyDescent="0.15">
      <c r="A446" s="11" t="s">
        <v>491</v>
      </c>
      <c r="B446" s="7">
        <f>VLOOKUP(A446, RawData[], 2, 1)</f>
        <v>63.42</v>
      </c>
      <c r="C446" s="4">
        <v>479000</v>
      </c>
      <c r="D446" s="4">
        <f t="shared" si="38"/>
        <v>590779.94400080969</v>
      </c>
      <c r="E446" s="4">
        <f t="shared" si="34"/>
        <v>556018.7242904366</v>
      </c>
      <c r="F446" s="4">
        <f t="shared" si="35"/>
        <v>534281.10730755492</v>
      </c>
      <c r="G446" s="7">
        <f t="shared" si="37"/>
        <v>534281.10730755492</v>
      </c>
      <c r="H446" s="7" t="str">
        <f t="shared" si="36"/>
        <v>Unlimited</v>
      </c>
      <c r="I446" s="22">
        <f>IF(OptimizedTable[[#This Row],[MinCost]] &gt; OptimizedTable[[#This Row],[WTP_VND]], 1, 0)</f>
        <v>1</v>
      </c>
      <c r="J446" s="20">
        <f>IF(G446&lt;='RawData'!$D$201,G446,0)</f>
        <v>534281.10730755492</v>
      </c>
    </row>
    <row r="447" spans="1:10" x14ac:dyDescent="0.15">
      <c r="A447" s="11" t="s">
        <v>492</v>
      </c>
      <c r="B447" s="7">
        <f>VLOOKUP(A447, RawData[], 2, 1)</f>
        <v>4.28</v>
      </c>
      <c r="C447" s="4">
        <v>167000</v>
      </c>
      <c r="D447" s="4">
        <f t="shared" si="38"/>
        <v>109999.94400080963</v>
      </c>
      <c r="E447" s="4">
        <f t="shared" si="34"/>
        <v>165238.72429043663</v>
      </c>
      <c r="F447" s="4">
        <f t="shared" si="35"/>
        <v>534281.10730755492</v>
      </c>
      <c r="G447" s="7">
        <f t="shared" si="37"/>
        <v>109999.94400080963</v>
      </c>
      <c r="H447" s="7" t="str">
        <f t="shared" si="36"/>
        <v>Basic</v>
      </c>
      <c r="I447" s="22">
        <f>IF(OptimizedTable[[#This Row],[MinCost]] &gt; OptimizedTable[[#This Row],[WTP_VND]], 1, 0)</f>
        <v>0</v>
      </c>
      <c r="J447" s="20">
        <f>IF(G447&lt;='RawData'!$D$201,G447,0)</f>
        <v>109999.94400080963</v>
      </c>
    </row>
    <row r="448" spans="1:10" x14ac:dyDescent="0.15">
      <c r="A448" s="11" t="s">
        <v>493</v>
      </c>
      <c r="B448" s="7">
        <f>VLOOKUP(A448, RawData[], 2, 1)</f>
        <v>16.62</v>
      </c>
      <c r="C448" s="4">
        <v>246000</v>
      </c>
      <c r="D448" s="4">
        <f t="shared" si="38"/>
        <v>169579.94400080963</v>
      </c>
      <c r="E448" s="4">
        <f t="shared" si="34"/>
        <v>165238.72429043663</v>
      </c>
      <c r="F448" s="4">
        <f t="shared" si="35"/>
        <v>534281.10730755492</v>
      </c>
      <c r="G448" s="7">
        <f t="shared" si="37"/>
        <v>165238.72429043663</v>
      </c>
      <c r="H448" s="7" t="str">
        <f t="shared" si="36"/>
        <v>Advanced</v>
      </c>
      <c r="I448" s="22">
        <f>IF(OptimizedTable[[#This Row],[MinCost]] &gt; OptimizedTable[[#This Row],[WTP_VND]], 1, 0)</f>
        <v>0</v>
      </c>
      <c r="J448" s="20">
        <f>IF(G448&lt;='RawData'!$D$201,G448,0)</f>
        <v>165238.72429043663</v>
      </c>
    </row>
    <row r="449" spans="1:10" x14ac:dyDescent="0.15">
      <c r="A449" s="11" t="s">
        <v>494</v>
      </c>
      <c r="B449" s="7">
        <f>VLOOKUP(A449, RawData[], 2, 1)</f>
        <v>2</v>
      </c>
      <c r="C449" s="4">
        <v>151000</v>
      </c>
      <c r="D449" s="4">
        <f t="shared" si="38"/>
        <v>109999.94400080963</v>
      </c>
      <c r="E449" s="4">
        <f t="shared" si="34"/>
        <v>165238.72429043663</v>
      </c>
      <c r="F449" s="4">
        <f t="shared" si="35"/>
        <v>534281.10730755492</v>
      </c>
      <c r="G449" s="7">
        <f t="shared" si="37"/>
        <v>109999.94400080963</v>
      </c>
      <c r="H449" s="7" t="str">
        <f t="shared" si="36"/>
        <v>Basic</v>
      </c>
      <c r="I449" s="22">
        <f>IF(OptimizedTable[[#This Row],[MinCost]] &gt; OptimizedTable[[#This Row],[WTP_VND]], 1, 0)</f>
        <v>0</v>
      </c>
      <c r="J449" s="20">
        <f>IF(G449&lt;='RawData'!$D$201,G449,0)</f>
        <v>109999.94400080963</v>
      </c>
    </row>
    <row r="450" spans="1:10" x14ac:dyDescent="0.15">
      <c r="A450" s="11" t="s">
        <v>495</v>
      </c>
      <c r="B450" s="7">
        <f>VLOOKUP(A450, RawData[], 2, 1)</f>
        <v>34.17</v>
      </c>
      <c r="C450" s="4">
        <v>318000</v>
      </c>
      <c r="D450" s="4">
        <f t="shared" si="38"/>
        <v>327529.94400080969</v>
      </c>
      <c r="E450" s="4">
        <f t="shared" ref="E450:E501" si="39">$M$8 + $M$10 * (MAX(0,B450-$N$8))</f>
        <v>292768.72429043666</v>
      </c>
      <c r="F450" s="4">
        <f t="shared" ref="F450:F501" si="40">$M$9 + $M$10 * (MAX(0,B450-$N$9))</f>
        <v>534281.10730755492</v>
      </c>
      <c r="G450" s="7">
        <f t="shared" si="37"/>
        <v>292768.72429043666</v>
      </c>
      <c r="H450" s="7" t="str">
        <f t="shared" ref="H450:H501" si="41">IF(G450=D450,"Basic",IF(G450=E450,"Advanced","Unlimited"))</f>
        <v>Advanced</v>
      </c>
      <c r="I450" s="22">
        <f>IF(OptimizedTable[[#This Row],[MinCost]] &gt; OptimizedTable[[#This Row],[WTP_VND]], 1, 0)</f>
        <v>0</v>
      </c>
      <c r="J450" s="20">
        <f>IF(G450&lt;='RawData'!$D$201,G450,0)</f>
        <v>292768.72429043666</v>
      </c>
    </row>
    <row r="451" spans="1:10" x14ac:dyDescent="0.15">
      <c r="A451" s="11" t="s">
        <v>496</v>
      </c>
      <c r="B451" s="7">
        <f>VLOOKUP(A451, RawData[], 2, 1)</f>
        <v>14.54</v>
      </c>
      <c r="C451" s="4">
        <v>223000</v>
      </c>
      <c r="D451" s="4">
        <f t="shared" si="38"/>
        <v>150859.94400080963</v>
      </c>
      <c r="E451" s="4">
        <f t="shared" si="39"/>
        <v>165238.72429043663</v>
      </c>
      <c r="F451" s="4">
        <f t="shared" si="40"/>
        <v>534281.10730755492</v>
      </c>
      <c r="G451" s="7">
        <f t="shared" ref="G451:G501" si="42">MIN(D451:F451)</f>
        <v>150859.94400080963</v>
      </c>
      <c r="H451" s="7" t="str">
        <f t="shared" si="41"/>
        <v>Basic</v>
      </c>
      <c r="I451" s="22">
        <f>IF(OptimizedTable[[#This Row],[MinCost]] &gt; OptimizedTable[[#This Row],[WTP_VND]], 1, 0)</f>
        <v>0</v>
      </c>
      <c r="J451" s="20">
        <f>IF(G451&lt;='RawData'!$D$201,G451,0)</f>
        <v>150859.94400080963</v>
      </c>
    </row>
    <row r="452" spans="1:10" x14ac:dyDescent="0.15">
      <c r="A452" s="11" t="s">
        <v>497</v>
      </c>
      <c r="B452" s="7">
        <f>VLOOKUP(A452, RawData[], 2, 1)</f>
        <v>2.2400000000000002</v>
      </c>
      <c r="C452" s="4">
        <v>146000</v>
      </c>
      <c r="D452" s="4">
        <f t="shared" si="38"/>
        <v>109999.94400080963</v>
      </c>
      <c r="E452" s="4">
        <f t="shared" si="39"/>
        <v>165238.72429043663</v>
      </c>
      <c r="F452" s="4">
        <f t="shared" si="40"/>
        <v>534281.10730755492</v>
      </c>
      <c r="G452" s="7">
        <f t="shared" si="42"/>
        <v>109999.94400080963</v>
      </c>
      <c r="H452" s="7" t="str">
        <f t="shared" si="41"/>
        <v>Basic</v>
      </c>
      <c r="I452" s="22">
        <f>IF(OptimizedTable[[#This Row],[MinCost]] &gt; OptimizedTable[[#This Row],[WTP_VND]], 1, 0)</f>
        <v>0</v>
      </c>
      <c r="J452" s="20">
        <f>IF(G452&lt;='RawData'!$D$201,G452,0)</f>
        <v>109999.94400080963</v>
      </c>
    </row>
    <row r="453" spans="1:10" x14ac:dyDescent="0.15">
      <c r="A453" s="11" t="s">
        <v>498</v>
      </c>
      <c r="B453" s="7">
        <f>VLOOKUP(A453, RawData[], 2, 1)</f>
        <v>11.75</v>
      </c>
      <c r="C453" s="4">
        <v>246000</v>
      </c>
      <c r="D453" s="4">
        <f t="shared" si="38"/>
        <v>125749.94400080963</v>
      </c>
      <c r="E453" s="4">
        <f t="shared" si="39"/>
        <v>165238.72429043663</v>
      </c>
      <c r="F453" s="4">
        <f t="shared" si="40"/>
        <v>534281.10730755492</v>
      </c>
      <c r="G453" s="7">
        <f t="shared" si="42"/>
        <v>125749.94400080963</v>
      </c>
      <c r="H453" s="7" t="str">
        <f t="shared" si="41"/>
        <v>Basic</v>
      </c>
      <c r="I453" s="22">
        <f>IF(OptimizedTable[[#This Row],[MinCost]] &gt; OptimizedTable[[#This Row],[WTP_VND]], 1, 0)</f>
        <v>0</v>
      </c>
      <c r="J453" s="20">
        <f>IF(G453&lt;='RawData'!$D$201,G453,0)</f>
        <v>125749.94400080963</v>
      </c>
    </row>
    <row r="454" spans="1:10" x14ac:dyDescent="0.15">
      <c r="A454" s="11" t="s">
        <v>499</v>
      </c>
      <c r="B454" s="7">
        <f>VLOOKUP(A454, RawData[], 2, 1)</f>
        <v>110.87</v>
      </c>
      <c r="C454" s="4">
        <v>688000</v>
      </c>
      <c r="D454" s="4">
        <f t="shared" si="38"/>
        <v>1017829.9440008097</v>
      </c>
      <c r="E454" s="4">
        <f t="shared" si="39"/>
        <v>983068.7242904366</v>
      </c>
      <c r="F454" s="4">
        <f t="shared" si="40"/>
        <v>534281.10730755492</v>
      </c>
      <c r="G454" s="7">
        <f t="shared" si="42"/>
        <v>534281.10730755492</v>
      </c>
      <c r="H454" s="7" t="str">
        <f t="shared" si="41"/>
        <v>Unlimited</v>
      </c>
      <c r="I454" s="22">
        <f>IF(OptimizedTable[[#This Row],[MinCost]] &gt; OptimizedTable[[#This Row],[WTP_VND]], 1, 0)</f>
        <v>0</v>
      </c>
      <c r="J454" s="20">
        <f>IF(G454&lt;='RawData'!$D$201,G454,0)</f>
        <v>534281.10730755492</v>
      </c>
    </row>
    <row r="455" spans="1:10" x14ac:dyDescent="0.15">
      <c r="A455" s="11" t="s">
        <v>500</v>
      </c>
      <c r="B455" s="7">
        <f>VLOOKUP(A455, RawData[], 2, 1)</f>
        <v>25.18</v>
      </c>
      <c r="C455" s="4">
        <v>294000</v>
      </c>
      <c r="D455" s="4">
        <f t="shared" si="38"/>
        <v>246619.94400080963</v>
      </c>
      <c r="E455" s="4">
        <f t="shared" si="39"/>
        <v>211858.72429043663</v>
      </c>
      <c r="F455" s="4">
        <f t="shared" si="40"/>
        <v>534281.10730755492</v>
      </c>
      <c r="G455" s="7">
        <f t="shared" si="42"/>
        <v>211858.72429043663</v>
      </c>
      <c r="H455" s="7" t="str">
        <f t="shared" si="41"/>
        <v>Advanced</v>
      </c>
      <c r="I455" s="22">
        <f>IF(OptimizedTable[[#This Row],[MinCost]] &gt; OptimizedTable[[#This Row],[WTP_VND]], 1, 0)</f>
        <v>0</v>
      </c>
      <c r="J455" s="20">
        <f>IF(G455&lt;='RawData'!$D$201,G455,0)</f>
        <v>211858.72429043663</v>
      </c>
    </row>
    <row r="456" spans="1:10" x14ac:dyDescent="0.15">
      <c r="A456" s="11" t="s">
        <v>501</v>
      </c>
      <c r="B456" s="7">
        <f>VLOOKUP(A456, RawData[], 2, 1)</f>
        <v>110.55</v>
      </c>
      <c r="C456" s="4">
        <v>667000</v>
      </c>
      <c r="D456" s="4">
        <f t="shared" si="38"/>
        <v>1014949.9440008097</v>
      </c>
      <c r="E456" s="4">
        <f t="shared" si="39"/>
        <v>980188.7242904366</v>
      </c>
      <c r="F456" s="4">
        <f t="shared" si="40"/>
        <v>534281.10730755492</v>
      </c>
      <c r="G456" s="7">
        <f t="shared" si="42"/>
        <v>534281.10730755492</v>
      </c>
      <c r="H456" s="7" t="str">
        <f t="shared" si="41"/>
        <v>Unlimited</v>
      </c>
      <c r="I456" s="22">
        <f>IF(OptimizedTable[[#This Row],[MinCost]] &gt; OptimizedTable[[#This Row],[WTP_VND]], 1, 0)</f>
        <v>0</v>
      </c>
      <c r="J456" s="20">
        <f>IF(G456&lt;='RawData'!$D$201,G456,0)</f>
        <v>534281.10730755492</v>
      </c>
    </row>
    <row r="457" spans="1:10" x14ac:dyDescent="0.15">
      <c r="A457" s="11" t="s">
        <v>502</v>
      </c>
      <c r="B457" s="7">
        <f>VLOOKUP(A457, RawData[], 2, 1)</f>
        <v>0.44</v>
      </c>
      <c r="C457" s="4">
        <v>136000</v>
      </c>
      <c r="D457" s="4">
        <f t="shared" si="38"/>
        <v>109999.94400080963</v>
      </c>
      <c r="E457" s="4">
        <f t="shared" si="39"/>
        <v>165238.72429043663</v>
      </c>
      <c r="F457" s="4">
        <f t="shared" si="40"/>
        <v>534281.10730755492</v>
      </c>
      <c r="G457" s="7">
        <f t="shared" si="42"/>
        <v>109999.94400080963</v>
      </c>
      <c r="H457" s="7" t="str">
        <f t="shared" si="41"/>
        <v>Basic</v>
      </c>
      <c r="I457" s="22">
        <f>IF(OptimizedTable[[#This Row],[MinCost]] &gt; OptimizedTable[[#This Row],[WTP_VND]], 1, 0)</f>
        <v>0</v>
      </c>
      <c r="J457" s="20">
        <f>IF(G457&lt;='RawData'!$D$201,G457,0)</f>
        <v>109999.94400080963</v>
      </c>
    </row>
    <row r="458" spans="1:10" x14ac:dyDescent="0.15">
      <c r="A458" s="11" t="s">
        <v>503</v>
      </c>
      <c r="B458" s="7">
        <f>VLOOKUP(A458, RawData[], 2, 1)</f>
        <v>13.59</v>
      </c>
      <c r="C458" s="4">
        <v>224000</v>
      </c>
      <c r="D458" s="4">
        <f t="shared" ref="D458:D501" si="43">$M$7 + $M$10 * (MAX(0,B458-$N$7))</f>
        <v>142309.94400080963</v>
      </c>
      <c r="E458" s="4">
        <f t="shared" si="39"/>
        <v>165238.72429043663</v>
      </c>
      <c r="F458" s="4">
        <f t="shared" si="40"/>
        <v>534281.10730755492</v>
      </c>
      <c r="G458" s="7">
        <f t="shared" si="42"/>
        <v>142309.94400080963</v>
      </c>
      <c r="H458" s="7" t="str">
        <f t="shared" si="41"/>
        <v>Basic</v>
      </c>
      <c r="I458" s="22">
        <f>IF(OptimizedTable[[#This Row],[MinCost]] &gt; OptimizedTable[[#This Row],[WTP_VND]], 1, 0)</f>
        <v>0</v>
      </c>
      <c r="J458" s="20">
        <f>IF(G458&lt;='RawData'!$D$201,G458,0)</f>
        <v>142309.94400080963</v>
      </c>
    </row>
    <row r="459" spans="1:10" x14ac:dyDescent="0.15">
      <c r="A459" s="11" t="s">
        <v>504</v>
      </c>
      <c r="B459" s="7">
        <f>VLOOKUP(A459, RawData[], 2, 1)</f>
        <v>1.33</v>
      </c>
      <c r="C459" s="4">
        <v>145000</v>
      </c>
      <c r="D459" s="4">
        <f t="shared" si="43"/>
        <v>109999.94400080963</v>
      </c>
      <c r="E459" s="4">
        <f t="shared" si="39"/>
        <v>165238.72429043663</v>
      </c>
      <c r="F459" s="4">
        <f t="shared" si="40"/>
        <v>534281.10730755492</v>
      </c>
      <c r="G459" s="7">
        <f t="shared" si="42"/>
        <v>109999.94400080963</v>
      </c>
      <c r="H459" s="7" t="str">
        <f t="shared" si="41"/>
        <v>Basic</v>
      </c>
      <c r="I459" s="22">
        <f>IF(OptimizedTable[[#This Row],[MinCost]] &gt; OptimizedTable[[#This Row],[WTP_VND]], 1, 0)</f>
        <v>0</v>
      </c>
      <c r="J459" s="20">
        <f>IF(G459&lt;='RawData'!$D$201,G459,0)</f>
        <v>109999.94400080963</v>
      </c>
    </row>
    <row r="460" spans="1:10" x14ac:dyDescent="0.15">
      <c r="A460" s="11" t="s">
        <v>505</v>
      </c>
      <c r="B460" s="7">
        <f>VLOOKUP(A460, RawData[], 2, 1)</f>
        <v>27.71</v>
      </c>
      <c r="C460" s="4">
        <v>261000</v>
      </c>
      <c r="D460" s="4">
        <f t="shared" si="43"/>
        <v>269389.94400080963</v>
      </c>
      <c r="E460" s="4">
        <f t="shared" si="39"/>
        <v>234628.72429043666</v>
      </c>
      <c r="F460" s="4">
        <f t="shared" si="40"/>
        <v>534281.10730755492</v>
      </c>
      <c r="G460" s="7">
        <f t="shared" si="42"/>
        <v>234628.72429043666</v>
      </c>
      <c r="H460" s="7" t="str">
        <f t="shared" si="41"/>
        <v>Advanced</v>
      </c>
      <c r="I460" s="22">
        <f>IF(OptimizedTable[[#This Row],[MinCost]] &gt; OptimizedTable[[#This Row],[WTP_VND]], 1, 0)</f>
        <v>0</v>
      </c>
      <c r="J460" s="20">
        <f>IF(G460&lt;='RawData'!$D$201,G460,0)</f>
        <v>234628.72429043666</v>
      </c>
    </row>
    <row r="461" spans="1:10" x14ac:dyDescent="0.15">
      <c r="A461" s="11" t="s">
        <v>506</v>
      </c>
      <c r="B461" s="7">
        <f>VLOOKUP(A461, RawData[], 2, 1)</f>
        <v>9.89</v>
      </c>
      <c r="C461" s="4">
        <v>192000</v>
      </c>
      <c r="D461" s="4">
        <f t="shared" si="43"/>
        <v>109999.94400080963</v>
      </c>
      <c r="E461" s="4">
        <f t="shared" si="39"/>
        <v>165238.72429043663</v>
      </c>
      <c r="F461" s="4">
        <f t="shared" si="40"/>
        <v>534281.10730755492</v>
      </c>
      <c r="G461" s="7">
        <f t="shared" si="42"/>
        <v>109999.94400080963</v>
      </c>
      <c r="H461" s="7" t="str">
        <f t="shared" si="41"/>
        <v>Basic</v>
      </c>
      <c r="I461" s="22">
        <f>IF(OptimizedTable[[#This Row],[MinCost]] &gt; OptimizedTable[[#This Row],[WTP_VND]], 1, 0)</f>
        <v>0</v>
      </c>
      <c r="J461" s="20">
        <f>IF(G461&lt;='RawData'!$D$201,G461,0)</f>
        <v>109999.94400080963</v>
      </c>
    </row>
    <row r="462" spans="1:10" x14ac:dyDescent="0.15">
      <c r="A462" s="11" t="s">
        <v>507</v>
      </c>
      <c r="B462" s="7">
        <f>VLOOKUP(A462, RawData[], 2, 1)</f>
        <v>4</v>
      </c>
      <c r="C462" s="4">
        <v>163000</v>
      </c>
      <c r="D462" s="4">
        <f t="shared" si="43"/>
        <v>109999.94400080963</v>
      </c>
      <c r="E462" s="4">
        <f t="shared" si="39"/>
        <v>165238.72429043663</v>
      </c>
      <c r="F462" s="4">
        <f t="shared" si="40"/>
        <v>534281.10730755492</v>
      </c>
      <c r="G462" s="7">
        <f t="shared" si="42"/>
        <v>109999.94400080963</v>
      </c>
      <c r="H462" s="7" t="str">
        <f t="shared" si="41"/>
        <v>Basic</v>
      </c>
      <c r="I462" s="22">
        <f>IF(OptimizedTable[[#This Row],[MinCost]] &gt; OptimizedTable[[#This Row],[WTP_VND]], 1, 0)</f>
        <v>0</v>
      </c>
      <c r="J462" s="20">
        <f>IF(G462&lt;='RawData'!$D$201,G462,0)</f>
        <v>109999.94400080963</v>
      </c>
    </row>
    <row r="463" spans="1:10" x14ac:dyDescent="0.15">
      <c r="A463" s="11" t="s">
        <v>508</v>
      </c>
      <c r="B463" s="7">
        <f>VLOOKUP(A463, RawData[], 2, 1)</f>
        <v>5.62</v>
      </c>
      <c r="C463" s="4">
        <v>185000</v>
      </c>
      <c r="D463" s="4">
        <f t="shared" si="43"/>
        <v>109999.94400080963</v>
      </c>
      <c r="E463" s="4">
        <f t="shared" si="39"/>
        <v>165238.72429043663</v>
      </c>
      <c r="F463" s="4">
        <f t="shared" si="40"/>
        <v>534281.10730755492</v>
      </c>
      <c r="G463" s="7">
        <f t="shared" si="42"/>
        <v>109999.94400080963</v>
      </c>
      <c r="H463" s="7" t="str">
        <f t="shared" si="41"/>
        <v>Basic</v>
      </c>
      <c r="I463" s="22">
        <f>IF(OptimizedTable[[#This Row],[MinCost]] &gt; OptimizedTable[[#This Row],[WTP_VND]], 1, 0)</f>
        <v>0</v>
      </c>
      <c r="J463" s="20">
        <f>IF(G463&lt;='RawData'!$D$201,G463,0)</f>
        <v>109999.94400080963</v>
      </c>
    </row>
    <row r="464" spans="1:10" x14ac:dyDescent="0.15">
      <c r="A464" s="11" t="s">
        <v>509</v>
      </c>
      <c r="B464" s="7">
        <f>VLOOKUP(A464, RawData[], 2, 1)</f>
        <v>27.02</v>
      </c>
      <c r="C464" s="4">
        <v>303000</v>
      </c>
      <c r="D464" s="4">
        <f t="shared" si="43"/>
        <v>263179.94400080963</v>
      </c>
      <c r="E464" s="4">
        <f t="shared" si="39"/>
        <v>228418.72429043663</v>
      </c>
      <c r="F464" s="4">
        <f t="shared" si="40"/>
        <v>534281.10730755492</v>
      </c>
      <c r="G464" s="7">
        <f t="shared" si="42"/>
        <v>228418.72429043663</v>
      </c>
      <c r="H464" s="7" t="str">
        <f t="shared" si="41"/>
        <v>Advanced</v>
      </c>
      <c r="I464" s="22">
        <f>IF(OptimizedTable[[#This Row],[MinCost]] &gt; OptimizedTable[[#This Row],[WTP_VND]], 1, 0)</f>
        <v>0</v>
      </c>
      <c r="J464" s="20">
        <f>IF(G464&lt;='RawData'!$D$201,G464,0)</f>
        <v>228418.72429043663</v>
      </c>
    </row>
    <row r="465" spans="1:10" x14ac:dyDescent="0.15">
      <c r="A465" s="11" t="s">
        <v>510</v>
      </c>
      <c r="B465" s="7">
        <f>VLOOKUP(A465, RawData[], 2, 1)</f>
        <v>5.07</v>
      </c>
      <c r="C465" s="4">
        <v>156000</v>
      </c>
      <c r="D465" s="4">
        <f t="shared" si="43"/>
        <v>109999.94400080963</v>
      </c>
      <c r="E465" s="4">
        <f t="shared" si="39"/>
        <v>165238.72429043663</v>
      </c>
      <c r="F465" s="4">
        <f t="shared" si="40"/>
        <v>534281.10730755492</v>
      </c>
      <c r="G465" s="7">
        <f t="shared" si="42"/>
        <v>109999.94400080963</v>
      </c>
      <c r="H465" s="7" t="str">
        <f t="shared" si="41"/>
        <v>Basic</v>
      </c>
      <c r="I465" s="22">
        <f>IF(OptimizedTable[[#This Row],[MinCost]] &gt; OptimizedTable[[#This Row],[WTP_VND]], 1, 0)</f>
        <v>0</v>
      </c>
      <c r="J465" s="20">
        <f>IF(G465&lt;='RawData'!$D$201,G465,0)</f>
        <v>109999.94400080963</v>
      </c>
    </row>
    <row r="466" spans="1:10" x14ac:dyDescent="0.15">
      <c r="A466" s="11" t="s">
        <v>511</v>
      </c>
      <c r="B466" s="7">
        <f>VLOOKUP(A466, RawData[], 2, 1)</f>
        <v>2.84</v>
      </c>
      <c r="C466" s="4">
        <v>137000</v>
      </c>
      <c r="D466" s="4">
        <f t="shared" si="43"/>
        <v>109999.94400080963</v>
      </c>
      <c r="E466" s="4">
        <f t="shared" si="39"/>
        <v>165238.72429043663</v>
      </c>
      <c r="F466" s="4">
        <f t="shared" si="40"/>
        <v>534281.10730755492</v>
      </c>
      <c r="G466" s="7">
        <f t="shared" si="42"/>
        <v>109999.94400080963</v>
      </c>
      <c r="H466" s="7" t="str">
        <f t="shared" si="41"/>
        <v>Basic</v>
      </c>
      <c r="I466" s="22">
        <f>IF(OptimizedTable[[#This Row],[MinCost]] &gt; OptimizedTable[[#This Row],[WTP_VND]], 1, 0)</f>
        <v>0</v>
      </c>
      <c r="J466" s="20">
        <f>IF(G466&lt;='RawData'!$D$201,G466,0)</f>
        <v>109999.94400080963</v>
      </c>
    </row>
    <row r="467" spans="1:10" x14ac:dyDescent="0.15">
      <c r="A467" s="11" t="s">
        <v>512</v>
      </c>
      <c r="B467" s="7">
        <f>VLOOKUP(A467, RawData[], 2, 1)</f>
        <v>11.56</v>
      </c>
      <c r="C467" s="4">
        <v>218000</v>
      </c>
      <c r="D467" s="4">
        <f t="shared" si="43"/>
        <v>124039.94400080963</v>
      </c>
      <c r="E467" s="4">
        <f t="shared" si="39"/>
        <v>165238.72429043663</v>
      </c>
      <c r="F467" s="4">
        <f t="shared" si="40"/>
        <v>534281.10730755492</v>
      </c>
      <c r="G467" s="7">
        <f t="shared" si="42"/>
        <v>124039.94400080963</v>
      </c>
      <c r="H467" s="7" t="str">
        <f t="shared" si="41"/>
        <v>Basic</v>
      </c>
      <c r="I467" s="22">
        <f>IF(OptimizedTable[[#This Row],[MinCost]] &gt; OptimizedTable[[#This Row],[WTP_VND]], 1, 0)</f>
        <v>0</v>
      </c>
      <c r="J467" s="20">
        <f>IF(G467&lt;='RawData'!$D$201,G467,0)</f>
        <v>124039.94400080963</v>
      </c>
    </row>
    <row r="468" spans="1:10" x14ac:dyDescent="0.15">
      <c r="A468" s="11" t="s">
        <v>513</v>
      </c>
      <c r="B468" s="7">
        <f>VLOOKUP(A468, RawData[], 2, 1)</f>
        <v>7.99</v>
      </c>
      <c r="C468" s="4">
        <v>151000</v>
      </c>
      <c r="D468" s="4">
        <f t="shared" si="43"/>
        <v>109999.94400080963</v>
      </c>
      <c r="E468" s="4">
        <f t="shared" si="39"/>
        <v>165238.72429043663</v>
      </c>
      <c r="F468" s="4">
        <f t="shared" si="40"/>
        <v>534281.10730755492</v>
      </c>
      <c r="G468" s="7">
        <f t="shared" si="42"/>
        <v>109999.94400080963</v>
      </c>
      <c r="H468" s="7" t="str">
        <f t="shared" si="41"/>
        <v>Basic</v>
      </c>
      <c r="I468" s="22">
        <f>IF(OptimizedTable[[#This Row],[MinCost]] &gt; OptimizedTable[[#This Row],[WTP_VND]], 1, 0)</f>
        <v>0</v>
      </c>
      <c r="J468" s="20">
        <f>IF(G468&lt;='RawData'!$D$201,G468,0)</f>
        <v>109999.94400080963</v>
      </c>
    </row>
    <row r="469" spans="1:10" x14ac:dyDescent="0.15">
      <c r="A469" s="11" t="s">
        <v>514</v>
      </c>
      <c r="B469" s="7">
        <f>VLOOKUP(A469, RawData[], 2, 1)</f>
        <v>2.2000000000000002</v>
      </c>
      <c r="C469" s="4">
        <v>157000</v>
      </c>
      <c r="D469" s="4">
        <f t="shared" si="43"/>
        <v>109999.94400080963</v>
      </c>
      <c r="E469" s="4">
        <f t="shared" si="39"/>
        <v>165238.72429043663</v>
      </c>
      <c r="F469" s="4">
        <f t="shared" si="40"/>
        <v>534281.10730755492</v>
      </c>
      <c r="G469" s="7">
        <f t="shared" si="42"/>
        <v>109999.94400080963</v>
      </c>
      <c r="H469" s="7" t="str">
        <f t="shared" si="41"/>
        <v>Basic</v>
      </c>
      <c r="I469" s="22">
        <f>IF(OptimizedTable[[#This Row],[MinCost]] &gt; OptimizedTable[[#This Row],[WTP_VND]], 1, 0)</f>
        <v>0</v>
      </c>
      <c r="J469" s="20">
        <f>IF(G469&lt;='RawData'!$D$201,G469,0)</f>
        <v>109999.94400080963</v>
      </c>
    </row>
    <row r="470" spans="1:10" x14ac:dyDescent="0.15">
      <c r="A470" s="11" t="s">
        <v>515</v>
      </c>
      <c r="B470" s="7">
        <f>VLOOKUP(A470, RawData[], 2, 1)</f>
        <v>3.59</v>
      </c>
      <c r="C470" s="4">
        <v>131000</v>
      </c>
      <c r="D470" s="4">
        <f t="shared" si="43"/>
        <v>109999.94400080963</v>
      </c>
      <c r="E470" s="4">
        <f t="shared" si="39"/>
        <v>165238.72429043663</v>
      </c>
      <c r="F470" s="4">
        <f t="shared" si="40"/>
        <v>534281.10730755492</v>
      </c>
      <c r="G470" s="7">
        <f t="shared" si="42"/>
        <v>109999.94400080963</v>
      </c>
      <c r="H470" s="7" t="str">
        <f t="shared" si="41"/>
        <v>Basic</v>
      </c>
      <c r="I470" s="22">
        <f>IF(OptimizedTable[[#This Row],[MinCost]] &gt; OptimizedTable[[#This Row],[WTP_VND]], 1, 0)</f>
        <v>0</v>
      </c>
      <c r="J470" s="20">
        <f>IF(G470&lt;='RawData'!$D$201,G470,0)</f>
        <v>109999.94400080963</v>
      </c>
    </row>
    <row r="471" spans="1:10" x14ac:dyDescent="0.15">
      <c r="A471" s="11" t="s">
        <v>516</v>
      </c>
      <c r="B471" s="7">
        <f>VLOOKUP(A471, RawData[], 2, 1)</f>
        <v>19.04</v>
      </c>
      <c r="C471" s="4">
        <v>236000</v>
      </c>
      <c r="D471" s="4">
        <f t="shared" si="43"/>
        <v>191359.94400080963</v>
      </c>
      <c r="E471" s="4">
        <f t="shared" si="39"/>
        <v>165238.72429043663</v>
      </c>
      <c r="F471" s="4">
        <f t="shared" si="40"/>
        <v>534281.10730755492</v>
      </c>
      <c r="G471" s="7">
        <f t="shared" si="42"/>
        <v>165238.72429043663</v>
      </c>
      <c r="H471" s="7" t="str">
        <f t="shared" si="41"/>
        <v>Advanced</v>
      </c>
      <c r="I471" s="22">
        <f>IF(OptimizedTable[[#This Row],[MinCost]] &gt; OptimizedTable[[#This Row],[WTP_VND]], 1, 0)</f>
        <v>0</v>
      </c>
      <c r="J471" s="20">
        <f>IF(G471&lt;='RawData'!$D$201,G471,0)</f>
        <v>165238.72429043663</v>
      </c>
    </row>
    <row r="472" spans="1:10" x14ac:dyDescent="0.15">
      <c r="A472" s="11" t="s">
        <v>517</v>
      </c>
      <c r="B472" s="7">
        <f>VLOOKUP(A472, RawData[], 2, 1)</f>
        <v>9.5500000000000007</v>
      </c>
      <c r="C472" s="4">
        <v>185000</v>
      </c>
      <c r="D472" s="4">
        <f t="shared" si="43"/>
        <v>109999.94400080963</v>
      </c>
      <c r="E472" s="4">
        <f t="shared" si="39"/>
        <v>165238.72429043663</v>
      </c>
      <c r="F472" s="4">
        <f t="shared" si="40"/>
        <v>534281.10730755492</v>
      </c>
      <c r="G472" s="7">
        <f t="shared" si="42"/>
        <v>109999.94400080963</v>
      </c>
      <c r="H472" s="7" t="str">
        <f t="shared" si="41"/>
        <v>Basic</v>
      </c>
      <c r="I472" s="22">
        <f>IF(OptimizedTable[[#This Row],[MinCost]] &gt; OptimizedTable[[#This Row],[WTP_VND]], 1, 0)</f>
        <v>0</v>
      </c>
      <c r="J472" s="20">
        <f>IF(G472&lt;='RawData'!$D$201,G472,0)</f>
        <v>109999.94400080963</v>
      </c>
    </row>
    <row r="473" spans="1:10" x14ac:dyDescent="0.15">
      <c r="A473" s="11" t="s">
        <v>518</v>
      </c>
      <c r="B473" s="7">
        <f>VLOOKUP(A473, RawData[], 2, 1)</f>
        <v>33.33</v>
      </c>
      <c r="C473" s="4">
        <v>330000</v>
      </c>
      <c r="D473" s="4">
        <f t="shared" si="43"/>
        <v>319969.94400080957</v>
      </c>
      <c r="E473" s="4">
        <f t="shared" si="39"/>
        <v>285208.7242904366</v>
      </c>
      <c r="F473" s="4">
        <f t="shared" si="40"/>
        <v>534281.10730755492</v>
      </c>
      <c r="G473" s="7">
        <f t="shared" si="42"/>
        <v>285208.7242904366</v>
      </c>
      <c r="H473" s="7" t="str">
        <f t="shared" si="41"/>
        <v>Advanced</v>
      </c>
      <c r="I473" s="22">
        <f>IF(OptimizedTable[[#This Row],[MinCost]] &gt; OptimizedTable[[#This Row],[WTP_VND]], 1, 0)</f>
        <v>0</v>
      </c>
      <c r="J473" s="20">
        <f>IF(G473&lt;='RawData'!$D$201,G473,0)</f>
        <v>285208.7242904366</v>
      </c>
    </row>
    <row r="474" spans="1:10" x14ac:dyDescent="0.15">
      <c r="A474" s="11" t="s">
        <v>519</v>
      </c>
      <c r="B474" s="7">
        <f>VLOOKUP(A474, RawData[], 2, 1)</f>
        <v>1.82</v>
      </c>
      <c r="C474" s="4">
        <v>136000</v>
      </c>
      <c r="D474" s="4">
        <f t="shared" si="43"/>
        <v>109999.94400080963</v>
      </c>
      <c r="E474" s="4">
        <f t="shared" si="39"/>
        <v>165238.72429043663</v>
      </c>
      <c r="F474" s="4">
        <f t="shared" si="40"/>
        <v>534281.10730755492</v>
      </c>
      <c r="G474" s="7">
        <f t="shared" si="42"/>
        <v>109999.94400080963</v>
      </c>
      <c r="H474" s="7" t="str">
        <f t="shared" si="41"/>
        <v>Basic</v>
      </c>
      <c r="I474" s="22">
        <f>IF(OptimizedTable[[#This Row],[MinCost]] &gt; OptimizedTable[[#This Row],[WTP_VND]], 1, 0)</f>
        <v>0</v>
      </c>
      <c r="J474" s="20">
        <f>IF(G474&lt;='RawData'!$D$201,G474,0)</f>
        <v>109999.94400080963</v>
      </c>
    </row>
    <row r="475" spans="1:10" x14ac:dyDescent="0.15">
      <c r="A475" s="11" t="s">
        <v>520</v>
      </c>
      <c r="B475" s="7">
        <f>VLOOKUP(A475, RawData[], 2, 1)</f>
        <v>3.64</v>
      </c>
      <c r="C475" s="4">
        <v>163000</v>
      </c>
      <c r="D475" s="4">
        <f t="shared" si="43"/>
        <v>109999.94400080963</v>
      </c>
      <c r="E475" s="4">
        <f t="shared" si="39"/>
        <v>165238.72429043663</v>
      </c>
      <c r="F475" s="4">
        <f t="shared" si="40"/>
        <v>534281.10730755492</v>
      </c>
      <c r="G475" s="7">
        <f t="shared" si="42"/>
        <v>109999.94400080963</v>
      </c>
      <c r="H475" s="7" t="str">
        <f t="shared" si="41"/>
        <v>Basic</v>
      </c>
      <c r="I475" s="22">
        <f>IF(OptimizedTable[[#This Row],[MinCost]] &gt; OptimizedTable[[#This Row],[WTP_VND]], 1, 0)</f>
        <v>0</v>
      </c>
      <c r="J475" s="20">
        <f>IF(G475&lt;='RawData'!$D$201,G475,0)</f>
        <v>109999.94400080963</v>
      </c>
    </row>
    <row r="476" spans="1:10" x14ac:dyDescent="0.15">
      <c r="A476" s="11" t="s">
        <v>521</v>
      </c>
      <c r="B476" s="7">
        <f>VLOOKUP(A476, RawData[], 2, 1)</f>
        <v>13.42</v>
      </c>
      <c r="C476" s="4">
        <v>217000</v>
      </c>
      <c r="D476" s="4">
        <f t="shared" si="43"/>
        <v>140779.94400080963</v>
      </c>
      <c r="E476" s="4">
        <f t="shared" si="39"/>
        <v>165238.72429043663</v>
      </c>
      <c r="F476" s="4">
        <f t="shared" si="40"/>
        <v>534281.10730755492</v>
      </c>
      <c r="G476" s="7">
        <f t="shared" si="42"/>
        <v>140779.94400080963</v>
      </c>
      <c r="H476" s="7" t="str">
        <f t="shared" si="41"/>
        <v>Basic</v>
      </c>
      <c r="I476" s="22">
        <f>IF(OptimizedTable[[#This Row],[MinCost]] &gt; OptimizedTable[[#This Row],[WTP_VND]], 1, 0)</f>
        <v>0</v>
      </c>
      <c r="J476" s="20">
        <f>IF(G476&lt;='RawData'!$D$201,G476,0)</f>
        <v>140779.94400080963</v>
      </c>
    </row>
    <row r="477" spans="1:10" x14ac:dyDescent="0.15">
      <c r="A477" s="11" t="s">
        <v>522</v>
      </c>
      <c r="B477" s="7">
        <f>VLOOKUP(A477, RawData[], 2, 1)</f>
        <v>2.81</v>
      </c>
      <c r="C477" s="4">
        <v>154000</v>
      </c>
      <c r="D477" s="4">
        <f t="shared" si="43"/>
        <v>109999.94400080963</v>
      </c>
      <c r="E477" s="4">
        <f t="shared" si="39"/>
        <v>165238.72429043663</v>
      </c>
      <c r="F477" s="4">
        <f t="shared" si="40"/>
        <v>534281.10730755492</v>
      </c>
      <c r="G477" s="7">
        <f t="shared" si="42"/>
        <v>109999.94400080963</v>
      </c>
      <c r="H477" s="7" t="str">
        <f t="shared" si="41"/>
        <v>Basic</v>
      </c>
      <c r="I477" s="22">
        <f>IF(OptimizedTable[[#This Row],[MinCost]] &gt; OptimizedTable[[#This Row],[WTP_VND]], 1, 0)</f>
        <v>0</v>
      </c>
      <c r="J477" s="20">
        <f>IF(G477&lt;='RawData'!$D$201,G477,0)</f>
        <v>109999.94400080963</v>
      </c>
    </row>
    <row r="478" spans="1:10" x14ac:dyDescent="0.15">
      <c r="A478" s="11" t="s">
        <v>523</v>
      </c>
      <c r="B478" s="7">
        <f>VLOOKUP(A478, RawData[], 2, 1)</f>
        <v>11.33</v>
      </c>
      <c r="C478" s="4">
        <v>219000</v>
      </c>
      <c r="D478" s="4">
        <f t="shared" si="43"/>
        <v>121969.94400080963</v>
      </c>
      <c r="E478" s="4">
        <f t="shared" si="39"/>
        <v>165238.72429043663</v>
      </c>
      <c r="F478" s="4">
        <f t="shared" si="40"/>
        <v>534281.10730755492</v>
      </c>
      <c r="G478" s="7">
        <f t="shared" si="42"/>
        <v>121969.94400080963</v>
      </c>
      <c r="H478" s="7" t="str">
        <f t="shared" si="41"/>
        <v>Basic</v>
      </c>
      <c r="I478" s="22">
        <f>IF(OptimizedTable[[#This Row],[MinCost]] &gt; OptimizedTable[[#This Row],[WTP_VND]], 1, 0)</f>
        <v>0</v>
      </c>
      <c r="J478" s="20">
        <f>IF(G478&lt;='RawData'!$D$201,G478,0)</f>
        <v>121969.94400080963</v>
      </c>
    </row>
    <row r="479" spans="1:10" x14ac:dyDescent="0.15">
      <c r="A479" s="11" t="s">
        <v>524</v>
      </c>
      <c r="B479" s="7">
        <f>VLOOKUP(A479, RawData[], 2, 1)</f>
        <v>3.01</v>
      </c>
      <c r="C479" s="4">
        <v>159000</v>
      </c>
      <c r="D479" s="4">
        <f t="shared" si="43"/>
        <v>109999.94400080963</v>
      </c>
      <c r="E479" s="4">
        <f t="shared" si="39"/>
        <v>165238.72429043663</v>
      </c>
      <c r="F479" s="4">
        <f t="shared" si="40"/>
        <v>534281.10730755492</v>
      </c>
      <c r="G479" s="7">
        <f t="shared" si="42"/>
        <v>109999.94400080963</v>
      </c>
      <c r="H479" s="7" t="str">
        <f t="shared" si="41"/>
        <v>Basic</v>
      </c>
      <c r="I479" s="22">
        <f>IF(OptimizedTable[[#This Row],[MinCost]] &gt; OptimizedTable[[#This Row],[WTP_VND]], 1, 0)</f>
        <v>0</v>
      </c>
      <c r="J479" s="20">
        <f>IF(G479&lt;='RawData'!$D$201,G479,0)</f>
        <v>109999.94400080963</v>
      </c>
    </row>
    <row r="480" spans="1:10" x14ac:dyDescent="0.15">
      <c r="A480" s="11" t="s">
        <v>525</v>
      </c>
      <c r="B480" s="7">
        <f>VLOOKUP(A480, RawData[], 2, 1)</f>
        <v>1.87</v>
      </c>
      <c r="C480" s="4">
        <v>133000</v>
      </c>
      <c r="D480" s="4">
        <f t="shared" si="43"/>
        <v>109999.94400080963</v>
      </c>
      <c r="E480" s="4">
        <f t="shared" si="39"/>
        <v>165238.72429043663</v>
      </c>
      <c r="F480" s="4">
        <f t="shared" si="40"/>
        <v>534281.10730755492</v>
      </c>
      <c r="G480" s="7">
        <f t="shared" si="42"/>
        <v>109999.94400080963</v>
      </c>
      <c r="H480" s="7" t="str">
        <f t="shared" si="41"/>
        <v>Basic</v>
      </c>
      <c r="I480" s="22">
        <f>IF(OptimizedTable[[#This Row],[MinCost]] &gt; OptimizedTable[[#This Row],[WTP_VND]], 1, 0)</f>
        <v>0</v>
      </c>
      <c r="J480" s="20">
        <f>IF(G480&lt;='RawData'!$D$201,G480,0)</f>
        <v>109999.94400080963</v>
      </c>
    </row>
    <row r="481" spans="1:10" x14ac:dyDescent="0.15">
      <c r="A481" s="11" t="s">
        <v>526</v>
      </c>
      <c r="B481" s="7">
        <f>VLOOKUP(A481, RawData[], 2, 1)</f>
        <v>4.0599999999999996</v>
      </c>
      <c r="C481" s="4">
        <v>154000</v>
      </c>
      <c r="D481" s="4">
        <f t="shared" si="43"/>
        <v>109999.94400080963</v>
      </c>
      <c r="E481" s="4">
        <f t="shared" si="39"/>
        <v>165238.72429043663</v>
      </c>
      <c r="F481" s="4">
        <f t="shared" si="40"/>
        <v>534281.10730755492</v>
      </c>
      <c r="G481" s="7">
        <f t="shared" si="42"/>
        <v>109999.94400080963</v>
      </c>
      <c r="H481" s="7" t="str">
        <f t="shared" si="41"/>
        <v>Basic</v>
      </c>
      <c r="I481" s="22">
        <f>IF(OptimizedTable[[#This Row],[MinCost]] &gt; OptimizedTable[[#This Row],[WTP_VND]], 1, 0)</f>
        <v>0</v>
      </c>
      <c r="J481" s="20">
        <f>IF(G481&lt;='RawData'!$D$201,G481,0)</f>
        <v>109999.94400080963</v>
      </c>
    </row>
    <row r="482" spans="1:10" x14ac:dyDescent="0.15">
      <c r="A482" s="11" t="s">
        <v>527</v>
      </c>
      <c r="B482" s="7">
        <f>VLOOKUP(A482, RawData[], 2, 1)</f>
        <v>7.01</v>
      </c>
      <c r="C482" s="4">
        <v>164000</v>
      </c>
      <c r="D482" s="4">
        <f t="shared" si="43"/>
        <v>109999.94400080963</v>
      </c>
      <c r="E482" s="4">
        <f t="shared" si="39"/>
        <v>165238.72429043663</v>
      </c>
      <c r="F482" s="4">
        <f t="shared" si="40"/>
        <v>534281.10730755492</v>
      </c>
      <c r="G482" s="7">
        <f t="shared" si="42"/>
        <v>109999.94400080963</v>
      </c>
      <c r="H482" s="7" t="str">
        <f t="shared" si="41"/>
        <v>Basic</v>
      </c>
      <c r="I482" s="22">
        <f>IF(OptimizedTable[[#This Row],[MinCost]] &gt; OptimizedTable[[#This Row],[WTP_VND]], 1, 0)</f>
        <v>0</v>
      </c>
      <c r="J482" s="20">
        <f>IF(G482&lt;='RawData'!$D$201,G482,0)</f>
        <v>109999.94400080963</v>
      </c>
    </row>
    <row r="483" spans="1:10" x14ac:dyDescent="0.15">
      <c r="A483" s="11" t="s">
        <v>528</v>
      </c>
      <c r="B483" s="7">
        <f>VLOOKUP(A483, RawData[], 2, 1)</f>
        <v>9.17</v>
      </c>
      <c r="C483" s="4">
        <v>171000</v>
      </c>
      <c r="D483" s="4">
        <f t="shared" si="43"/>
        <v>109999.94400080963</v>
      </c>
      <c r="E483" s="4">
        <f t="shared" si="39"/>
        <v>165238.72429043663</v>
      </c>
      <c r="F483" s="4">
        <f t="shared" si="40"/>
        <v>534281.10730755492</v>
      </c>
      <c r="G483" s="7">
        <f t="shared" si="42"/>
        <v>109999.94400080963</v>
      </c>
      <c r="H483" s="7" t="str">
        <f t="shared" si="41"/>
        <v>Basic</v>
      </c>
      <c r="I483" s="22">
        <f>IF(OptimizedTable[[#This Row],[MinCost]] &gt; OptimizedTable[[#This Row],[WTP_VND]], 1, 0)</f>
        <v>0</v>
      </c>
      <c r="J483" s="20">
        <f>IF(G483&lt;='RawData'!$D$201,G483,0)</f>
        <v>109999.94400080963</v>
      </c>
    </row>
    <row r="484" spans="1:10" x14ac:dyDescent="0.15">
      <c r="A484" s="11" t="s">
        <v>529</v>
      </c>
      <c r="B484" s="7">
        <f>VLOOKUP(A484, RawData[], 2, 1)</f>
        <v>10.89</v>
      </c>
      <c r="C484" s="4">
        <v>208000</v>
      </c>
      <c r="D484" s="4">
        <f t="shared" si="43"/>
        <v>118009.94400080963</v>
      </c>
      <c r="E484" s="4">
        <f t="shared" si="39"/>
        <v>165238.72429043663</v>
      </c>
      <c r="F484" s="4">
        <f t="shared" si="40"/>
        <v>534281.10730755492</v>
      </c>
      <c r="G484" s="7">
        <f t="shared" si="42"/>
        <v>118009.94400080963</v>
      </c>
      <c r="H484" s="7" t="str">
        <f t="shared" si="41"/>
        <v>Basic</v>
      </c>
      <c r="I484" s="22">
        <f>IF(OptimizedTable[[#This Row],[MinCost]] &gt; OptimizedTable[[#This Row],[WTP_VND]], 1, 0)</f>
        <v>0</v>
      </c>
      <c r="J484" s="20">
        <f>IF(G484&lt;='RawData'!$D$201,G484,0)</f>
        <v>118009.94400080963</v>
      </c>
    </row>
    <row r="485" spans="1:10" x14ac:dyDescent="0.15">
      <c r="A485" s="11" t="s">
        <v>530</v>
      </c>
      <c r="B485" s="7">
        <f>VLOOKUP(A485, RawData[], 2, 1)</f>
        <v>1.29</v>
      </c>
      <c r="C485" s="4">
        <v>145000</v>
      </c>
      <c r="D485" s="4">
        <f t="shared" si="43"/>
        <v>109999.94400080963</v>
      </c>
      <c r="E485" s="4">
        <f t="shared" si="39"/>
        <v>165238.72429043663</v>
      </c>
      <c r="F485" s="4">
        <f t="shared" si="40"/>
        <v>534281.10730755492</v>
      </c>
      <c r="G485" s="7">
        <f t="shared" si="42"/>
        <v>109999.94400080963</v>
      </c>
      <c r="H485" s="7" t="str">
        <f t="shared" si="41"/>
        <v>Basic</v>
      </c>
      <c r="I485" s="22">
        <f>IF(OptimizedTable[[#This Row],[MinCost]] &gt; OptimizedTable[[#This Row],[WTP_VND]], 1, 0)</f>
        <v>0</v>
      </c>
      <c r="J485" s="20">
        <f>IF(G485&lt;='RawData'!$D$201,G485,0)</f>
        <v>109999.94400080963</v>
      </c>
    </row>
    <row r="486" spans="1:10" x14ac:dyDescent="0.15">
      <c r="A486" s="11" t="s">
        <v>531</v>
      </c>
      <c r="B486" s="7">
        <f>VLOOKUP(A486, RawData[], 2, 1)</f>
        <v>9.02</v>
      </c>
      <c r="C486" s="4">
        <v>204000</v>
      </c>
      <c r="D486" s="4">
        <f t="shared" si="43"/>
        <v>109999.94400080963</v>
      </c>
      <c r="E486" s="4">
        <f t="shared" si="39"/>
        <v>165238.72429043663</v>
      </c>
      <c r="F486" s="4">
        <f t="shared" si="40"/>
        <v>534281.10730755492</v>
      </c>
      <c r="G486" s="7">
        <f t="shared" si="42"/>
        <v>109999.94400080963</v>
      </c>
      <c r="H486" s="7" t="str">
        <f t="shared" si="41"/>
        <v>Basic</v>
      </c>
      <c r="I486" s="22">
        <f>IF(OptimizedTable[[#This Row],[MinCost]] &gt; OptimizedTable[[#This Row],[WTP_VND]], 1, 0)</f>
        <v>0</v>
      </c>
      <c r="J486" s="20">
        <f>IF(G486&lt;='RawData'!$D$201,G486,0)</f>
        <v>109999.94400080963</v>
      </c>
    </row>
    <row r="487" spans="1:10" x14ac:dyDescent="0.15">
      <c r="A487" s="11" t="s">
        <v>532</v>
      </c>
      <c r="B487" s="7">
        <f>VLOOKUP(A487, RawData[], 2, 1)</f>
        <v>32.58</v>
      </c>
      <c r="C487" s="4">
        <v>347000</v>
      </c>
      <c r="D487" s="4">
        <f t="shared" si="43"/>
        <v>313219.94400080957</v>
      </c>
      <c r="E487" s="4">
        <f t="shared" si="39"/>
        <v>278458.7242904366</v>
      </c>
      <c r="F487" s="4">
        <f t="shared" si="40"/>
        <v>534281.10730755492</v>
      </c>
      <c r="G487" s="7">
        <f t="shared" si="42"/>
        <v>278458.7242904366</v>
      </c>
      <c r="H487" s="7" t="str">
        <f t="shared" si="41"/>
        <v>Advanced</v>
      </c>
      <c r="I487" s="22">
        <f>IF(OptimizedTable[[#This Row],[MinCost]] &gt; OptimizedTable[[#This Row],[WTP_VND]], 1, 0)</f>
        <v>0</v>
      </c>
      <c r="J487" s="20">
        <f>IF(G487&lt;='RawData'!$D$201,G487,0)</f>
        <v>278458.7242904366</v>
      </c>
    </row>
    <row r="488" spans="1:10" x14ac:dyDescent="0.15">
      <c r="A488" s="11" t="s">
        <v>533</v>
      </c>
      <c r="B488" s="7">
        <f>VLOOKUP(A488, RawData[], 2, 1)</f>
        <v>107.72</v>
      </c>
      <c r="C488" s="4">
        <v>657000</v>
      </c>
      <c r="D488" s="4">
        <f t="shared" si="43"/>
        <v>989479.94400080969</v>
      </c>
      <c r="E488" s="4">
        <f t="shared" si="39"/>
        <v>954718.7242904366</v>
      </c>
      <c r="F488" s="4">
        <f t="shared" si="40"/>
        <v>534281.10730755492</v>
      </c>
      <c r="G488" s="7">
        <f t="shared" si="42"/>
        <v>534281.10730755492</v>
      </c>
      <c r="H488" s="7" t="str">
        <f t="shared" si="41"/>
        <v>Unlimited</v>
      </c>
      <c r="I488" s="22">
        <f>IF(OptimizedTable[[#This Row],[MinCost]] &gt; OptimizedTable[[#This Row],[WTP_VND]], 1, 0)</f>
        <v>0</v>
      </c>
      <c r="J488" s="20">
        <f>IF(G488&lt;='RawData'!$D$201,G488,0)</f>
        <v>534281.10730755492</v>
      </c>
    </row>
    <row r="489" spans="1:10" x14ac:dyDescent="0.15">
      <c r="A489" s="11" t="s">
        <v>534</v>
      </c>
      <c r="B489" s="7">
        <f>VLOOKUP(A489, RawData[], 2, 1)</f>
        <v>11.27</v>
      </c>
      <c r="C489" s="4">
        <v>212000</v>
      </c>
      <c r="D489" s="4">
        <f t="shared" si="43"/>
        <v>121429.94400080963</v>
      </c>
      <c r="E489" s="4">
        <f t="shared" si="39"/>
        <v>165238.72429043663</v>
      </c>
      <c r="F489" s="4">
        <f t="shared" si="40"/>
        <v>534281.10730755492</v>
      </c>
      <c r="G489" s="7">
        <f t="shared" si="42"/>
        <v>121429.94400080963</v>
      </c>
      <c r="H489" s="7" t="str">
        <f t="shared" si="41"/>
        <v>Basic</v>
      </c>
      <c r="I489" s="22">
        <f>IF(OptimizedTable[[#This Row],[MinCost]] &gt; OptimizedTable[[#This Row],[WTP_VND]], 1, 0)</f>
        <v>0</v>
      </c>
      <c r="J489" s="20">
        <f>IF(G489&lt;='RawData'!$D$201,G489,0)</f>
        <v>121429.94400080963</v>
      </c>
    </row>
    <row r="490" spans="1:10" x14ac:dyDescent="0.15">
      <c r="A490" s="11" t="s">
        <v>535</v>
      </c>
      <c r="B490" s="7">
        <f>VLOOKUP(A490, RawData[], 2, 1)</f>
        <v>4.95</v>
      </c>
      <c r="C490" s="4">
        <v>148000</v>
      </c>
      <c r="D490" s="4">
        <f t="shared" si="43"/>
        <v>109999.94400080963</v>
      </c>
      <c r="E490" s="4">
        <f t="shared" si="39"/>
        <v>165238.72429043663</v>
      </c>
      <c r="F490" s="4">
        <f t="shared" si="40"/>
        <v>534281.10730755492</v>
      </c>
      <c r="G490" s="7">
        <f t="shared" si="42"/>
        <v>109999.94400080963</v>
      </c>
      <c r="H490" s="7" t="str">
        <f t="shared" si="41"/>
        <v>Basic</v>
      </c>
      <c r="I490" s="22">
        <f>IF(OptimizedTable[[#This Row],[MinCost]] &gt; OptimizedTable[[#This Row],[WTP_VND]], 1, 0)</f>
        <v>0</v>
      </c>
      <c r="J490" s="20">
        <f>IF(G490&lt;='RawData'!$D$201,G490,0)</f>
        <v>109999.94400080963</v>
      </c>
    </row>
    <row r="491" spans="1:10" x14ac:dyDescent="0.15">
      <c r="A491" s="11" t="s">
        <v>536</v>
      </c>
      <c r="B491" s="7">
        <f>VLOOKUP(A491, RawData[], 2, 1)</f>
        <v>16.010000000000002</v>
      </c>
      <c r="C491" s="4">
        <v>236000</v>
      </c>
      <c r="D491" s="4">
        <f t="shared" si="43"/>
        <v>164089.94400080963</v>
      </c>
      <c r="E491" s="4">
        <f t="shared" si="39"/>
        <v>165238.72429043663</v>
      </c>
      <c r="F491" s="4">
        <f t="shared" si="40"/>
        <v>534281.10730755492</v>
      </c>
      <c r="G491" s="7">
        <f t="shared" si="42"/>
        <v>164089.94400080963</v>
      </c>
      <c r="H491" s="7" t="str">
        <f t="shared" si="41"/>
        <v>Basic</v>
      </c>
      <c r="I491" s="22">
        <f>IF(OptimizedTable[[#This Row],[MinCost]] &gt; OptimizedTable[[#This Row],[WTP_VND]], 1, 0)</f>
        <v>0</v>
      </c>
      <c r="J491" s="20">
        <f>IF(G491&lt;='RawData'!$D$201,G491,0)</f>
        <v>164089.94400080963</v>
      </c>
    </row>
    <row r="492" spans="1:10" x14ac:dyDescent="0.15">
      <c r="A492" s="11" t="s">
        <v>537</v>
      </c>
      <c r="B492" s="7">
        <f>VLOOKUP(A492, RawData[], 2, 1)</f>
        <v>2.94</v>
      </c>
      <c r="C492" s="4">
        <v>168000</v>
      </c>
      <c r="D492" s="4">
        <f t="shared" si="43"/>
        <v>109999.94400080963</v>
      </c>
      <c r="E492" s="4">
        <f t="shared" si="39"/>
        <v>165238.72429043663</v>
      </c>
      <c r="F492" s="4">
        <f t="shared" si="40"/>
        <v>534281.10730755492</v>
      </c>
      <c r="G492" s="7">
        <f t="shared" si="42"/>
        <v>109999.94400080963</v>
      </c>
      <c r="H492" s="7" t="str">
        <f t="shared" si="41"/>
        <v>Basic</v>
      </c>
      <c r="I492" s="22">
        <f>IF(OptimizedTable[[#This Row],[MinCost]] &gt; OptimizedTable[[#This Row],[WTP_VND]], 1, 0)</f>
        <v>0</v>
      </c>
      <c r="J492" s="20">
        <f>IF(G492&lt;='RawData'!$D$201,G492,0)</f>
        <v>109999.94400080963</v>
      </c>
    </row>
    <row r="493" spans="1:10" x14ac:dyDescent="0.15">
      <c r="A493" s="11" t="s">
        <v>538</v>
      </c>
      <c r="B493" s="7">
        <f>VLOOKUP(A493, RawData[], 2, 1)</f>
        <v>14.87</v>
      </c>
      <c r="C493" s="4">
        <v>208000</v>
      </c>
      <c r="D493" s="4">
        <f t="shared" si="43"/>
        <v>153829.94400080963</v>
      </c>
      <c r="E493" s="4">
        <f t="shared" si="39"/>
        <v>165238.72429043663</v>
      </c>
      <c r="F493" s="4">
        <f t="shared" si="40"/>
        <v>534281.10730755492</v>
      </c>
      <c r="G493" s="7">
        <f t="shared" si="42"/>
        <v>153829.94400080963</v>
      </c>
      <c r="H493" s="7" t="str">
        <f t="shared" si="41"/>
        <v>Basic</v>
      </c>
      <c r="I493" s="22">
        <f>IF(OptimizedTable[[#This Row],[MinCost]] &gt; OptimizedTable[[#This Row],[WTP_VND]], 1, 0)</f>
        <v>0</v>
      </c>
      <c r="J493" s="20">
        <f>IF(G493&lt;='RawData'!$D$201,G493,0)</f>
        <v>153829.94400080963</v>
      </c>
    </row>
    <row r="494" spans="1:10" x14ac:dyDescent="0.15">
      <c r="A494" s="11" t="s">
        <v>539</v>
      </c>
      <c r="B494" s="7">
        <f>VLOOKUP(A494, RawData[], 2, 1)</f>
        <v>5.97</v>
      </c>
      <c r="C494" s="4">
        <v>190000</v>
      </c>
      <c r="D494" s="4">
        <f t="shared" si="43"/>
        <v>109999.94400080963</v>
      </c>
      <c r="E494" s="4">
        <f t="shared" si="39"/>
        <v>165238.72429043663</v>
      </c>
      <c r="F494" s="4">
        <f t="shared" si="40"/>
        <v>534281.10730755492</v>
      </c>
      <c r="G494" s="7">
        <f t="shared" si="42"/>
        <v>109999.94400080963</v>
      </c>
      <c r="H494" s="7" t="str">
        <f t="shared" si="41"/>
        <v>Basic</v>
      </c>
      <c r="I494" s="22">
        <f>IF(OptimizedTable[[#This Row],[MinCost]] &gt; OptimizedTable[[#This Row],[WTP_VND]], 1, 0)</f>
        <v>0</v>
      </c>
      <c r="J494" s="20">
        <f>IF(G494&lt;='RawData'!$D$201,G494,0)</f>
        <v>109999.94400080963</v>
      </c>
    </row>
    <row r="495" spans="1:10" x14ac:dyDescent="0.15">
      <c r="A495" s="11" t="s">
        <v>540</v>
      </c>
      <c r="B495" s="7">
        <f>VLOOKUP(A495, RawData[], 2, 1)</f>
        <v>10.55</v>
      </c>
      <c r="C495" s="4">
        <v>190000</v>
      </c>
      <c r="D495" s="4">
        <f t="shared" si="43"/>
        <v>114949.94400080963</v>
      </c>
      <c r="E495" s="4">
        <f t="shared" si="39"/>
        <v>165238.72429043663</v>
      </c>
      <c r="F495" s="4">
        <f t="shared" si="40"/>
        <v>534281.10730755492</v>
      </c>
      <c r="G495" s="7">
        <f t="shared" si="42"/>
        <v>114949.94400080963</v>
      </c>
      <c r="H495" s="7" t="str">
        <f t="shared" si="41"/>
        <v>Basic</v>
      </c>
      <c r="I495" s="22">
        <f>IF(OptimizedTable[[#This Row],[MinCost]] &gt; OptimizedTable[[#This Row],[WTP_VND]], 1, 0)</f>
        <v>0</v>
      </c>
      <c r="J495" s="20">
        <f>IF(G495&lt;='RawData'!$D$201,G495,0)</f>
        <v>114949.94400080963</v>
      </c>
    </row>
    <row r="496" spans="1:10" x14ac:dyDescent="0.15">
      <c r="A496" s="11" t="s">
        <v>541</v>
      </c>
      <c r="B496" s="7">
        <f>VLOOKUP(A496, RawData[], 2, 1)</f>
        <v>86.44</v>
      </c>
      <c r="C496" s="4">
        <v>581000</v>
      </c>
      <c r="D496" s="4">
        <f t="shared" si="43"/>
        <v>797959.94400080969</v>
      </c>
      <c r="E496" s="4">
        <f t="shared" si="39"/>
        <v>763198.7242904366</v>
      </c>
      <c r="F496" s="4">
        <f t="shared" si="40"/>
        <v>534281.10730755492</v>
      </c>
      <c r="G496" s="7">
        <f t="shared" si="42"/>
        <v>534281.10730755492</v>
      </c>
      <c r="H496" s="7" t="str">
        <f t="shared" si="41"/>
        <v>Unlimited</v>
      </c>
      <c r="I496" s="22">
        <f>IF(OptimizedTable[[#This Row],[MinCost]] &gt; OptimizedTable[[#This Row],[WTP_VND]], 1, 0)</f>
        <v>0</v>
      </c>
      <c r="J496" s="20">
        <f>IF(G496&lt;='RawData'!$D$201,G496,0)</f>
        <v>534281.10730755492</v>
      </c>
    </row>
    <row r="497" spans="1:10" x14ac:dyDescent="0.15">
      <c r="A497" s="11" t="s">
        <v>542</v>
      </c>
      <c r="B497" s="7">
        <f>VLOOKUP(A497, RawData[], 2, 1)</f>
        <v>33.119999999999997</v>
      </c>
      <c r="C497" s="4">
        <v>336000</v>
      </c>
      <c r="D497" s="4">
        <f t="shared" si="43"/>
        <v>318079.94400080957</v>
      </c>
      <c r="E497" s="4">
        <f t="shared" si="39"/>
        <v>283318.7242904366</v>
      </c>
      <c r="F497" s="4">
        <f t="shared" si="40"/>
        <v>534281.10730755492</v>
      </c>
      <c r="G497" s="7">
        <f t="shared" si="42"/>
        <v>283318.7242904366</v>
      </c>
      <c r="H497" s="7" t="str">
        <f t="shared" si="41"/>
        <v>Advanced</v>
      </c>
      <c r="I497" s="22">
        <f>IF(OptimizedTable[[#This Row],[MinCost]] &gt; OptimizedTable[[#This Row],[WTP_VND]], 1, 0)</f>
        <v>0</v>
      </c>
      <c r="J497" s="20">
        <f>IF(G497&lt;='RawData'!$D$201,G497,0)</f>
        <v>283318.7242904366</v>
      </c>
    </row>
    <row r="498" spans="1:10" x14ac:dyDescent="0.15">
      <c r="A498" s="11" t="s">
        <v>543</v>
      </c>
      <c r="B498" s="7">
        <f>VLOOKUP(A498, RawData[], 2, 1)</f>
        <v>3.29</v>
      </c>
      <c r="C498" s="4">
        <v>138000</v>
      </c>
      <c r="D498" s="4">
        <f t="shared" si="43"/>
        <v>109999.94400080963</v>
      </c>
      <c r="E498" s="4">
        <f t="shared" si="39"/>
        <v>165238.72429043663</v>
      </c>
      <c r="F498" s="4">
        <f t="shared" si="40"/>
        <v>534281.10730755492</v>
      </c>
      <c r="G498" s="7">
        <f t="shared" si="42"/>
        <v>109999.94400080963</v>
      </c>
      <c r="H498" s="7" t="str">
        <f t="shared" si="41"/>
        <v>Basic</v>
      </c>
      <c r="I498" s="22">
        <f>IF(OptimizedTable[[#This Row],[MinCost]] &gt; OptimizedTable[[#This Row],[WTP_VND]], 1, 0)</f>
        <v>0</v>
      </c>
      <c r="J498" s="20">
        <f>IF(G498&lt;='RawData'!$D$201,G498,0)</f>
        <v>109999.94400080963</v>
      </c>
    </row>
    <row r="499" spans="1:10" x14ac:dyDescent="0.15">
      <c r="A499" s="11" t="s">
        <v>544</v>
      </c>
      <c r="B499" s="7">
        <f>VLOOKUP(A499, RawData[], 2, 1)</f>
        <v>11.65</v>
      </c>
      <c r="C499" s="4">
        <v>195000</v>
      </c>
      <c r="D499" s="4">
        <f t="shared" si="43"/>
        <v>124849.94400080963</v>
      </c>
      <c r="E499" s="4">
        <f t="shared" si="39"/>
        <v>165238.72429043663</v>
      </c>
      <c r="F499" s="4">
        <f t="shared" si="40"/>
        <v>534281.10730755492</v>
      </c>
      <c r="G499" s="7">
        <f t="shared" si="42"/>
        <v>124849.94400080963</v>
      </c>
      <c r="H499" s="7" t="str">
        <f t="shared" si="41"/>
        <v>Basic</v>
      </c>
      <c r="I499" s="22">
        <f>IF(OptimizedTable[[#This Row],[MinCost]] &gt; OptimizedTable[[#This Row],[WTP_VND]], 1, 0)</f>
        <v>0</v>
      </c>
      <c r="J499" s="20">
        <f>IF(G499&lt;='RawData'!$D$201,G499,0)</f>
        <v>124849.94400080963</v>
      </c>
    </row>
    <row r="500" spans="1:10" x14ac:dyDescent="0.15">
      <c r="A500" s="11" t="s">
        <v>545</v>
      </c>
      <c r="B500" s="7">
        <f>VLOOKUP(A500, RawData[], 2, 1)</f>
        <v>9.3699999999999992</v>
      </c>
      <c r="C500" s="4">
        <v>200000</v>
      </c>
      <c r="D500" s="4">
        <f t="shared" si="43"/>
        <v>109999.94400080963</v>
      </c>
      <c r="E500" s="4">
        <f t="shared" si="39"/>
        <v>165238.72429043663</v>
      </c>
      <c r="F500" s="4">
        <f t="shared" si="40"/>
        <v>534281.10730755492</v>
      </c>
      <c r="G500" s="7">
        <f t="shared" si="42"/>
        <v>109999.94400080963</v>
      </c>
      <c r="H500" s="7" t="str">
        <f t="shared" si="41"/>
        <v>Basic</v>
      </c>
      <c r="I500" s="22">
        <f>IF(OptimizedTable[[#This Row],[MinCost]] &gt; OptimizedTable[[#This Row],[WTP_VND]], 1, 0)</f>
        <v>0</v>
      </c>
      <c r="J500" s="20">
        <f>IF(G500&lt;='RawData'!$D$201,G500,0)</f>
        <v>109999.94400080963</v>
      </c>
    </row>
    <row r="501" spans="1:10" x14ac:dyDescent="0.15">
      <c r="A501" s="11" t="s">
        <v>546</v>
      </c>
      <c r="B501" s="7">
        <f>VLOOKUP(A501, RawData[], 2, 1)</f>
        <v>0.33</v>
      </c>
      <c r="C501" s="4">
        <v>105000</v>
      </c>
      <c r="D501" s="4">
        <f t="shared" si="43"/>
        <v>109999.94400080963</v>
      </c>
      <c r="E501" s="4">
        <f t="shared" si="39"/>
        <v>165238.72429043663</v>
      </c>
      <c r="F501" s="4">
        <f t="shared" si="40"/>
        <v>534281.10730755492</v>
      </c>
      <c r="G501" s="7">
        <f t="shared" si="42"/>
        <v>109999.94400080963</v>
      </c>
      <c r="H501" s="7" t="str">
        <f t="shared" si="41"/>
        <v>Basic</v>
      </c>
      <c r="I501" s="22">
        <f>IF(OptimizedTable[[#This Row],[MinCost]] &gt; OptimizedTable[[#This Row],[WTP_VND]], 1, 0)</f>
        <v>1</v>
      </c>
      <c r="J501" s="20">
        <f>IF(G501&lt;='RawData'!$D$201,G501,0)</f>
        <v>109999.94400080963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6213-67FE-AE4E-8665-E00D4EAB036C}">
  <sheetPr>
    <tabColor theme="8"/>
  </sheetPr>
  <dimension ref="B2:F10"/>
  <sheetViews>
    <sheetView showGridLines="0" workbookViewId="0">
      <selection activeCell="K46" sqref="K46"/>
    </sheetView>
  </sheetViews>
  <sheetFormatPr baseColWidth="10" defaultRowHeight="15" x14ac:dyDescent="0.2"/>
  <cols>
    <col min="1" max="1" width="4.83203125" customWidth="1"/>
    <col min="2" max="2" width="31.83203125" bestFit="1" customWidth="1"/>
    <col min="3" max="4" width="16.83203125" style="35" customWidth="1"/>
    <col min="5" max="6" width="12.83203125" style="35" customWidth="1"/>
    <col min="7" max="7" width="4.83203125" customWidth="1"/>
  </cols>
  <sheetData>
    <row r="2" spans="2:6" x14ac:dyDescent="0.2">
      <c r="B2" s="58"/>
      <c r="C2" s="59" t="s">
        <v>243</v>
      </c>
      <c r="D2" s="60" t="s">
        <v>244</v>
      </c>
      <c r="E2" s="61"/>
      <c r="F2" s="61"/>
    </row>
    <row r="3" spans="2:6" x14ac:dyDescent="0.2">
      <c r="B3" s="43" t="s">
        <v>229</v>
      </c>
      <c r="C3" s="44" t="s">
        <v>246</v>
      </c>
      <c r="D3" s="44" t="s">
        <v>246</v>
      </c>
      <c r="E3" s="44" t="s">
        <v>245</v>
      </c>
      <c r="F3" s="44" t="s">
        <v>231</v>
      </c>
    </row>
    <row r="4" spans="2:6" x14ac:dyDescent="0.2">
      <c r="B4" s="2" t="s">
        <v>239</v>
      </c>
      <c r="C4" s="36">
        <v>61656710</v>
      </c>
      <c r="D4" s="36">
        <v>75095420.990022391</v>
      </c>
      <c r="E4" s="37">
        <f>D4-C4</f>
        <v>13438710.990022391</v>
      </c>
      <c r="F4" s="38" t="s">
        <v>232</v>
      </c>
    </row>
    <row r="5" spans="2:6" x14ac:dyDescent="0.2">
      <c r="B5" s="2" t="s">
        <v>233</v>
      </c>
      <c r="C5" s="39">
        <v>0.14599999999999999</v>
      </c>
      <c r="D5" s="39">
        <v>0.05</v>
      </c>
      <c r="E5" s="40">
        <f>D5-C5</f>
        <v>-9.5999999999999988E-2</v>
      </c>
      <c r="F5" s="38" t="s">
        <v>235</v>
      </c>
    </row>
    <row r="6" spans="2:6" x14ac:dyDescent="0.2">
      <c r="B6" s="5"/>
      <c r="C6" s="41"/>
      <c r="D6" s="41"/>
      <c r="E6" s="41"/>
      <c r="F6" s="41"/>
    </row>
    <row r="7" spans="2:6" ht="28" x14ac:dyDescent="0.2">
      <c r="B7" s="43" t="s">
        <v>208</v>
      </c>
      <c r="C7" s="44" t="s">
        <v>227</v>
      </c>
      <c r="D7" s="44" t="s">
        <v>242</v>
      </c>
      <c r="E7" s="44" t="s">
        <v>245</v>
      </c>
      <c r="F7" s="44" t="s">
        <v>228</v>
      </c>
    </row>
    <row r="8" spans="2:6" x14ac:dyDescent="0.2">
      <c r="B8" s="7" t="s">
        <v>224</v>
      </c>
      <c r="C8" s="42">
        <v>125000</v>
      </c>
      <c r="D8" s="42">
        <v>109999.94400080963</v>
      </c>
      <c r="E8" s="37">
        <f>D8-C8</f>
        <v>-15000.055999190372</v>
      </c>
      <c r="F8" s="42">
        <v>10</v>
      </c>
    </row>
    <row r="9" spans="2:6" x14ac:dyDescent="0.2">
      <c r="B9" s="7" t="s">
        <v>225</v>
      </c>
      <c r="C9" s="42">
        <v>225000</v>
      </c>
      <c r="D9" s="42">
        <v>165238.72429043663</v>
      </c>
      <c r="E9" s="37">
        <f t="shared" ref="E9:E10" si="0">D9-C9</f>
        <v>-59761.275709563371</v>
      </c>
      <c r="F9" s="42">
        <v>20</v>
      </c>
    </row>
    <row r="10" spans="2:6" x14ac:dyDescent="0.2">
      <c r="B10" s="7" t="s">
        <v>226</v>
      </c>
      <c r="C10" s="42">
        <v>600000</v>
      </c>
      <c r="D10" s="42">
        <v>534281.10730755492</v>
      </c>
      <c r="E10" s="37">
        <f t="shared" si="0"/>
        <v>-65718.892692445079</v>
      </c>
      <c r="F10" s="42">
        <v>1000000000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9E4C-956B-234B-9F21-8A5119449B52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1A33-1273-0943-B77E-A88111BC0748}">
  <sheetPr>
    <tabColor rgb="FFFFC000"/>
  </sheetPr>
  <dimension ref="A1:S201"/>
  <sheetViews>
    <sheetView showGridLines="0" tabSelected="1" workbookViewId="0">
      <selection activeCell="N17" sqref="N17"/>
    </sheetView>
  </sheetViews>
  <sheetFormatPr baseColWidth="10" defaultColWidth="8.83203125" defaultRowHeight="13" x14ac:dyDescent="0.15"/>
  <cols>
    <col min="1" max="1" width="13" style="5" customWidth="1"/>
    <col min="2" max="2" width="12.1640625" style="5" bestFit="1" customWidth="1"/>
    <col min="3" max="3" width="11.83203125" style="6" bestFit="1" customWidth="1"/>
    <col min="4" max="4" width="12.83203125" style="6" customWidth="1"/>
    <col min="5" max="5" width="16.33203125" style="5" customWidth="1"/>
    <col min="6" max="6" width="15.83203125" style="5" customWidth="1"/>
    <col min="7" max="7" width="10" style="5" customWidth="1"/>
    <col min="8" max="9" width="13.33203125" style="5" customWidth="1"/>
    <col min="10" max="10" width="10.6640625" style="6" bestFit="1" customWidth="1"/>
    <col min="11" max="11" width="4.83203125" style="5" customWidth="1"/>
    <col min="12" max="12" width="31.83203125" style="5" bestFit="1" customWidth="1"/>
    <col min="13" max="13" width="13" style="6" bestFit="1" customWidth="1"/>
    <col min="14" max="14" width="20" style="6" bestFit="1" customWidth="1"/>
    <col min="15" max="15" width="32" style="8" customWidth="1"/>
    <col min="16" max="16" width="4.83203125" style="5" customWidth="1"/>
    <col min="17" max="17" width="16.5" style="5" bestFit="1" customWidth="1"/>
    <col min="18" max="18" width="17.6640625" style="5" bestFit="1" customWidth="1"/>
    <col min="19" max="19" width="16.83203125" style="5" bestFit="1" customWidth="1"/>
    <col min="20" max="16384" width="8.83203125" style="5"/>
  </cols>
  <sheetData>
    <row r="1" spans="1:19" x14ac:dyDescent="0.15">
      <c r="A1" s="13" t="s">
        <v>0</v>
      </c>
      <c r="B1" s="14" t="s">
        <v>213</v>
      </c>
      <c r="C1" s="15" t="s">
        <v>214</v>
      </c>
      <c r="D1" s="15" t="s">
        <v>215</v>
      </c>
      <c r="E1" s="14" t="s">
        <v>216</v>
      </c>
      <c r="F1" s="14" t="s">
        <v>217</v>
      </c>
      <c r="G1" s="14" t="s">
        <v>218</v>
      </c>
      <c r="H1" s="14" t="s">
        <v>219</v>
      </c>
      <c r="I1" s="21" t="s">
        <v>234</v>
      </c>
      <c r="J1" s="16" t="s">
        <v>220</v>
      </c>
    </row>
    <row r="2" spans="1:19" ht="14" x14ac:dyDescent="0.15">
      <c r="A2" s="11" t="str">
        <f>'RawData'!$A$2</f>
        <v>KH_001</v>
      </c>
      <c r="B2" s="7">
        <f>VLOOKUP(A2, RawData[], 2, 1)</f>
        <v>1.35</v>
      </c>
      <c r="C2" s="4">
        <f>VLOOKUP(A2, RawData[], 4, 1)</f>
        <v>114000</v>
      </c>
      <c r="D2" s="4">
        <f t="shared" ref="D2:D33" si="0">$M$7 + $M$10 * (MAX(0,B2-$N$7))</f>
        <v>0</v>
      </c>
      <c r="E2" s="4">
        <f t="shared" ref="E2:E33" si="1">$M$8 + $M$10 * (MAX(0,C2-$N$8))</f>
        <v>911800000</v>
      </c>
      <c r="F2" s="4">
        <f t="shared" ref="F2:F33" si="2">$M$9 + $M$10 * (MAX(0,D2-$N$9))</f>
        <v>0</v>
      </c>
      <c r="G2" s="4">
        <f>MIN(D2:F2)</f>
        <v>0</v>
      </c>
      <c r="H2" s="7" t="str">
        <f t="shared" ref="H2:H65" si="3">IF(G2=D2,"Basic",IF(G2=E2,"Advanced","Unlimited"))</f>
        <v>Basic</v>
      </c>
      <c r="I2" s="22">
        <f>IF(Table24[[#This Row],[MinCost]] &gt; Table24[[#This Row],[WTP_VND]], 1, 0)</f>
        <v>0</v>
      </c>
      <c r="J2" s="12">
        <f>IF(G2&lt;='RawData'!$D$2,G2,0)</f>
        <v>0</v>
      </c>
      <c r="L2" s="25" t="s">
        <v>229</v>
      </c>
      <c r="M2" s="26" t="s">
        <v>230</v>
      </c>
      <c r="N2" s="26" t="s">
        <v>231</v>
      </c>
      <c r="O2" s="27" t="s">
        <v>209</v>
      </c>
      <c r="Q2" s="30" t="s">
        <v>236</v>
      </c>
      <c r="R2" s="30"/>
      <c r="S2" s="30"/>
    </row>
    <row r="3" spans="1:19" ht="14" x14ac:dyDescent="0.15">
      <c r="A3" s="11" t="str">
        <f>'RawData'!$A$3</f>
        <v>KH_002</v>
      </c>
      <c r="B3" s="7">
        <f>VLOOKUP(A3, RawData[], 2, 1)</f>
        <v>4.0599999999999996</v>
      </c>
      <c r="C3" s="4">
        <f>VLOOKUP(A3, RawData[], 4, 1)</f>
        <v>97000</v>
      </c>
      <c r="D3" s="4">
        <f t="shared" si="0"/>
        <v>0</v>
      </c>
      <c r="E3" s="4">
        <f t="shared" si="1"/>
        <v>775800000</v>
      </c>
      <c r="F3" s="4">
        <f t="shared" si="2"/>
        <v>0</v>
      </c>
      <c r="G3" s="7">
        <f t="shared" ref="G3:G66" si="4">MIN(D3:F3)</f>
        <v>0</v>
      </c>
      <c r="H3" s="7" t="str">
        <f t="shared" si="3"/>
        <v>Basic</v>
      </c>
      <c r="I3" s="22">
        <f>IF(Table24[[#This Row],[MinCost]] &gt; Table24[[#This Row],[WTP_VND]], 1, 0)</f>
        <v>0</v>
      </c>
      <c r="J3" s="12">
        <f>IF(G3&lt;='RawData'!$D$3,G3,0)</f>
        <v>0</v>
      </c>
      <c r="L3" s="2" t="s">
        <v>239</v>
      </c>
      <c r="M3" s="3">
        <f>SUM(J2:J201)</f>
        <v>0</v>
      </c>
      <c r="N3" s="34" t="s">
        <v>232</v>
      </c>
      <c r="O3" s="29" t="s">
        <v>221</v>
      </c>
      <c r="P3" s="8"/>
      <c r="Q3" s="28"/>
      <c r="R3" s="26" t="s">
        <v>222</v>
      </c>
      <c r="S3" s="26" t="s">
        <v>223</v>
      </c>
    </row>
    <row r="4" spans="1:19" x14ac:dyDescent="0.15">
      <c r="A4" s="11" t="str">
        <f>'RawData'!$A$4</f>
        <v>KH_003</v>
      </c>
      <c r="B4" s="7">
        <f>VLOOKUP(A4, RawData[], 2, 1)</f>
        <v>20</v>
      </c>
      <c r="C4" s="4">
        <f>VLOOKUP(A4, RawData[], 4, 1)</f>
        <v>203000</v>
      </c>
      <c r="D4" s="4">
        <f t="shared" si="0"/>
        <v>80000</v>
      </c>
      <c r="E4" s="4">
        <f t="shared" si="1"/>
        <v>1623800000</v>
      </c>
      <c r="F4" s="4">
        <f t="shared" si="2"/>
        <v>0</v>
      </c>
      <c r="G4" s="7">
        <f t="shared" si="4"/>
        <v>0</v>
      </c>
      <c r="H4" s="7" t="str">
        <f t="shared" si="3"/>
        <v>Unlimited</v>
      </c>
      <c r="I4" s="22">
        <f>IF(Table24[[#This Row],[MinCost]] &gt; Table24[[#This Row],[WTP_VND]], 1, 0)</f>
        <v>0</v>
      </c>
      <c r="J4" s="12">
        <f>IF(G4&lt;='RawData'!$D$4,G4,0)</f>
        <v>0</v>
      </c>
      <c r="L4" s="2" t="s">
        <v>233</v>
      </c>
      <c r="M4" s="24">
        <f>SUM(Table24[ChurnFlag])/COUNTA(Table24[ChurnFlag])</f>
        <v>0</v>
      </c>
      <c r="N4" s="34" t="s">
        <v>235</v>
      </c>
      <c r="O4" s="10"/>
      <c r="Q4" s="7" t="s">
        <v>210</v>
      </c>
      <c r="R4" s="4">
        <v>80000</v>
      </c>
      <c r="S4" s="4">
        <v>150000</v>
      </c>
    </row>
    <row r="5" spans="1:19" x14ac:dyDescent="0.15">
      <c r="A5" s="11" t="str">
        <f>'RawData'!$A$5</f>
        <v>KH_004</v>
      </c>
      <c r="B5" s="7">
        <f>VLOOKUP(A5, RawData[], 2, 1)</f>
        <v>22.38</v>
      </c>
      <c r="C5" s="4">
        <f>VLOOKUP(A5, RawData[], 4, 1)</f>
        <v>210000</v>
      </c>
      <c r="D5" s="4">
        <f t="shared" si="0"/>
        <v>99039.999999999985</v>
      </c>
      <c r="E5" s="4">
        <f t="shared" si="1"/>
        <v>1679800000</v>
      </c>
      <c r="F5" s="4">
        <f t="shared" si="2"/>
        <v>0</v>
      </c>
      <c r="G5" s="7">
        <f t="shared" si="4"/>
        <v>0</v>
      </c>
      <c r="H5" s="7" t="str">
        <f t="shared" si="3"/>
        <v>Unlimited</v>
      </c>
      <c r="I5" s="22">
        <f>IF(Table24[[#This Row],[MinCost]] &gt; Table24[[#This Row],[WTP_VND]], 1, 0)</f>
        <v>0</v>
      </c>
      <c r="J5" s="12">
        <f>IF(G5&lt;='RawData'!$D$5,G5,0)</f>
        <v>0</v>
      </c>
      <c r="Q5" s="7" t="s">
        <v>211</v>
      </c>
      <c r="R5" s="4">
        <v>150000</v>
      </c>
      <c r="S5" s="4">
        <v>300000</v>
      </c>
    </row>
    <row r="6" spans="1:19" ht="14" x14ac:dyDescent="0.15">
      <c r="A6" s="11" t="str">
        <f>'RawData'!$A$6</f>
        <v>KH_005</v>
      </c>
      <c r="B6" s="7">
        <f>VLOOKUP(A6, RawData[], 2, 1)</f>
        <v>10.86</v>
      </c>
      <c r="C6" s="4">
        <f>VLOOKUP(A6, RawData[], 4, 1)</f>
        <v>131000</v>
      </c>
      <c r="D6" s="4">
        <f t="shared" si="0"/>
        <v>6879.9999999999955</v>
      </c>
      <c r="E6" s="4">
        <f t="shared" si="1"/>
        <v>1047800000</v>
      </c>
      <c r="F6" s="4">
        <f t="shared" si="2"/>
        <v>0</v>
      </c>
      <c r="G6" s="7">
        <f t="shared" si="4"/>
        <v>0</v>
      </c>
      <c r="H6" s="7" t="str">
        <f t="shared" si="3"/>
        <v>Unlimited</v>
      </c>
      <c r="I6" s="22">
        <f>IF(Table24[[#This Row],[MinCost]] &gt; Table24[[#This Row],[WTP_VND]], 1, 0)</f>
        <v>0</v>
      </c>
      <c r="J6" s="12">
        <f>IF(G6&lt;='RawData'!$D$6,G6,0)</f>
        <v>0</v>
      </c>
      <c r="L6" s="25" t="s">
        <v>208</v>
      </c>
      <c r="M6" s="26" t="s">
        <v>241</v>
      </c>
      <c r="N6" s="26" t="s">
        <v>228</v>
      </c>
      <c r="O6" s="27" t="s">
        <v>209</v>
      </c>
      <c r="Q6" s="7" t="s">
        <v>212</v>
      </c>
      <c r="R6" s="4">
        <v>300000</v>
      </c>
      <c r="S6" s="4">
        <v>500000</v>
      </c>
    </row>
    <row r="7" spans="1:19" ht="14" x14ac:dyDescent="0.15">
      <c r="A7" s="11" t="str">
        <f>'RawData'!$A$7</f>
        <v>KH_006</v>
      </c>
      <c r="B7" s="7">
        <f>VLOOKUP(A7, RawData[], 2, 1)</f>
        <v>14.28</v>
      </c>
      <c r="C7" s="4">
        <f>VLOOKUP(A7, RawData[], 4, 1)</f>
        <v>182000</v>
      </c>
      <c r="D7" s="4">
        <f t="shared" si="0"/>
        <v>34239.999999999993</v>
      </c>
      <c r="E7" s="4">
        <f t="shared" si="1"/>
        <v>1455800000</v>
      </c>
      <c r="F7" s="4">
        <f t="shared" si="2"/>
        <v>0</v>
      </c>
      <c r="G7" s="7">
        <f t="shared" si="4"/>
        <v>0</v>
      </c>
      <c r="H7" s="7" t="str">
        <f t="shared" si="3"/>
        <v>Unlimited</v>
      </c>
      <c r="I7" s="22">
        <f>IF(Table24[[#This Row],[MinCost]] &gt; Table24[[#This Row],[WTP_VND]], 1, 0)</f>
        <v>0</v>
      </c>
      <c r="J7" s="12">
        <f>IF(G7&lt;='RawData'!$D$7,G7,0)</f>
        <v>0</v>
      </c>
      <c r="L7" s="7" t="s">
        <v>224</v>
      </c>
      <c r="M7" s="4"/>
      <c r="N7" s="4">
        <v>10</v>
      </c>
      <c r="O7" s="9" t="s">
        <v>238</v>
      </c>
    </row>
    <row r="8" spans="1:19" ht="14" x14ac:dyDescent="0.15">
      <c r="A8" s="11" t="str">
        <f>'RawData'!$A$8</f>
        <v>KH_007</v>
      </c>
      <c r="B8" s="7">
        <f>VLOOKUP(A8, RawData[], 2, 1)</f>
        <v>15.62</v>
      </c>
      <c r="C8" s="4">
        <f>VLOOKUP(A8, RawData[], 4, 1)</f>
        <v>161000</v>
      </c>
      <c r="D8" s="4">
        <f t="shared" si="0"/>
        <v>44959.999999999993</v>
      </c>
      <c r="E8" s="4">
        <f t="shared" si="1"/>
        <v>1287800000</v>
      </c>
      <c r="F8" s="4">
        <f t="shared" si="2"/>
        <v>0</v>
      </c>
      <c r="G8" s="7">
        <f t="shared" si="4"/>
        <v>0</v>
      </c>
      <c r="H8" s="7" t="str">
        <f t="shared" si="3"/>
        <v>Unlimited</v>
      </c>
      <c r="I8" s="22">
        <f>IF(Table24[[#This Row],[MinCost]] &gt; Table24[[#This Row],[WTP_VND]], 1, 0)</f>
        <v>0</v>
      </c>
      <c r="J8" s="12">
        <f>IF(G8&lt;='RawData'!$D$8,G8,0)</f>
        <v>0</v>
      </c>
      <c r="L8" s="7" t="s">
        <v>225</v>
      </c>
      <c r="M8" s="4"/>
      <c r="N8" s="4">
        <v>25</v>
      </c>
      <c r="O8" s="9" t="s">
        <v>238</v>
      </c>
    </row>
    <row r="9" spans="1:19" ht="42" x14ac:dyDescent="0.15">
      <c r="A9" s="11" t="str">
        <f>'RawData'!$A$9</f>
        <v>KH_008</v>
      </c>
      <c r="B9" s="7">
        <f>VLOOKUP(A9, RawData[], 2, 1)</f>
        <v>24.3</v>
      </c>
      <c r="C9" s="4">
        <f>VLOOKUP(A9, RawData[], 4, 1)</f>
        <v>221000</v>
      </c>
      <c r="D9" s="4">
        <f t="shared" si="0"/>
        <v>114400</v>
      </c>
      <c r="E9" s="4">
        <f t="shared" si="1"/>
        <v>1767800000</v>
      </c>
      <c r="F9" s="4">
        <f t="shared" si="2"/>
        <v>0</v>
      </c>
      <c r="G9" s="7">
        <f t="shared" si="4"/>
        <v>0</v>
      </c>
      <c r="H9" s="7" t="str">
        <f t="shared" si="3"/>
        <v>Unlimited</v>
      </c>
      <c r="I9" s="22">
        <f>IF(Table24[[#This Row],[MinCost]] &gt; Table24[[#This Row],[WTP_VND]], 1, 0)</f>
        <v>0</v>
      </c>
      <c r="J9" s="12">
        <f>IF(G9&lt;='RawData'!$D$9,G9,0)</f>
        <v>0</v>
      </c>
      <c r="L9" s="7" t="s">
        <v>226</v>
      </c>
      <c r="M9" s="4"/>
      <c r="N9" s="4">
        <v>1000000000</v>
      </c>
      <c r="O9" s="9" t="s">
        <v>237</v>
      </c>
    </row>
    <row r="10" spans="1:19" x14ac:dyDescent="0.15">
      <c r="A10" s="11" t="str">
        <f>'RawData'!$A$10</f>
        <v>KH_009</v>
      </c>
      <c r="B10" s="7">
        <f>VLOOKUP(A10, RawData[], 2, 1)</f>
        <v>5.2</v>
      </c>
      <c r="C10" s="4">
        <f>VLOOKUP(A10, RawData[], 4, 1)</f>
        <v>112000</v>
      </c>
      <c r="D10" s="4">
        <f t="shared" si="0"/>
        <v>0</v>
      </c>
      <c r="E10" s="4">
        <f t="shared" si="1"/>
        <v>895800000</v>
      </c>
      <c r="F10" s="4">
        <f t="shared" si="2"/>
        <v>0</v>
      </c>
      <c r="G10" s="7">
        <f t="shared" si="4"/>
        <v>0</v>
      </c>
      <c r="H10" s="7" t="str">
        <f t="shared" si="3"/>
        <v>Basic</v>
      </c>
      <c r="I10" s="22">
        <f>IF(Table24[[#This Row],[MinCost]] &gt; Table24[[#This Row],[WTP_VND]], 1, 0)</f>
        <v>0</v>
      </c>
      <c r="J10" s="12">
        <f>IF(G10&lt;='RawData'!$D$10,G10,0)</f>
        <v>0</v>
      </c>
      <c r="L10" s="7" t="s">
        <v>240</v>
      </c>
      <c r="M10" s="4">
        <v>8000</v>
      </c>
      <c r="N10" s="4"/>
      <c r="O10" s="9"/>
    </row>
    <row r="11" spans="1:19" x14ac:dyDescent="0.15">
      <c r="A11" s="11" t="str">
        <f>'RawData'!$A$11</f>
        <v>KH_010</v>
      </c>
      <c r="B11" s="7">
        <f>VLOOKUP(A11, RawData[], 2, 1)</f>
        <v>3.36</v>
      </c>
      <c r="C11" s="4">
        <f>VLOOKUP(A11, RawData[], 4, 1)</f>
        <v>73000</v>
      </c>
      <c r="D11" s="4">
        <f t="shared" si="0"/>
        <v>0</v>
      </c>
      <c r="E11" s="4">
        <f t="shared" si="1"/>
        <v>583800000</v>
      </c>
      <c r="F11" s="4">
        <f t="shared" si="2"/>
        <v>0</v>
      </c>
      <c r="G11" s="7">
        <f t="shared" si="4"/>
        <v>0</v>
      </c>
      <c r="H11" s="7" t="str">
        <f t="shared" si="3"/>
        <v>Basic</v>
      </c>
      <c r="I11" s="22">
        <f>IF(Table24[[#This Row],[MinCost]] &gt; Table24[[#This Row],[WTP_VND]], 1, 0)</f>
        <v>0</v>
      </c>
      <c r="J11" s="12">
        <f>IF(G11&lt;='RawData'!$D$11,G11,0)</f>
        <v>0</v>
      </c>
    </row>
    <row r="12" spans="1:19" x14ac:dyDescent="0.15">
      <c r="A12" s="11" t="str">
        <f>'RawData'!$A$12</f>
        <v>KH_011</v>
      </c>
      <c r="B12" s="7">
        <f>VLOOKUP(A12, RawData[], 2, 1)</f>
        <v>8.33</v>
      </c>
      <c r="C12" s="4">
        <f>VLOOKUP(A12, RawData[], 4, 1)</f>
        <v>153000</v>
      </c>
      <c r="D12" s="4">
        <f t="shared" si="0"/>
        <v>0</v>
      </c>
      <c r="E12" s="4">
        <f t="shared" si="1"/>
        <v>1223800000</v>
      </c>
      <c r="F12" s="4">
        <f t="shared" si="2"/>
        <v>0</v>
      </c>
      <c r="G12" s="7">
        <f t="shared" si="4"/>
        <v>0</v>
      </c>
      <c r="H12" s="7" t="str">
        <f t="shared" si="3"/>
        <v>Basic</v>
      </c>
      <c r="I12" s="22">
        <f>IF(Table24[[#This Row],[MinCost]] &gt; Table24[[#This Row],[WTP_VND]], 1, 0)</f>
        <v>0</v>
      </c>
      <c r="J12" s="12">
        <f>IF(G12&lt;='RawData'!$D$12,G12,0)</f>
        <v>0</v>
      </c>
    </row>
    <row r="13" spans="1:19" x14ac:dyDescent="0.15">
      <c r="A13" s="11" t="str">
        <f>'RawData'!$A$13</f>
        <v>KH_012</v>
      </c>
      <c r="B13" s="7">
        <f>VLOOKUP(A13, RawData[], 2, 1)</f>
        <v>9.5299999999999994</v>
      </c>
      <c r="C13" s="4">
        <f>VLOOKUP(A13, RawData[], 4, 1)</f>
        <v>144000</v>
      </c>
      <c r="D13" s="4">
        <f t="shared" si="0"/>
        <v>0</v>
      </c>
      <c r="E13" s="4">
        <f t="shared" si="1"/>
        <v>1151800000</v>
      </c>
      <c r="F13" s="4">
        <f t="shared" si="2"/>
        <v>0</v>
      </c>
      <c r="G13" s="7">
        <f t="shared" si="4"/>
        <v>0</v>
      </c>
      <c r="H13" s="7" t="str">
        <f t="shared" si="3"/>
        <v>Basic</v>
      </c>
      <c r="I13" s="22">
        <f>IF(Table24[[#This Row],[MinCost]] &gt; Table24[[#This Row],[WTP_VND]], 1, 0)</f>
        <v>0</v>
      </c>
      <c r="J13" s="12">
        <f>IF(G13&lt;='RawData'!$D$13,G13,0)</f>
        <v>0</v>
      </c>
    </row>
    <row r="14" spans="1:19" x14ac:dyDescent="0.15">
      <c r="A14" s="11" t="str">
        <f>'RawData'!$A$14</f>
        <v>KH_013</v>
      </c>
      <c r="B14" s="7">
        <f>VLOOKUP(A14, RawData[], 2, 1)</f>
        <v>7.58</v>
      </c>
      <c r="C14" s="4">
        <f>VLOOKUP(A14, RawData[], 4, 1)</f>
        <v>128000</v>
      </c>
      <c r="D14" s="4">
        <f t="shared" si="0"/>
        <v>0</v>
      </c>
      <c r="E14" s="4">
        <f t="shared" si="1"/>
        <v>1023800000</v>
      </c>
      <c r="F14" s="4">
        <f t="shared" si="2"/>
        <v>0</v>
      </c>
      <c r="G14" s="7">
        <f t="shared" si="4"/>
        <v>0</v>
      </c>
      <c r="H14" s="7" t="str">
        <f t="shared" si="3"/>
        <v>Basic</v>
      </c>
      <c r="I14" s="22">
        <f>IF(Table24[[#This Row],[MinCost]] &gt; Table24[[#This Row],[WTP_VND]], 1, 0)</f>
        <v>0</v>
      </c>
      <c r="J14" s="12">
        <f>IF(G14&lt;='RawData'!$D$14,G14,0)</f>
        <v>0</v>
      </c>
    </row>
    <row r="15" spans="1:19" x14ac:dyDescent="0.15">
      <c r="A15" s="11" t="str">
        <f>'RawData'!$A$15</f>
        <v>KH_014</v>
      </c>
      <c r="B15" s="7">
        <f>VLOOKUP(A15, RawData[], 2, 1)</f>
        <v>3.99</v>
      </c>
      <c r="C15" s="4">
        <f>VLOOKUP(A15, RawData[], 4, 1)</f>
        <v>118000</v>
      </c>
      <c r="D15" s="4">
        <f t="shared" si="0"/>
        <v>0</v>
      </c>
      <c r="E15" s="4">
        <f t="shared" si="1"/>
        <v>943800000</v>
      </c>
      <c r="F15" s="4">
        <f t="shared" si="2"/>
        <v>0</v>
      </c>
      <c r="G15" s="7">
        <f t="shared" si="4"/>
        <v>0</v>
      </c>
      <c r="H15" s="7" t="str">
        <f t="shared" si="3"/>
        <v>Basic</v>
      </c>
      <c r="I15" s="22">
        <f>IF(Table24[[#This Row],[MinCost]] &gt; Table24[[#This Row],[WTP_VND]], 1, 0)</f>
        <v>0</v>
      </c>
      <c r="J15" s="12">
        <f>IF(G15&lt;='RawData'!$D$15,G15,0)</f>
        <v>0</v>
      </c>
    </row>
    <row r="16" spans="1:19" x14ac:dyDescent="0.15">
      <c r="A16" s="11" t="str">
        <f>'RawData'!$A$16</f>
        <v>KH_015</v>
      </c>
      <c r="B16" s="7">
        <f>VLOOKUP(A16, RawData[], 2, 1)</f>
        <v>11.55</v>
      </c>
      <c r="C16" s="4">
        <f>VLOOKUP(A16, RawData[], 4, 1)</f>
        <v>130000</v>
      </c>
      <c r="D16" s="4">
        <f t="shared" si="0"/>
        <v>12400.000000000005</v>
      </c>
      <c r="E16" s="4">
        <f t="shared" si="1"/>
        <v>1039800000</v>
      </c>
      <c r="F16" s="4">
        <f t="shared" si="2"/>
        <v>0</v>
      </c>
      <c r="G16" s="7">
        <f t="shared" si="4"/>
        <v>0</v>
      </c>
      <c r="H16" s="7" t="str">
        <f t="shared" si="3"/>
        <v>Unlimited</v>
      </c>
      <c r="I16" s="22">
        <f>IF(Table24[[#This Row],[MinCost]] &gt; Table24[[#This Row],[WTP_VND]], 1, 0)</f>
        <v>0</v>
      </c>
      <c r="J16" s="12">
        <f>IF(G16&lt;='RawData'!$D$16,G16,0)</f>
        <v>0</v>
      </c>
    </row>
    <row r="17" spans="1:10" x14ac:dyDescent="0.15">
      <c r="A17" s="11" t="str">
        <f>'RawData'!$A$17</f>
        <v>KH_016</v>
      </c>
      <c r="B17" s="7">
        <f>VLOOKUP(A17, RawData[], 2, 1)</f>
        <v>8.52</v>
      </c>
      <c r="C17" s="4">
        <f>VLOOKUP(A17, RawData[], 4, 1)</f>
        <v>139000</v>
      </c>
      <c r="D17" s="4">
        <f t="shared" si="0"/>
        <v>0</v>
      </c>
      <c r="E17" s="4">
        <f t="shared" si="1"/>
        <v>1111800000</v>
      </c>
      <c r="F17" s="4">
        <f t="shared" si="2"/>
        <v>0</v>
      </c>
      <c r="G17" s="7">
        <f t="shared" si="4"/>
        <v>0</v>
      </c>
      <c r="H17" s="7" t="str">
        <f t="shared" si="3"/>
        <v>Basic</v>
      </c>
      <c r="I17" s="22">
        <f>IF(Table24[[#This Row],[MinCost]] &gt; Table24[[#This Row],[WTP_VND]], 1, 0)</f>
        <v>0</v>
      </c>
      <c r="J17" s="12">
        <f>IF(G17&lt;='RawData'!$D$17,G17,0)</f>
        <v>0</v>
      </c>
    </row>
    <row r="18" spans="1:10" x14ac:dyDescent="0.15">
      <c r="A18" s="11" t="str">
        <f>'RawData'!$A$18</f>
        <v>KH_017</v>
      </c>
      <c r="B18" s="7">
        <f>VLOOKUP(A18, RawData[], 2, 1)</f>
        <v>6.27</v>
      </c>
      <c r="C18" s="4">
        <f>VLOOKUP(A18, RawData[], 4, 1)</f>
        <v>104000</v>
      </c>
      <c r="D18" s="4">
        <f t="shared" si="0"/>
        <v>0</v>
      </c>
      <c r="E18" s="4">
        <f t="shared" si="1"/>
        <v>831800000</v>
      </c>
      <c r="F18" s="4">
        <f t="shared" si="2"/>
        <v>0</v>
      </c>
      <c r="G18" s="7">
        <f t="shared" si="4"/>
        <v>0</v>
      </c>
      <c r="H18" s="7" t="str">
        <f t="shared" si="3"/>
        <v>Basic</v>
      </c>
      <c r="I18" s="22">
        <f>IF(Table24[[#This Row],[MinCost]] &gt; Table24[[#This Row],[WTP_VND]], 1, 0)</f>
        <v>0</v>
      </c>
      <c r="J18" s="12">
        <f>IF(G18&lt;='RawData'!$D$18,G18,0)</f>
        <v>0</v>
      </c>
    </row>
    <row r="19" spans="1:10" x14ac:dyDescent="0.15">
      <c r="A19" s="11" t="str">
        <f>'RawData'!$A$19</f>
        <v>KH_018</v>
      </c>
      <c r="B19" s="7">
        <f>VLOOKUP(A19, RawData[], 2, 1)</f>
        <v>6.81</v>
      </c>
      <c r="C19" s="4">
        <f>VLOOKUP(A19, RawData[], 4, 1)</f>
        <v>104000</v>
      </c>
      <c r="D19" s="4">
        <f t="shared" si="0"/>
        <v>0</v>
      </c>
      <c r="E19" s="4">
        <f t="shared" si="1"/>
        <v>831800000</v>
      </c>
      <c r="F19" s="4">
        <f t="shared" si="2"/>
        <v>0</v>
      </c>
      <c r="G19" s="7">
        <f t="shared" si="4"/>
        <v>0</v>
      </c>
      <c r="H19" s="7" t="str">
        <f t="shared" si="3"/>
        <v>Basic</v>
      </c>
      <c r="I19" s="22">
        <f>IF(Table24[[#This Row],[MinCost]] &gt; Table24[[#This Row],[WTP_VND]], 1, 0)</f>
        <v>0</v>
      </c>
      <c r="J19" s="12">
        <f>IF(G19&lt;='RawData'!$D$19,G19,0)</f>
        <v>0</v>
      </c>
    </row>
    <row r="20" spans="1:10" x14ac:dyDescent="0.15">
      <c r="A20" s="11" t="str">
        <f>'RawData'!$A$20</f>
        <v>KH_019</v>
      </c>
      <c r="B20" s="7">
        <f>VLOOKUP(A20, RawData[], 2, 1)</f>
        <v>18.100000000000001</v>
      </c>
      <c r="C20" s="4">
        <f>VLOOKUP(A20, RawData[], 4, 1)</f>
        <v>180000</v>
      </c>
      <c r="D20" s="4">
        <f t="shared" si="0"/>
        <v>64800.000000000015</v>
      </c>
      <c r="E20" s="4">
        <f t="shared" si="1"/>
        <v>1439800000</v>
      </c>
      <c r="F20" s="4">
        <f t="shared" si="2"/>
        <v>0</v>
      </c>
      <c r="G20" s="7">
        <f t="shared" si="4"/>
        <v>0</v>
      </c>
      <c r="H20" s="7" t="str">
        <f t="shared" si="3"/>
        <v>Unlimited</v>
      </c>
      <c r="I20" s="22">
        <f>IF(Table24[[#This Row],[MinCost]] &gt; Table24[[#This Row],[WTP_VND]], 1, 0)</f>
        <v>0</v>
      </c>
      <c r="J20" s="12">
        <f>IF(G20&lt;='RawData'!$D$20,G20,0)</f>
        <v>0</v>
      </c>
    </row>
    <row r="21" spans="1:10" x14ac:dyDescent="0.15">
      <c r="A21" s="11" t="str">
        <f>'RawData'!$A$21</f>
        <v>KH_020</v>
      </c>
      <c r="B21" s="7">
        <f>VLOOKUP(A21, RawData[], 2, 1)</f>
        <v>14.22</v>
      </c>
      <c r="C21" s="4">
        <f>VLOOKUP(A21, RawData[], 4, 1)</f>
        <v>163000</v>
      </c>
      <c r="D21" s="4">
        <f t="shared" si="0"/>
        <v>33760.000000000007</v>
      </c>
      <c r="E21" s="4">
        <f t="shared" si="1"/>
        <v>1303800000</v>
      </c>
      <c r="F21" s="4">
        <f t="shared" si="2"/>
        <v>0</v>
      </c>
      <c r="G21" s="7">
        <f t="shared" si="4"/>
        <v>0</v>
      </c>
      <c r="H21" s="7" t="str">
        <f t="shared" si="3"/>
        <v>Unlimited</v>
      </c>
      <c r="I21" s="22">
        <f>IF(Table24[[#This Row],[MinCost]] &gt; Table24[[#This Row],[WTP_VND]], 1, 0)</f>
        <v>0</v>
      </c>
      <c r="J21" s="12">
        <f>IF(G21&lt;='RawData'!$D$21,G21,0)</f>
        <v>0</v>
      </c>
    </row>
    <row r="22" spans="1:10" x14ac:dyDescent="0.15">
      <c r="A22" s="11" t="str">
        <f>'RawData'!$A$22</f>
        <v>KH_021</v>
      </c>
      <c r="B22" s="7">
        <f>VLOOKUP(A22, RawData[], 2, 1)</f>
        <v>0.99</v>
      </c>
      <c r="C22" s="4">
        <f>VLOOKUP(A22, RawData[], 4, 1)</f>
        <v>112000</v>
      </c>
      <c r="D22" s="4">
        <f t="shared" si="0"/>
        <v>0</v>
      </c>
      <c r="E22" s="4">
        <f t="shared" si="1"/>
        <v>895800000</v>
      </c>
      <c r="F22" s="4">
        <f t="shared" si="2"/>
        <v>0</v>
      </c>
      <c r="G22" s="7">
        <f t="shared" si="4"/>
        <v>0</v>
      </c>
      <c r="H22" s="7" t="str">
        <f t="shared" si="3"/>
        <v>Basic</v>
      </c>
      <c r="I22" s="22">
        <f>IF(Table24[[#This Row],[MinCost]] &gt; Table24[[#This Row],[WTP_VND]], 1, 0)</f>
        <v>0</v>
      </c>
      <c r="J22" s="12">
        <f>IF(G22&lt;='RawData'!$D$22,G22,0)</f>
        <v>0</v>
      </c>
    </row>
    <row r="23" spans="1:10" x14ac:dyDescent="0.15">
      <c r="A23" s="11" t="str">
        <f>'RawData'!$A$23</f>
        <v>KH_022</v>
      </c>
      <c r="B23" s="7">
        <f>VLOOKUP(A23, RawData[], 2, 1)</f>
        <v>3.87</v>
      </c>
      <c r="C23" s="4">
        <f>VLOOKUP(A23, RawData[], 4, 1)</f>
        <v>113000</v>
      </c>
      <c r="D23" s="4">
        <f t="shared" si="0"/>
        <v>0</v>
      </c>
      <c r="E23" s="4">
        <f t="shared" si="1"/>
        <v>903800000</v>
      </c>
      <c r="F23" s="4">
        <f t="shared" si="2"/>
        <v>0</v>
      </c>
      <c r="G23" s="7">
        <f t="shared" si="4"/>
        <v>0</v>
      </c>
      <c r="H23" s="7" t="str">
        <f t="shared" si="3"/>
        <v>Basic</v>
      </c>
      <c r="I23" s="22">
        <f>IF(Table24[[#This Row],[MinCost]] &gt; Table24[[#This Row],[WTP_VND]], 1, 0)</f>
        <v>0</v>
      </c>
      <c r="J23" s="12">
        <f>IF(G23&lt;='RawData'!$D$23,G23,0)</f>
        <v>0</v>
      </c>
    </row>
    <row r="24" spans="1:10" x14ac:dyDescent="0.15">
      <c r="A24" s="11" t="str">
        <f>'RawData'!$A$24</f>
        <v>KH_023</v>
      </c>
      <c r="B24" s="7">
        <f>VLOOKUP(A24, RawData[], 2, 1)</f>
        <v>2.33</v>
      </c>
      <c r="C24" s="4">
        <f>VLOOKUP(A24, RawData[], 4, 1)</f>
        <v>93000</v>
      </c>
      <c r="D24" s="4">
        <f t="shared" si="0"/>
        <v>0</v>
      </c>
      <c r="E24" s="4">
        <f t="shared" si="1"/>
        <v>743800000</v>
      </c>
      <c r="F24" s="4">
        <f t="shared" si="2"/>
        <v>0</v>
      </c>
      <c r="G24" s="7">
        <f t="shared" si="4"/>
        <v>0</v>
      </c>
      <c r="H24" s="7" t="str">
        <f t="shared" si="3"/>
        <v>Basic</v>
      </c>
      <c r="I24" s="22">
        <f>IF(Table24[[#This Row],[MinCost]] &gt; Table24[[#This Row],[WTP_VND]], 1, 0)</f>
        <v>0</v>
      </c>
      <c r="J24" s="12">
        <f>IF(G24&lt;='RawData'!$D$24,G24,0)</f>
        <v>0</v>
      </c>
    </row>
    <row r="25" spans="1:10" x14ac:dyDescent="0.15">
      <c r="A25" s="11" t="str">
        <f>'RawData'!$A$25</f>
        <v>KH_024</v>
      </c>
      <c r="B25" s="7">
        <f>VLOOKUP(A25, RawData[], 2, 1)</f>
        <v>5.36</v>
      </c>
      <c r="C25" s="4">
        <f>VLOOKUP(A25, RawData[], 4, 1)</f>
        <v>118000</v>
      </c>
      <c r="D25" s="4">
        <f t="shared" si="0"/>
        <v>0</v>
      </c>
      <c r="E25" s="4">
        <f t="shared" si="1"/>
        <v>943800000</v>
      </c>
      <c r="F25" s="4">
        <f t="shared" si="2"/>
        <v>0</v>
      </c>
      <c r="G25" s="7">
        <f t="shared" si="4"/>
        <v>0</v>
      </c>
      <c r="H25" s="7" t="str">
        <f t="shared" si="3"/>
        <v>Basic</v>
      </c>
      <c r="I25" s="22">
        <f>IF(Table24[[#This Row],[MinCost]] &gt; Table24[[#This Row],[WTP_VND]], 1, 0)</f>
        <v>0</v>
      </c>
      <c r="J25" s="12">
        <f>IF(G25&lt;='RawData'!$D$25,G25,0)</f>
        <v>0</v>
      </c>
    </row>
    <row r="26" spans="1:10" x14ac:dyDescent="0.15">
      <c r="A26" s="11" t="str">
        <f>'RawData'!$A$26</f>
        <v>KH_025</v>
      </c>
      <c r="B26" s="7">
        <f>VLOOKUP(A26, RawData[], 2, 1)</f>
        <v>9.15</v>
      </c>
      <c r="C26" s="4">
        <f>VLOOKUP(A26, RawData[], 4, 1)</f>
        <v>161000</v>
      </c>
      <c r="D26" s="4">
        <f t="shared" si="0"/>
        <v>0</v>
      </c>
      <c r="E26" s="4">
        <f t="shared" si="1"/>
        <v>1287800000</v>
      </c>
      <c r="F26" s="4">
        <f t="shared" si="2"/>
        <v>0</v>
      </c>
      <c r="G26" s="7">
        <f t="shared" si="4"/>
        <v>0</v>
      </c>
      <c r="H26" s="7" t="str">
        <f t="shared" si="3"/>
        <v>Basic</v>
      </c>
      <c r="I26" s="22">
        <f>IF(Table24[[#This Row],[MinCost]] &gt; Table24[[#This Row],[WTP_VND]], 1, 0)</f>
        <v>0</v>
      </c>
      <c r="J26" s="12">
        <f>IF(G26&lt;='RawData'!$D$26,G26,0)</f>
        <v>0</v>
      </c>
    </row>
    <row r="27" spans="1:10" x14ac:dyDescent="0.15">
      <c r="A27" s="11" t="str">
        <f>'RawData'!$A$27</f>
        <v>KH_026</v>
      </c>
      <c r="B27" s="7">
        <f>VLOOKUP(A27, RawData[], 2, 1)</f>
        <v>4.2699999999999996</v>
      </c>
      <c r="C27" s="4">
        <f>VLOOKUP(A27, RawData[], 4, 1)</f>
        <v>106000</v>
      </c>
      <c r="D27" s="4">
        <f t="shared" si="0"/>
        <v>0</v>
      </c>
      <c r="E27" s="4">
        <f t="shared" si="1"/>
        <v>847800000</v>
      </c>
      <c r="F27" s="4">
        <f t="shared" si="2"/>
        <v>0</v>
      </c>
      <c r="G27" s="7">
        <f t="shared" si="4"/>
        <v>0</v>
      </c>
      <c r="H27" s="7" t="str">
        <f t="shared" si="3"/>
        <v>Basic</v>
      </c>
      <c r="I27" s="22">
        <f>IF(Table24[[#This Row],[MinCost]] &gt; Table24[[#This Row],[WTP_VND]], 1, 0)</f>
        <v>0</v>
      </c>
      <c r="J27" s="12">
        <f>IF(G27&lt;='RawData'!$D$27,G27,0)</f>
        <v>0</v>
      </c>
    </row>
    <row r="28" spans="1:10" x14ac:dyDescent="0.15">
      <c r="A28" s="11" t="str">
        <f>'RawData'!$A$28</f>
        <v>KH_027</v>
      </c>
      <c r="B28" s="7">
        <f>VLOOKUP(A28, RawData[], 2, 1)</f>
        <v>9.32</v>
      </c>
      <c r="C28" s="4">
        <f>VLOOKUP(A28, RawData[], 4, 1)</f>
        <v>118000</v>
      </c>
      <c r="D28" s="4">
        <f t="shared" si="0"/>
        <v>0</v>
      </c>
      <c r="E28" s="4">
        <f t="shared" si="1"/>
        <v>943800000</v>
      </c>
      <c r="F28" s="4">
        <f t="shared" si="2"/>
        <v>0</v>
      </c>
      <c r="G28" s="7">
        <f t="shared" si="4"/>
        <v>0</v>
      </c>
      <c r="H28" s="7" t="str">
        <f t="shared" si="3"/>
        <v>Basic</v>
      </c>
      <c r="I28" s="22">
        <f>IF(Table24[[#This Row],[MinCost]] &gt; Table24[[#This Row],[WTP_VND]], 1, 0)</f>
        <v>0</v>
      </c>
      <c r="J28" s="12">
        <f>IF(G28&lt;='RawData'!$D$28,G28,0)</f>
        <v>0</v>
      </c>
    </row>
    <row r="29" spans="1:10" x14ac:dyDescent="0.15">
      <c r="A29" s="11" t="str">
        <f>'RawData'!$A$29</f>
        <v>KH_028</v>
      </c>
      <c r="B29" s="7">
        <f>VLOOKUP(A29, RawData[], 2, 1)</f>
        <v>16.079999999999998</v>
      </c>
      <c r="C29" s="4">
        <f>VLOOKUP(A29, RawData[], 4, 1)</f>
        <v>176000</v>
      </c>
      <c r="D29" s="4">
        <f t="shared" si="0"/>
        <v>48639.999999999985</v>
      </c>
      <c r="E29" s="4">
        <f t="shared" si="1"/>
        <v>1407800000</v>
      </c>
      <c r="F29" s="4">
        <f t="shared" si="2"/>
        <v>0</v>
      </c>
      <c r="G29" s="7">
        <f t="shared" si="4"/>
        <v>0</v>
      </c>
      <c r="H29" s="7" t="str">
        <f t="shared" si="3"/>
        <v>Unlimited</v>
      </c>
      <c r="I29" s="22">
        <f>IF(Table24[[#This Row],[MinCost]] &gt; Table24[[#This Row],[WTP_VND]], 1, 0)</f>
        <v>0</v>
      </c>
      <c r="J29" s="12">
        <f>IF(G29&lt;='RawData'!$D$29,G29,0)</f>
        <v>0</v>
      </c>
    </row>
    <row r="30" spans="1:10" x14ac:dyDescent="0.15">
      <c r="A30" s="11" t="str">
        <f>'RawData'!$A$30</f>
        <v>KH_029</v>
      </c>
      <c r="B30" s="7">
        <f>VLOOKUP(A30, RawData[], 2, 1)</f>
        <v>4.17</v>
      </c>
      <c r="C30" s="4">
        <f>VLOOKUP(A30, RawData[], 4, 1)</f>
        <v>123000</v>
      </c>
      <c r="D30" s="4">
        <f t="shared" si="0"/>
        <v>0</v>
      </c>
      <c r="E30" s="4">
        <f t="shared" si="1"/>
        <v>983800000</v>
      </c>
      <c r="F30" s="4">
        <f t="shared" si="2"/>
        <v>0</v>
      </c>
      <c r="G30" s="7">
        <f t="shared" si="4"/>
        <v>0</v>
      </c>
      <c r="H30" s="7" t="str">
        <f t="shared" si="3"/>
        <v>Basic</v>
      </c>
      <c r="I30" s="22">
        <f>IF(Table24[[#This Row],[MinCost]] &gt; Table24[[#This Row],[WTP_VND]], 1, 0)</f>
        <v>0</v>
      </c>
      <c r="J30" s="12">
        <f>IF(G30&lt;='RawData'!$D$30,G30,0)</f>
        <v>0</v>
      </c>
    </row>
    <row r="31" spans="1:10" x14ac:dyDescent="0.15">
      <c r="A31" s="11" t="str">
        <f>'RawData'!$A$31</f>
        <v>KH_030</v>
      </c>
      <c r="B31" s="7">
        <f>VLOOKUP(A31, RawData[], 2, 1)</f>
        <v>0.36</v>
      </c>
      <c r="C31" s="4">
        <f>VLOOKUP(A31, RawData[], 4, 1)</f>
        <v>110000</v>
      </c>
      <c r="D31" s="4">
        <f t="shared" si="0"/>
        <v>0</v>
      </c>
      <c r="E31" s="4">
        <f t="shared" si="1"/>
        <v>879800000</v>
      </c>
      <c r="F31" s="4">
        <f t="shared" si="2"/>
        <v>0</v>
      </c>
      <c r="G31" s="7">
        <f t="shared" si="4"/>
        <v>0</v>
      </c>
      <c r="H31" s="7" t="str">
        <f t="shared" si="3"/>
        <v>Basic</v>
      </c>
      <c r="I31" s="22">
        <f>IF(Table24[[#This Row],[MinCost]] &gt; Table24[[#This Row],[WTP_VND]], 1, 0)</f>
        <v>0</v>
      </c>
      <c r="J31" s="12">
        <f>IF(G31&lt;='RawData'!$D$31,G31,0)</f>
        <v>0</v>
      </c>
    </row>
    <row r="32" spans="1:10" x14ac:dyDescent="0.15">
      <c r="A32" s="11" t="str">
        <f>'RawData'!$A$32</f>
        <v>KH_031</v>
      </c>
      <c r="B32" s="7">
        <f>VLOOKUP(A32, RawData[], 2, 1)</f>
        <v>2.0699999999999998</v>
      </c>
      <c r="C32" s="4">
        <f>VLOOKUP(A32, RawData[], 4, 1)</f>
        <v>107000</v>
      </c>
      <c r="D32" s="4">
        <f t="shared" si="0"/>
        <v>0</v>
      </c>
      <c r="E32" s="4">
        <f t="shared" si="1"/>
        <v>855800000</v>
      </c>
      <c r="F32" s="4">
        <f t="shared" si="2"/>
        <v>0</v>
      </c>
      <c r="G32" s="7">
        <f t="shared" si="4"/>
        <v>0</v>
      </c>
      <c r="H32" s="7" t="str">
        <f t="shared" si="3"/>
        <v>Basic</v>
      </c>
      <c r="I32" s="22">
        <f>IF(Table24[[#This Row],[MinCost]] &gt; Table24[[#This Row],[WTP_VND]], 1, 0)</f>
        <v>0</v>
      </c>
      <c r="J32" s="12">
        <f>IF(G32&lt;='RawData'!$D$32,G32,0)</f>
        <v>0</v>
      </c>
    </row>
    <row r="33" spans="1:10" x14ac:dyDescent="0.15">
      <c r="A33" s="11" t="str">
        <f>'RawData'!$A$33</f>
        <v>KH_032</v>
      </c>
      <c r="B33" s="7">
        <f>VLOOKUP(A33, RawData[], 2, 1)</f>
        <v>113.76</v>
      </c>
      <c r="C33" s="4">
        <f>VLOOKUP(A33, RawData[], 4, 1)</f>
        <v>639000</v>
      </c>
      <c r="D33" s="4">
        <f t="shared" si="0"/>
        <v>830080</v>
      </c>
      <c r="E33" s="4">
        <f t="shared" si="1"/>
        <v>5111800000</v>
      </c>
      <c r="F33" s="4">
        <f t="shared" si="2"/>
        <v>0</v>
      </c>
      <c r="G33" s="7">
        <f t="shared" si="4"/>
        <v>0</v>
      </c>
      <c r="H33" s="7" t="str">
        <f t="shared" si="3"/>
        <v>Unlimited</v>
      </c>
      <c r="I33" s="22">
        <f>IF(Table24[[#This Row],[MinCost]] &gt; Table24[[#This Row],[WTP_VND]], 1, 0)</f>
        <v>0</v>
      </c>
      <c r="J33" s="12">
        <f>IF(G33&lt;='RawData'!$D$33,G33,0)</f>
        <v>0</v>
      </c>
    </row>
    <row r="34" spans="1:10" x14ac:dyDescent="0.15">
      <c r="A34" s="11" t="str">
        <f>'RawData'!$A$34</f>
        <v>KH_033</v>
      </c>
      <c r="B34" s="7">
        <f>VLOOKUP(A34, RawData[], 2, 1)</f>
        <v>25.27</v>
      </c>
      <c r="C34" s="4">
        <f>VLOOKUP(A34, RawData[], 4, 1)</f>
        <v>225000</v>
      </c>
      <c r="D34" s="4">
        <f t="shared" ref="D34:D65" si="5">$M$7 + $M$10 * (MAX(0,B34-$N$7))</f>
        <v>122160</v>
      </c>
      <c r="E34" s="4">
        <f t="shared" ref="E34:E65" si="6">$M$8 + $M$10 * (MAX(0,C34-$N$8))</f>
        <v>1799800000</v>
      </c>
      <c r="F34" s="4">
        <f t="shared" ref="F34:F65" si="7">$M$9 + $M$10 * (MAX(0,D34-$N$9))</f>
        <v>0</v>
      </c>
      <c r="G34" s="7">
        <f t="shared" si="4"/>
        <v>0</v>
      </c>
      <c r="H34" s="7" t="str">
        <f t="shared" si="3"/>
        <v>Unlimited</v>
      </c>
      <c r="I34" s="22">
        <f>IF(Table24[[#This Row],[MinCost]] &gt; Table24[[#This Row],[WTP_VND]], 1, 0)</f>
        <v>0</v>
      </c>
      <c r="J34" s="12">
        <f>IF(G34&lt;='RawData'!$D$34,G34,0)</f>
        <v>0</v>
      </c>
    </row>
    <row r="35" spans="1:10" x14ac:dyDescent="0.15">
      <c r="A35" s="11" t="str">
        <f>'RawData'!$A$35</f>
        <v>KH_034</v>
      </c>
      <c r="B35" s="7">
        <f>VLOOKUP(A35, RawData[], 2, 1)</f>
        <v>12.1</v>
      </c>
      <c r="C35" s="4">
        <f>VLOOKUP(A35, RawData[], 4, 1)</f>
        <v>133000</v>
      </c>
      <c r="D35" s="4">
        <f t="shared" si="5"/>
        <v>16799.999999999996</v>
      </c>
      <c r="E35" s="4">
        <f t="shared" si="6"/>
        <v>1063800000</v>
      </c>
      <c r="F35" s="4">
        <f t="shared" si="7"/>
        <v>0</v>
      </c>
      <c r="G35" s="7">
        <f t="shared" si="4"/>
        <v>0</v>
      </c>
      <c r="H35" s="7" t="str">
        <f t="shared" si="3"/>
        <v>Unlimited</v>
      </c>
      <c r="I35" s="22">
        <f>IF(Table24[[#This Row],[MinCost]] &gt; Table24[[#This Row],[WTP_VND]], 1, 0)</f>
        <v>0</v>
      </c>
      <c r="J35" s="12">
        <f>IF(G35&lt;='RawData'!$D$35,G35,0)</f>
        <v>0</v>
      </c>
    </row>
    <row r="36" spans="1:10" x14ac:dyDescent="0.15">
      <c r="A36" s="11" t="str">
        <f>'RawData'!$A$36</f>
        <v>KH_035</v>
      </c>
      <c r="B36" s="7">
        <f>VLOOKUP(A36, RawData[], 2, 1)</f>
        <v>6.22</v>
      </c>
      <c r="C36" s="4">
        <f>VLOOKUP(A36, RawData[], 4, 1)</f>
        <v>105000</v>
      </c>
      <c r="D36" s="4">
        <f t="shared" si="5"/>
        <v>0</v>
      </c>
      <c r="E36" s="4">
        <f t="shared" si="6"/>
        <v>839800000</v>
      </c>
      <c r="F36" s="4">
        <f t="shared" si="7"/>
        <v>0</v>
      </c>
      <c r="G36" s="7">
        <f t="shared" si="4"/>
        <v>0</v>
      </c>
      <c r="H36" s="7" t="str">
        <f t="shared" si="3"/>
        <v>Basic</v>
      </c>
      <c r="I36" s="22">
        <f>IF(Table24[[#This Row],[MinCost]] &gt; Table24[[#This Row],[WTP_VND]], 1, 0)</f>
        <v>0</v>
      </c>
      <c r="J36" s="12">
        <f>IF(G36&lt;='RawData'!$D$36,G36,0)</f>
        <v>0</v>
      </c>
    </row>
    <row r="37" spans="1:10" x14ac:dyDescent="0.15">
      <c r="A37" s="11" t="str">
        <f>'RawData'!$A$37</f>
        <v>KH_036</v>
      </c>
      <c r="B37" s="7">
        <f>VLOOKUP(A37, RawData[], 2, 1)</f>
        <v>2.69</v>
      </c>
      <c r="C37" s="4">
        <f>VLOOKUP(A37, RawData[], 4, 1)</f>
        <v>110000</v>
      </c>
      <c r="D37" s="4">
        <f t="shared" si="5"/>
        <v>0</v>
      </c>
      <c r="E37" s="4">
        <f t="shared" si="6"/>
        <v>879800000</v>
      </c>
      <c r="F37" s="4">
        <f t="shared" si="7"/>
        <v>0</v>
      </c>
      <c r="G37" s="7">
        <f t="shared" si="4"/>
        <v>0</v>
      </c>
      <c r="H37" s="7" t="str">
        <f t="shared" si="3"/>
        <v>Basic</v>
      </c>
      <c r="I37" s="22">
        <f>IF(Table24[[#This Row],[MinCost]] &gt; Table24[[#This Row],[WTP_VND]], 1, 0)</f>
        <v>0</v>
      </c>
      <c r="J37" s="12">
        <f>IF(G37&lt;='RawData'!$D$37,G37,0)</f>
        <v>0</v>
      </c>
    </row>
    <row r="38" spans="1:10" x14ac:dyDescent="0.15">
      <c r="A38" s="11" t="str">
        <f>'RawData'!$A$38</f>
        <v>KH_037</v>
      </c>
      <c r="B38" s="7">
        <f>VLOOKUP(A38, RawData[], 2, 1)</f>
        <v>3.08</v>
      </c>
      <c r="C38" s="4">
        <f>VLOOKUP(A38, RawData[], 4, 1)</f>
        <v>90000</v>
      </c>
      <c r="D38" s="4">
        <f t="shared" si="5"/>
        <v>0</v>
      </c>
      <c r="E38" s="4">
        <f t="shared" si="6"/>
        <v>719800000</v>
      </c>
      <c r="F38" s="4">
        <f t="shared" si="7"/>
        <v>0</v>
      </c>
      <c r="G38" s="7">
        <f t="shared" si="4"/>
        <v>0</v>
      </c>
      <c r="H38" s="7" t="str">
        <f t="shared" si="3"/>
        <v>Basic</v>
      </c>
      <c r="I38" s="22">
        <f>IF(Table24[[#This Row],[MinCost]] &gt; Table24[[#This Row],[WTP_VND]], 1, 0)</f>
        <v>0</v>
      </c>
      <c r="J38" s="12">
        <f>IF(G38&lt;='RawData'!$D$38,G38,0)</f>
        <v>0</v>
      </c>
    </row>
    <row r="39" spans="1:10" x14ac:dyDescent="0.15">
      <c r="A39" s="11" t="str">
        <f>'RawData'!$A$39</f>
        <v>KH_038</v>
      </c>
      <c r="B39" s="7">
        <f>VLOOKUP(A39, RawData[], 2, 1)</f>
        <v>12.32</v>
      </c>
      <c r="C39" s="4">
        <f>VLOOKUP(A39, RawData[], 4, 1)</f>
        <v>180000</v>
      </c>
      <c r="D39" s="4">
        <f t="shared" si="5"/>
        <v>18560.000000000004</v>
      </c>
      <c r="E39" s="4">
        <f t="shared" si="6"/>
        <v>1439800000</v>
      </c>
      <c r="F39" s="4">
        <f t="shared" si="7"/>
        <v>0</v>
      </c>
      <c r="G39" s="7">
        <f t="shared" si="4"/>
        <v>0</v>
      </c>
      <c r="H39" s="7" t="str">
        <f t="shared" si="3"/>
        <v>Unlimited</v>
      </c>
      <c r="I39" s="22">
        <f>IF(Table24[[#This Row],[MinCost]] &gt; Table24[[#This Row],[WTP_VND]], 1, 0)</f>
        <v>0</v>
      </c>
      <c r="J39" s="12">
        <f>IF(G39&lt;='RawData'!$D$39,G39,0)</f>
        <v>0</v>
      </c>
    </row>
    <row r="40" spans="1:10" x14ac:dyDescent="0.15">
      <c r="A40" s="11" t="str">
        <f>'RawData'!$A$40</f>
        <v>KH_039</v>
      </c>
      <c r="B40" s="7">
        <f>VLOOKUP(A40, RawData[], 2, 1)</f>
        <v>7.42</v>
      </c>
      <c r="C40" s="4">
        <f>VLOOKUP(A40, RawData[], 4, 1)</f>
        <v>119000</v>
      </c>
      <c r="D40" s="4">
        <f t="shared" si="5"/>
        <v>0</v>
      </c>
      <c r="E40" s="4">
        <f t="shared" si="6"/>
        <v>951800000</v>
      </c>
      <c r="F40" s="4">
        <f t="shared" si="7"/>
        <v>0</v>
      </c>
      <c r="G40" s="7">
        <f t="shared" si="4"/>
        <v>0</v>
      </c>
      <c r="H40" s="7" t="str">
        <f t="shared" si="3"/>
        <v>Basic</v>
      </c>
      <c r="I40" s="22">
        <f>IF(Table24[[#This Row],[MinCost]] &gt; Table24[[#This Row],[WTP_VND]], 1, 0)</f>
        <v>0</v>
      </c>
      <c r="J40" s="12">
        <f>IF(G40&lt;='RawData'!$D$40,G40,0)</f>
        <v>0</v>
      </c>
    </row>
    <row r="41" spans="1:10" x14ac:dyDescent="0.15">
      <c r="A41" s="11" t="str">
        <f>'RawData'!$A$41</f>
        <v>KH_040</v>
      </c>
      <c r="B41" s="7">
        <f>VLOOKUP(A41, RawData[], 2, 1)</f>
        <v>19.760000000000002</v>
      </c>
      <c r="C41" s="4">
        <f>VLOOKUP(A41, RawData[], 4, 1)</f>
        <v>188000</v>
      </c>
      <c r="D41" s="4">
        <f t="shared" si="5"/>
        <v>78080.000000000015</v>
      </c>
      <c r="E41" s="4">
        <f t="shared" si="6"/>
        <v>1503800000</v>
      </c>
      <c r="F41" s="4">
        <f t="shared" si="7"/>
        <v>0</v>
      </c>
      <c r="G41" s="7">
        <f t="shared" si="4"/>
        <v>0</v>
      </c>
      <c r="H41" s="7" t="str">
        <f t="shared" si="3"/>
        <v>Unlimited</v>
      </c>
      <c r="I41" s="22">
        <f>IF(Table24[[#This Row],[MinCost]] &gt; Table24[[#This Row],[WTP_VND]], 1, 0)</f>
        <v>0</v>
      </c>
      <c r="J41" s="12">
        <f>IF(G41&lt;='RawData'!$D$41,G41,0)</f>
        <v>0</v>
      </c>
    </row>
    <row r="42" spans="1:10" x14ac:dyDescent="0.15">
      <c r="A42" s="11" t="str">
        <f>'RawData'!$A$42</f>
        <v>KH_041</v>
      </c>
      <c r="B42" s="7">
        <f>VLOOKUP(A42, RawData[], 2, 1)</f>
        <v>6.79</v>
      </c>
      <c r="C42" s="4">
        <f>VLOOKUP(A42, RawData[], 4, 1)</f>
        <v>126000</v>
      </c>
      <c r="D42" s="4">
        <f t="shared" si="5"/>
        <v>0</v>
      </c>
      <c r="E42" s="4">
        <f t="shared" si="6"/>
        <v>1007800000</v>
      </c>
      <c r="F42" s="4">
        <f t="shared" si="7"/>
        <v>0</v>
      </c>
      <c r="G42" s="7">
        <f t="shared" si="4"/>
        <v>0</v>
      </c>
      <c r="H42" s="7" t="str">
        <f t="shared" si="3"/>
        <v>Basic</v>
      </c>
      <c r="I42" s="22">
        <f>IF(Table24[[#This Row],[MinCost]] &gt; Table24[[#This Row],[WTP_VND]], 1, 0)</f>
        <v>0</v>
      </c>
      <c r="J42" s="12">
        <f>IF(G42&lt;='RawData'!$D$42,G42,0)</f>
        <v>0</v>
      </c>
    </row>
    <row r="43" spans="1:10" x14ac:dyDescent="0.15">
      <c r="A43" s="11" t="str">
        <f>'RawData'!$A$43</f>
        <v>KH_042</v>
      </c>
      <c r="B43" s="7">
        <f>VLOOKUP(A43, RawData[], 2, 1)</f>
        <v>56.6</v>
      </c>
      <c r="C43" s="4">
        <f>VLOOKUP(A43, RawData[], 4, 1)</f>
        <v>385000</v>
      </c>
      <c r="D43" s="4">
        <f t="shared" si="5"/>
        <v>372800</v>
      </c>
      <c r="E43" s="4">
        <f t="shared" si="6"/>
        <v>3079800000</v>
      </c>
      <c r="F43" s="4">
        <f t="shared" si="7"/>
        <v>0</v>
      </c>
      <c r="G43" s="7">
        <f t="shared" si="4"/>
        <v>0</v>
      </c>
      <c r="H43" s="7" t="str">
        <f t="shared" si="3"/>
        <v>Unlimited</v>
      </c>
      <c r="I43" s="22">
        <f>IF(Table24[[#This Row],[MinCost]] &gt; Table24[[#This Row],[WTP_VND]], 1, 0)</f>
        <v>0</v>
      </c>
      <c r="J43" s="12">
        <f>IF(G43&lt;='RawData'!$D$43,G43,0)</f>
        <v>0</v>
      </c>
    </row>
    <row r="44" spans="1:10" x14ac:dyDescent="0.15">
      <c r="A44" s="11" t="str">
        <f>'RawData'!$A$44</f>
        <v>KH_043</v>
      </c>
      <c r="B44" s="7">
        <f>VLOOKUP(A44, RawData[], 2, 1)</f>
        <v>3.02</v>
      </c>
      <c r="C44" s="4">
        <f>VLOOKUP(A44, RawData[], 4, 1)</f>
        <v>90000</v>
      </c>
      <c r="D44" s="4">
        <f t="shared" si="5"/>
        <v>0</v>
      </c>
      <c r="E44" s="4">
        <f t="shared" si="6"/>
        <v>719800000</v>
      </c>
      <c r="F44" s="4">
        <f t="shared" si="7"/>
        <v>0</v>
      </c>
      <c r="G44" s="7">
        <f t="shared" si="4"/>
        <v>0</v>
      </c>
      <c r="H44" s="7" t="str">
        <f t="shared" si="3"/>
        <v>Basic</v>
      </c>
      <c r="I44" s="22">
        <f>IF(Table24[[#This Row],[MinCost]] &gt; Table24[[#This Row],[WTP_VND]], 1, 0)</f>
        <v>0</v>
      </c>
      <c r="J44" s="12">
        <f>IF(G44&lt;='RawData'!$D$44,G44,0)</f>
        <v>0</v>
      </c>
    </row>
    <row r="45" spans="1:10" x14ac:dyDescent="0.15">
      <c r="A45" s="11" t="str">
        <f>'RawData'!$A$45</f>
        <v>KH_044</v>
      </c>
      <c r="B45" s="7">
        <f>VLOOKUP(A45, RawData[], 2, 1)</f>
        <v>21.77</v>
      </c>
      <c r="C45" s="4">
        <f>VLOOKUP(A45, RawData[], 4, 1)</f>
        <v>186000</v>
      </c>
      <c r="D45" s="4">
        <f t="shared" si="5"/>
        <v>94160</v>
      </c>
      <c r="E45" s="4">
        <f t="shared" si="6"/>
        <v>1487800000</v>
      </c>
      <c r="F45" s="4">
        <f t="shared" si="7"/>
        <v>0</v>
      </c>
      <c r="G45" s="7">
        <f t="shared" si="4"/>
        <v>0</v>
      </c>
      <c r="H45" s="7" t="str">
        <f t="shared" si="3"/>
        <v>Unlimited</v>
      </c>
      <c r="I45" s="22">
        <f>IF(Table24[[#This Row],[MinCost]] &gt; Table24[[#This Row],[WTP_VND]], 1, 0)</f>
        <v>0</v>
      </c>
      <c r="J45" s="12">
        <f>IF(G45&lt;='RawData'!$D$45,G45,0)</f>
        <v>0</v>
      </c>
    </row>
    <row r="46" spans="1:10" x14ac:dyDescent="0.15">
      <c r="A46" s="11" t="str">
        <f>'RawData'!$A$46</f>
        <v>KH_045</v>
      </c>
      <c r="B46" s="7">
        <f>VLOOKUP(A46, RawData[], 2, 1)</f>
        <v>5.31</v>
      </c>
      <c r="C46" s="4">
        <f>VLOOKUP(A46, RawData[], 4, 1)</f>
        <v>142000</v>
      </c>
      <c r="D46" s="4">
        <f t="shared" si="5"/>
        <v>0</v>
      </c>
      <c r="E46" s="4">
        <f t="shared" si="6"/>
        <v>1135800000</v>
      </c>
      <c r="F46" s="4">
        <f t="shared" si="7"/>
        <v>0</v>
      </c>
      <c r="G46" s="7">
        <f t="shared" si="4"/>
        <v>0</v>
      </c>
      <c r="H46" s="7" t="str">
        <f t="shared" si="3"/>
        <v>Basic</v>
      </c>
      <c r="I46" s="22">
        <f>IF(Table24[[#This Row],[MinCost]] &gt; Table24[[#This Row],[WTP_VND]], 1, 0)</f>
        <v>0</v>
      </c>
      <c r="J46" s="12">
        <f>IF(G46&lt;='RawData'!$D$46,G46,0)</f>
        <v>0</v>
      </c>
    </row>
    <row r="47" spans="1:10" x14ac:dyDescent="0.15">
      <c r="A47" s="11" t="str">
        <f>'RawData'!$A$47</f>
        <v>KH_046</v>
      </c>
      <c r="B47" s="7">
        <f>VLOOKUP(A47, RawData[], 2, 1)</f>
        <v>12.43</v>
      </c>
      <c r="C47" s="4">
        <f>VLOOKUP(A47, RawData[], 4, 1)</f>
        <v>160000</v>
      </c>
      <c r="D47" s="4">
        <f t="shared" si="5"/>
        <v>19439.999999999996</v>
      </c>
      <c r="E47" s="4">
        <f t="shared" si="6"/>
        <v>1279800000</v>
      </c>
      <c r="F47" s="4">
        <f t="shared" si="7"/>
        <v>0</v>
      </c>
      <c r="G47" s="7">
        <f t="shared" si="4"/>
        <v>0</v>
      </c>
      <c r="H47" s="7" t="str">
        <f t="shared" si="3"/>
        <v>Unlimited</v>
      </c>
      <c r="I47" s="22">
        <f>IF(Table24[[#This Row],[MinCost]] &gt; Table24[[#This Row],[WTP_VND]], 1, 0)</f>
        <v>0</v>
      </c>
      <c r="J47" s="12">
        <f>IF(G47&lt;='RawData'!$D$47,G47,0)</f>
        <v>0</v>
      </c>
    </row>
    <row r="48" spans="1:10" x14ac:dyDescent="0.15">
      <c r="A48" s="11" t="str">
        <f>'RawData'!$A$48</f>
        <v>KH_047</v>
      </c>
      <c r="B48" s="7">
        <f>VLOOKUP(A48, RawData[], 2, 1)</f>
        <v>3.7</v>
      </c>
      <c r="C48" s="4">
        <f>VLOOKUP(A48, RawData[], 4, 1)</f>
        <v>147000</v>
      </c>
      <c r="D48" s="4">
        <f t="shared" si="5"/>
        <v>0</v>
      </c>
      <c r="E48" s="4">
        <f t="shared" si="6"/>
        <v>1175800000</v>
      </c>
      <c r="F48" s="4">
        <f t="shared" si="7"/>
        <v>0</v>
      </c>
      <c r="G48" s="7">
        <f t="shared" si="4"/>
        <v>0</v>
      </c>
      <c r="H48" s="7" t="str">
        <f t="shared" si="3"/>
        <v>Basic</v>
      </c>
      <c r="I48" s="22">
        <f>IF(Table24[[#This Row],[MinCost]] &gt; Table24[[#This Row],[WTP_VND]], 1, 0)</f>
        <v>0</v>
      </c>
      <c r="J48" s="12">
        <f>IF(G48&lt;='RawData'!$D$48,G48,0)</f>
        <v>0</v>
      </c>
    </row>
    <row r="49" spans="1:10" x14ac:dyDescent="0.15">
      <c r="A49" s="11" t="str">
        <f>'RawData'!$A$49</f>
        <v>KH_048</v>
      </c>
      <c r="B49" s="7">
        <f>VLOOKUP(A49, RawData[], 2, 1)</f>
        <v>11.24</v>
      </c>
      <c r="C49" s="4">
        <f>VLOOKUP(A49, RawData[], 4, 1)</f>
        <v>160000</v>
      </c>
      <c r="D49" s="4">
        <f t="shared" si="5"/>
        <v>9920.0000000000018</v>
      </c>
      <c r="E49" s="4">
        <f t="shared" si="6"/>
        <v>1279800000</v>
      </c>
      <c r="F49" s="4">
        <f t="shared" si="7"/>
        <v>0</v>
      </c>
      <c r="G49" s="7">
        <f t="shared" si="4"/>
        <v>0</v>
      </c>
      <c r="H49" s="7" t="str">
        <f t="shared" si="3"/>
        <v>Unlimited</v>
      </c>
      <c r="I49" s="22">
        <f>IF(Table24[[#This Row],[MinCost]] &gt; Table24[[#This Row],[WTP_VND]], 1, 0)</f>
        <v>0</v>
      </c>
      <c r="J49" s="12">
        <f>IF(G49&lt;='RawData'!$D$49,G49,0)</f>
        <v>0</v>
      </c>
    </row>
    <row r="50" spans="1:10" x14ac:dyDescent="0.15">
      <c r="A50" s="11" t="str">
        <f>'RawData'!$A$50</f>
        <v>KH_049</v>
      </c>
      <c r="B50" s="7">
        <f>VLOOKUP(A50, RawData[], 2, 1)</f>
        <v>10.89</v>
      </c>
      <c r="C50" s="4">
        <f>VLOOKUP(A50, RawData[], 4, 1)</f>
        <v>166000</v>
      </c>
      <c r="D50" s="4">
        <f t="shared" si="5"/>
        <v>7120.0000000000045</v>
      </c>
      <c r="E50" s="4">
        <f t="shared" si="6"/>
        <v>1327800000</v>
      </c>
      <c r="F50" s="4">
        <f t="shared" si="7"/>
        <v>0</v>
      </c>
      <c r="G50" s="7">
        <f t="shared" si="4"/>
        <v>0</v>
      </c>
      <c r="H50" s="7" t="str">
        <f t="shared" si="3"/>
        <v>Unlimited</v>
      </c>
      <c r="I50" s="22">
        <f>IF(Table24[[#This Row],[MinCost]] &gt; Table24[[#This Row],[WTP_VND]], 1, 0)</f>
        <v>0</v>
      </c>
      <c r="J50" s="12">
        <f>IF(G50&lt;='RawData'!$D$50,G50,0)</f>
        <v>0</v>
      </c>
    </row>
    <row r="51" spans="1:10" x14ac:dyDescent="0.15">
      <c r="A51" s="11" t="str">
        <f>'RawData'!$A$51</f>
        <v>KH_050</v>
      </c>
      <c r="B51" s="7">
        <f>VLOOKUP(A51, RawData[], 2, 1)</f>
        <v>28.51</v>
      </c>
      <c r="C51" s="4">
        <f>VLOOKUP(A51, RawData[], 4, 1)</f>
        <v>230000</v>
      </c>
      <c r="D51" s="4">
        <f t="shared" si="5"/>
        <v>148080</v>
      </c>
      <c r="E51" s="4">
        <f t="shared" si="6"/>
        <v>1839800000</v>
      </c>
      <c r="F51" s="4">
        <f t="shared" si="7"/>
        <v>0</v>
      </c>
      <c r="G51" s="7">
        <f t="shared" si="4"/>
        <v>0</v>
      </c>
      <c r="H51" s="7" t="str">
        <f t="shared" si="3"/>
        <v>Unlimited</v>
      </c>
      <c r="I51" s="22">
        <f>IF(Table24[[#This Row],[MinCost]] &gt; Table24[[#This Row],[WTP_VND]], 1, 0)</f>
        <v>0</v>
      </c>
      <c r="J51" s="12">
        <f>IF(G51&lt;='RawData'!$D$51,G51,0)</f>
        <v>0</v>
      </c>
    </row>
    <row r="52" spans="1:10" x14ac:dyDescent="0.15">
      <c r="A52" s="11" t="str">
        <f>'RawData'!$A$52</f>
        <v>KH_051</v>
      </c>
      <c r="B52" s="7">
        <f>VLOOKUP(A52, RawData[], 2, 1)</f>
        <v>0.62</v>
      </c>
      <c r="C52" s="4">
        <f>VLOOKUP(A52, RawData[], 4, 1)</f>
        <v>78000</v>
      </c>
      <c r="D52" s="4">
        <f t="shared" si="5"/>
        <v>0</v>
      </c>
      <c r="E52" s="4">
        <f t="shared" si="6"/>
        <v>623800000</v>
      </c>
      <c r="F52" s="4">
        <f t="shared" si="7"/>
        <v>0</v>
      </c>
      <c r="G52" s="7">
        <f t="shared" si="4"/>
        <v>0</v>
      </c>
      <c r="H52" s="7" t="str">
        <f t="shared" si="3"/>
        <v>Basic</v>
      </c>
      <c r="I52" s="22">
        <f>IF(Table24[[#This Row],[MinCost]] &gt; Table24[[#This Row],[WTP_VND]], 1, 0)</f>
        <v>0</v>
      </c>
      <c r="J52" s="12">
        <f>IF(G52&lt;='RawData'!$D$52,G52,0)</f>
        <v>0</v>
      </c>
    </row>
    <row r="53" spans="1:10" x14ac:dyDescent="0.15">
      <c r="A53" s="11" t="str">
        <f>'RawData'!$A$53</f>
        <v>KH_052</v>
      </c>
      <c r="B53" s="7">
        <f>VLOOKUP(A53, RawData[], 2, 1)</f>
        <v>13.76</v>
      </c>
      <c r="C53" s="4">
        <f>VLOOKUP(A53, RawData[], 4, 1)</f>
        <v>164000</v>
      </c>
      <c r="D53" s="4">
        <f t="shared" si="5"/>
        <v>30080</v>
      </c>
      <c r="E53" s="4">
        <f t="shared" si="6"/>
        <v>1311800000</v>
      </c>
      <c r="F53" s="4">
        <f t="shared" si="7"/>
        <v>0</v>
      </c>
      <c r="G53" s="7">
        <f t="shared" si="4"/>
        <v>0</v>
      </c>
      <c r="H53" s="7" t="str">
        <f t="shared" si="3"/>
        <v>Unlimited</v>
      </c>
      <c r="I53" s="22">
        <f>IF(Table24[[#This Row],[MinCost]] &gt; Table24[[#This Row],[WTP_VND]], 1, 0)</f>
        <v>0</v>
      </c>
      <c r="J53" s="12">
        <f>IF(G53&lt;='RawData'!$D$53,G53,0)</f>
        <v>0</v>
      </c>
    </row>
    <row r="54" spans="1:10" x14ac:dyDescent="0.15">
      <c r="A54" s="11" t="str">
        <f>'RawData'!$A$54</f>
        <v>KH_053</v>
      </c>
      <c r="B54" s="7">
        <f>VLOOKUP(A54, RawData[], 2, 1)</f>
        <v>4.21</v>
      </c>
      <c r="C54" s="4">
        <f>VLOOKUP(A54, RawData[], 4, 1)</f>
        <v>104000</v>
      </c>
      <c r="D54" s="4">
        <f t="shared" si="5"/>
        <v>0</v>
      </c>
      <c r="E54" s="4">
        <f t="shared" si="6"/>
        <v>831800000</v>
      </c>
      <c r="F54" s="4">
        <f t="shared" si="7"/>
        <v>0</v>
      </c>
      <c r="G54" s="7">
        <f t="shared" si="4"/>
        <v>0</v>
      </c>
      <c r="H54" s="7" t="str">
        <f t="shared" si="3"/>
        <v>Basic</v>
      </c>
      <c r="I54" s="22">
        <f>IF(Table24[[#This Row],[MinCost]] &gt; Table24[[#This Row],[WTP_VND]], 1, 0)</f>
        <v>0</v>
      </c>
      <c r="J54" s="12">
        <f>IF(G54&lt;='RawData'!$D$54,G54,0)</f>
        <v>0</v>
      </c>
    </row>
    <row r="55" spans="1:10" x14ac:dyDescent="0.15">
      <c r="A55" s="11" t="str">
        <f>'RawData'!$A$55</f>
        <v>KH_054</v>
      </c>
      <c r="B55" s="7">
        <f>VLOOKUP(A55, RawData[], 2, 1)</f>
        <v>1.62</v>
      </c>
      <c r="C55" s="4">
        <f>VLOOKUP(A55, RawData[], 4, 1)</f>
        <v>87000</v>
      </c>
      <c r="D55" s="4">
        <f t="shared" si="5"/>
        <v>0</v>
      </c>
      <c r="E55" s="4">
        <f t="shared" si="6"/>
        <v>695800000</v>
      </c>
      <c r="F55" s="4">
        <f t="shared" si="7"/>
        <v>0</v>
      </c>
      <c r="G55" s="7">
        <f t="shared" si="4"/>
        <v>0</v>
      </c>
      <c r="H55" s="7" t="str">
        <f t="shared" si="3"/>
        <v>Basic</v>
      </c>
      <c r="I55" s="22">
        <f>IF(Table24[[#This Row],[MinCost]] &gt; Table24[[#This Row],[WTP_VND]], 1, 0)</f>
        <v>0</v>
      </c>
      <c r="J55" s="12">
        <f>IF(G55&lt;='RawData'!$D$55,G55,0)</f>
        <v>0</v>
      </c>
    </row>
    <row r="56" spans="1:10" x14ac:dyDescent="0.15">
      <c r="A56" s="11" t="str">
        <f>'RawData'!$A$56</f>
        <v>KH_055</v>
      </c>
      <c r="B56" s="7">
        <f>VLOOKUP(A56, RawData[], 2, 1)</f>
        <v>31.39</v>
      </c>
      <c r="C56" s="4">
        <f>VLOOKUP(A56, RawData[], 4, 1)</f>
        <v>252000</v>
      </c>
      <c r="D56" s="4">
        <f t="shared" si="5"/>
        <v>171120</v>
      </c>
      <c r="E56" s="4">
        <f t="shared" si="6"/>
        <v>2015800000</v>
      </c>
      <c r="F56" s="4">
        <f t="shared" si="7"/>
        <v>0</v>
      </c>
      <c r="G56" s="7">
        <f t="shared" si="4"/>
        <v>0</v>
      </c>
      <c r="H56" s="7" t="str">
        <f t="shared" si="3"/>
        <v>Unlimited</v>
      </c>
      <c r="I56" s="22">
        <f>IF(Table24[[#This Row],[MinCost]] &gt; Table24[[#This Row],[WTP_VND]], 1, 0)</f>
        <v>0</v>
      </c>
      <c r="J56" s="12">
        <f>IF(G56&lt;='RawData'!$D$56,G56,0)</f>
        <v>0</v>
      </c>
    </row>
    <row r="57" spans="1:10" x14ac:dyDescent="0.15">
      <c r="A57" s="11" t="str">
        <f>'RawData'!$A$57</f>
        <v>KH_056</v>
      </c>
      <c r="B57" s="7">
        <f>VLOOKUP(A57, RawData[], 2, 1)</f>
        <v>13.58</v>
      </c>
      <c r="C57" s="4">
        <f>VLOOKUP(A57, RawData[], 4, 1)</f>
        <v>161000</v>
      </c>
      <c r="D57" s="4">
        <f t="shared" si="5"/>
        <v>28640</v>
      </c>
      <c r="E57" s="4">
        <f t="shared" si="6"/>
        <v>1287800000</v>
      </c>
      <c r="F57" s="4">
        <f t="shared" si="7"/>
        <v>0</v>
      </c>
      <c r="G57" s="7">
        <f t="shared" si="4"/>
        <v>0</v>
      </c>
      <c r="H57" s="7" t="str">
        <f t="shared" si="3"/>
        <v>Unlimited</v>
      </c>
      <c r="I57" s="22">
        <f>IF(Table24[[#This Row],[MinCost]] &gt; Table24[[#This Row],[WTP_VND]], 1, 0)</f>
        <v>0</v>
      </c>
      <c r="J57" s="12">
        <f>IF(G57&lt;='RawData'!$D$57,G57,0)</f>
        <v>0</v>
      </c>
    </row>
    <row r="58" spans="1:10" x14ac:dyDescent="0.15">
      <c r="A58" s="11" t="str">
        <f>'RawData'!$A$58</f>
        <v>KH_057</v>
      </c>
      <c r="B58" s="7">
        <f>VLOOKUP(A58, RawData[], 2, 1)</f>
        <v>58.6</v>
      </c>
      <c r="C58" s="4">
        <f>VLOOKUP(A58, RawData[], 4, 1)</f>
        <v>398000</v>
      </c>
      <c r="D58" s="4">
        <f t="shared" si="5"/>
        <v>388800</v>
      </c>
      <c r="E58" s="4">
        <f t="shared" si="6"/>
        <v>3183800000</v>
      </c>
      <c r="F58" s="4">
        <f t="shared" si="7"/>
        <v>0</v>
      </c>
      <c r="G58" s="7">
        <f t="shared" si="4"/>
        <v>0</v>
      </c>
      <c r="H58" s="7" t="str">
        <f t="shared" si="3"/>
        <v>Unlimited</v>
      </c>
      <c r="I58" s="22">
        <f>IF(Table24[[#This Row],[MinCost]] &gt; Table24[[#This Row],[WTP_VND]], 1, 0)</f>
        <v>0</v>
      </c>
      <c r="J58" s="12">
        <f>IF(G58&lt;='RawData'!$D$58,G58,0)</f>
        <v>0</v>
      </c>
    </row>
    <row r="59" spans="1:10" x14ac:dyDescent="0.15">
      <c r="A59" s="11" t="str">
        <f>'RawData'!$A$59</f>
        <v>KH_058</v>
      </c>
      <c r="B59" s="7">
        <f>VLOOKUP(A59, RawData[], 2, 1)</f>
        <v>8.6999999999999993</v>
      </c>
      <c r="C59" s="4">
        <f>VLOOKUP(A59, RawData[], 4, 1)</f>
        <v>120000</v>
      </c>
      <c r="D59" s="4">
        <f t="shared" si="5"/>
        <v>0</v>
      </c>
      <c r="E59" s="4">
        <f t="shared" si="6"/>
        <v>959800000</v>
      </c>
      <c r="F59" s="4">
        <f t="shared" si="7"/>
        <v>0</v>
      </c>
      <c r="G59" s="7">
        <f t="shared" si="4"/>
        <v>0</v>
      </c>
      <c r="H59" s="7" t="str">
        <f t="shared" si="3"/>
        <v>Basic</v>
      </c>
      <c r="I59" s="22">
        <f>IF(Table24[[#This Row],[MinCost]] &gt; Table24[[#This Row],[WTP_VND]], 1, 0)</f>
        <v>0</v>
      </c>
      <c r="J59" s="12">
        <f>IF(G59&lt;='RawData'!$D$59,G59,0)</f>
        <v>0</v>
      </c>
    </row>
    <row r="60" spans="1:10" x14ac:dyDescent="0.15">
      <c r="A60" s="11" t="str">
        <f>'RawData'!$A$60</f>
        <v>KH_059</v>
      </c>
      <c r="B60" s="7">
        <f>VLOOKUP(A60, RawData[], 2, 1)</f>
        <v>94.53</v>
      </c>
      <c r="C60" s="4">
        <f>VLOOKUP(A60, RawData[], 4, 1)</f>
        <v>554000</v>
      </c>
      <c r="D60" s="4">
        <f t="shared" si="5"/>
        <v>676240</v>
      </c>
      <c r="E60" s="4">
        <f t="shared" si="6"/>
        <v>4431800000</v>
      </c>
      <c r="F60" s="4">
        <f t="shared" si="7"/>
        <v>0</v>
      </c>
      <c r="G60" s="7">
        <f t="shared" si="4"/>
        <v>0</v>
      </c>
      <c r="H60" s="7" t="str">
        <f t="shared" si="3"/>
        <v>Unlimited</v>
      </c>
      <c r="I60" s="22">
        <f>IF(Table24[[#This Row],[MinCost]] &gt; Table24[[#This Row],[WTP_VND]], 1, 0)</f>
        <v>0</v>
      </c>
      <c r="J60" s="12">
        <f>IF(G60&lt;='RawData'!$D$60,G60,0)</f>
        <v>0</v>
      </c>
    </row>
    <row r="61" spans="1:10" x14ac:dyDescent="0.15">
      <c r="A61" s="11" t="str">
        <f>'RawData'!$A$61</f>
        <v>KH_060</v>
      </c>
      <c r="B61" s="7">
        <f>VLOOKUP(A61, RawData[], 2, 1)</f>
        <v>14.62</v>
      </c>
      <c r="C61" s="4">
        <f>VLOOKUP(A61, RawData[], 4, 1)</f>
        <v>182000</v>
      </c>
      <c r="D61" s="4">
        <f t="shared" si="5"/>
        <v>36959.999999999993</v>
      </c>
      <c r="E61" s="4">
        <f t="shared" si="6"/>
        <v>1455800000</v>
      </c>
      <c r="F61" s="4">
        <f t="shared" si="7"/>
        <v>0</v>
      </c>
      <c r="G61" s="7">
        <f t="shared" si="4"/>
        <v>0</v>
      </c>
      <c r="H61" s="7" t="str">
        <f t="shared" si="3"/>
        <v>Unlimited</v>
      </c>
      <c r="I61" s="22">
        <f>IF(Table24[[#This Row],[MinCost]] &gt; Table24[[#This Row],[WTP_VND]], 1, 0)</f>
        <v>0</v>
      </c>
      <c r="J61" s="12">
        <f>IF(G61&lt;='RawData'!$D$61,G61,0)</f>
        <v>0</v>
      </c>
    </row>
    <row r="62" spans="1:10" x14ac:dyDescent="0.15">
      <c r="A62" s="11" t="str">
        <f>'RawData'!$A$62</f>
        <v>KH_061</v>
      </c>
      <c r="B62" s="7">
        <f>VLOOKUP(A62, RawData[], 2, 1)</f>
        <v>8.15</v>
      </c>
      <c r="C62" s="4">
        <f>VLOOKUP(A62, RawData[], 4, 1)</f>
        <v>144000</v>
      </c>
      <c r="D62" s="4">
        <f t="shared" si="5"/>
        <v>0</v>
      </c>
      <c r="E62" s="4">
        <f t="shared" si="6"/>
        <v>1151800000</v>
      </c>
      <c r="F62" s="4">
        <f t="shared" si="7"/>
        <v>0</v>
      </c>
      <c r="G62" s="7">
        <f t="shared" si="4"/>
        <v>0</v>
      </c>
      <c r="H62" s="7" t="str">
        <f t="shared" si="3"/>
        <v>Basic</v>
      </c>
      <c r="I62" s="22">
        <f>IF(Table24[[#This Row],[MinCost]] &gt; Table24[[#This Row],[WTP_VND]], 1, 0)</f>
        <v>0</v>
      </c>
      <c r="J62" s="12">
        <f>IF(G62&lt;='RawData'!$D$62,G62,0)</f>
        <v>0</v>
      </c>
    </row>
    <row r="63" spans="1:10" x14ac:dyDescent="0.15">
      <c r="A63" s="11" t="str">
        <f>'RawData'!$A$63</f>
        <v>KH_062</v>
      </c>
      <c r="B63" s="7">
        <f>VLOOKUP(A63, RawData[], 2, 1)</f>
        <v>5.07</v>
      </c>
      <c r="C63" s="4">
        <f>VLOOKUP(A63, RawData[], 4, 1)</f>
        <v>102000</v>
      </c>
      <c r="D63" s="4">
        <f t="shared" si="5"/>
        <v>0</v>
      </c>
      <c r="E63" s="4">
        <f t="shared" si="6"/>
        <v>815800000</v>
      </c>
      <c r="F63" s="4">
        <f t="shared" si="7"/>
        <v>0</v>
      </c>
      <c r="G63" s="7">
        <f t="shared" si="4"/>
        <v>0</v>
      </c>
      <c r="H63" s="7" t="str">
        <f t="shared" si="3"/>
        <v>Basic</v>
      </c>
      <c r="I63" s="22">
        <f>IF(Table24[[#This Row],[MinCost]] &gt; Table24[[#This Row],[WTP_VND]], 1, 0)</f>
        <v>0</v>
      </c>
      <c r="J63" s="12">
        <f>IF(G63&lt;='RawData'!$D$63,G63,0)</f>
        <v>0</v>
      </c>
    </row>
    <row r="64" spans="1:10" x14ac:dyDescent="0.15">
      <c r="A64" s="11" t="str">
        <f>'RawData'!$A$64</f>
        <v>KH_063</v>
      </c>
      <c r="B64" s="7">
        <f>VLOOKUP(A64, RawData[], 2, 1)</f>
        <v>3.51</v>
      </c>
      <c r="C64" s="4">
        <f>VLOOKUP(A64, RawData[], 4, 1)</f>
        <v>126000</v>
      </c>
      <c r="D64" s="4">
        <f t="shared" si="5"/>
        <v>0</v>
      </c>
      <c r="E64" s="4">
        <f t="shared" si="6"/>
        <v>1007800000</v>
      </c>
      <c r="F64" s="4">
        <f t="shared" si="7"/>
        <v>0</v>
      </c>
      <c r="G64" s="7">
        <f t="shared" si="4"/>
        <v>0</v>
      </c>
      <c r="H64" s="7" t="str">
        <f t="shared" si="3"/>
        <v>Basic</v>
      </c>
      <c r="I64" s="22">
        <f>IF(Table24[[#This Row],[MinCost]] &gt; Table24[[#This Row],[WTP_VND]], 1, 0)</f>
        <v>0</v>
      </c>
      <c r="J64" s="12">
        <f>IF(G64&lt;='RawData'!$D$64,G64,0)</f>
        <v>0</v>
      </c>
    </row>
    <row r="65" spans="1:10" x14ac:dyDescent="0.15">
      <c r="A65" s="11" t="str">
        <f>'RawData'!$A$65</f>
        <v>KH_064</v>
      </c>
      <c r="B65" s="7">
        <f>VLOOKUP(A65, RawData[], 2, 1)</f>
        <v>5.25</v>
      </c>
      <c r="C65" s="4">
        <f>VLOOKUP(A65, RawData[], 4, 1)</f>
        <v>133000</v>
      </c>
      <c r="D65" s="4">
        <f t="shared" si="5"/>
        <v>0</v>
      </c>
      <c r="E65" s="4">
        <f t="shared" si="6"/>
        <v>1063800000</v>
      </c>
      <c r="F65" s="4">
        <f t="shared" si="7"/>
        <v>0</v>
      </c>
      <c r="G65" s="7">
        <f t="shared" si="4"/>
        <v>0</v>
      </c>
      <c r="H65" s="7" t="str">
        <f t="shared" si="3"/>
        <v>Basic</v>
      </c>
      <c r="I65" s="22">
        <f>IF(Table24[[#This Row],[MinCost]] &gt; Table24[[#This Row],[WTP_VND]], 1, 0)</f>
        <v>0</v>
      </c>
      <c r="J65" s="12">
        <f>IF(G65&lt;='RawData'!$D$65,G65,0)</f>
        <v>0</v>
      </c>
    </row>
    <row r="66" spans="1:10" x14ac:dyDescent="0.15">
      <c r="A66" s="11" t="str">
        <f>'RawData'!$A$66</f>
        <v>KH_065</v>
      </c>
      <c r="B66" s="7">
        <f>VLOOKUP(A66, RawData[], 2, 1)</f>
        <v>34.76</v>
      </c>
      <c r="C66" s="4">
        <f>VLOOKUP(A66, RawData[], 4, 1)</f>
        <v>270000</v>
      </c>
      <c r="D66" s="4">
        <f t="shared" ref="D66:D97" si="8">$M$7 + $M$10 * (MAX(0,B66-$N$7))</f>
        <v>198079.99999999997</v>
      </c>
      <c r="E66" s="4">
        <f t="shared" ref="E66:E97" si="9">$M$8 + $M$10 * (MAX(0,C66-$N$8))</f>
        <v>2159800000</v>
      </c>
      <c r="F66" s="4">
        <f t="shared" ref="F66:F97" si="10">$M$9 + $M$10 * (MAX(0,D66-$N$9))</f>
        <v>0</v>
      </c>
      <c r="G66" s="7">
        <f t="shared" si="4"/>
        <v>0</v>
      </c>
      <c r="H66" s="7" t="str">
        <f t="shared" ref="H66:H129" si="11">IF(G66=D66,"Basic",IF(G66=E66,"Advanced","Unlimited"))</f>
        <v>Unlimited</v>
      </c>
      <c r="I66" s="22">
        <f>IF(Table24[[#This Row],[MinCost]] &gt; Table24[[#This Row],[WTP_VND]], 1, 0)</f>
        <v>0</v>
      </c>
      <c r="J66" s="12">
        <f>IF(G66&lt;='RawData'!$D$66,G66,0)</f>
        <v>0</v>
      </c>
    </row>
    <row r="67" spans="1:10" x14ac:dyDescent="0.15">
      <c r="A67" s="11" t="str">
        <f>'RawData'!$A$67</f>
        <v>KH_066</v>
      </c>
      <c r="B67" s="7">
        <f>VLOOKUP(A67, RawData[], 2, 1)</f>
        <v>1.22</v>
      </c>
      <c r="C67" s="4">
        <f>VLOOKUP(A67, RawData[], 4, 1)</f>
        <v>103000</v>
      </c>
      <c r="D67" s="4">
        <f t="shared" si="8"/>
        <v>0</v>
      </c>
      <c r="E67" s="4">
        <f t="shared" si="9"/>
        <v>823800000</v>
      </c>
      <c r="F67" s="4">
        <f t="shared" si="10"/>
        <v>0</v>
      </c>
      <c r="G67" s="7">
        <f t="shared" ref="G67:G130" si="12">MIN(D67:F67)</f>
        <v>0</v>
      </c>
      <c r="H67" s="7" t="str">
        <f t="shared" si="11"/>
        <v>Basic</v>
      </c>
      <c r="I67" s="22">
        <f>IF(Table24[[#This Row],[MinCost]] &gt; Table24[[#This Row],[WTP_VND]], 1, 0)</f>
        <v>0</v>
      </c>
      <c r="J67" s="12">
        <f>IF(G67&lt;='RawData'!$D$67,G67,0)</f>
        <v>0</v>
      </c>
    </row>
    <row r="68" spans="1:10" x14ac:dyDescent="0.15">
      <c r="A68" s="11" t="str">
        <f>'RawData'!$A$68</f>
        <v>KH_067</v>
      </c>
      <c r="B68" s="7">
        <f>VLOOKUP(A68, RawData[], 2, 1)</f>
        <v>13.66</v>
      </c>
      <c r="C68" s="4">
        <f>VLOOKUP(A68, RawData[], 4, 1)</f>
        <v>147000</v>
      </c>
      <c r="D68" s="4">
        <f t="shared" si="8"/>
        <v>29280</v>
      </c>
      <c r="E68" s="4">
        <f t="shared" si="9"/>
        <v>1175800000</v>
      </c>
      <c r="F68" s="4">
        <f t="shared" si="10"/>
        <v>0</v>
      </c>
      <c r="G68" s="7">
        <f t="shared" si="12"/>
        <v>0</v>
      </c>
      <c r="H68" s="7" t="str">
        <f t="shared" si="11"/>
        <v>Unlimited</v>
      </c>
      <c r="I68" s="22">
        <f>IF(Table24[[#This Row],[MinCost]] &gt; Table24[[#This Row],[WTP_VND]], 1, 0)</f>
        <v>0</v>
      </c>
      <c r="J68" s="12">
        <f>IF(G68&lt;='RawData'!$D$68,G68,0)</f>
        <v>0</v>
      </c>
    </row>
    <row r="69" spans="1:10" x14ac:dyDescent="0.15">
      <c r="A69" s="11" t="str">
        <f>'RawData'!$A$69</f>
        <v>KH_068</v>
      </c>
      <c r="B69" s="7">
        <f>VLOOKUP(A69, RawData[], 2, 1)</f>
        <v>34.92</v>
      </c>
      <c r="C69" s="4">
        <f>VLOOKUP(A69, RawData[], 4, 1)</f>
        <v>282000</v>
      </c>
      <c r="D69" s="4">
        <f t="shared" si="8"/>
        <v>199360</v>
      </c>
      <c r="E69" s="4">
        <f t="shared" si="9"/>
        <v>2255800000</v>
      </c>
      <c r="F69" s="4">
        <f t="shared" si="10"/>
        <v>0</v>
      </c>
      <c r="G69" s="7">
        <f t="shared" si="12"/>
        <v>0</v>
      </c>
      <c r="H69" s="7" t="str">
        <f t="shared" si="11"/>
        <v>Unlimited</v>
      </c>
      <c r="I69" s="22">
        <f>IF(Table24[[#This Row],[MinCost]] &gt; Table24[[#This Row],[WTP_VND]], 1, 0)</f>
        <v>0</v>
      </c>
      <c r="J69" s="12">
        <f>IF(G69&lt;='RawData'!$D$69,G69,0)</f>
        <v>0</v>
      </c>
    </row>
    <row r="70" spans="1:10" x14ac:dyDescent="0.15">
      <c r="A70" s="11" t="str">
        <f>'RawData'!$A$70</f>
        <v>KH_069</v>
      </c>
      <c r="B70" s="7">
        <f>VLOOKUP(A70, RawData[], 2, 1)</f>
        <v>7.15</v>
      </c>
      <c r="C70" s="4">
        <f>VLOOKUP(A70, RawData[], 4, 1)</f>
        <v>104000</v>
      </c>
      <c r="D70" s="4">
        <f t="shared" si="8"/>
        <v>0</v>
      </c>
      <c r="E70" s="4">
        <f t="shared" si="9"/>
        <v>831800000</v>
      </c>
      <c r="F70" s="4">
        <f t="shared" si="10"/>
        <v>0</v>
      </c>
      <c r="G70" s="7">
        <f t="shared" si="12"/>
        <v>0</v>
      </c>
      <c r="H70" s="7" t="str">
        <f t="shared" si="11"/>
        <v>Basic</v>
      </c>
      <c r="I70" s="22">
        <f>IF(Table24[[#This Row],[MinCost]] &gt; Table24[[#This Row],[WTP_VND]], 1, 0)</f>
        <v>0</v>
      </c>
      <c r="J70" s="12">
        <f>IF(G70&lt;='RawData'!$D$70,G70,0)</f>
        <v>0</v>
      </c>
    </row>
    <row r="71" spans="1:10" x14ac:dyDescent="0.15">
      <c r="A71" s="11" t="str">
        <f>'RawData'!$A$71</f>
        <v>KH_070</v>
      </c>
      <c r="B71" s="7">
        <f>VLOOKUP(A71, RawData[], 2, 1)</f>
        <v>2.83</v>
      </c>
      <c r="C71" s="4">
        <f>VLOOKUP(A71, RawData[], 4, 1)</f>
        <v>108000</v>
      </c>
      <c r="D71" s="4">
        <f t="shared" si="8"/>
        <v>0</v>
      </c>
      <c r="E71" s="4">
        <f t="shared" si="9"/>
        <v>863800000</v>
      </c>
      <c r="F71" s="4">
        <f t="shared" si="10"/>
        <v>0</v>
      </c>
      <c r="G71" s="7">
        <f t="shared" si="12"/>
        <v>0</v>
      </c>
      <c r="H71" s="7" t="str">
        <f t="shared" si="11"/>
        <v>Basic</v>
      </c>
      <c r="I71" s="22">
        <f>IF(Table24[[#This Row],[MinCost]] &gt; Table24[[#This Row],[WTP_VND]], 1, 0)</f>
        <v>0</v>
      </c>
      <c r="J71" s="12">
        <f>IF(G71&lt;='RawData'!$D$71,G71,0)</f>
        <v>0</v>
      </c>
    </row>
    <row r="72" spans="1:10" x14ac:dyDescent="0.15">
      <c r="A72" s="11" t="str">
        <f>'RawData'!$A$72</f>
        <v>KH_071</v>
      </c>
      <c r="B72" s="7">
        <f>VLOOKUP(A72, RawData[], 2, 1)</f>
        <v>8.3699999999999992</v>
      </c>
      <c r="C72" s="4">
        <f>VLOOKUP(A72, RawData[], 4, 1)</f>
        <v>127000</v>
      </c>
      <c r="D72" s="4">
        <f t="shared" si="8"/>
        <v>0</v>
      </c>
      <c r="E72" s="4">
        <f t="shared" si="9"/>
        <v>1015800000</v>
      </c>
      <c r="F72" s="4">
        <f t="shared" si="10"/>
        <v>0</v>
      </c>
      <c r="G72" s="7">
        <f t="shared" si="12"/>
        <v>0</v>
      </c>
      <c r="H72" s="7" t="str">
        <f t="shared" si="11"/>
        <v>Basic</v>
      </c>
      <c r="I72" s="22">
        <f>IF(Table24[[#This Row],[MinCost]] &gt; Table24[[#This Row],[WTP_VND]], 1, 0)</f>
        <v>0</v>
      </c>
      <c r="J72" s="12">
        <f>IF(G72&lt;='RawData'!$D$72,G72,0)</f>
        <v>0</v>
      </c>
    </row>
    <row r="73" spans="1:10" x14ac:dyDescent="0.15">
      <c r="A73" s="11" t="str">
        <f>'RawData'!$A$73</f>
        <v>KH_072</v>
      </c>
      <c r="B73" s="7">
        <f>VLOOKUP(A73, RawData[], 2, 1)</f>
        <v>13.57</v>
      </c>
      <c r="C73" s="4">
        <f>VLOOKUP(A73, RawData[], 4, 1)</f>
        <v>170000</v>
      </c>
      <c r="D73" s="4">
        <f t="shared" si="8"/>
        <v>28560.000000000004</v>
      </c>
      <c r="E73" s="4">
        <f t="shared" si="9"/>
        <v>1359800000</v>
      </c>
      <c r="F73" s="4">
        <f t="shared" si="10"/>
        <v>0</v>
      </c>
      <c r="G73" s="7">
        <f t="shared" si="12"/>
        <v>0</v>
      </c>
      <c r="H73" s="7" t="str">
        <f t="shared" si="11"/>
        <v>Unlimited</v>
      </c>
      <c r="I73" s="22">
        <f>IF(Table24[[#This Row],[MinCost]] &gt; Table24[[#This Row],[WTP_VND]], 1, 0)</f>
        <v>0</v>
      </c>
      <c r="J73" s="12">
        <f>IF(G73&lt;='RawData'!$D$73,G73,0)</f>
        <v>0</v>
      </c>
    </row>
    <row r="74" spans="1:10" x14ac:dyDescent="0.15">
      <c r="A74" s="11" t="str">
        <f>'RawData'!$A$74</f>
        <v>KH_073</v>
      </c>
      <c r="B74" s="7">
        <f>VLOOKUP(A74, RawData[], 2, 1)</f>
        <v>20.190000000000001</v>
      </c>
      <c r="C74" s="4">
        <f>VLOOKUP(A74, RawData[], 4, 1)</f>
        <v>208000</v>
      </c>
      <c r="D74" s="4">
        <f t="shared" si="8"/>
        <v>81520.000000000015</v>
      </c>
      <c r="E74" s="4">
        <f t="shared" si="9"/>
        <v>1663800000</v>
      </c>
      <c r="F74" s="4">
        <f t="shared" si="10"/>
        <v>0</v>
      </c>
      <c r="G74" s="7">
        <f t="shared" si="12"/>
        <v>0</v>
      </c>
      <c r="H74" s="7" t="str">
        <f t="shared" si="11"/>
        <v>Unlimited</v>
      </c>
      <c r="I74" s="22">
        <f>IF(Table24[[#This Row],[MinCost]] &gt; Table24[[#This Row],[WTP_VND]], 1, 0)</f>
        <v>0</v>
      </c>
      <c r="J74" s="12">
        <f>IF(G74&lt;='RawData'!$D$74,G74,0)</f>
        <v>0</v>
      </c>
    </row>
    <row r="75" spans="1:10" x14ac:dyDescent="0.15">
      <c r="A75" s="11" t="str">
        <f>'RawData'!$A$75</f>
        <v>KH_074</v>
      </c>
      <c r="B75" s="7">
        <f>VLOOKUP(A75, RawData[], 2, 1)</f>
        <v>0.7</v>
      </c>
      <c r="C75" s="4">
        <f>VLOOKUP(A75, RawData[], 4, 1)</f>
        <v>78000</v>
      </c>
      <c r="D75" s="4">
        <f t="shared" si="8"/>
        <v>0</v>
      </c>
      <c r="E75" s="4">
        <f t="shared" si="9"/>
        <v>623800000</v>
      </c>
      <c r="F75" s="4">
        <f t="shared" si="10"/>
        <v>0</v>
      </c>
      <c r="G75" s="7">
        <f t="shared" si="12"/>
        <v>0</v>
      </c>
      <c r="H75" s="7" t="str">
        <f t="shared" si="11"/>
        <v>Basic</v>
      </c>
      <c r="I75" s="22">
        <f>IF(Table24[[#This Row],[MinCost]] &gt; Table24[[#This Row],[WTP_VND]], 1, 0)</f>
        <v>0</v>
      </c>
      <c r="J75" s="12">
        <f>IF(G75&lt;='RawData'!$D$75,G75,0)</f>
        <v>0</v>
      </c>
    </row>
    <row r="76" spans="1:10" x14ac:dyDescent="0.15">
      <c r="A76" s="11" t="str">
        <f>'RawData'!$A$76</f>
        <v>KH_075</v>
      </c>
      <c r="B76" s="7">
        <f>VLOOKUP(A76, RawData[], 2, 1)</f>
        <v>10.62</v>
      </c>
      <c r="C76" s="4">
        <f>VLOOKUP(A76, RawData[], 4, 1)</f>
        <v>132000</v>
      </c>
      <c r="D76" s="4">
        <f t="shared" si="8"/>
        <v>4959.9999999999936</v>
      </c>
      <c r="E76" s="4">
        <f t="shared" si="9"/>
        <v>1055800000</v>
      </c>
      <c r="F76" s="4">
        <f t="shared" si="10"/>
        <v>0</v>
      </c>
      <c r="G76" s="7">
        <f t="shared" si="12"/>
        <v>0</v>
      </c>
      <c r="H76" s="7" t="str">
        <f t="shared" si="11"/>
        <v>Unlimited</v>
      </c>
      <c r="I76" s="22">
        <f>IF(Table24[[#This Row],[MinCost]] &gt; Table24[[#This Row],[WTP_VND]], 1, 0)</f>
        <v>0</v>
      </c>
      <c r="J76" s="12">
        <f>IF(G76&lt;='RawData'!$D$76,G76,0)</f>
        <v>0</v>
      </c>
    </row>
    <row r="77" spans="1:10" x14ac:dyDescent="0.15">
      <c r="A77" s="11" t="str">
        <f>'RawData'!$A$77</f>
        <v>KH_076</v>
      </c>
      <c r="B77" s="7">
        <f>VLOOKUP(A77, RawData[], 2, 1)</f>
        <v>3.52</v>
      </c>
      <c r="C77" s="4">
        <f>VLOOKUP(A77, RawData[], 4, 1)</f>
        <v>110000</v>
      </c>
      <c r="D77" s="4">
        <f t="shared" si="8"/>
        <v>0</v>
      </c>
      <c r="E77" s="4">
        <f t="shared" si="9"/>
        <v>879800000</v>
      </c>
      <c r="F77" s="4">
        <f t="shared" si="10"/>
        <v>0</v>
      </c>
      <c r="G77" s="7">
        <f t="shared" si="12"/>
        <v>0</v>
      </c>
      <c r="H77" s="7" t="str">
        <f t="shared" si="11"/>
        <v>Basic</v>
      </c>
      <c r="I77" s="22">
        <f>IF(Table24[[#This Row],[MinCost]] &gt; Table24[[#This Row],[WTP_VND]], 1, 0)</f>
        <v>0</v>
      </c>
      <c r="J77" s="12">
        <f>IF(G77&lt;='RawData'!$D$77,G77,0)</f>
        <v>0</v>
      </c>
    </row>
    <row r="78" spans="1:10" x14ac:dyDescent="0.15">
      <c r="A78" s="11" t="str">
        <f>'RawData'!$A$78</f>
        <v>KH_077</v>
      </c>
      <c r="B78" s="7">
        <f>VLOOKUP(A78, RawData[], 2, 1)</f>
        <v>13.77</v>
      </c>
      <c r="C78" s="4">
        <f>VLOOKUP(A78, RawData[], 4, 1)</f>
        <v>145000</v>
      </c>
      <c r="D78" s="4">
        <f t="shared" si="8"/>
        <v>30159.999999999996</v>
      </c>
      <c r="E78" s="4">
        <f t="shared" si="9"/>
        <v>1159800000</v>
      </c>
      <c r="F78" s="4">
        <f t="shared" si="10"/>
        <v>0</v>
      </c>
      <c r="G78" s="7">
        <f t="shared" si="12"/>
        <v>0</v>
      </c>
      <c r="H78" s="7" t="str">
        <f t="shared" si="11"/>
        <v>Unlimited</v>
      </c>
      <c r="I78" s="22">
        <f>IF(Table24[[#This Row],[MinCost]] &gt; Table24[[#This Row],[WTP_VND]], 1, 0)</f>
        <v>0</v>
      </c>
      <c r="J78" s="12">
        <f>IF(G78&lt;='RawData'!$D$78,G78,0)</f>
        <v>0</v>
      </c>
    </row>
    <row r="79" spans="1:10" x14ac:dyDescent="0.15">
      <c r="A79" s="11" t="str">
        <f>'RawData'!$A$79</f>
        <v>KH_078</v>
      </c>
      <c r="B79" s="7">
        <f>VLOOKUP(A79, RawData[], 2, 1)</f>
        <v>3.07</v>
      </c>
      <c r="C79" s="4">
        <f>VLOOKUP(A79, RawData[], 4, 1)</f>
        <v>108000</v>
      </c>
      <c r="D79" s="4">
        <f t="shared" si="8"/>
        <v>0</v>
      </c>
      <c r="E79" s="4">
        <f t="shared" si="9"/>
        <v>863800000</v>
      </c>
      <c r="F79" s="4">
        <f t="shared" si="10"/>
        <v>0</v>
      </c>
      <c r="G79" s="7">
        <f t="shared" si="12"/>
        <v>0</v>
      </c>
      <c r="H79" s="7" t="str">
        <f t="shared" si="11"/>
        <v>Basic</v>
      </c>
      <c r="I79" s="22">
        <f>IF(Table24[[#This Row],[MinCost]] &gt; Table24[[#This Row],[WTP_VND]], 1, 0)</f>
        <v>0</v>
      </c>
      <c r="J79" s="12">
        <f>IF(G79&lt;='RawData'!$D$79,G79,0)</f>
        <v>0</v>
      </c>
    </row>
    <row r="80" spans="1:10" x14ac:dyDescent="0.15">
      <c r="A80" s="11" t="str">
        <f>'RawData'!$A$80</f>
        <v>KH_079</v>
      </c>
      <c r="B80" s="7">
        <f>VLOOKUP(A80, RawData[], 2, 1)</f>
        <v>3.28</v>
      </c>
      <c r="C80" s="4">
        <f>VLOOKUP(A80, RawData[], 4, 1)</f>
        <v>98000</v>
      </c>
      <c r="D80" s="4">
        <f t="shared" si="8"/>
        <v>0</v>
      </c>
      <c r="E80" s="4">
        <f t="shared" si="9"/>
        <v>783800000</v>
      </c>
      <c r="F80" s="4">
        <f t="shared" si="10"/>
        <v>0</v>
      </c>
      <c r="G80" s="7">
        <f t="shared" si="12"/>
        <v>0</v>
      </c>
      <c r="H80" s="7" t="str">
        <f t="shared" si="11"/>
        <v>Basic</v>
      </c>
      <c r="I80" s="22">
        <f>IF(Table24[[#This Row],[MinCost]] &gt; Table24[[#This Row],[WTP_VND]], 1, 0)</f>
        <v>0</v>
      </c>
      <c r="J80" s="12">
        <f>IF(G80&lt;='RawData'!$D$80,G80,0)</f>
        <v>0</v>
      </c>
    </row>
    <row r="81" spans="1:10" x14ac:dyDescent="0.15">
      <c r="A81" s="11" t="str">
        <f>'RawData'!$A$81</f>
        <v>KH_080</v>
      </c>
      <c r="B81" s="7">
        <f>VLOOKUP(A81, RawData[], 2, 1)</f>
        <v>27.06</v>
      </c>
      <c r="C81" s="4">
        <f>VLOOKUP(A81, RawData[], 4, 1)</f>
        <v>222000</v>
      </c>
      <c r="D81" s="4">
        <f t="shared" si="8"/>
        <v>136480</v>
      </c>
      <c r="E81" s="4">
        <f t="shared" si="9"/>
        <v>1775800000</v>
      </c>
      <c r="F81" s="4">
        <f t="shared" si="10"/>
        <v>0</v>
      </c>
      <c r="G81" s="7">
        <f t="shared" si="12"/>
        <v>0</v>
      </c>
      <c r="H81" s="7" t="str">
        <f t="shared" si="11"/>
        <v>Unlimited</v>
      </c>
      <c r="I81" s="22">
        <f>IF(Table24[[#This Row],[MinCost]] &gt; Table24[[#This Row],[WTP_VND]], 1, 0)</f>
        <v>0</v>
      </c>
      <c r="J81" s="12">
        <f>IF(G81&lt;='RawData'!$D$81,G81,0)</f>
        <v>0</v>
      </c>
    </row>
    <row r="82" spans="1:10" x14ac:dyDescent="0.15">
      <c r="A82" s="11" t="str">
        <f>'RawData'!$A$82</f>
        <v>KH_081</v>
      </c>
      <c r="B82" s="7">
        <f>VLOOKUP(A82, RawData[], 2, 1)</f>
        <v>21.67</v>
      </c>
      <c r="C82" s="4">
        <f>VLOOKUP(A82, RawData[], 4, 1)</f>
        <v>190000</v>
      </c>
      <c r="D82" s="4">
        <f t="shared" si="8"/>
        <v>93360.000000000015</v>
      </c>
      <c r="E82" s="4">
        <f t="shared" si="9"/>
        <v>1519800000</v>
      </c>
      <c r="F82" s="4">
        <f t="shared" si="10"/>
        <v>0</v>
      </c>
      <c r="G82" s="7">
        <f t="shared" si="12"/>
        <v>0</v>
      </c>
      <c r="H82" s="7" t="str">
        <f t="shared" si="11"/>
        <v>Unlimited</v>
      </c>
      <c r="I82" s="22">
        <f>IF(Table24[[#This Row],[MinCost]] &gt; Table24[[#This Row],[WTP_VND]], 1, 0)</f>
        <v>0</v>
      </c>
      <c r="J82" s="12">
        <f>IF(G82&lt;='RawData'!$D$82,G82,0)</f>
        <v>0</v>
      </c>
    </row>
    <row r="83" spans="1:10" x14ac:dyDescent="0.15">
      <c r="A83" s="11" t="str">
        <f>'RawData'!$A$83</f>
        <v>KH_082</v>
      </c>
      <c r="B83" s="7">
        <f>VLOOKUP(A83, RawData[], 2, 1)</f>
        <v>13.07</v>
      </c>
      <c r="C83" s="4">
        <f>VLOOKUP(A83, RawData[], 4, 1)</f>
        <v>152000</v>
      </c>
      <c r="D83" s="4">
        <f t="shared" si="8"/>
        <v>24560.000000000004</v>
      </c>
      <c r="E83" s="4">
        <f t="shared" si="9"/>
        <v>1215800000</v>
      </c>
      <c r="F83" s="4">
        <f t="shared" si="10"/>
        <v>0</v>
      </c>
      <c r="G83" s="7">
        <f t="shared" si="12"/>
        <v>0</v>
      </c>
      <c r="H83" s="7" t="str">
        <f t="shared" si="11"/>
        <v>Unlimited</v>
      </c>
      <c r="I83" s="22">
        <f>IF(Table24[[#This Row],[MinCost]] &gt; Table24[[#This Row],[WTP_VND]], 1, 0)</f>
        <v>0</v>
      </c>
      <c r="J83" s="12">
        <f>IF(G83&lt;='RawData'!$D$83,G83,0)</f>
        <v>0</v>
      </c>
    </row>
    <row r="84" spans="1:10" x14ac:dyDescent="0.15">
      <c r="A84" s="11" t="str">
        <f>'RawData'!$A$84</f>
        <v>KH_083</v>
      </c>
      <c r="B84" s="7">
        <f>VLOOKUP(A84, RawData[], 2, 1)</f>
        <v>73.819999999999993</v>
      </c>
      <c r="C84" s="4">
        <f>VLOOKUP(A84, RawData[], 4, 1)</f>
        <v>472000</v>
      </c>
      <c r="D84" s="4">
        <f t="shared" si="8"/>
        <v>510559.99999999994</v>
      </c>
      <c r="E84" s="4">
        <f t="shared" si="9"/>
        <v>3775800000</v>
      </c>
      <c r="F84" s="4">
        <f t="shared" si="10"/>
        <v>0</v>
      </c>
      <c r="G84" s="7">
        <f t="shared" si="12"/>
        <v>0</v>
      </c>
      <c r="H84" s="7" t="str">
        <f t="shared" si="11"/>
        <v>Unlimited</v>
      </c>
      <c r="I84" s="22">
        <f>IF(Table24[[#This Row],[MinCost]] &gt; Table24[[#This Row],[WTP_VND]], 1, 0)</f>
        <v>0</v>
      </c>
      <c r="J84" s="12">
        <f>IF(G84&lt;='RawData'!$D$84,G84,0)</f>
        <v>0</v>
      </c>
    </row>
    <row r="85" spans="1:10" x14ac:dyDescent="0.15">
      <c r="A85" s="11" t="str">
        <f>'RawData'!$A$85</f>
        <v>KH_084</v>
      </c>
      <c r="B85" s="7">
        <f>VLOOKUP(A85, RawData[], 2, 1)</f>
        <v>33.56</v>
      </c>
      <c r="C85" s="4">
        <f>VLOOKUP(A85, RawData[], 4, 1)</f>
        <v>251000</v>
      </c>
      <c r="D85" s="4">
        <f t="shared" si="8"/>
        <v>188480.00000000003</v>
      </c>
      <c r="E85" s="4">
        <f t="shared" si="9"/>
        <v>2007800000</v>
      </c>
      <c r="F85" s="4">
        <f t="shared" si="10"/>
        <v>0</v>
      </c>
      <c r="G85" s="7">
        <f t="shared" si="12"/>
        <v>0</v>
      </c>
      <c r="H85" s="7" t="str">
        <f t="shared" si="11"/>
        <v>Unlimited</v>
      </c>
      <c r="I85" s="22">
        <f>IF(Table24[[#This Row],[MinCost]] &gt; Table24[[#This Row],[WTP_VND]], 1, 0)</f>
        <v>0</v>
      </c>
      <c r="J85" s="12">
        <f>IF(G85&lt;='RawData'!$D$85,G85,0)</f>
        <v>0</v>
      </c>
    </row>
    <row r="86" spans="1:10" x14ac:dyDescent="0.15">
      <c r="A86" s="11" t="str">
        <f>'RawData'!$A$86</f>
        <v>KH_085</v>
      </c>
      <c r="B86" s="7">
        <f>VLOOKUP(A86, RawData[], 2, 1)</f>
        <v>1.73</v>
      </c>
      <c r="C86" s="4">
        <f>VLOOKUP(A86, RawData[], 4, 1)</f>
        <v>98000</v>
      </c>
      <c r="D86" s="4">
        <f t="shared" si="8"/>
        <v>0</v>
      </c>
      <c r="E86" s="4">
        <f t="shared" si="9"/>
        <v>783800000</v>
      </c>
      <c r="F86" s="4">
        <f t="shared" si="10"/>
        <v>0</v>
      </c>
      <c r="G86" s="7">
        <f t="shared" si="12"/>
        <v>0</v>
      </c>
      <c r="H86" s="7" t="str">
        <f t="shared" si="11"/>
        <v>Basic</v>
      </c>
      <c r="I86" s="22">
        <f>IF(Table24[[#This Row],[MinCost]] &gt; Table24[[#This Row],[WTP_VND]], 1, 0)</f>
        <v>0</v>
      </c>
      <c r="J86" s="12">
        <f>IF(G86&lt;='RawData'!$D$86,G86,0)</f>
        <v>0</v>
      </c>
    </row>
    <row r="87" spans="1:10" x14ac:dyDescent="0.15">
      <c r="A87" s="11" t="str">
        <f>'RawData'!$A$87</f>
        <v>KH_086</v>
      </c>
      <c r="B87" s="7">
        <f>VLOOKUP(A87, RawData[], 2, 1)</f>
        <v>11.86</v>
      </c>
      <c r="C87" s="4">
        <f>VLOOKUP(A87, RawData[], 4, 1)</f>
        <v>164000</v>
      </c>
      <c r="D87" s="4">
        <f t="shared" si="8"/>
        <v>14879.999999999996</v>
      </c>
      <c r="E87" s="4">
        <f t="shared" si="9"/>
        <v>1311800000</v>
      </c>
      <c r="F87" s="4">
        <f t="shared" si="10"/>
        <v>0</v>
      </c>
      <c r="G87" s="7">
        <f t="shared" si="12"/>
        <v>0</v>
      </c>
      <c r="H87" s="7" t="str">
        <f t="shared" si="11"/>
        <v>Unlimited</v>
      </c>
      <c r="I87" s="22">
        <f>IF(Table24[[#This Row],[MinCost]] &gt; Table24[[#This Row],[WTP_VND]], 1, 0)</f>
        <v>0</v>
      </c>
      <c r="J87" s="12">
        <f>IF(G87&lt;='RawData'!$D$87,G87,0)</f>
        <v>0</v>
      </c>
    </row>
    <row r="88" spans="1:10" x14ac:dyDescent="0.15">
      <c r="A88" s="11" t="str">
        <f>'RawData'!$A$88</f>
        <v>KH_087</v>
      </c>
      <c r="B88" s="7">
        <f>VLOOKUP(A88, RawData[], 2, 1)</f>
        <v>9.35</v>
      </c>
      <c r="C88" s="4">
        <f>VLOOKUP(A88, RawData[], 4, 1)</f>
        <v>124000</v>
      </c>
      <c r="D88" s="4">
        <f t="shared" si="8"/>
        <v>0</v>
      </c>
      <c r="E88" s="4">
        <f t="shared" si="9"/>
        <v>991800000</v>
      </c>
      <c r="F88" s="4">
        <f t="shared" si="10"/>
        <v>0</v>
      </c>
      <c r="G88" s="7">
        <f t="shared" si="12"/>
        <v>0</v>
      </c>
      <c r="H88" s="7" t="str">
        <f t="shared" si="11"/>
        <v>Basic</v>
      </c>
      <c r="I88" s="22">
        <f>IF(Table24[[#This Row],[MinCost]] &gt; Table24[[#This Row],[WTP_VND]], 1, 0)</f>
        <v>0</v>
      </c>
      <c r="J88" s="12">
        <f>IF(G88&lt;='RawData'!$D$88,G88,0)</f>
        <v>0</v>
      </c>
    </row>
    <row r="89" spans="1:10" x14ac:dyDescent="0.15">
      <c r="A89" s="11" t="str">
        <f>'RawData'!$A$89</f>
        <v>KH_088</v>
      </c>
      <c r="B89" s="7">
        <f>VLOOKUP(A89, RawData[], 2, 1)</f>
        <v>27.45</v>
      </c>
      <c r="C89" s="4">
        <f>VLOOKUP(A89, RawData[], 4, 1)</f>
        <v>237000</v>
      </c>
      <c r="D89" s="4">
        <f t="shared" si="8"/>
        <v>139600</v>
      </c>
      <c r="E89" s="4">
        <f t="shared" si="9"/>
        <v>1895800000</v>
      </c>
      <c r="F89" s="4">
        <f t="shared" si="10"/>
        <v>0</v>
      </c>
      <c r="G89" s="7">
        <f t="shared" si="12"/>
        <v>0</v>
      </c>
      <c r="H89" s="7" t="str">
        <f t="shared" si="11"/>
        <v>Unlimited</v>
      </c>
      <c r="I89" s="22">
        <f>IF(Table24[[#This Row],[MinCost]] &gt; Table24[[#This Row],[WTP_VND]], 1, 0)</f>
        <v>0</v>
      </c>
      <c r="J89" s="12">
        <f>IF(G89&lt;='RawData'!$D$89,G89,0)</f>
        <v>0</v>
      </c>
    </row>
    <row r="90" spans="1:10" x14ac:dyDescent="0.15">
      <c r="A90" s="11" t="str">
        <f>'RawData'!$A$90</f>
        <v>KH_089</v>
      </c>
      <c r="B90" s="7">
        <f>VLOOKUP(A90, RawData[], 2, 1)</f>
        <v>14.91</v>
      </c>
      <c r="C90" s="4">
        <f>VLOOKUP(A90, RawData[], 4, 1)</f>
        <v>155000</v>
      </c>
      <c r="D90" s="4">
        <f t="shared" si="8"/>
        <v>39280</v>
      </c>
      <c r="E90" s="4">
        <f t="shared" si="9"/>
        <v>1239800000</v>
      </c>
      <c r="F90" s="4">
        <f t="shared" si="10"/>
        <v>0</v>
      </c>
      <c r="G90" s="7">
        <f t="shared" si="12"/>
        <v>0</v>
      </c>
      <c r="H90" s="7" t="str">
        <f t="shared" si="11"/>
        <v>Unlimited</v>
      </c>
      <c r="I90" s="22">
        <f>IF(Table24[[#This Row],[MinCost]] &gt; Table24[[#This Row],[WTP_VND]], 1, 0)</f>
        <v>0</v>
      </c>
      <c r="J90" s="12">
        <f>IF(G90&lt;='RawData'!$D$90,G90,0)</f>
        <v>0</v>
      </c>
    </row>
    <row r="91" spans="1:10" x14ac:dyDescent="0.15">
      <c r="A91" s="11" t="str">
        <f>'RawData'!$A$91</f>
        <v>KH_090</v>
      </c>
      <c r="B91" s="7">
        <f>VLOOKUP(A91, RawData[], 2, 1)</f>
        <v>25.13</v>
      </c>
      <c r="C91" s="4">
        <f>VLOOKUP(A91, RawData[], 4, 1)</f>
        <v>234000</v>
      </c>
      <c r="D91" s="4">
        <f t="shared" si="8"/>
        <v>121039.99999999999</v>
      </c>
      <c r="E91" s="4">
        <f t="shared" si="9"/>
        <v>1871800000</v>
      </c>
      <c r="F91" s="4">
        <f t="shared" si="10"/>
        <v>0</v>
      </c>
      <c r="G91" s="7">
        <f t="shared" si="12"/>
        <v>0</v>
      </c>
      <c r="H91" s="7" t="str">
        <f t="shared" si="11"/>
        <v>Unlimited</v>
      </c>
      <c r="I91" s="22">
        <f>IF(Table24[[#This Row],[MinCost]] &gt; Table24[[#This Row],[WTP_VND]], 1, 0)</f>
        <v>0</v>
      </c>
      <c r="J91" s="12">
        <f>IF(G91&lt;='RawData'!$D$91,G91,0)</f>
        <v>0</v>
      </c>
    </row>
    <row r="92" spans="1:10" x14ac:dyDescent="0.15">
      <c r="A92" s="11" t="str">
        <f>'RawData'!$A$92</f>
        <v>KH_091</v>
      </c>
      <c r="B92" s="7">
        <f>VLOOKUP(A92, RawData[], 2, 1)</f>
        <v>33.69</v>
      </c>
      <c r="C92" s="4">
        <f>VLOOKUP(A92, RawData[], 4, 1)</f>
        <v>276000</v>
      </c>
      <c r="D92" s="4">
        <f t="shared" si="8"/>
        <v>189519.99999999997</v>
      </c>
      <c r="E92" s="4">
        <f t="shared" si="9"/>
        <v>2207800000</v>
      </c>
      <c r="F92" s="4">
        <f t="shared" si="10"/>
        <v>0</v>
      </c>
      <c r="G92" s="7">
        <f t="shared" si="12"/>
        <v>0</v>
      </c>
      <c r="H92" s="7" t="str">
        <f t="shared" si="11"/>
        <v>Unlimited</v>
      </c>
      <c r="I92" s="22">
        <f>IF(Table24[[#This Row],[MinCost]] &gt; Table24[[#This Row],[WTP_VND]], 1, 0)</f>
        <v>0</v>
      </c>
      <c r="J92" s="12">
        <f>IF(G92&lt;='RawData'!$D$92,G92,0)</f>
        <v>0</v>
      </c>
    </row>
    <row r="93" spans="1:10" x14ac:dyDescent="0.15">
      <c r="A93" s="11" t="str">
        <f>'RawData'!$A$93</f>
        <v>KH_092</v>
      </c>
      <c r="B93" s="7">
        <f>VLOOKUP(A93, RawData[], 2, 1)</f>
        <v>8.98</v>
      </c>
      <c r="C93" s="4">
        <f>VLOOKUP(A93, RawData[], 4, 1)</f>
        <v>136000</v>
      </c>
      <c r="D93" s="4">
        <f t="shared" si="8"/>
        <v>0</v>
      </c>
      <c r="E93" s="4">
        <f t="shared" si="9"/>
        <v>1087800000</v>
      </c>
      <c r="F93" s="4">
        <f t="shared" si="10"/>
        <v>0</v>
      </c>
      <c r="G93" s="7">
        <f t="shared" si="12"/>
        <v>0</v>
      </c>
      <c r="H93" s="7" t="str">
        <f t="shared" si="11"/>
        <v>Basic</v>
      </c>
      <c r="I93" s="22">
        <f>IF(Table24[[#This Row],[MinCost]] &gt; Table24[[#This Row],[WTP_VND]], 1, 0)</f>
        <v>0</v>
      </c>
      <c r="J93" s="12">
        <f>IF(G93&lt;='RawData'!$D$93,G93,0)</f>
        <v>0</v>
      </c>
    </row>
    <row r="94" spans="1:10" x14ac:dyDescent="0.15">
      <c r="A94" s="11" t="str">
        <f>'RawData'!$A$94</f>
        <v>KH_093</v>
      </c>
      <c r="B94" s="7">
        <f>VLOOKUP(A94, RawData[], 2, 1)</f>
        <v>33.450000000000003</v>
      </c>
      <c r="C94" s="4">
        <f>VLOOKUP(A94, RawData[], 4, 1)</f>
        <v>276000</v>
      </c>
      <c r="D94" s="4">
        <f t="shared" si="8"/>
        <v>187600.00000000003</v>
      </c>
      <c r="E94" s="4">
        <f t="shared" si="9"/>
        <v>2207800000</v>
      </c>
      <c r="F94" s="4">
        <f t="shared" si="10"/>
        <v>0</v>
      </c>
      <c r="G94" s="7">
        <f t="shared" si="12"/>
        <v>0</v>
      </c>
      <c r="H94" s="7" t="str">
        <f t="shared" si="11"/>
        <v>Unlimited</v>
      </c>
      <c r="I94" s="22">
        <f>IF(Table24[[#This Row],[MinCost]] &gt; Table24[[#This Row],[WTP_VND]], 1, 0)</f>
        <v>0</v>
      </c>
      <c r="J94" s="12">
        <f>IF(G94&lt;='RawData'!$D$94,G94,0)</f>
        <v>0</v>
      </c>
    </row>
    <row r="95" spans="1:10" x14ac:dyDescent="0.15">
      <c r="A95" s="11" t="str">
        <f>'RawData'!$A$95</f>
        <v>KH_094</v>
      </c>
      <c r="B95" s="7">
        <f>VLOOKUP(A95, RawData[], 2, 1)</f>
        <v>12.77</v>
      </c>
      <c r="C95" s="4">
        <f>VLOOKUP(A95, RawData[], 4, 1)</f>
        <v>146000</v>
      </c>
      <c r="D95" s="4">
        <f t="shared" si="8"/>
        <v>22159.999999999996</v>
      </c>
      <c r="E95" s="4">
        <f t="shared" si="9"/>
        <v>1167800000</v>
      </c>
      <c r="F95" s="4">
        <f t="shared" si="10"/>
        <v>0</v>
      </c>
      <c r="G95" s="7">
        <f t="shared" si="12"/>
        <v>0</v>
      </c>
      <c r="H95" s="7" t="str">
        <f t="shared" si="11"/>
        <v>Unlimited</v>
      </c>
      <c r="I95" s="22">
        <f>IF(Table24[[#This Row],[MinCost]] &gt; Table24[[#This Row],[WTP_VND]], 1, 0)</f>
        <v>0</v>
      </c>
      <c r="J95" s="12">
        <f>IF(G95&lt;='RawData'!$D$95,G95,0)</f>
        <v>0</v>
      </c>
    </row>
    <row r="96" spans="1:10" x14ac:dyDescent="0.15">
      <c r="A96" s="11" t="str">
        <f>'RawData'!$A$96</f>
        <v>KH_095</v>
      </c>
      <c r="B96" s="7">
        <f>VLOOKUP(A96, RawData[], 2, 1)</f>
        <v>1.69</v>
      </c>
      <c r="C96" s="4">
        <f>VLOOKUP(A96, RawData[], 4, 1)</f>
        <v>120000</v>
      </c>
      <c r="D96" s="4">
        <f t="shared" si="8"/>
        <v>0</v>
      </c>
      <c r="E96" s="4">
        <f t="shared" si="9"/>
        <v>959800000</v>
      </c>
      <c r="F96" s="4">
        <f t="shared" si="10"/>
        <v>0</v>
      </c>
      <c r="G96" s="7">
        <f t="shared" si="12"/>
        <v>0</v>
      </c>
      <c r="H96" s="7" t="str">
        <f t="shared" si="11"/>
        <v>Basic</v>
      </c>
      <c r="I96" s="22">
        <f>IF(Table24[[#This Row],[MinCost]] &gt; Table24[[#This Row],[WTP_VND]], 1, 0)</f>
        <v>0</v>
      </c>
      <c r="J96" s="12">
        <f>IF(G96&lt;='RawData'!$D$96,G96,0)</f>
        <v>0</v>
      </c>
    </row>
    <row r="97" spans="1:10" x14ac:dyDescent="0.15">
      <c r="A97" s="11" t="str">
        <f>'RawData'!$A$97</f>
        <v>KH_096</v>
      </c>
      <c r="B97" s="7">
        <f>VLOOKUP(A97, RawData[], 2, 1)</f>
        <v>0.97</v>
      </c>
      <c r="C97" s="4">
        <f>VLOOKUP(A97, RawData[], 4, 1)</f>
        <v>87000</v>
      </c>
      <c r="D97" s="4">
        <f t="shared" si="8"/>
        <v>0</v>
      </c>
      <c r="E97" s="4">
        <f t="shared" si="9"/>
        <v>695800000</v>
      </c>
      <c r="F97" s="4">
        <f t="shared" si="10"/>
        <v>0</v>
      </c>
      <c r="G97" s="7">
        <f t="shared" si="12"/>
        <v>0</v>
      </c>
      <c r="H97" s="7" t="str">
        <f t="shared" si="11"/>
        <v>Basic</v>
      </c>
      <c r="I97" s="22">
        <f>IF(Table24[[#This Row],[MinCost]] &gt; Table24[[#This Row],[WTP_VND]], 1, 0)</f>
        <v>0</v>
      </c>
      <c r="J97" s="12">
        <f>IF(G97&lt;='RawData'!$D$97,G97,0)</f>
        <v>0</v>
      </c>
    </row>
    <row r="98" spans="1:10" x14ac:dyDescent="0.15">
      <c r="A98" s="11" t="str">
        <f>'RawData'!$A$98</f>
        <v>KH_097</v>
      </c>
      <c r="B98" s="7">
        <f>VLOOKUP(A98, RawData[], 2, 1)</f>
        <v>119.59</v>
      </c>
      <c r="C98" s="4">
        <f>VLOOKUP(A98, RawData[], 4, 1)</f>
        <v>695000</v>
      </c>
      <c r="D98" s="4">
        <f t="shared" ref="D98:D129" si="13">$M$7 + $M$10 * (MAX(0,B98-$N$7))</f>
        <v>876720</v>
      </c>
      <c r="E98" s="4">
        <f t="shared" ref="E98:E129" si="14">$M$8 + $M$10 * (MAX(0,C98-$N$8))</f>
        <v>5559800000</v>
      </c>
      <c r="F98" s="4">
        <f t="shared" ref="F98:F129" si="15">$M$9 + $M$10 * (MAX(0,D98-$N$9))</f>
        <v>0</v>
      </c>
      <c r="G98" s="7">
        <f t="shared" si="12"/>
        <v>0</v>
      </c>
      <c r="H98" s="7" t="str">
        <f t="shared" si="11"/>
        <v>Unlimited</v>
      </c>
      <c r="I98" s="22">
        <f>IF(Table24[[#This Row],[MinCost]] &gt; Table24[[#This Row],[WTP_VND]], 1, 0)</f>
        <v>0</v>
      </c>
      <c r="J98" s="12">
        <f>IF(G98&lt;='RawData'!$D$98,G98,0)</f>
        <v>0</v>
      </c>
    </row>
    <row r="99" spans="1:10" x14ac:dyDescent="0.15">
      <c r="A99" s="11" t="str">
        <f>'RawData'!$A$99</f>
        <v>KH_098</v>
      </c>
      <c r="B99" s="7">
        <f>VLOOKUP(A99, RawData[], 2, 1)</f>
        <v>5.35</v>
      </c>
      <c r="C99" s="4">
        <f>VLOOKUP(A99, RawData[], 4, 1)</f>
        <v>120000</v>
      </c>
      <c r="D99" s="4">
        <f t="shared" si="13"/>
        <v>0</v>
      </c>
      <c r="E99" s="4">
        <f t="shared" si="14"/>
        <v>959800000</v>
      </c>
      <c r="F99" s="4">
        <f t="shared" si="15"/>
        <v>0</v>
      </c>
      <c r="G99" s="7">
        <f t="shared" si="12"/>
        <v>0</v>
      </c>
      <c r="H99" s="7" t="str">
        <f t="shared" si="11"/>
        <v>Basic</v>
      </c>
      <c r="I99" s="22">
        <f>IF(Table24[[#This Row],[MinCost]] &gt; Table24[[#This Row],[WTP_VND]], 1, 0)</f>
        <v>0</v>
      </c>
      <c r="J99" s="12">
        <f>IF(G99&lt;='RawData'!$D$99,G99,0)</f>
        <v>0</v>
      </c>
    </row>
    <row r="100" spans="1:10" x14ac:dyDescent="0.15">
      <c r="A100" s="11" t="str">
        <f>'RawData'!$A$100</f>
        <v>KH_099</v>
      </c>
      <c r="B100" s="7">
        <f>VLOOKUP(A100, RawData[], 2, 1)</f>
        <v>20.84</v>
      </c>
      <c r="C100" s="4">
        <f>VLOOKUP(A100, RawData[], 4, 1)</f>
        <v>183000</v>
      </c>
      <c r="D100" s="4">
        <f t="shared" si="13"/>
        <v>86720</v>
      </c>
      <c r="E100" s="4">
        <f t="shared" si="14"/>
        <v>1463800000</v>
      </c>
      <c r="F100" s="4">
        <f t="shared" si="15"/>
        <v>0</v>
      </c>
      <c r="G100" s="7">
        <f t="shared" si="12"/>
        <v>0</v>
      </c>
      <c r="H100" s="7" t="str">
        <f t="shared" si="11"/>
        <v>Unlimited</v>
      </c>
      <c r="I100" s="22">
        <f>IF(Table24[[#This Row],[MinCost]] &gt; Table24[[#This Row],[WTP_VND]], 1, 0)</f>
        <v>0</v>
      </c>
      <c r="J100" s="12">
        <f>IF(G100&lt;='RawData'!$D$100,G100,0)</f>
        <v>0</v>
      </c>
    </row>
    <row r="101" spans="1:10" x14ac:dyDescent="0.15">
      <c r="A101" s="11" t="str">
        <f>'RawData'!$A$101</f>
        <v>KH_100</v>
      </c>
      <c r="B101" s="7">
        <f>VLOOKUP(A101, RawData[], 2, 1)</f>
        <v>8.2799999999999994</v>
      </c>
      <c r="C101" s="4">
        <f>VLOOKUP(A101, RawData[], 4, 1)</f>
        <v>147000</v>
      </c>
      <c r="D101" s="4">
        <f t="shared" si="13"/>
        <v>0</v>
      </c>
      <c r="E101" s="4">
        <f t="shared" si="14"/>
        <v>1175800000</v>
      </c>
      <c r="F101" s="4">
        <f t="shared" si="15"/>
        <v>0</v>
      </c>
      <c r="G101" s="7">
        <f t="shared" si="12"/>
        <v>0</v>
      </c>
      <c r="H101" s="7" t="str">
        <f t="shared" si="11"/>
        <v>Basic</v>
      </c>
      <c r="I101" s="22">
        <f>IF(Table24[[#This Row],[MinCost]] &gt; Table24[[#This Row],[WTP_VND]], 1, 0)</f>
        <v>0</v>
      </c>
      <c r="J101" s="12">
        <f>IF(G101&lt;='RawData'!$D$101,G101,0)</f>
        <v>0</v>
      </c>
    </row>
    <row r="102" spans="1:10" x14ac:dyDescent="0.15">
      <c r="A102" s="11" t="str">
        <f>'RawData'!$A$102</f>
        <v>KH_101</v>
      </c>
      <c r="B102" s="7">
        <f>VLOOKUP(A102, RawData[], 2, 1)</f>
        <v>3.05</v>
      </c>
      <c r="C102" s="4">
        <f>VLOOKUP(A102, RawData[], 4, 1)</f>
        <v>81000</v>
      </c>
      <c r="D102" s="4">
        <f t="shared" si="13"/>
        <v>0</v>
      </c>
      <c r="E102" s="4">
        <f t="shared" si="14"/>
        <v>647800000</v>
      </c>
      <c r="F102" s="4">
        <f t="shared" si="15"/>
        <v>0</v>
      </c>
      <c r="G102" s="7">
        <f t="shared" si="12"/>
        <v>0</v>
      </c>
      <c r="H102" s="7" t="str">
        <f t="shared" si="11"/>
        <v>Basic</v>
      </c>
      <c r="I102" s="22">
        <f>IF(Table24[[#This Row],[MinCost]] &gt; Table24[[#This Row],[WTP_VND]], 1, 0)</f>
        <v>0</v>
      </c>
      <c r="J102" s="12">
        <f>IF(G102&lt;='RawData'!$D$102,G102,0)</f>
        <v>0</v>
      </c>
    </row>
    <row r="103" spans="1:10" x14ac:dyDescent="0.15">
      <c r="A103" s="11" t="str">
        <f>'RawData'!$A$103</f>
        <v>KH_102</v>
      </c>
      <c r="B103" s="7">
        <f>VLOOKUP(A103, RawData[], 2, 1)</f>
        <v>11.08</v>
      </c>
      <c r="C103" s="4">
        <f>VLOOKUP(A103, RawData[], 4, 1)</f>
        <v>127000</v>
      </c>
      <c r="D103" s="4">
        <f t="shared" si="13"/>
        <v>8640</v>
      </c>
      <c r="E103" s="4">
        <f t="shared" si="14"/>
        <v>1015800000</v>
      </c>
      <c r="F103" s="4">
        <f t="shared" si="15"/>
        <v>0</v>
      </c>
      <c r="G103" s="7">
        <f t="shared" si="12"/>
        <v>0</v>
      </c>
      <c r="H103" s="7" t="str">
        <f t="shared" si="11"/>
        <v>Unlimited</v>
      </c>
      <c r="I103" s="22">
        <f>IF(Table24[[#This Row],[MinCost]] &gt; Table24[[#This Row],[WTP_VND]], 1, 0)</f>
        <v>0</v>
      </c>
      <c r="J103" s="12">
        <f>IF(G103&lt;='RawData'!$D$103,G103,0)</f>
        <v>0</v>
      </c>
    </row>
    <row r="104" spans="1:10" x14ac:dyDescent="0.15">
      <c r="A104" s="11" t="str">
        <f>'RawData'!$A$104</f>
        <v>KH_103</v>
      </c>
      <c r="B104" s="7">
        <f>VLOOKUP(A104, RawData[], 2, 1)</f>
        <v>15.07</v>
      </c>
      <c r="C104" s="4">
        <f>VLOOKUP(A104, RawData[], 4, 1)</f>
        <v>172000</v>
      </c>
      <c r="D104" s="4">
        <f t="shared" si="13"/>
        <v>40560</v>
      </c>
      <c r="E104" s="4">
        <f t="shared" si="14"/>
        <v>1375800000</v>
      </c>
      <c r="F104" s="4">
        <f t="shared" si="15"/>
        <v>0</v>
      </c>
      <c r="G104" s="7">
        <f t="shared" si="12"/>
        <v>0</v>
      </c>
      <c r="H104" s="7" t="str">
        <f t="shared" si="11"/>
        <v>Unlimited</v>
      </c>
      <c r="I104" s="22">
        <f>IF(Table24[[#This Row],[MinCost]] &gt; Table24[[#This Row],[WTP_VND]], 1, 0)</f>
        <v>0</v>
      </c>
      <c r="J104" s="12">
        <f>IF(G104&lt;='RawData'!$D$104,G104,0)</f>
        <v>0</v>
      </c>
    </row>
    <row r="105" spans="1:10" x14ac:dyDescent="0.15">
      <c r="A105" s="11" t="str">
        <f>'RawData'!$A$105</f>
        <v>KH_104</v>
      </c>
      <c r="B105" s="7">
        <f>VLOOKUP(A105, RawData[], 2, 1)</f>
        <v>0.16</v>
      </c>
      <c r="C105" s="4">
        <f>VLOOKUP(A105, RawData[], 4, 1)</f>
        <v>86000</v>
      </c>
      <c r="D105" s="4">
        <f t="shared" si="13"/>
        <v>0</v>
      </c>
      <c r="E105" s="4">
        <f t="shared" si="14"/>
        <v>687800000</v>
      </c>
      <c r="F105" s="4">
        <f t="shared" si="15"/>
        <v>0</v>
      </c>
      <c r="G105" s="7">
        <f t="shared" si="12"/>
        <v>0</v>
      </c>
      <c r="H105" s="7" t="str">
        <f t="shared" si="11"/>
        <v>Basic</v>
      </c>
      <c r="I105" s="22">
        <f>IF(Table24[[#This Row],[MinCost]] &gt; Table24[[#This Row],[WTP_VND]], 1, 0)</f>
        <v>0</v>
      </c>
      <c r="J105" s="12">
        <f>IF(G105&lt;='RawData'!$D$105,G105,0)</f>
        <v>0</v>
      </c>
    </row>
    <row r="106" spans="1:10" x14ac:dyDescent="0.15">
      <c r="A106" s="11" t="str">
        <f>'RawData'!$A$106</f>
        <v>KH_105</v>
      </c>
      <c r="B106" s="7">
        <f>VLOOKUP(A106, RawData[], 2, 1)</f>
        <v>1.68</v>
      </c>
      <c r="C106" s="4">
        <f>VLOOKUP(A106, RawData[], 4, 1)</f>
        <v>101000</v>
      </c>
      <c r="D106" s="4">
        <f t="shared" si="13"/>
        <v>0</v>
      </c>
      <c r="E106" s="4">
        <f t="shared" si="14"/>
        <v>807800000</v>
      </c>
      <c r="F106" s="4">
        <f t="shared" si="15"/>
        <v>0</v>
      </c>
      <c r="G106" s="7">
        <f t="shared" si="12"/>
        <v>0</v>
      </c>
      <c r="H106" s="7" t="str">
        <f t="shared" si="11"/>
        <v>Basic</v>
      </c>
      <c r="I106" s="22">
        <f>IF(Table24[[#This Row],[MinCost]] &gt; Table24[[#This Row],[WTP_VND]], 1, 0)</f>
        <v>0</v>
      </c>
      <c r="J106" s="12">
        <f>IF(G106&lt;='RawData'!$D$106,G106,0)</f>
        <v>0</v>
      </c>
    </row>
    <row r="107" spans="1:10" x14ac:dyDescent="0.15">
      <c r="A107" s="11" t="str">
        <f>'RawData'!$A$107</f>
        <v>KH_106</v>
      </c>
      <c r="B107" s="7">
        <f>VLOOKUP(A107, RawData[], 2, 1)</f>
        <v>2.81</v>
      </c>
      <c r="C107" s="4">
        <f>VLOOKUP(A107, RawData[], 4, 1)</f>
        <v>116000</v>
      </c>
      <c r="D107" s="4">
        <f t="shared" si="13"/>
        <v>0</v>
      </c>
      <c r="E107" s="4">
        <f t="shared" si="14"/>
        <v>927800000</v>
      </c>
      <c r="F107" s="4">
        <f t="shared" si="15"/>
        <v>0</v>
      </c>
      <c r="G107" s="7">
        <f t="shared" si="12"/>
        <v>0</v>
      </c>
      <c r="H107" s="7" t="str">
        <f t="shared" si="11"/>
        <v>Basic</v>
      </c>
      <c r="I107" s="22">
        <f>IF(Table24[[#This Row],[MinCost]] &gt; Table24[[#This Row],[WTP_VND]], 1, 0)</f>
        <v>0</v>
      </c>
      <c r="J107" s="12">
        <f>IF(G107&lt;='RawData'!$D$107,G107,0)</f>
        <v>0</v>
      </c>
    </row>
    <row r="108" spans="1:10" x14ac:dyDescent="0.15">
      <c r="A108" s="11" t="str">
        <f>'RawData'!$A$108</f>
        <v>KH_107</v>
      </c>
      <c r="B108" s="7">
        <f>VLOOKUP(A108, RawData[], 2, 1)</f>
        <v>0.92</v>
      </c>
      <c r="C108" s="4">
        <f>VLOOKUP(A108, RawData[], 4, 1)</f>
        <v>85000</v>
      </c>
      <c r="D108" s="4">
        <f t="shared" si="13"/>
        <v>0</v>
      </c>
      <c r="E108" s="4">
        <f t="shared" si="14"/>
        <v>679800000</v>
      </c>
      <c r="F108" s="4">
        <f t="shared" si="15"/>
        <v>0</v>
      </c>
      <c r="G108" s="7">
        <f t="shared" si="12"/>
        <v>0</v>
      </c>
      <c r="H108" s="7" t="str">
        <f t="shared" si="11"/>
        <v>Basic</v>
      </c>
      <c r="I108" s="22">
        <f>IF(Table24[[#This Row],[MinCost]] &gt; Table24[[#This Row],[WTP_VND]], 1, 0)</f>
        <v>0</v>
      </c>
      <c r="J108" s="12">
        <f>IF(G108&lt;='RawData'!$D$108,G108,0)</f>
        <v>0</v>
      </c>
    </row>
    <row r="109" spans="1:10" x14ac:dyDescent="0.15">
      <c r="A109" s="11" t="str">
        <f>'RawData'!$A$109</f>
        <v>KH_108</v>
      </c>
      <c r="B109" s="7">
        <f>VLOOKUP(A109, RawData[], 2, 1)</f>
        <v>19.84</v>
      </c>
      <c r="C109" s="4">
        <f>VLOOKUP(A109, RawData[], 4, 1)</f>
        <v>198000</v>
      </c>
      <c r="D109" s="4">
        <f t="shared" si="13"/>
        <v>78720</v>
      </c>
      <c r="E109" s="4">
        <f t="shared" si="14"/>
        <v>1583800000</v>
      </c>
      <c r="F109" s="4">
        <f t="shared" si="15"/>
        <v>0</v>
      </c>
      <c r="G109" s="7">
        <f t="shared" si="12"/>
        <v>0</v>
      </c>
      <c r="H109" s="7" t="str">
        <f t="shared" si="11"/>
        <v>Unlimited</v>
      </c>
      <c r="I109" s="22">
        <f>IF(Table24[[#This Row],[MinCost]] &gt; Table24[[#This Row],[WTP_VND]], 1, 0)</f>
        <v>0</v>
      </c>
      <c r="J109" s="12">
        <f>IF(G109&lt;='RawData'!$D$109,G109,0)</f>
        <v>0</v>
      </c>
    </row>
    <row r="110" spans="1:10" x14ac:dyDescent="0.15">
      <c r="A110" s="11" t="str">
        <f>'RawData'!$A$110</f>
        <v>KH_109</v>
      </c>
      <c r="B110" s="7">
        <f>VLOOKUP(A110, RawData[], 2, 1)</f>
        <v>0.22</v>
      </c>
      <c r="C110" s="4">
        <f>VLOOKUP(A110, RawData[], 4, 1)</f>
        <v>70000</v>
      </c>
      <c r="D110" s="4">
        <f t="shared" si="13"/>
        <v>0</v>
      </c>
      <c r="E110" s="4">
        <f t="shared" si="14"/>
        <v>559800000</v>
      </c>
      <c r="F110" s="4">
        <f t="shared" si="15"/>
        <v>0</v>
      </c>
      <c r="G110" s="7">
        <f t="shared" si="12"/>
        <v>0</v>
      </c>
      <c r="H110" s="7" t="str">
        <f t="shared" si="11"/>
        <v>Basic</v>
      </c>
      <c r="I110" s="22">
        <f>IF(Table24[[#This Row],[MinCost]] &gt; Table24[[#This Row],[WTP_VND]], 1, 0)</f>
        <v>0</v>
      </c>
      <c r="J110" s="12">
        <f>IF(G110&lt;='RawData'!$D$110,G110,0)</f>
        <v>0</v>
      </c>
    </row>
    <row r="111" spans="1:10" x14ac:dyDescent="0.15">
      <c r="A111" s="11" t="str">
        <f>'RawData'!$A$111</f>
        <v>KH_110</v>
      </c>
      <c r="B111" s="7">
        <f>VLOOKUP(A111, RawData[], 2, 1)</f>
        <v>101.52</v>
      </c>
      <c r="C111" s="4">
        <f>VLOOKUP(A111, RawData[], 4, 1)</f>
        <v>606000</v>
      </c>
      <c r="D111" s="4">
        <f t="shared" si="13"/>
        <v>732160</v>
      </c>
      <c r="E111" s="4">
        <f t="shared" si="14"/>
        <v>4847800000</v>
      </c>
      <c r="F111" s="4">
        <f t="shared" si="15"/>
        <v>0</v>
      </c>
      <c r="G111" s="7">
        <f t="shared" si="12"/>
        <v>0</v>
      </c>
      <c r="H111" s="7" t="str">
        <f t="shared" si="11"/>
        <v>Unlimited</v>
      </c>
      <c r="I111" s="22">
        <f>IF(Table24[[#This Row],[MinCost]] &gt; Table24[[#This Row],[WTP_VND]], 1, 0)</f>
        <v>0</v>
      </c>
      <c r="J111" s="12">
        <f>IF(G111&lt;='RawData'!$D$111,G111,0)</f>
        <v>0</v>
      </c>
    </row>
    <row r="112" spans="1:10" x14ac:dyDescent="0.15">
      <c r="A112" s="11" t="str">
        <f>'RawData'!$A$112</f>
        <v>KH_111</v>
      </c>
      <c r="B112" s="7">
        <f>VLOOKUP(A112, RawData[], 2, 1)</f>
        <v>5.49</v>
      </c>
      <c r="C112" s="4">
        <f>VLOOKUP(A112, RawData[], 4, 1)</f>
        <v>153000</v>
      </c>
      <c r="D112" s="4">
        <f t="shared" si="13"/>
        <v>0</v>
      </c>
      <c r="E112" s="4">
        <f t="shared" si="14"/>
        <v>1223800000</v>
      </c>
      <c r="F112" s="4">
        <f t="shared" si="15"/>
        <v>0</v>
      </c>
      <c r="G112" s="7">
        <f t="shared" si="12"/>
        <v>0</v>
      </c>
      <c r="H112" s="7" t="str">
        <f t="shared" si="11"/>
        <v>Basic</v>
      </c>
      <c r="I112" s="22">
        <f>IF(Table24[[#This Row],[MinCost]] &gt; Table24[[#This Row],[WTP_VND]], 1, 0)</f>
        <v>0</v>
      </c>
      <c r="J112" s="12">
        <f>IF(G112&lt;='RawData'!$D$112,G112,0)</f>
        <v>0</v>
      </c>
    </row>
    <row r="113" spans="1:10" x14ac:dyDescent="0.15">
      <c r="A113" s="11" t="str">
        <f>'RawData'!$A$113</f>
        <v>KH_112</v>
      </c>
      <c r="B113" s="7">
        <f>VLOOKUP(A113, RawData[], 2, 1)</f>
        <v>28.64</v>
      </c>
      <c r="C113" s="4">
        <f>VLOOKUP(A113, RawData[], 4, 1)</f>
        <v>243000</v>
      </c>
      <c r="D113" s="4">
        <f t="shared" si="13"/>
        <v>149120</v>
      </c>
      <c r="E113" s="4">
        <f t="shared" si="14"/>
        <v>1943800000</v>
      </c>
      <c r="F113" s="4">
        <f t="shared" si="15"/>
        <v>0</v>
      </c>
      <c r="G113" s="7">
        <f t="shared" si="12"/>
        <v>0</v>
      </c>
      <c r="H113" s="7" t="str">
        <f t="shared" si="11"/>
        <v>Unlimited</v>
      </c>
      <c r="I113" s="22">
        <f>IF(Table24[[#This Row],[MinCost]] &gt; Table24[[#This Row],[WTP_VND]], 1, 0)</f>
        <v>0</v>
      </c>
      <c r="J113" s="12">
        <f>IF(G113&lt;='RawData'!$D$113,G113,0)</f>
        <v>0</v>
      </c>
    </row>
    <row r="114" spans="1:10" x14ac:dyDescent="0.15">
      <c r="A114" s="11" t="str">
        <f>'RawData'!$A$114</f>
        <v>KH_113</v>
      </c>
      <c r="B114" s="7">
        <f>VLOOKUP(A114, RawData[], 2, 1)</f>
        <v>1.51</v>
      </c>
      <c r="C114" s="4">
        <f>VLOOKUP(A114, RawData[], 4, 1)</f>
        <v>97000</v>
      </c>
      <c r="D114" s="4">
        <f t="shared" si="13"/>
        <v>0</v>
      </c>
      <c r="E114" s="4">
        <f t="shared" si="14"/>
        <v>775800000</v>
      </c>
      <c r="F114" s="4">
        <f t="shared" si="15"/>
        <v>0</v>
      </c>
      <c r="G114" s="7">
        <f t="shared" si="12"/>
        <v>0</v>
      </c>
      <c r="H114" s="7" t="str">
        <f t="shared" si="11"/>
        <v>Basic</v>
      </c>
      <c r="I114" s="22">
        <f>IF(Table24[[#This Row],[MinCost]] &gt; Table24[[#This Row],[WTP_VND]], 1, 0)</f>
        <v>0</v>
      </c>
      <c r="J114" s="12">
        <f>IF(G114&lt;='RawData'!$D$114,G114,0)</f>
        <v>0</v>
      </c>
    </row>
    <row r="115" spans="1:10" x14ac:dyDescent="0.15">
      <c r="A115" s="11" t="str">
        <f>'RawData'!$A$115</f>
        <v>KH_114</v>
      </c>
      <c r="B115" s="7">
        <f>VLOOKUP(A115, RawData[], 2, 1)</f>
        <v>3.39</v>
      </c>
      <c r="C115" s="4">
        <f>VLOOKUP(A115, RawData[], 4, 1)</f>
        <v>77000</v>
      </c>
      <c r="D115" s="4">
        <f t="shared" si="13"/>
        <v>0</v>
      </c>
      <c r="E115" s="4">
        <f t="shared" si="14"/>
        <v>615800000</v>
      </c>
      <c r="F115" s="4">
        <f t="shared" si="15"/>
        <v>0</v>
      </c>
      <c r="G115" s="7">
        <f t="shared" si="12"/>
        <v>0</v>
      </c>
      <c r="H115" s="7" t="str">
        <f t="shared" si="11"/>
        <v>Basic</v>
      </c>
      <c r="I115" s="22">
        <f>IF(Table24[[#This Row],[MinCost]] &gt; Table24[[#This Row],[WTP_VND]], 1, 0)</f>
        <v>0</v>
      </c>
      <c r="J115" s="12">
        <f>IF(G115&lt;='RawData'!$D$115,G115,0)</f>
        <v>0</v>
      </c>
    </row>
    <row r="116" spans="1:10" x14ac:dyDescent="0.15">
      <c r="A116" s="11" t="str">
        <f>'RawData'!$A$116</f>
        <v>KH_115</v>
      </c>
      <c r="B116" s="7">
        <f>VLOOKUP(A116, RawData[], 2, 1)</f>
        <v>4.6399999999999997</v>
      </c>
      <c r="C116" s="4">
        <f>VLOOKUP(A116, RawData[], 4, 1)</f>
        <v>116000</v>
      </c>
      <c r="D116" s="4">
        <f t="shared" si="13"/>
        <v>0</v>
      </c>
      <c r="E116" s="4">
        <f t="shared" si="14"/>
        <v>927800000</v>
      </c>
      <c r="F116" s="4">
        <f t="shared" si="15"/>
        <v>0</v>
      </c>
      <c r="G116" s="7">
        <f t="shared" si="12"/>
        <v>0</v>
      </c>
      <c r="H116" s="7" t="str">
        <f t="shared" si="11"/>
        <v>Basic</v>
      </c>
      <c r="I116" s="22">
        <f>IF(Table24[[#This Row],[MinCost]] &gt; Table24[[#This Row],[WTP_VND]], 1, 0)</f>
        <v>0</v>
      </c>
      <c r="J116" s="12">
        <f>IF(G116&lt;='RawData'!$D$116,G116,0)</f>
        <v>0</v>
      </c>
    </row>
    <row r="117" spans="1:10" x14ac:dyDescent="0.15">
      <c r="A117" s="11" t="str">
        <f>'RawData'!$A$117</f>
        <v>KH_116</v>
      </c>
      <c r="B117" s="7">
        <f>VLOOKUP(A117, RawData[], 2, 1)</f>
        <v>118.73</v>
      </c>
      <c r="C117" s="4">
        <f>VLOOKUP(A117, RawData[], 4, 1)</f>
        <v>657000</v>
      </c>
      <c r="D117" s="4">
        <f t="shared" si="13"/>
        <v>869840</v>
      </c>
      <c r="E117" s="4">
        <f t="shared" si="14"/>
        <v>5255800000</v>
      </c>
      <c r="F117" s="4">
        <f t="shared" si="15"/>
        <v>0</v>
      </c>
      <c r="G117" s="7">
        <f t="shared" si="12"/>
        <v>0</v>
      </c>
      <c r="H117" s="7" t="str">
        <f t="shared" si="11"/>
        <v>Unlimited</v>
      </c>
      <c r="I117" s="22">
        <f>IF(Table24[[#This Row],[MinCost]] &gt; Table24[[#This Row],[WTP_VND]], 1, 0)</f>
        <v>0</v>
      </c>
      <c r="J117" s="12">
        <f>IF(G117&lt;='RawData'!$D$117,G117,0)</f>
        <v>0</v>
      </c>
    </row>
    <row r="118" spans="1:10" x14ac:dyDescent="0.15">
      <c r="A118" s="11" t="str">
        <f>'RawData'!$A$118</f>
        <v>KH_117</v>
      </c>
      <c r="B118" s="7">
        <f>VLOOKUP(A118, RawData[], 2, 1)</f>
        <v>86.57</v>
      </c>
      <c r="C118" s="4">
        <f>VLOOKUP(A118, RawData[], 4, 1)</f>
        <v>536000</v>
      </c>
      <c r="D118" s="4">
        <f t="shared" si="13"/>
        <v>612560</v>
      </c>
      <c r="E118" s="4">
        <f t="shared" si="14"/>
        <v>4287800000</v>
      </c>
      <c r="F118" s="4">
        <f t="shared" si="15"/>
        <v>0</v>
      </c>
      <c r="G118" s="7">
        <f t="shared" si="12"/>
        <v>0</v>
      </c>
      <c r="H118" s="7" t="str">
        <f t="shared" si="11"/>
        <v>Unlimited</v>
      </c>
      <c r="I118" s="22">
        <f>IF(Table24[[#This Row],[MinCost]] &gt; Table24[[#This Row],[WTP_VND]], 1, 0)</f>
        <v>0</v>
      </c>
      <c r="J118" s="12">
        <f>IF(G118&lt;='RawData'!$D$118,G118,0)</f>
        <v>0</v>
      </c>
    </row>
    <row r="119" spans="1:10" x14ac:dyDescent="0.15">
      <c r="A119" s="11" t="str">
        <f>'RawData'!$A$119</f>
        <v>KH_118</v>
      </c>
      <c r="B119" s="7">
        <f>VLOOKUP(A119, RawData[], 2, 1)</f>
        <v>3.64</v>
      </c>
      <c r="C119" s="4">
        <f>VLOOKUP(A119, RawData[], 4, 1)</f>
        <v>102000</v>
      </c>
      <c r="D119" s="4">
        <f t="shared" si="13"/>
        <v>0</v>
      </c>
      <c r="E119" s="4">
        <f t="shared" si="14"/>
        <v>815800000</v>
      </c>
      <c r="F119" s="4">
        <f t="shared" si="15"/>
        <v>0</v>
      </c>
      <c r="G119" s="7">
        <f t="shared" si="12"/>
        <v>0</v>
      </c>
      <c r="H119" s="7" t="str">
        <f t="shared" si="11"/>
        <v>Basic</v>
      </c>
      <c r="I119" s="22">
        <f>IF(Table24[[#This Row],[MinCost]] &gt; Table24[[#This Row],[WTP_VND]], 1, 0)</f>
        <v>0</v>
      </c>
      <c r="J119" s="12">
        <f>IF(G119&lt;='RawData'!$D$119,G119,0)</f>
        <v>0</v>
      </c>
    </row>
    <row r="120" spans="1:10" x14ac:dyDescent="0.15">
      <c r="A120" s="11" t="str">
        <f>'RawData'!$A$120</f>
        <v>KH_119</v>
      </c>
      <c r="B120" s="7">
        <f>VLOOKUP(A120, RawData[], 2, 1)</f>
        <v>25.71</v>
      </c>
      <c r="C120" s="4">
        <f>VLOOKUP(A120, RawData[], 4, 1)</f>
        <v>255000</v>
      </c>
      <c r="D120" s="4">
        <f t="shared" si="13"/>
        <v>125680</v>
      </c>
      <c r="E120" s="4">
        <f t="shared" si="14"/>
        <v>2039800000</v>
      </c>
      <c r="F120" s="4">
        <f t="shared" si="15"/>
        <v>0</v>
      </c>
      <c r="G120" s="7">
        <f t="shared" si="12"/>
        <v>0</v>
      </c>
      <c r="H120" s="7" t="str">
        <f t="shared" si="11"/>
        <v>Unlimited</v>
      </c>
      <c r="I120" s="22">
        <f>IF(Table24[[#This Row],[MinCost]] &gt; Table24[[#This Row],[WTP_VND]], 1, 0)</f>
        <v>0</v>
      </c>
      <c r="J120" s="12">
        <f>IF(G120&lt;='RawData'!$D$120,G120,0)</f>
        <v>0</v>
      </c>
    </row>
    <row r="121" spans="1:10" x14ac:dyDescent="0.15">
      <c r="A121" s="11" t="str">
        <f>'RawData'!$A$121</f>
        <v>KH_120</v>
      </c>
      <c r="B121" s="7">
        <f>VLOOKUP(A121, RawData[], 2, 1)</f>
        <v>0.47</v>
      </c>
      <c r="C121" s="4">
        <f>VLOOKUP(A121, RawData[], 4, 1)</f>
        <v>95000</v>
      </c>
      <c r="D121" s="4">
        <f t="shared" si="13"/>
        <v>0</v>
      </c>
      <c r="E121" s="4">
        <f t="shared" si="14"/>
        <v>759800000</v>
      </c>
      <c r="F121" s="4">
        <f t="shared" si="15"/>
        <v>0</v>
      </c>
      <c r="G121" s="7">
        <f t="shared" si="12"/>
        <v>0</v>
      </c>
      <c r="H121" s="7" t="str">
        <f t="shared" si="11"/>
        <v>Basic</v>
      </c>
      <c r="I121" s="22">
        <f>IF(Table24[[#This Row],[MinCost]] &gt; Table24[[#This Row],[WTP_VND]], 1, 0)</f>
        <v>0</v>
      </c>
      <c r="J121" s="12">
        <f>IF(G121&lt;='RawData'!$D$121,G121,0)</f>
        <v>0</v>
      </c>
    </row>
    <row r="122" spans="1:10" x14ac:dyDescent="0.15">
      <c r="A122" s="11" t="str">
        <f>'RawData'!$A$122</f>
        <v>KH_121</v>
      </c>
      <c r="B122" s="7">
        <f>VLOOKUP(A122, RawData[], 2, 1)</f>
        <v>6.49</v>
      </c>
      <c r="C122" s="4">
        <f>VLOOKUP(A122, RawData[], 4, 1)</f>
        <v>110000</v>
      </c>
      <c r="D122" s="4">
        <f t="shared" si="13"/>
        <v>0</v>
      </c>
      <c r="E122" s="4">
        <f t="shared" si="14"/>
        <v>879800000</v>
      </c>
      <c r="F122" s="4">
        <f t="shared" si="15"/>
        <v>0</v>
      </c>
      <c r="G122" s="7">
        <f t="shared" si="12"/>
        <v>0</v>
      </c>
      <c r="H122" s="7" t="str">
        <f t="shared" si="11"/>
        <v>Basic</v>
      </c>
      <c r="I122" s="22">
        <f>IF(Table24[[#This Row],[MinCost]] &gt; Table24[[#This Row],[WTP_VND]], 1, 0)</f>
        <v>0</v>
      </c>
      <c r="J122" s="12">
        <f>IF(G122&lt;='RawData'!$D$122,G122,0)</f>
        <v>0</v>
      </c>
    </row>
    <row r="123" spans="1:10" x14ac:dyDescent="0.15">
      <c r="A123" s="11" t="str">
        <f>'RawData'!$A$123</f>
        <v>KH_122</v>
      </c>
      <c r="B123" s="7">
        <f>VLOOKUP(A123, RawData[], 2, 1)</f>
        <v>7.31</v>
      </c>
      <c r="C123" s="4">
        <f>VLOOKUP(A123, RawData[], 4, 1)</f>
        <v>124000</v>
      </c>
      <c r="D123" s="4">
        <f t="shared" si="13"/>
        <v>0</v>
      </c>
      <c r="E123" s="4">
        <f t="shared" si="14"/>
        <v>991800000</v>
      </c>
      <c r="F123" s="4">
        <f t="shared" si="15"/>
        <v>0</v>
      </c>
      <c r="G123" s="7">
        <f t="shared" si="12"/>
        <v>0</v>
      </c>
      <c r="H123" s="7" t="str">
        <f t="shared" si="11"/>
        <v>Basic</v>
      </c>
      <c r="I123" s="22">
        <f>IF(Table24[[#This Row],[MinCost]] &gt; Table24[[#This Row],[WTP_VND]], 1, 0)</f>
        <v>0</v>
      </c>
      <c r="J123" s="12">
        <f>IF(G123&lt;='RawData'!$D$123,G123,0)</f>
        <v>0</v>
      </c>
    </row>
    <row r="124" spans="1:10" x14ac:dyDescent="0.15">
      <c r="A124" s="11" t="str">
        <f>'RawData'!$A$124</f>
        <v>KH_123</v>
      </c>
      <c r="B124" s="7">
        <f>VLOOKUP(A124, RawData[], 2, 1)</f>
        <v>6.6</v>
      </c>
      <c r="C124" s="4">
        <f>VLOOKUP(A124, RawData[], 4, 1)</f>
        <v>115000</v>
      </c>
      <c r="D124" s="4">
        <f t="shared" si="13"/>
        <v>0</v>
      </c>
      <c r="E124" s="4">
        <f t="shared" si="14"/>
        <v>919800000</v>
      </c>
      <c r="F124" s="4">
        <f t="shared" si="15"/>
        <v>0</v>
      </c>
      <c r="G124" s="7">
        <f t="shared" si="12"/>
        <v>0</v>
      </c>
      <c r="H124" s="7" t="str">
        <f t="shared" si="11"/>
        <v>Basic</v>
      </c>
      <c r="I124" s="22">
        <f>IF(Table24[[#This Row],[MinCost]] &gt; Table24[[#This Row],[WTP_VND]], 1, 0)</f>
        <v>0</v>
      </c>
      <c r="J124" s="12">
        <f>IF(G124&lt;='RawData'!$D$124,G124,0)</f>
        <v>0</v>
      </c>
    </row>
    <row r="125" spans="1:10" x14ac:dyDescent="0.15">
      <c r="A125" s="11" t="str">
        <f>'RawData'!$A$125</f>
        <v>KH_124</v>
      </c>
      <c r="B125" s="7">
        <f>VLOOKUP(A125, RawData[], 2, 1)</f>
        <v>5.48</v>
      </c>
      <c r="C125" s="4">
        <f>VLOOKUP(A125, RawData[], 4, 1)</f>
        <v>139000</v>
      </c>
      <c r="D125" s="4">
        <f t="shared" si="13"/>
        <v>0</v>
      </c>
      <c r="E125" s="4">
        <f t="shared" si="14"/>
        <v>1111800000</v>
      </c>
      <c r="F125" s="4">
        <f t="shared" si="15"/>
        <v>0</v>
      </c>
      <c r="G125" s="7">
        <f t="shared" si="12"/>
        <v>0</v>
      </c>
      <c r="H125" s="7" t="str">
        <f t="shared" si="11"/>
        <v>Basic</v>
      </c>
      <c r="I125" s="22">
        <f>IF(Table24[[#This Row],[MinCost]] &gt; Table24[[#This Row],[WTP_VND]], 1, 0)</f>
        <v>0</v>
      </c>
      <c r="J125" s="12">
        <f>IF(G125&lt;='RawData'!$D$125,G125,0)</f>
        <v>0</v>
      </c>
    </row>
    <row r="126" spans="1:10" x14ac:dyDescent="0.15">
      <c r="A126" s="11" t="str">
        <f>'RawData'!$A$126</f>
        <v>KH_125</v>
      </c>
      <c r="B126" s="7">
        <f>VLOOKUP(A126, RawData[], 2, 1)</f>
        <v>2.15</v>
      </c>
      <c r="C126" s="4">
        <f>VLOOKUP(A126, RawData[], 4, 1)</f>
        <v>105000</v>
      </c>
      <c r="D126" s="4">
        <f t="shared" si="13"/>
        <v>0</v>
      </c>
      <c r="E126" s="4">
        <f t="shared" si="14"/>
        <v>839800000</v>
      </c>
      <c r="F126" s="4">
        <f t="shared" si="15"/>
        <v>0</v>
      </c>
      <c r="G126" s="7">
        <f t="shared" si="12"/>
        <v>0</v>
      </c>
      <c r="H126" s="7" t="str">
        <f t="shared" si="11"/>
        <v>Basic</v>
      </c>
      <c r="I126" s="22">
        <f>IF(Table24[[#This Row],[MinCost]] &gt; Table24[[#This Row],[WTP_VND]], 1, 0)</f>
        <v>0</v>
      </c>
      <c r="J126" s="12">
        <f>IF(G126&lt;='RawData'!$D$126,G126,0)</f>
        <v>0</v>
      </c>
    </row>
    <row r="127" spans="1:10" x14ac:dyDescent="0.15">
      <c r="A127" s="11" t="str">
        <f>'RawData'!$A$127</f>
        <v>KH_126</v>
      </c>
      <c r="B127" s="7">
        <f>VLOOKUP(A127, RawData[], 2, 1)</f>
        <v>28.28</v>
      </c>
      <c r="C127" s="4">
        <f>VLOOKUP(A127, RawData[], 4, 1)</f>
        <v>242000</v>
      </c>
      <c r="D127" s="4">
        <f t="shared" si="13"/>
        <v>146240</v>
      </c>
      <c r="E127" s="4">
        <f t="shared" si="14"/>
        <v>1935800000</v>
      </c>
      <c r="F127" s="4">
        <f t="shared" si="15"/>
        <v>0</v>
      </c>
      <c r="G127" s="7">
        <f t="shared" si="12"/>
        <v>0</v>
      </c>
      <c r="H127" s="7" t="str">
        <f t="shared" si="11"/>
        <v>Unlimited</v>
      </c>
      <c r="I127" s="22">
        <f>IF(Table24[[#This Row],[MinCost]] &gt; Table24[[#This Row],[WTP_VND]], 1, 0)</f>
        <v>0</v>
      </c>
      <c r="J127" s="12">
        <f>IF(G127&lt;='RawData'!$D$127,G127,0)</f>
        <v>0</v>
      </c>
    </row>
    <row r="128" spans="1:10" x14ac:dyDescent="0.15">
      <c r="A128" s="11" t="str">
        <f>'RawData'!$A$128</f>
        <v>KH_127</v>
      </c>
      <c r="B128" s="7">
        <f>VLOOKUP(A128, RawData[], 2, 1)</f>
        <v>70.7</v>
      </c>
      <c r="C128" s="4">
        <f>VLOOKUP(A128, RawData[], 4, 1)</f>
        <v>434000</v>
      </c>
      <c r="D128" s="4">
        <f t="shared" si="13"/>
        <v>485600</v>
      </c>
      <c r="E128" s="4">
        <f t="shared" si="14"/>
        <v>3471800000</v>
      </c>
      <c r="F128" s="4">
        <f t="shared" si="15"/>
        <v>0</v>
      </c>
      <c r="G128" s="7">
        <f t="shared" si="12"/>
        <v>0</v>
      </c>
      <c r="H128" s="7" t="str">
        <f t="shared" si="11"/>
        <v>Unlimited</v>
      </c>
      <c r="I128" s="22">
        <f>IF(Table24[[#This Row],[MinCost]] &gt; Table24[[#This Row],[WTP_VND]], 1, 0)</f>
        <v>0</v>
      </c>
      <c r="J128" s="12">
        <f>IF(G128&lt;='RawData'!$D$128,G128,0)</f>
        <v>0</v>
      </c>
    </row>
    <row r="129" spans="1:10" x14ac:dyDescent="0.15">
      <c r="A129" s="11" t="str">
        <f>'RawData'!$A$129</f>
        <v>KH_128</v>
      </c>
      <c r="B129" s="7">
        <f>VLOOKUP(A129, RawData[], 2, 1)</f>
        <v>2.41</v>
      </c>
      <c r="C129" s="4">
        <f>VLOOKUP(A129, RawData[], 4, 1)</f>
        <v>107000</v>
      </c>
      <c r="D129" s="4">
        <f t="shared" si="13"/>
        <v>0</v>
      </c>
      <c r="E129" s="4">
        <f t="shared" si="14"/>
        <v>855800000</v>
      </c>
      <c r="F129" s="4">
        <f t="shared" si="15"/>
        <v>0</v>
      </c>
      <c r="G129" s="7">
        <f t="shared" si="12"/>
        <v>0</v>
      </c>
      <c r="H129" s="7" t="str">
        <f t="shared" si="11"/>
        <v>Basic</v>
      </c>
      <c r="I129" s="22">
        <f>IF(Table24[[#This Row],[MinCost]] &gt; Table24[[#This Row],[WTP_VND]], 1, 0)</f>
        <v>0</v>
      </c>
      <c r="J129" s="12">
        <f>IF(G129&lt;='RawData'!$D$129,G129,0)</f>
        <v>0</v>
      </c>
    </row>
    <row r="130" spans="1:10" x14ac:dyDescent="0.15">
      <c r="A130" s="11" t="str">
        <f>'RawData'!$A$130</f>
        <v>KH_129</v>
      </c>
      <c r="B130" s="7">
        <f>VLOOKUP(A130, RawData[], 2, 1)</f>
        <v>104.25</v>
      </c>
      <c r="C130" s="4">
        <f>VLOOKUP(A130, RawData[], 4, 1)</f>
        <v>592000</v>
      </c>
      <c r="D130" s="4">
        <f t="shared" ref="D130:D161" si="16">$M$7 + $M$10 * (MAX(0,B130-$N$7))</f>
        <v>754000</v>
      </c>
      <c r="E130" s="4">
        <f t="shared" ref="E130:E161" si="17">$M$8 + $M$10 * (MAX(0,C130-$N$8))</f>
        <v>4735800000</v>
      </c>
      <c r="F130" s="4">
        <f t="shared" ref="F130:F161" si="18">$M$9 + $M$10 * (MAX(0,D130-$N$9))</f>
        <v>0</v>
      </c>
      <c r="G130" s="7">
        <f t="shared" si="12"/>
        <v>0</v>
      </c>
      <c r="H130" s="7" t="str">
        <f t="shared" ref="H130:H193" si="19">IF(G130=D130,"Basic",IF(G130=E130,"Advanced","Unlimited"))</f>
        <v>Unlimited</v>
      </c>
      <c r="I130" s="22">
        <f>IF(Table24[[#This Row],[MinCost]] &gt; Table24[[#This Row],[WTP_VND]], 1, 0)</f>
        <v>0</v>
      </c>
      <c r="J130" s="12">
        <f>IF(G130&lt;='RawData'!$D$130,G130,0)</f>
        <v>0</v>
      </c>
    </row>
    <row r="131" spans="1:10" x14ac:dyDescent="0.15">
      <c r="A131" s="11" t="str">
        <f>'RawData'!$A$131</f>
        <v>KH_130</v>
      </c>
      <c r="B131" s="7">
        <f>VLOOKUP(A131, RawData[], 2, 1)</f>
        <v>6.45</v>
      </c>
      <c r="C131" s="4">
        <f>VLOOKUP(A131, RawData[], 4, 1)</f>
        <v>119000</v>
      </c>
      <c r="D131" s="4">
        <f t="shared" si="16"/>
        <v>0</v>
      </c>
      <c r="E131" s="4">
        <f t="shared" si="17"/>
        <v>951800000</v>
      </c>
      <c r="F131" s="4">
        <f t="shared" si="18"/>
        <v>0</v>
      </c>
      <c r="G131" s="7">
        <f t="shared" ref="G131:G194" si="20">MIN(D131:F131)</f>
        <v>0</v>
      </c>
      <c r="H131" s="7" t="str">
        <f t="shared" si="19"/>
        <v>Basic</v>
      </c>
      <c r="I131" s="22">
        <f>IF(Table24[[#This Row],[MinCost]] &gt; Table24[[#This Row],[WTP_VND]], 1, 0)</f>
        <v>0</v>
      </c>
      <c r="J131" s="12">
        <f>IF(G131&lt;='RawData'!$D$131,G131,0)</f>
        <v>0</v>
      </c>
    </row>
    <row r="132" spans="1:10" x14ac:dyDescent="0.15">
      <c r="A132" s="11" t="str">
        <f>'RawData'!$A$132</f>
        <v>KH_131</v>
      </c>
      <c r="B132" s="7">
        <f>VLOOKUP(A132, RawData[], 2, 1)</f>
        <v>4.1900000000000004</v>
      </c>
      <c r="C132" s="4">
        <f>VLOOKUP(A132, RawData[], 4, 1)</f>
        <v>114000</v>
      </c>
      <c r="D132" s="4">
        <f t="shared" si="16"/>
        <v>0</v>
      </c>
      <c r="E132" s="4">
        <f t="shared" si="17"/>
        <v>911800000</v>
      </c>
      <c r="F132" s="4">
        <f t="shared" si="18"/>
        <v>0</v>
      </c>
      <c r="G132" s="7">
        <f t="shared" si="20"/>
        <v>0</v>
      </c>
      <c r="H132" s="7" t="str">
        <f t="shared" si="19"/>
        <v>Basic</v>
      </c>
      <c r="I132" s="22">
        <f>IF(Table24[[#This Row],[MinCost]] &gt; Table24[[#This Row],[WTP_VND]], 1, 0)</f>
        <v>0</v>
      </c>
      <c r="J132" s="12">
        <f>IF(G132&lt;='RawData'!$D$132,G132,0)</f>
        <v>0</v>
      </c>
    </row>
    <row r="133" spans="1:10" x14ac:dyDescent="0.15">
      <c r="A133" s="11" t="str">
        <f>'RawData'!$A$133</f>
        <v>KH_132</v>
      </c>
      <c r="B133" s="7">
        <f>VLOOKUP(A133, RawData[], 2, 1)</f>
        <v>4.3099999999999996</v>
      </c>
      <c r="C133" s="4">
        <f>VLOOKUP(A133, RawData[], 4, 1)</f>
        <v>98000</v>
      </c>
      <c r="D133" s="4">
        <f t="shared" si="16"/>
        <v>0</v>
      </c>
      <c r="E133" s="4">
        <f t="shared" si="17"/>
        <v>783800000</v>
      </c>
      <c r="F133" s="4">
        <f t="shared" si="18"/>
        <v>0</v>
      </c>
      <c r="G133" s="7">
        <f t="shared" si="20"/>
        <v>0</v>
      </c>
      <c r="H133" s="7" t="str">
        <f t="shared" si="19"/>
        <v>Basic</v>
      </c>
      <c r="I133" s="22">
        <f>IF(Table24[[#This Row],[MinCost]] &gt; Table24[[#This Row],[WTP_VND]], 1, 0)</f>
        <v>0</v>
      </c>
      <c r="J133" s="12">
        <f>IF(G133&lt;='RawData'!$D$133,G133,0)</f>
        <v>0</v>
      </c>
    </row>
    <row r="134" spans="1:10" x14ac:dyDescent="0.15">
      <c r="A134" s="11" t="str">
        <f>'RawData'!$A$134</f>
        <v>KH_133</v>
      </c>
      <c r="B134" s="7">
        <f>VLOOKUP(A134, RawData[], 2, 1)</f>
        <v>14.48</v>
      </c>
      <c r="C134" s="4">
        <f>VLOOKUP(A134, RawData[], 4, 1)</f>
        <v>179000</v>
      </c>
      <c r="D134" s="4">
        <f t="shared" si="16"/>
        <v>35840</v>
      </c>
      <c r="E134" s="4">
        <f t="shared" si="17"/>
        <v>1431800000</v>
      </c>
      <c r="F134" s="4">
        <f t="shared" si="18"/>
        <v>0</v>
      </c>
      <c r="G134" s="7">
        <f t="shared" si="20"/>
        <v>0</v>
      </c>
      <c r="H134" s="7" t="str">
        <f t="shared" si="19"/>
        <v>Unlimited</v>
      </c>
      <c r="I134" s="22">
        <f>IF(Table24[[#This Row],[MinCost]] &gt; Table24[[#This Row],[WTP_VND]], 1, 0)</f>
        <v>0</v>
      </c>
      <c r="J134" s="12">
        <f>IF(G134&lt;='RawData'!$D$134,G134,0)</f>
        <v>0</v>
      </c>
    </row>
    <row r="135" spans="1:10" x14ac:dyDescent="0.15">
      <c r="A135" s="11" t="str">
        <f>'RawData'!$A$135</f>
        <v>KH_134</v>
      </c>
      <c r="B135" s="7">
        <f>VLOOKUP(A135, RawData[], 2, 1)</f>
        <v>6.35</v>
      </c>
      <c r="C135" s="4">
        <f>VLOOKUP(A135, RawData[], 4, 1)</f>
        <v>127000</v>
      </c>
      <c r="D135" s="4">
        <f t="shared" si="16"/>
        <v>0</v>
      </c>
      <c r="E135" s="4">
        <f t="shared" si="17"/>
        <v>1015800000</v>
      </c>
      <c r="F135" s="4">
        <f t="shared" si="18"/>
        <v>0</v>
      </c>
      <c r="G135" s="7">
        <f t="shared" si="20"/>
        <v>0</v>
      </c>
      <c r="H135" s="7" t="str">
        <f t="shared" si="19"/>
        <v>Basic</v>
      </c>
      <c r="I135" s="22">
        <f>IF(Table24[[#This Row],[MinCost]] &gt; Table24[[#This Row],[WTP_VND]], 1, 0)</f>
        <v>0</v>
      </c>
      <c r="J135" s="12">
        <f>IF(G135&lt;='RawData'!$D$135,G135,0)</f>
        <v>0</v>
      </c>
    </row>
    <row r="136" spans="1:10" x14ac:dyDescent="0.15">
      <c r="A136" s="11" t="str">
        <f>'RawData'!$A$136</f>
        <v>KH_135</v>
      </c>
      <c r="B136" s="7">
        <f>VLOOKUP(A136, RawData[], 2, 1)</f>
        <v>9.94</v>
      </c>
      <c r="C136" s="4">
        <f>VLOOKUP(A136, RawData[], 4, 1)</f>
        <v>143000</v>
      </c>
      <c r="D136" s="4">
        <f t="shared" si="16"/>
        <v>0</v>
      </c>
      <c r="E136" s="4">
        <f t="shared" si="17"/>
        <v>1143800000</v>
      </c>
      <c r="F136" s="4">
        <f t="shared" si="18"/>
        <v>0</v>
      </c>
      <c r="G136" s="7">
        <f t="shared" si="20"/>
        <v>0</v>
      </c>
      <c r="H136" s="7" t="str">
        <f t="shared" si="19"/>
        <v>Basic</v>
      </c>
      <c r="I136" s="22">
        <f>IF(Table24[[#This Row],[MinCost]] &gt; Table24[[#This Row],[WTP_VND]], 1, 0)</f>
        <v>0</v>
      </c>
      <c r="J136" s="12">
        <f>IF(G136&lt;='RawData'!$D$136,G136,0)</f>
        <v>0</v>
      </c>
    </row>
    <row r="137" spans="1:10" x14ac:dyDescent="0.15">
      <c r="A137" s="11" t="str">
        <f>'RawData'!$A$137</f>
        <v>KH_136</v>
      </c>
      <c r="B137" s="7">
        <f>VLOOKUP(A137, RawData[], 2, 1)</f>
        <v>6.52</v>
      </c>
      <c r="C137" s="4">
        <f>VLOOKUP(A137, RawData[], 4, 1)</f>
        <v>119000</v>
      </c>
      <c r="D137" s="4">
        <f t="shared" si="16"/>
        <v>0</v>
      </c>
      <c r="E137" s="4">
        <f t="shared" si="17"/>
        <v>951800000</v>
      </c>
      <c r="F137" s="4">
        <f t="shared" si="18"/>
        <v>0</v>
      </c>
      <c r="G137" s="7">
        <f t="shared" si="20"/>
        <v>0</v>
      </c>
      <c r="H137" s="7" t="str">
        <f t="shared" si="19"/>
        <v>Basic</v>
      </c>
      <c r="I137" s="22">
        <f>IF(Table24[[#This Row],[MinCost]] &gt; Table24[[#This Row],[WTP_VND]], 1, 0)</f>
        <v>0</v>
      </c>
      <c r="J137" s="12">
        <f>IF(G137&lt;='RawData'!$D$137,G137,0)</f>
        <v>0</v>
      </c>
    </row>
    <row r="138" spans="1:10" x14ac:dyDescent="0.15">
      <c r="A138" s="11" t="str">
        <f>'RawData'!$A$138</f>
        <v>KH_137</v>
      </c>
      <c r="B138" s="7">
        <f>VLOOKUP(A138, RawData[], 2, 1)</f>
        <v>0.6</v>
      </c>
      <c r="C138" s="4">
        <f>VLOOKUP(A138, RawData[], 4, 1)</f>
        <v>64000</v>
      </c>
      <c r="D138" s="4">
        <f t="shared" si="16"/>
        <v>0</v>
      </c>
      <c r="E138" s="4">
        <f t="shared" si="17"/>
        <v>511800000</v>
      </c>
      <c r="F138" s="4">
        <f t="shared" si="18"/>
        <v>0</v>
      </c>
      <c r="G138" s="7">
        <f t="shared" si="20"/>
        <v>0</v>
      </c>
      <c r="H138" s="7" t="str">
        <f t="shared" si="19"/>
        <v>Basic</v>
      </c>
      <c r="I138" s="22">
        <f>IF(Table24[[#This Row],[MinCost]] &gt; Table24[[#This Row],[WTP_VND]], 1, 0)</f>
        <v>0</v>
      </c>
      <c r="J138" s="12">
        <f>IF(G138&lt;='RawData'!$D$138,G138,0)</f>
        <v>0</v>
      </c>
    </row>
    <row r="139" spans="1:10" x14ac:dyDescent="0.15">
      <c r="A139" s="11" t="str">
        <f>'RawData'!$A$139</f>
        <v>KH_138</v>
      </c>
      <c r="B139" s="7">
        <f>VLOOKUP(A139, RawData[], 2, 1)</f>
        <v>2.13</v>
      </c>
      <c r="C139" s="4">
        <f>VLOOKUP(A139, RawData[], 4, 1)</f>
        <v>95000</v>
      </c>
      <c r="D139" s="4">
        <f t="shared" si="16"/>
        <v>0</v>
      </c>
      <c r="E139" s="4">
        <f t="shared" si="17"/>
        <v>759800000</v>
      </c>
      <c r="F139" s="4">
        <f t="shared" si="18"/>
        <v>0</v>
      </c>
      <c r="G139" s="7">
        <f t="shared" si="20"/>
        <v>0</v>
      </c>
      <c r="H139" s="7" t="str">
        <f t="shared" si="19"/>
        <v>Basic</v>
      </c>
      <c r="I139" s="22">
        <f>IF(Table24[[#This Row],[MinCost]] &gt; Table24[[#This Row],[WTP_VND]], 1, 0)</f>
        <v>0</v>
      </c>
      <c r="J139" s="12">
        <f>IF(G139&lt;='RawData'!$D$139,G139,0)</f>
        <v>0</v>
      </c>
    </row>
    <row r="140" spans="1:10" x14ac:dyDescent="0.15">
      <c r="A140" s="11" t="str">
        <f>'RawData'!$A$140</f>
        <v>KH_139</v>
      </c>
      <c r="B140" s="7">
        <f>VLOOKUP(A140, RawData[], 2, 1)</f>
        <v>12.38</v>
      </c>
      <c r="C140" s="4">
        <f>VLOOKUP(A140, RawData[], 4, 1)</f>
        <v>133000</v>
      </c>
      <c r="D140" s="4">
        <f t="shared" si="16"/>
        <v>19040.000000000007</v>
      </c>
      <c r="E140" s="4">
        <f t="shared" si="17"/>
        <v>1063800000</v>
      </c>
      <c r="F140" s="4">
        <f t="shared" si="18"/>
        <v>0</v>
      </c>
      <c r="G140" s="7">
        <f t="shared" si="20"/>
        <v>0</v>
      </c>
      <c r="H140" s="7" t="str">
        <f t="shared" si="19"/>
        <v>Unlimited</v>
      </c>
      <c r="I140" s="22">
        <f>IF(Table24[[#This Row],[MinCost]] &gt; Table24[[#This Row],[WTP_VND]], 1, 0)</f>
        <v>0</v>
      </c>
      <c r="J140" s="12">
        <f>IF(G140&lt;='RawData'!$D$140,G140,0)</f>
        <v>0</v>
      </c>
    </row>
    <row r="141" spans="1:10" x14ac:dyDescent="0.15">
      <c r="A141" s="11" t="str">
        <f>'RawData'!$A$141</f>
        <v>KH_140</v>
      </c>
      <c r="B141" s="7">
        <f>VLOOKUP(A141, RawData[], 2, 1)</f>
        <v>10.86</v>
      </c>
      <c r="C141" s="4">
        <f>VLOOKUP(A141, RawData[], 4, 1)</f>
        <v>149000</v>
      </c>
      <c r="D141" s="4">
        <f t="shared" si="16"/>
        <v>6879.9999999999955</v>
      </c>
      <c r="E141" s="4">
        <f t="shared" si="17"/>
        <v>1191800000</v>
      </c>
      <c r="F141" s="4">
        <f t="shared" si="18"/>
        <v>0</v>
      </c>
      <c r="G141" s="7">
        <f t="shared" si="20"/>
        <v>0</v>
      </c>
      <c r="H141" s="7" t="str">
        <f t="shared" si="19"/>
        <v>Unlimited</v>
      </c>
      <c r="I141" s="22">
        <f>IF(Table24[[#This Row],[MinCost]] &gt; Table24[[#This Row],[WTP_VND]], 1, 0)</f>
        <v>0</v>
      </c>
      <c r="J141" s="12">
        <f>IF(G141&lt;='RawData'!$D$141,G141,0)</f>
        <v>0</v>
      </c>
    </row>
    <row r="142" spans="1:10" x14ac:dyDescent="0.15">
      <c r="A142" s="11" t="str">
        <f>'RawData'!$A$142</f>
        <v>KH_141</v>
      </c>
      <c r="B142" s="7">
        <f>VLOOKUP(A142, RawData[], 2, 1)</f>
        <v>18.850000000000001</v>
      </c>
      <c r="C142" s="4">
        <f>VLOOKUP(A142, RawData[], 4, 1)</f>
        <v>208000</v>
      </c>
      <c r="D142" s="4">
        <f t="shared" si="16"/>
        <v>70800.000000000015</v>
      </c>
      <c r="E142" s="4">
        <f t="shared" si="17"/>
        <v>1663800000</v>
      </c>
      <c r="F142" s="4">
        <f t="shared" si="18"/>
        <v>0</v>
      </c>
      <c r="G142" s="7">
        <f t="shared" si="20"/>
        <v>0</v>
      </c>
      <c r="H142" s="7" t="str">
        <f t="shared" si="19"/>
        <v>Unlimited</v>
      </c>
      <c r="I142" s="22">
        <f>IF(Table24[[#This Row],[MinCost]] &gt; Table24[[#This Row],[WTP_VND]], 1, 0)</f>
        <v>0</v>
      </c>
      <c r="J142" s="12">
        <f>IF(G142&lt;='RawData'!$D$142,G142,0)</f>
        <v>0</v>
      </c>
    </row>
    <row r="143" spans="1:10" x14ac:dyDescent="0.15">
      <c r="A143" s="11" t="str">
        <f>'RawData'!$A$143</f>
        <v>KH_142</v>
      </c>
      <c r="B143" s="7">
        <f>VLOOKUP(A143, RawData[], 2, 1)</f>
        <v>0.16</v>
      </c>
      <c r="C143" s="4">
        <f>VLOOKUP(A143, RawData[], 4, 1)</f>
        <v>72000</v>
      </c>
      <c r="D143" s="4">
        <f t="shared" si="16"/>
        <v>0</v>
      </c>
      <c r="E143" s="4">
        <f t="shared" si="17"/>
        <v>575800000</v>
      </c>
      <c r="F143" s="4">
        <f t="shared" si="18"/>
        <v>0</v>
      </c>
      <c r="G143" s="7">
        <f t="shared" si="20"/>
        <v>0</v>
      </c>
      <c r="H143" s="7" t="str">
        <f t="shared" si="19"/>
        <v>Basic</v>
      </c>
      <c r="I143" s="22">
        <f>IF(Table24[[#This Row],[MinCost]] &gt; Table24[[#This Row],[WTP_VND]], 1, 0)</f>
        <v>0</v>
      </c>
      <c r="J143" s="12">
        <f>IF(G143&lt;='RawData'!$D$143,G143,0)</f>
        <v>0</v>
      </c>
    </row>
    <row r="144" spans="1:10" x14ac:dyDescent="0.15">
      <c r="A144" s="11" t="str">
        <f>'RawData'!$A$144</f>
        <v>KH_143</v>
      </c>
      <c r="B144" s="7">
        <f>VLOOKUP(A144, RawData[], 2, 1)</f>
        <v>3.77</v>
      </c>
      <c r="C144" s="4">
        <f>VLOOKUP(A144, RawData[], 4, 1)</f>
        <v>103000</v>
      </c>
      <c r="D144" s="4">
        <f t="shared" si="16"/>
        <v>0</v>
      </c>
      <c r="E144" s="4">
        <f t="shared" si="17"/>
        <v>823800000</v>
      </c>
      <c r="F144" s="4">
        <f t="shared" si="18"/>
        <v>0</v>
      </c>
      <c r="G144" s="7">
        <f t="shared" si="20"/>
        <v>0</v>
      </c>
      <c r="H144" s="7" t="str">
        <f t="shared" si="19"/>
        <v>Basic</v>
      </c>
      <c r="I144" s="22">
        <f>IF(Table24[[#This Row],[MinCost]] &gt; Table24[[#This Row],[WTP_VND]], 1, 0)</f>
        <v>0</v>
      </c>
      <c r="J144" s="12">
        <f>IF(G144&lt;='RawData'!$D$144,G144,0)</f>
        <v>0</v>
      </c>
    </row>
    <row r="145" spans="1:10" x14ac:dyDescent="0.15">
      <c r="A145" s="11" t="str">
        <f>'RawData'!$A$145</f>
        <v>KH_144</v>
      </c>
      <c r="B145" s="7">
        <f>VLOOKUP(A145, RawData[], 2, 1)</f>
        <v>16.79</v>
      </c>
      <c r="C145" s="4">
        <f>VLOOKUP(A145, RawData[], 4, 1)</f>
        <v>167000</v>
      </c>
      <c r="D145" s="4">
        <f t="shared" si="16"/>
        <v>54319.999999999993</v>
      </c>
      <c r="E145" s="4">
        <f t="shared" si="17"/>
        <v>1335800000</v>
      </c>
      <c r="F145" s="4">
        <f t="shared" si="18"/>
        <v>0</v>
      </c>
      <c r="G145" s="7">
        <f t="shared" si="20"/>
        <v>0</v>
      </c>
      <c r="H145" s="7" t="str">
        <f t="shared" si="19"/>
        <v>Unlimited</v>
      </c>
      <c r="I145" s="22">
        <f>IF(Table24[[#This Row],[MinCost]] &gt; Table24[[#This Row],[WTP_VND]], 1, 0)</f>
        <v>0</v>
      </c>
      <c r="J145" s="12">
        <f>IF(G145&lt;='RawData'!$D$145,G145,0)</f>
        <v>0</v>
      </c>
    </row>
    <row r="146" spans="1:10" x14ac:dyDescent="0.15">
      <c r="A146" s="11" t="str">
        <f>'RawData'!$A$146</f>
        <v>KH_145</v>
      </c>
      <c r="B146" s="7">
        <f>VLOOKUP(A146, RawData[], 2, 1)</f>
        <v>8.85</v>
      </c>
      <c r="C146" s="4">
        <f>VLOOKUP(A146, RawData[], 4, 1)</f>
        <v>151000</v>
      </c>
      <c r="D146" s="4">
        <f t="shared" si="16"/>
        <v>0</v>
      </c>
      <c r="E146" s="4">
        <f t="shared" si="17"/>
        <v>1207800000</v>
      </c>
      <c r="F146" s="4">
        <f t="shared" si="18"/>
        <v>0</v>
      </c>
      <c r="G146" s="7">
        <f t="shared" si="20"/>
        <v>0</v>
      </c>
      <c r="H146" s="7" t="str">
        <f t="shared" si="19"/>
        <v>Basic</v>
      </c>
      <c r="I146" s="22">
        <f>IF(Table24[[#This Row],[MinCost]] &gt; Table24[[#This Row],[WTP_VND]], 1, 0)</f>
        <v>0</v>
      </c>
      <c r="J146" s="12">
        <f>IF(G146&lt;='RawData'!$D$146,G146,0)</f>
        <v>0</v>
      </c>
    </row>
    <row r="147" spans="1:10" x14ac:dyDescent="0.15">
      <c r="A147" s="11" t="str">
        <f>'RawData'!$A$147</f>
        <v>KH_146</v>
      </c>
      <c r="B147" s="7">
        <f>VLOOKUP(A147, RawData[], 2, 1)</f>
        <v>4.33</v>
      </c>
      <c r="C147" s="4">
        <f>VLOOKUP(A147, RawData[], 4, 1)</f>
        <v>116000</v>
      </c>
      <c r="D147" s="4">
        <f t="shared" si="16"/>
        <v>0</v>
      </c>
      <c r="E147" s="4">
        <f t="shared" si="17"/>
        <v>927800000</v>
      </c>
      <c r="F147" s="4">
        <f t="shared" si="18"/>
        <v>0</v>
      </c>
      <c r="G147" s="7">
        <f t="shared" si="20"/>
        <v>0</v>
      </c>
      <c r="H147" s="7" t="str">
        <f t="shared" si="19"/>
        <v>Basic</v>
      </c>
      <c r="I147" s="22">
        <f>IF(Table24[[#This Row],[MinCost]] &gt; Table24[[#This Row],[WTP_VND]], 1, 0)</f>
        <v>0</v>
      </c>
      <c r="J147" s="12">
        <f>IF(G147&lt;='RawData'!$D$147,G147,0)</f>
        <v>0</v>
      </c>
    </row>
    <row r="148" spans="1:10" x14ac:dyDescent="0.15">
      <c r="A148" s="11" t="str">
        <f>'RawData'!$A$148</f>
        <v>KH_147</v>
      </c>
      <c r="B148" s="7">
        <f>VLOOKUP(A148, RawData[], 2, 1)</f>
        <v>30.99</v>
      </c>
      <c r="C148" s="4">
        <f>VLOOKUP(A148, RawData[], 4, 1)</f>
        <v>285000</v>
      </c>
      <c r="D148" s="4">
        <f t="shared" si="16"/>
        <v>167920</v>
      </c>
      <c r="E148" s="4">
        <f t="shared" si="17"/>
        <v>2279800000</v>
      </c>
      <c r="F148" s="4">
        <f t="shared" si="18"/>
        <v>0</v>
      </c>
      <c r="G148" s="7">
        <f t="shared" si="20"/>
        <v>0</v>
      </c>
      <c r="H148" s="7" t="str">
        <f t="shared" si="19"/>
        <v>Unlimited</v>
      </c>
      <c r="I148" s="22">
        <f>IF(Table24[[#This Row],[MinCost]] &gt; Table24[[#This Row],[WTP_VND]], 1, 0)</f>
        <v>0</v>
      </c>
      <c r="J148" s="12">
        <f>IF(G148&lt;='RawData'!$D$148,G148,0)</f>
        <v>0</v>
      </c>
    </row>
    <row r="149" spans="1:10" x14ac:dyDescent="0.15">
      <c r="A149" s="11" t="str">
        <f>'RawData'!$A$149</f>
        <v>KH_148</v>
      </c>
      <c r="B149" s="7">
        <f>VLOOKUP(A149, RawData[], 2, 1)</f>
        <v>11.86</v>
      </c>
      <c r="C149" s="4">
        <f>VLOOKUP(A149, RawData[], 4, 1)</f>
        <v>154000</v>
      </c>
      <c r="D149" s="4">
        <f t="shared" si="16"/>
        <v>14879.999999999996</v>
      </c>
      <c r="E149" s="4">
        <f t="shared" si="17"/>
        <v>1231800000</v>
      </c>
      <c r="F149" s="4">
        <f t="shared" si="18"/>
        <v>0</v>
      </c>
      <c r="G149" s="7">
        <f t="shared" si="20"/>
        <v>0</v>
      </c>
      <c r="H149" s="7" t="str">
        <f t="shared" si="19"/>
        <v>Unlimited</v>
      </c>
      <c r="I149" s="22">
        <f>IF(Table24[[#This Row],[MinCost]] &gt; Table24[[#This Row],[WTP_VND]], 1, 0)</f>
        <v>0</v>
      </c>
      <c r="J149" s="12">
        <f>IF(G149&lt;='RawData'!$D$149,G149,0)</f>
        <v>0</v>
      </c>
    </row>
    <row r="150" spans="1:10" x14ac:dyDescent="0.15">
      <c r="A150" s="11" t="str">
        <f>'RawData'!$A$150</f>
        <v>KH_149</v>
      </c>
      <c r="B150" s="7">
        <f>VLOOKUP(A150, RawData[], 2, 1)</f>
        <v>12.22</v>
      </c>
      <c r="C150" s="4">
        <f>VLOOKUP(A150, RawData[], 4, 1)</f>
        <v>157000</v>
      </c>
      <c r="D150" s="4">
        <f t="shared" si="16"/>
        <v>17760.000000000004</v>
      </c>
      <c r="E150" s="4">
        <f t="shared" si="17"/>
        <v>1255800000</v>
      </c>
      <c r="F150" s="4">
        <f t="shared" si="18"/>
        <v>0</v>
      </c>
      <c r="G150" s="7">
        <f t="shared" si="20"/>
        <v>0</v>
      </c>
      <c r="H150" s="7" t="str">
        <f t="shared" si="19"/>
        <v>Unlimited</v>
      </c>
      <c r="I150" s="22">
        <f>IF(Table24[[#This Row],[MinCost]] &gt; Table24[[#This Row],[WTP_VND]], 1, 0)</f>
        <v>0</v>
      </c>
      <c r="J150" s="12">
        <f>IF(G150&lt;='RawData'!$D$150,G150,0)</f>
        <v>0</v>
      </c>
    </row>
    <row r="151" spans="1:10" x14ac:dyDescent="0.15">
      <c r="A151" s="11" t="str">
        <f>'RawData'!$A$151</f>
        <v>KH_150</v>
      </c>
      <c r="B151" s="7">
        <f>VLOOKUP(A151, RawData[], 2, 1)</f>
        <v>9.27</v>
      </c>
      <c r="C151" s="4">
        <f>VLOOKUP(A151, RawData[], 4, 1)</f>
        <v>148000</v>
      </c>
      <c r="D151" s="4">
        <f t="shared" si="16"/>
        <v>0</v>
      </c>
      <c r="E151" s="4">
        <f t="shared" si="17"/>
        <v>1183800000</v>
      </c>
      <c r="F151" s="4">
        <f t="shared" si="18"/>
        <v>0</v>
      </c>
      <c r="G151" s="7">
        <f t="shared" si="20"/>
        <v>0</v>
      </c>
      <c r="H151" s="7" t="str">
        <f t="shared" si="19"/>
        <v>Basic</v>
      </c>
      <c r="I151" s="22">
        <f>IF(Table24[[#This Row],[MinCost]] &gt; Table24[[#This Row],[WTP_VND]], 1, 0)</f>
        <v>0</v>
      </c>
      <c r="J151" s="12">
        <f>IF(G151&lt;='RawData'!$D$151,G151,0)</f>
        <v>0</v>
      </c>
    </row>
    <row r="152" spans="1:10" x14ac:dyDescent="0.15">
      <c r="A152" s="11" t="str">
        <f>'RawData'!$A$152</f>
        <v>KH_151</v>
      </c>
      <c r="B152" s="7">
        <f>VLOOKUP(A152, RawData[], 2, 1)</f>
        <v>11.29</v>
      </c>
      <c r="C152" s="4">
        <f>VLOOKUP(A152, RawData[], 4, 1)</f>
        <v>124000</v>
      </c>
      <c r="D152" s="4">
        <f t="shared" si="16"/>
        <v>10319.999999999993</v>
      </c>
      <c r="E152" s="4">
        <f t="shared" si="17"/>
        <v>991800000</v>
      </c>
      <c r="F152" s="4">
        <f t="shared" si="18"/>
        <v>0</v>
      </c>
      <c r="G152" s="7">
        <f t="shared" si="20"/>
        <v>0</v>
      </c>
      <c r="H152" s="7" t="str">
        <f t="shared" si="19"/>
        <v>Unlimited</v>
      </c>
      <c r="I152" s="22">
        <f>IF(Table24[[#This Row],[MinCost]] &gt; Table24[[#This Row],[WTP_VND]], 1, 0)</f>
        <v>0</v>
      </c>
      <c r="J152" s="12">
        <f>IF(G152&lt;='RawData'!$D$152,G152,0)</f>
        <v>0</v>
      </c>
    </row>
    <row r="153" spans="1:10" x14ac:dyDescent="0.15">
      <c r="A153" s="11" t="str">
        <f>'RawData'!$A$153</f>
        <v>KH_152</v>
      </c>
      <c r="B153" s="7">
        <f>VLOOKUP(A153, RawData[], 2, 1)</f>
        <v>83.42</v>
      </c>
      <c r="C153" s="4">
        <f>VLOOKUP(A153, RawData[], 4, 1)</f>
        <v>494000</v>
      </c>
      <c r="D153" s="4">
        <f t="shared" si="16"/>
        <v>587360</v>
      </c>
      <c r="E153" s="4">
        <f t="shared" si="17"/>
        <v>3951800000</v>
      </c>
      <c r="F153" s="4">
        <f t="shared" si="18"/>
        <v>0</v>
      </c>
      <c r="G153" s="7">
        <f t="shared" si="20"/>
        <v>0</v>
      </c>
      <c r="H153" s="7" t="str">
        <f t="shared" si="19"/>
        <v>Unlimited</v>
      </c>
      <c r="I153" s="22">
        <f>IF(Table24[[#This Row],[MinCost]] &gt; Table24[[#This Row],[WTP_VND]], 1, 0)</f>
        <v>0</v>
      </c>
      <c r="J153" s="12">
        <f>IF(G153&lt;='RawData'!$D$153,G153,0)</f>
        <v>0</v>
      </c>
    </row>
    <row r="154" spans="1:10" x14ac:dyDescent="0.15">
      <c r="A154" s="11" t="str">
        <f>'RawData'!$A$154</f>
        <v>KH_153</v>
      </c>
      <c r="B154" s="7">
        <f>VLOOKUP(A154, RawData[], 2, 1)</f>
        <v>1.88</v>
      </c>
      <c r="C154" s="4">
        <f>VLOOKUP(A154, RawData[], 4, 1)</f>
        <v>61000</v>
      </c>
      <c r="D154" s="4">
        <f t="shared" si="16"/>
        <v>0</v>
      </c>
      <c r="E154" s="4">
        <f t="shared" si="17"/>
        <v>487800000</v>
      </c>
      <c r="F154" s="4">
        <f t="shared" si="18"/>
        <v>0</v>
      </c>
      <c r="G154" s="7">
        <f t="shared" si="20"/>
        <v>0</v>
      </c>
      <c r="H154" s="7" t="str">
        <f t="shared" si="19"/>
        <v>Basic</v>
      </c>
      <c r="I154" s="22">
        <f>IF(Table24[[#This Row],[MinCost]] &gt; Table24[[#This Row],[WTP_VND]], 1, 0)</f>
        <v>0</v>
      </c>
      <c r="J154" s="12">
        <f>IF(G154&lt;='RawData'!$D$154,G154,0)</f>
        <v>0</v>
      </c>
    </row>
    <row r="155" spans="1:10" x14ac:dyDescent="0.15">
      <c r="A155" s="11" t="str">
        <f>'RawData'!$A$155</f>
        <v>KH_154</v>
      </c>
      <c r="B155" s="7">
        <f>VLOOKUP(A155, RawData[], 2, 1)</f>
        <v>13.92</v>
      </c>
      <c r="C155" s="4">
        <f>VLOOKUP(A155, RawData[], 4, 1)</f>
        <v>148000</v>
      </c>
      <c r="D155" s="4">
        <f t="shared" si="16"/>
        <v>31360</v>
      </c>
      <c r="E155" s="4">
        <f t="shared" si="17"/>
        <v>1183800000</v>
      </c>
      <c r="F155" s="4">
        <f t="shared" si="18"/>
        <v>0</v>
      </c>
      <c r="G155" s="7">
        <f t="shared" si="20"/>
        <v>0</v>
      </c>
      <c r="H155" s="7" t="str">
        <f t="shared" si="19"/>
        <v>Unlimited</v>
      </c>
      <c r="I155" s="22">
        <f>IF(Table24[[#This Row],[MinCost]] &gt; Table24[[#This Row],[WTP_VND]], 1, 0)</f>
        <v>0</v>
      </c>
      <c r="J155" s="12">
        <f>IF(G155&lt;='RawData'!$D$155,G155,0)</f>
        <v>0</v>
      </c>
    </row>
    <row r="156" spans="1:10" x14ac:dyDescent="0.15">
      <c r="A156" s="11" t="str">
        <f>'RawData'!$A$156</f>
        <v>KH_155</v>
      </c>
      <c r="B156" s="7">
        <f>VLOOKUP(A156, RawData[], 2, 1)</f>
        <v>9.1300000000000008</v>
      </c>
      <c r="C156" s="4">
        <f>VLOOKUP(A156, RawData[], 4, 1)</f>
        <v>110000</v>
      </c>
      <c r="D156" s="4">
        <f t="shared" si="16"/>
        <v>0</v>
      </c>
      <c r="E156" s="4">
        <f t="shared" si="17"/>
        <v>879800000</v>
      </c>
      <c r="F156" s="4">
        <f t="shared" si="18"/>
        <v>0</v>
      </c>
      <c r="G156" s="7">
        <f t="shared" si="20"/>
        <v>0</v>
      </c>
      <c r="H156" s="7" t="str">
        <f t="shared" si="19"/>
        <v>Basic</v>
      </c>
      <c r="I156" s="22">
        <f>IF(Table24[[#This Row],[MinCost]] &gt; Table24[[#This Row],[WTP_VND]], 1, 0)</f>
        <v>0</v>
      </c>
      <c r="J156" s="12">
        <f>IF(G156&lt;='RawData'!$D$156,G156,0)</f>
        <v>0</v>
      </c>
    </row>
    <row r="157" spans="1:10" x14ac:dyDescent="0.15">
      <c r="A157" s="11" t="str">
        <f>'RawData'!$A$157</f>
        <v>KH_156</v>
      </c>
      <c r="B157" s="7">
        <f>VLOOKUP(A157, RawData[], 2, 1)</f>
        <v>14.58</v>
      </c>
      <c r="C157" s="4">
        <f>VLOOKUP(A157, RawData[], 4, 1)</f>
        <v>181000</v>
      </c>
      <c r="D157" s="4">
        <f t="shared" si="16"/>
        <v>36640</v>
      </c>
      <c r="E157" s="4">
        <f t="shared" si="17"/>
        <v>1447800000</v>
      </c>
      <c r="F157" s="4">
        <f t="shared" si="18"/>
        <v>0</v>
      </c>
      <c r="G157" s="7">
        <f t="shared" si="20"/>
        <v>0</v>
      </c>
      <c r="H157" s="7" t="str">
        <f t="shared" si="19"/>
        <v>Unlimited</v>
      </c>
      <c r="I157" s="22">
        <f>IF(Table24[[#This Row],[MinCost]] &gt; Table24[[#This Row],[WTP_VND]], 1, 0)</f>
        <v>0</v>
      </c>
      <c r="J157" s="12">
        <f>IF(G157&lt;='RawData'!$D$157,G157,0)</f>
        <v>0</v>
      </c>
    </row>
    <row r="158" spans="1:10" x14ac:dyDescent="0.15">
      <c r="A158" s="11" t="str">
        <f>'RawData'!$A$158</f>
        <v>KH_157</v>
      </c>
      <c r="B158" s="7">
        <f>VLOOKUP(A158, RawData[], 2, 1)</f>
        <v>4.74</v>
      </c>
      <c r="C158" s="4">
        <f>VLOOKUP(A158, RawData[], 4, 1)</f>
        <v>103000</v>
      </c>
      <c r="D158" s="4">
        <f t="shared" si="16"/>
        <v>0</v>
      </c>
      <c r="E158" s="4">
        <f t="shared" si="17"/>
        <v>823800000</v>
      </c>
      <c r="F158" s="4">
        <f t="shared" si="18"/>
        <v>0</v>
      </c>
      <c r="G158" s="7">
        <f t="shared" si="20"/>
        <v>0</v>
      </c>
      <c r="H158" s="7" t="str">
        <f t="shared" si="19"/>
        <v>Basic</v>
      </c>
      <c r="I158" s="22">
        <f>IF(Table24[[#This Row],[MinCost]] &gt; Table24[[#This Row],[WTP_VND]], 1, 0)</f>
        <v>0</v>
      </c>
      <c r="J158" s="12">
        <f>IF(G158&lt;='RawData'!$D$158,G158,0)</f>
        <v>0</v>
      </c>
    </row>
    <row r="159" spans="1:10" x14ac:dyDescent="0.15">
      <c r="A159" s="11" t="str">
        <f>'RawData'!$A$159</f>
        <v>KH_158</v>
      </c>
      <c r="B159" s="7">
        <f>VLOOKUP(A159, RawData[], 2, 1)</f>
        <v>31.81</v>
      </c>
      <c r="C159" s="4">
        <f>VLOOKUP(A159, RawData[], 4, 1)</f>
        <v>280000</v>
      </c>
      <c r="D159" s="4">
        <f t="shared" si="16"/>
        <v>174480</v>
      </c>
      <c r="E159" s="4">
        <f t="shared" si="17"/>
        <v>2239800000</v>
      </c>
      <c r="F159" s="4">
        <f t="shared" si="18"/>
        <v>0</v>
      </c>
      <c r="G159" s="7">
        <f t="shared" si="20"/>
        <v>0</v>
      </c>
      <c r="H159" s="7" t="str">
        <f t="shared" si="19"/>
        <v>Unlimited</v>
      </c>
      <c r="I159" s="22">
        <f>IF(Table24[[#This Row],[MinCost]] &gt; Table24[[#This Row],[WTP_VND]], 1, 0)</f>
        <v>0</v>
      </c>
      <c r="J159" s="12">
        <f>IF(G159&lt;='RawData'!$D$159,G159,0)</f>
        <v>0</v>
      </c>
    </row>
    <row r="160" spans="1:10" x14ac:dyDescent="0.15">
      <c r="A160" s="11" t="str">
        <f>'RawData'!$A$160</f>
        <v>KH_159</v>
      </c>
      <c r="B160" s="7">
        <f>VLOOKUP(A160, RawData[], 2, 1)</f>
        <v>3.31</v>
      </c>
      <c r="C160" s="4">
        <f>VLOOKUP(A160, RawData[], 4, 1)</f>
        <v>117000</v>
      </c>
      <c r="D160" s="4">
        <f t="shared" si="16"/>
        <v>0</v>
      </c>
      <c r="E160" s="4">
        <f t="shared" si="17"/>
        <v>935800000</v>
      </c>
      <c r="F160" s="4">
        <f t="shared" si="18"/>
        <v>0</v>
      </c>
      <c r="G160" s="7">
        <f t="shared" si="20"/>
        <v>0</v>
      </c>
      <c r="H160" s="7" t="str">
        <f t="shared" si="19"/>
        <v>Basic</v>
      </c>
      <c r="I160" s="22">
        <f>IF(Table24[[#This Row],[MinCost]] &gt; Table24[[#This Row],[WTP_VND]], 1, 0)</f>
        <v>0</v>
      </c>
      <c r="J160" s="12">
        <f>IF(G160&lt;='RawData'!$D$160,G160,0)</f>
        <v>0</v>
      </c>
    </row>
    <row r="161" spans="1:10" x14ac:dyDescent="0.15">
      <c r="A161" s="11" t="str">
        <f>'RawData'!$A$161</f>
        <v>KH_160</v>
      </c>
      <c r="B161" s="7">
        <f>VLOOKUP(A161, RawData[], 2, 1)</f>
        <v>19.93</v>
      </c>
      <c r="C161" s="4">
        <f>VLOOKUP(A161, RawData[], 4, 1)</f>
        <v>211000</v>
      </c>
      <c r="D161" s="4">
        <f t="shared" si="16"/>
        <v>79440</v>
      </c>
      <c r="E161" s="4">
        <f t="shared" si="17"/>
        <v>1687800000</v>
      </c>
      <c r="F161" s="4">
        <f t="shared" si="18"/>
        <v>0</v>
      </c>
      <c r="G161" s="7">
        <f t="shared" si="20"/>
        <v>0</v>
      </c>
      <c r="H161" s="7" t="str">
        <f t="shared" si="19"/>
        <v>Unlimited</v>
      </c>
      <c r="I161" s="22">
        <f>IF(Table24[[#This Row],[MinCost]] &gt; Table24[[#This Row],[WTP_VND]], 1, 0)</f>
        <v>0</v>
      </c>
      <c r="J161" s="12">
        <f>IF(G161&lt;='RawData'!$D$161,G161,0)</f>
        <v>0</v>
      </c>
    </row>
    <row r="162" spans="1:10" x14ac:dyDescent="0.15">
      <c r="A162" s="11" t="str">
        <f>'RawData'!$A$162</f>
        <v>KH_161</v>
      </c>
      <c r="B162" s="7">
        <f>VLOOKUP(A162, RawData[], 2, 1)</f>
        <v>0.19</v>
      </c>
      <c r="C162" s="4">
        <f>VLOOKUP(A162, RawData[], 4, 1)</f>
        <v>68000</v>
      </c>
      <c r="D162" s="4">
        <f t="shared" ref="D162:D193" si="21">$M$7 + $M$10 * (MAX(0,B162-$N$7))</f>
        <v>0</v>
      </c>
      <c r="E162" s="4">
        <f t="shared" ref="E162:E193" si="22">$M$8 + $M$10 * (MAX(0,C162-$N$8))</f>
        <v>543800000</v>
      </c>
      <c r="F162" s="4">
        <f t="shared" ref="F162:F193" si="23">$M$9 + $M$10 * (MAX(0,D162-$N$9))</f>
        <v>0</v>
      </c>
      <c r="G162" s="7">
        <f t="shared" si="20"/>
        <v>0</v>
      </c>
      <c r="H162" s="7" t="str">
        <f t="shared" si="19"/>
        <v>Basic</v>
      </c>
      <c r="I162" s="22">
        <f>IF(Table24[[#This Row],[MinCost]] &gt; Table24[[#This Row],[WTP_VND]], 1, 0)</f>
        <v>0</v>
      </c>
      <c r="J162" s="12">
        <f>IF(G162&lt;='RawData'!$D$162,G162,0)</f>
        <v>0</v>
      </c>
    </row>
    <row r="163" spans="1:10" x14ac:dyDescent="0.15">
      <c r="A163" s="11" t="str">
        <f>'RawData'!$A$163</f>
        <v>KH_162</v>
      </c>
      <c r="B163" s="7">
        <f>VLOOKUP(A163, RawData[], 2, 1)</f>
        <v>9.1199999999999992</v>
      </c>
      <c r="C163" s="4">
        <f>VLOOKUP(A163, RawData[], 4, 1)</f>
        <v>142000</v>
      </c>
      <c r="D163" s="4">
        <f t="shared" si="21"/>
        <v>0</v>
      </c>
      <c r="E163" s="4">
        <f t="shared" si="22"/>
        <v>1135800000</v>
      </c>
      <c r="F163" s="4">
        <f t="shared" si="23"/>
        <v>0</v>
      </c>
      <c r="G163" s="7">
        <f t="shared" si="20"/>
        <v>0</v>
      </c>
      <c r="H163" s="7" t="str">
        <f t="shared" si="19"/>
        <v>Basic</v>
      </c>
      <c r="I163" s="22">
        <f>IF(Table24[[#This Row],[MinCost]] &gt; Table24[[#This Row],[WTP_VND]], 1, 0)</f>
        <v>0</v>
      </c>
      <c r="J163" s="12">
        <f>IF(G163&lt;='RawData'!$D$163,G163,0)</f>
        <v>0</v>
      </c>
    </row>
    <row r="164" spans="1:10" x14ac:dyDescent="0.15">
      <c r="A164" s="11" t="str">
        <f>'RawData'!$A$164</f>
        <v>KH_163</v>
      </c>
      <c r="B164" s="7">
        <f>VLOOKUP(A164, RawData[], 2, 1)</f>
        <v>5.51</v>
      </c>
      <c r="C164" s="4">
        <f>VLOOKUP(A164, RawData[], 4, 1)</f>
        <v>102000</v>
      </c>
      <c r="D164" s="4">
        <f t="shared" si="21"/>
        <v>0</v>
      </c>
      <c r="E164" s="4">
        <f t="shared" si="22"/>
        <v>815800000</v>
      </c>
      <c r="F164" s="4">
        <f t="shared" si="23"/>
        <v>0</v>
      </c>
      <c r="G164" s="7">
        <f t="shared" si="20"/>
        <v>0</v>
      </c>
      <c r="H164" s="7" t="str">
        <f t="shared" si="19"/>
        <v>Basic</v>
      </c>
      <c r="I164" s="22">
        <f>IF(Table24[[#This Row],[MinCost]] &gt; Table24[[#This Row],[WTP_VND]], 1, 0)</f>
        <v>0</v>
      </c>
      <c r="J164" s="12">
        <f>IF(G164&lt;='RawData'!$D$164,G164,0)</f>
        <v>0</v>
      </c>
    </row>
    <row r="165" spans="1:10" x14ac:dyDescent="0.15">
      <c r="A165" s="11" t="str">
        <f>'RawData'!$A$165</f>
        <v>KH_164</v>
      </c>
      <c r="B165" s="7">
        <f>VLOOKUP(A165, RawData[], 2, 1)</f>
        <v>1.44</v>
      </c>
      <c r="C165" s="4">
        <f>VLOOKUP(A165, RawData[], 4, 1)</f>
        <v>87000</v>
      </c>
      <c r="D165" s="4">
        <f t="shared" si="21"/>
        <v>0</v>
      </c>
      <c r="E165" s="4">
        <f t="shared" si="22"/>
        <v>695800000</v>
      </c>
      <c r="F165" s="4">
        <f t="shared" si="23"/>
        <v>0</v>
      </c>
      <c r="G165" s="7">
        <f t="shared" si="20"/>
        <v>0</v>
      </c>
      <c r="H165" s="7" t="str">
        <f t="shared" si="19"/>
        <v>Basic</v>
      </c>
      <c r="I165" s="22">
        <f>IF(Table24[[#This Row],[MinCost]] &gt; Table24[[#This Row],[WTP_VND]], 1, 0)</f>
        <v>0</v>
      </c>
      <c r="J165" s="12">
        <f>IF(G165&lt;='RawData'!$D$165,G165,0)</f>
        <v>0</v>
      </c>
    </row>
    <row r="166" spans="1:10" x14ac:dyDescent="0.15">
      <c r="A166" s="11" t="str">
        <f>'RawData'!$A$166</f>
        <v>KH_165</v>
      </c>
      <c r="B166" s="7">
        <f>VLOOKUP(A166, RawData[], 2, 1)</f>
        <v>8.7200000000000006</v>
      </c>
      <c r="C166" s="4">
        <f>VLOOKUP(A166, RawData[], 4, 1)</f>
        <v>152000</v>
      </c>
      <c r="D166" s="4">
        <f t="shared" si="21"/>
        <v>0</v>
      </c>
      <c r="E166" s="4">
        <f t="shared" si="22"/>
        <v>1215800000</v>
      </c>
      <c r="F166" s="4">
        <f t="shared" si="23"/>
        <v>0</v>
      </c>
      <c r="G166" s="7">
        <f t="shared" si="20"/>
        <v>0</v>
      </c>
      <c r="H166" s="7" t="str">
        <f t="shared" si="19"/>
        <v>Basic</v>
      </c>
      <c r="I166" s="22">
        <f>IF(Table24[[#This Row],[MinCost]] &gt; Table24[[#This Row],[WTP_VND]], 1, 0)</f>
        <v>0</v>
      </c>
      <c r="J166" s="12">
        <f>IF(G166&lt;='RawData'!$D$166,G166,0)</f>
        <v>0</v>
      </c>
    </row>
    <row r="167" spans="1:10" x14ac:dyDescent="0.15">
      <c r="A167" s="11" t="str">
        <f>'RawData'!$A$167</f>
        <v>KH_166</v>
      </c>
      <c r="B167" s="7">
        <f>VLOOKUP(A167, RawData[], 2, 1)</f>
        <v>20.79</v>
      </c>
      <c r="C167" s="4">
        <f>VLOOKUP(A167, RawData[], 4, 1)</f>
        <v>213000</v>
      </c>
      <c r="D167" s="4">
        <f t="shared" si="21"/>
        <v>86320</v>
      </c>
      <c r="E167" s="4">
        <f t="shared" si="22"/>
        <v>1703800000</v>
      </c>
      <c r="F167" s="4">
        <f t="shared" si="23"/>
        <v>0</v>
      </c>
      <c r="G167" s="7">
        <f t="shared" si="20"/>
        <v>0</v>
      </c>
      <c r="H167" s="7" t="str">
        <f t="shared" si="19"/>
        <v>Unlimited</v>
      </c>
      <c r="I167" s="22">
        <f>IF(Table24[[#This Row],[MinCost]] &gt; Table24[[#This Row],[WTP_VND]], 1, 0)</f>
        <v>0</v>
      </c>
      <c r="J167" s="12">
        <f>IF(G167&lt;='RawData'!$D$167,G167,0)</f>
        <v>0</v>
      </c>
    </row>
    <row r="168" spans="1:10" x14ac:dyDescent="0.15">
      <c r="A168" s="11" t="str">
        <f>'RawData'!$A$168</f>
        <v>KH_167</v>
      </c>
      <c r="B168" s="7">
        <f>VLOOKUP(A168, RawData[], 2, 1)</f>
        <v>4.88</v>
      </c>
      <c r="C168" s="4">
        <f>VLOOKUP(A168, RawData[], 4, 1)</f>
        <v>125000</v>
      </c>
      <c r="D168" s="4">
        <f t="shared" si="21"/>
        <v>0</v>
      </c>
      <c r="E168" s="4">
        <f t="shared" si="22"/>
        <v>999800000</v>
      </c>
      <c r="F168" s="4">
        <f t="shared" si="23"/>
        <v>0</v>
      </c>
      <c r="G168" s="7">
        <f t="shared" si="20"/>
        <v>0</v>
      </c>
      <c r="H168" s="7" t="str">
        <f t="shared" si="19"/>
        <v>Basic</v>
      </c>
      <c r="I168" s="22">
        <f>IF(Table24[[#This Row],[MinCost]] &gt; Table24[[#This Row],[WTP_VND]], 1, 0)</f>
        <v>0</v>
      </c>
      <c r="J168" s="12">
        <f>IF(G168&lt;='RawData'!$D$168,G168,0)</f>
        <v>0</v>
      </c>
    </row>
    <row r="169" spans="1:10" x14ac:dyDescent="0.15">
      <c r="A169" s="11" t="str">
        <f>'RawData'!$A$169</f>
        <v>KH_168</v>
      </c>
      <c r="B169" s="7">
        <f>VLOOKUP(A169, RawData[], 2, 1)</f>
        <v>10.62</v>
      </c>
      <c r="C169" s="4">
        <f>VLOOKUP(A169, RawData[], 4, 1)</f>
        <v>152000</v>
      </c>
      <c r="D169" s="4">
        <f t="shared" si="21"/>
        <v>4959.9999999999936</v>
      </c>
      <c r="E169" s="4">
        <f t="shared" si="22"/>
        <v>1215800000</v>
      </c>
      <c r="F169" s="4">
        <f t="shared" si="23"/>
        <v>0</v>
      </c>
      <c r="G169" s="7">
        <f t="shared" si="20"/>
        <v>0</v>
      </c>
      <c r="H169" s="7" t="str">
        <f t="shared" si="19"/>
        <v>Unlimited</v>
      </c>
      <c r="I169" s="22">
        <f>IF(Table24[[#This Row],[MinCost]] &gt; Table24[[#This Row],[WTP_VND]], 1, 0)</f>
        <v>0</v>
      </c>
      <c r="J169" s="12">
        <f>IF(G169&lt;='RawData'!$D$169,G169,0)</f>
        <v>0</v>
      </c>
    </row>
    <row r="170" spans="1:10" x14ac:dyDescent="0.15">
      <c r="A170" s="11" t="str">
        <f>'RawData'!$A$170</f>
        <v>KH_169</v>
      </c>
      <c r="B170" s="7">
        <f>VLOOKUP(A170, RawData[], 2, 1)</f>
        <v>1.89</v>
      </c>
      <c r="C170" s="4">
        <f>VLOOKUP(A170, RawData[], 4, 1)</f>
        <v>86000</v>
      </c>
      <c r="D170" s="4">
        <f t="shared" si="21"/>
        <v>0</v>
      </c>
      <c r="E170" s="4">
        <f t="shared" si="22"/>
        <v>687800000</v>
      </c>
      <c r="F170" s="4">
        <f t="shared" si="23"/>
        <v>0</v>
      </c>
      <c r="G170" s="7">
        <f t="shared" si="20"/>
        <v>0</v>
      </c>
      <c r="H170" s="7" t="str">
        <f t="shared" si="19"/>
        <v>Basic</v>
      </c>
      <c r="I170" s="22">
        <f>IF(Table24[[#This Row],[MinCost]] &gt; Table24[[#This Row],[WTP_VND]], 1, 0)</f>
        <v>0</v>
      </c>
      <c r="J170" s="12">
        <f>IF(G170&lt;='RawData'!$D$170,G170,0)</f>
        <v>0</v>
      </c>
    </row>
    <row r="171" spans="1:10" x14ac:dyDescent="0.15">
      <c r="A171" s="11" t="str">
        <f>'RawData'!$A$171</f>
        <v>KH_170</v>
      </c>
      <c r="B171" s="7">
        <f>VLOOKUP(A171, RawData[], 2, 1)</f>
        <v>9.14</v>
      </c>
      <c r="C171" s="4">
        <f>VLOOKUP(A171, RawData[], 4, 1)</f>
        <v>117000</v>
      </c>
      <c r="D171" s="4">
        <f t="shared" si="21"/>
        <v>0</v>
      </c>
      <c r="E171" s="4">
        <f t="shared" si="22"/>
        <v>935800000</v>
      </c>
      <c r="F171" s="4">
        <f t="shared" si="23"/>
        <v>0</v>
      </c>
      <c r="G171" s="7">
        <f t="shared" si="20"/>
        <v>0</v>
      </c>
      <c r="H171" s="7" t="str">
        <f t="shared" si="19"/>
        <v>Basic</v>
      </c>
      <c r="I171" s="22">
        <f>IF(Table24[[#This Row],[MinCost]] &gt; Table24[[#This Row],[WTP_VND]], 1, 0)</f>
        <v>0</v>
      </c>
      <c r="J171" s="12">
        <f>IF(G171&lt;='RawData'!$D$171,G171,0)</f>
        <v>0</v>
      </c>
    </row>
    <row r="172" spans="1:10" x14ac:dyDescent="0.15">
      <c r="A172" s="11" t="str">
        <f>'RawData'!$A$172</f>
        <v>KH_171</v>
      </c>
      <c r="B172" s="7">
        <f>VLOOKUP(A172, RawData[], 2, 1)</f>
        <v>10.9</v>
      </c>
      <c r="C172" s="4">
        <f>VLOOKUP(A172, RawData[], 4, 1)</f>
        <v>152000</v>
      </c>
      <c r="D172" s="4">
        <f t="shared" si="21"/>
        <v>7200.0000000000027</v>
      </c>
      <c r="E172" s="4">
        <f t="shared" si="22"/>
        <v>1215800000</v>
      </c>
      <c r="F172" s="4">
        <f t="shared" si="23"/>
        <v>0</v>
      </c>
      <c r="G172" s="7">
        <f t="shared" si="20"/>
        <v>0</v>
      </c>
      <c r="H172" s="7" t="str">
        <f t="shared" si="19"/>
        <v>Unlimited</v>
      </c>
      <c r="I172" s="22">
        <f>IF(Table24[[#This Row],[MinCost]] &gt; Table24[[#This Row],[WTP_VND]], 1, 0)</f>
        <v>0</v>
      </c>
      <c r="J172" s="12">
        <f>IF(G172&lt;='RawData'!$D$172,G172,0)</f>
        <v>0</v>
      </c>
    </row>
    <row r="173" spans="1:10" x14ac:dyDescent="0.15">
      <c r="A173" s="11" t="str">
        <f>'RawData'!$A$173</f>
        <v>KH_172</v>
      </c>
      <c r="B173" s="7">
        <f>VLOOKUP(A173, RawData[], 2, 1)</f>
        <v>5.04</v>
      </c>
      <c r="C173" s="4">
        <f>VLOOKUP(A173, RawData[], 4, 1)</f>
        <v>117000</v>
      </c>
      <c r="D173" s="4">
        <f t="shared" si="21"/>
        <v>0</v>
      </c>
      <c r="E173" s="4">
        <f t="shared" si="22"/>
        <v>935800000</v>
      </c>
      <c r="F173" s="4">
        <f t="shared" si="23"/>
        <v>0</v>
      </c>
      <c r="G173" s="7">
        <f t="shared" si="20"/>
        <v>0</v>
      </c>
      <c r="H173" s="7" t="str">
        <f t="shared" si="19"/>
        <v>Basic</v>
      </c>
      <c r="I173" s="22">
        <f>IF(Table24[[#This Row],[MinCost]] &gt; Table24[[#This Row],[WTP_VND]], 1, 0)</f>
        <v>0</v>
      </c>
      <c r="J173" s="12">
        <f>IF(G173&lt;='RawData'!$D$173,G173,0)</f>
        <v>0</v>
      </c>
    </row>
    <row r="174" spans="1:10" x14ac:dyDescent="0.15">
      <c r="A174" s="11" t="str">
        <f>'RawData'!$A$174</f>
        <v>KH_173</v>
      </c>
      <c r="B174" s="7">
        <f>VLOOKUP(A174, RawData[], 2, 1)</f>
        <v>115.11</v>
      </c>
      <c r="C174" s="4">
        <f>VLOOKUP(A174, RawData[], 4, 1)</f>
        <v>631000</v>
      </c>
      <c r="D174" s="4">
        <f t="shared" si="21"/>
        <v>840880</v>
      </c>
      <c r="E174" s="4">
        <f t="shared" si="22"/>
        <v>5047800000</v>
      </c>
      <c r="F174" s="4">
        <f t="shared" si="23"/>
        <v>0</v>
      </c>
      <c r="G174" s="7">
        <f t="shared" si="20"/>
        <v>0</v>
      </c>
      <c r="H174" s="7" t="str">
        <f t="shared" si="19"/>
        <v>Unlimited</v>
      </c>
      <c r="I174" s="22">
        <f>IF(Table24[[#This Row],[MinCost]] &gt; Table24[[#This Row],[WTP_VND]], 1, 0)</f>
        <v>0</v>
      </c>
      <c r="J174" s="12">
        <f>IF(G174&lt;='RawData'!$D$174,G174,0)</f>
        <v>0</v>
      </c>
    </row>
    <row r="175" spans="1:10" x14ac:dyDescent="0.15">
      <c r="A175" s="11" t="str">
        <f>'RawData'!$A$175</f>
        <v>KH_174</v>
      </c>
      <c r="B175" s="7">
        <f>VLOOKUP(A175, RawData[], 2, 1)</f>
        <v>14.56</v>
      </c>
      <c r="C175" s="4">
        <f>VLOOKUP(A175, RawData[], 4, 1)</f>
        <v>171000</v>
      </c>
      <c r="D175" s="4">
        <f t="shared" si="21"/>
        <v>36480.000000000007</v>
      </c>
      <c r="E175" s="4">
        <f t="shared" si="22"/>
        <v>1367800000</v>
      </c>
      <c r="F175" s="4">
        <f t="shared" si="23"/>
        <v>0</v>
      </c>
      <c r="G175" s="7">
        <f t="shared" si="20"/>
        <v>0</v>
      </c>
      <c r="H175" s="7" t="str">
        <f t="shared" si="19"/>
        <v>Unlimited</v>
      </c>
      <c r="I175" s="22">
        <f>IF(Table24[[#This Row],[MinCost]] &gt; Table24[[#This Row],[WTP_VND]], 1, 0)</f>
        <v>0</v>
      </c>
      <c r="J175" s="12">
        <f>IF(G175&lt;='RawData'!$D$175,G175,0)</f>
        <v>0</v>
      </c>
    </row>
    <row r="176" spans="1:10" x14ac:dyDescent="0.15">
      <c r="A176" s="11" t="str">
        <f>'RawData'!$A$176</f>
        <v>KH_175</v>
      </c>
      <c r="B176" s="7">
        <f>VLOOKUP(A176, RawData[], 2, 1)</f>
        <v>8.31</v>
      </c>
      <c r="C176" s="4">
        <f>VLOOKUP(A176, RawData[], 4, 1)</f>
        <v>129000</v>
      </c>
      <c r="D176" s="4">
        <f t="shared" si="21"/>
        <v>0</v>
      </c>
      <c r="E176" s="4">
        <f t="shared" si="22"/>
        <v>1031800000</v>
      </c>
      <c r="F176" s="4">
        <f t="shared" si="23"/>
        <v>0</v>
      </c>
      <c r="G176" s="7">
        <f t="shared" si="20"/>
        <v>0</v>
      </c>
      <c r="H176" s="7" t="str">
        <f t="shared" si="19"/>
        <v>Basic</v>
      </c>
      <c r="I176" s="22">
        <f>IF(Table24[[#This Row],[MinCost]] &gt; Table24[[#This Row],[WTP_VND]], 1, 0)</f>
        <v>0</v>
      </c>
      <c r="J176" s="12">
        <f>IF(G176&lt;='RawData'!$D$176,G176,0)</f>
        <v>0</v>
      </c>
    </row>
    <row r="177" spans="1:10" x14ac:dyDescent="0.15">
      <c r="A177" s="11" t="str">
        <f>'RawData'!$A$177</f>
        <v>KH_176</v>
      </c>
      <c r="B177" s="7">
        <f>VLOOKUP(A177, RawData[], 2, 1)</f>
        <v>14.72</v>
      </c>
      <c r="C177" s="4">
        <f>VLOOKUP(A177, RawData[], 4, 1)</f>
        <v>175000</v>
      </c>
      <c r="D177" s="4">
        <f t="shared" si="21"/>
        <v>37760.000000000007</v>
      </c>
      <c r="E177" s="4">
        <f t="shared" si="22"/>
        <v>1399800000</v>
      </c>
      <c r="F177" s="4">
        <f t="shared" si="23"/>
        <v>0</v>
      </c>
      <c r="G177" s="7">
        <f t="shared" si="20"/>
        <v>0</v>
      </c>
      <c r="H177" s="7" t="str">
        <f t="shared" si="19"/>
        <v>Unlimited</v>
      </c>
      <c r="I177" s="22">
        <f>IF(Table24[[#This Row],[MinCost]] &gt; Table24[[#This Row],[WTP_VND]], 1, 0)</f>
        <v>0</v>
      </c>
      <c r="J177" s="12">
        <f>IF(G177&lt;='RawData'!$D$177,G177,0)</f>
        <v>0</v>
      </c>
    </row>
    <row r="178" spans="1:10" x14ac:dyDescent="0.15">
      <c r="A178" s="11" t="str">
        <f>'RawData'!$A$178</f>
        <v>KH_177</v>
      </c>
      <c r="B178" s="7">
        <f>VLOOKUP(A178, RawData[], 2, 1)</f>
        <v>30.66</v>
      </c>
      <c r="C178" s="4">
        <f>VLOOKUP(A178, RawData[], 4, 1)</f>
        <v>273000</v>
      </c>
      <c r="D178" s="4">
        <f t="shared" si="21"/>
        <v>165280</v>
      </c>
      <c r="E178" s="4">
        <f t="shared" si="22"/>
        <v>2183800000</v>
      </c>
      <c r="F178" s="4">
        <f t="shared" si="23"/>
        <v>0</v>
      </c>
      <c r="G178" s="7">
        <f t="shared" si="20"/>
        <v>0</v>
      </c>
      <c r="H178" s="7" t="str">
        <f t="shared" si="19"/>
        <v>Unlimited</v>
      </c>
      <c r="I178" s="22">
        <f>IF(Table24[[#This Row],[MinCost]] &gt; Table24[[#This Row],[WTP_VND]], 1, 0)</f>
        <v>0</v>
      </c>
      <c r="J178" s="12">
        <f>IF(G178&lt;='RawData'!$D$178,G178,0)</f>
        <v>0</v>
      </c>
    </row>
    <row r="179" spans="1:10" x14ac:dyDescent="0.15">
      <c r="A179" s="11" t="str">
        <f>'RawData'!$A$179</f>
        <v>KH_178</v>
      </c>
      <c r="B179" s="7">
        <f>VLOOKUP(A179, RawData[], 2, 1)</f>
        <v>117.96</v>
      </c>
      <c r="C179" s="4">
        <f>VLOOKUP(A179, RawData[], 4, 1)</f>
        <v>673000</v>
      </c>
      <c r="D179" s="4">
        <f t="shared" si="21"/>
        <v>863680</v>
      </c>
      <c r="E179" s="4">
        <f t="shared" si="22"/>
        <v>5383800000</v>
      </c>
      <c r="F179" s="4">
        <f t="shared" si="23"/>
        <v>0</v>
      </c>
      <c r="G179" s="7">
        <f t="shared" si="20"/>
        <v>0</v>
      </c>
      <c r="H179" s="7" t="str">
        <f t="shared" si="19"/>
        <v>Unlimited</v>
      </c>
      <c r="I179" s="22">
        <f>IF(Table24[[#This Row],[MinCost]] &gt; Table24[[#This Row],[WTP_VND]], 1, 0)</f>
        <v>0</v>
      </c>
      <c r="J179" s="12">
        <f>IF(G179&lt;='RawData'!$D$179,G179,0)</f>
        <v>0</v>
      </c>
    </row>
    <row r="180" spans="1:10" x14ac:dyDescent="0.15">
      <c r="A180" s="11" t="str">
        <f>'RawData'!$A$180</f>
        <v>KH_179</v>
      </c>
      <c r="B180" s="7">
        <f>VLOOKUP(A180, RawData[], 2, 1)</f>
        <v>2.33</v>
      </c>
      <c r="C180" s="4">
        <f>VLOOKUP(A180, RawData[], 4, 1)</f>
        <v>104000</v>
      </c>
      <c r="D180" s="4">
        <f t="shared" si="21"/>
        <v>0</v>
      </c>
      <c r="E180" s="4">
        <f t="shared" si="22"/>
        <v>831800000</v>
      </c>
      <c r="F180" s="4">
        <f t="shared" si="23"/>
        <v>0</v>
      </c>
      <c r="G180" s="7">
        <f t="shared" si="20"/>
        <v>0</v>
      </c>
      <c r="H180" s="7" t="str">
        <f t="shared" si="19"/>
        <v>Basic</v>
      </c>
      <c r="I180" s="22">
        <f>IF(Table24[[#This Row],[MinCost]] &gt; Table24[[#This Row],[WTP_VND]], 1, 0)</f>
        <v>0</v>
      </c>
      <c r="J180" s="12">
        <f>IF(G180&lt;='RawData'!$D$180,G180,0)</f>
        <v>0</v>
      </c>
    </row>
    <row r="181" spans="1:10" x14ac:dyDescent="0.15">
      <c r="A181" s="11" t="str">
        <f>'RawData'!$A$181</f>
        <v>KH_180</v>
      </c>
      <c r="B181" s="7">
        <f>VLOOKUP(A181, RawData[], 2, 1)</f>
        <v>4.32</v>
      </c>
      <c r="C181" s="4">
        <f>VLOOKUP(A181, RawData[], 4, 1)</f>
        <v>108000</v>
      </c>
      <c r="D181" s="4">
        <f t="shared" si="21"/>
        <v>0</v>
      </c>
      <c r="E181" s="4">
        <f t="shared" si="22"/>
        <v>863800000</v>
      </c>
      <c r="F181" s="4">
        <f t="shared" si="23"/>
        <v>0</v>
      </c>
      <c r="G181" s="7">
        <f t="shared" si="20"/>
        <v>0</v>
      </c>
      <c r="H181" s="7" t="str">
        <f t="shared" si="19"/>
        <v>Basic</v>
      </c>
      <c r="I181" s="22">
        <f>IF(Table24[[#This Row],[MinCost]] &gt; Table24[[#This Row],[WTP_VND]], 1, 0)</f>
        <v>0</v>
      </c>
      <c r="J181" s="12">
        <f>IF(G181&lt;='RawData'!$D$181,G181,0)</f>
        <v>0</v>
      </c>
    </row>
    <row r="182" spans="1:10" x14ac:dyDescent="0.15">
      <c r="A182" s="11" t="str">
        <f>'RawData'!$A$182</f>
        <v>KH_181</v>
      </c>
      <c r="B182" s="7">
        <f>VLOOKUP(A182, RawData[], 2, 1)</f>
        <v>4.6399999999999997</v>
      </c>
      <c r="C182" s="4">
        <f>VLOOKUP(A182, RawData[], 4, 1)</f>
        <v>97000</v>
      </c>
      <c r="D182" s="4">
        <f t="shared" si="21"/>
        <v>0</v>
      </c>
      <c r="E182" s="4">
        <f t="shared" si="22"/>
        <v>775800000</v>
      </c>
      <c r="F182" s="4">
        <f t="shared" si="23"/>
        <v>0</v>
      </c>
      <c r="G182" s="7">
        <f t="shared" si="20"/>
        <v>0</v>
      </c>
      <c r="H182" s="7" t="str">
        <f t="shared" si="19"/>
        <v>Basic</v>
      </c>
      <c r="I182" s="22">
        <f>IF(Table24[[#This Row],[MinCost]] &gt; Table24[[#This Row],[WTP_VND]], 1, 0)</f>
        <v>0</v>
      </c>
      <c r="J182" s="12">
        <f>IF(G182&lt;='RawData'!$D$182,G182,0)</f>
        <v>0</v>
      </c>
    </row>
    <row r="183" spans="1:10" x14ac:dyDescent="0.15">
      <c r="A183" s="11" t="str">
        <f>'RawData'!$A$183</f>
        <v>KH_182</v>
      </c>
      <c r="B183" s="7">
        <f>VLOOKUP(A183, RawData[], 2, 1)</f>
        <v>12.06</v>
      </c>
      <c r="C183" s="4">
        <f>VLOOKUP(A183, RawData[], 4, 1)</f>
        <v>139000</v>
      </c>
      <c r="D183" s="4">
        <f t="shared" si="21"/>
        <v>16480.000000000004</v>
      </c>
      <c r="E183" s="4">
        <f t="shared" si="22"/>
        <v>1111800000</v>
      </c>
      <c r="F183" s="4">
        <f t="shared" si="23"/>
        <v>0</v>
      </c>
      <c r="G183" s="7">
        <f t="shared" si="20"/>
        <v>0</v>
      </c>
      <c r="H183" s="7" t="str">
        <f t="shared" si="19"/>
        <v>Unlimited</v>
      </c>
      <c r="I183" s="22">
        <f>IF(Table24[[#This Row],[MinCost]] &gt; Table24[[#This Row],[WTP_VND]], 1, 0)</f>
        <v>0</v>
      </c>
      <c r="J183" s="12">
        <f>IF(G183&lt;='RawData'!$D$183,G183,0)</f>
        <v>0</v>
      </c>
    </row>
    <row r="184" spans="1:10" x14ac:dyDescent="0.15">
      <c r="A184" s="11" t="str">
        <f>'RawData'!$A$184</f>
        <v>KH_183</v>
      </c>
      <c r="B184" s="7">
        <f>VLOOKUP(A184, RawData[], 2, 1)</f>
        <v>28.02</v>
      </c>
      <c r="C184" s="4">
        <f>VLOOKUP(A184, RawData[], 4, 1)</f>
        <v>236000</v>
      </c>
      <c r="D184" s="4">
        <f t="shared" si="21"/>
        <v>144160</v>
      </c>
      <c r="E184" s="4">
        <f t="shared" si="22"/>
        <v>1887800000</v>
      </c>
      <c r="F184" s="4">
        <f t="shared" si="23"/>
        <v>0</v>
      </c>
      <c r="G184" s="7">
        <f t="shared" si="20"/>
        <v>0</v>
      </c>
      <c r="H184" s="7" t="str">
        <f t="shared" si="19"/>
        <v>Unlimited</v>
      </c>
      <c r="I184" s="22">
        <f>IF(Table24[[#This Row],[MinCost]] &gt; Table24[[#This Row],[WTP_VND]], 1, 0)</f>
        <v>0</v>
      </c>
      <c r="J184" s="12">
        <f>IF(G184&lt;='RawData'!$D$184,G184,0)</f>
        <v>0</v>
      </c>
    </row>
    <row r="185" spans="1:10" x14ac:dyDescent="0.15">
      <c r="A185" s="11" t="str">
        <f>'RawData'!$A$185</f>
        <v>KH_184</v>
      </c>
      <c r="B185" s="7">
        <f>VLOOKUP(A185, RawData[], 2, 1)</f>
        <v>6.79</v>
      </c>
      <c r="C185" s="4">
        <f>VLOOKUP(A185, RawData[], 4, 1)</f>
        <v>136000</v>
      </c>
      <c r="D185" s="4">
        <f t="shared" si="21"/>
        <v>0</v>
      </c>
      <c r="E185" s="4">
        <f t="shared" si="22"/>
        <v>1087800000</v>
      </c>
      <c r="F185" s="4">
        <f t="shared" si="23"/>
        <v>0</v>
      </c>
      <c r="G185" s="7">
        <f t="shared" si="20"/>
        <v>0</v>
      </c>
      <c r="H185" s="7" t="str">
        <f t="shared" si="19"/>
        <v>Basic</v>
      </c>
      <c r="I185" s="22">
        <f>IF(Table24[[#This Row],[MinCost]] &gt; Table24[[#This Row],[WTP_VND]], 1, 0)</f>
        <v>0</v>
      </c>
      <c r="J185" s="12">
        <f>IF(G185&lt;='RawData'!$D$185,G185,0)</f>
        <v>0</v>
      </c>
    </row>
    <row r="186" spans="1:10" x14ac:dyDescent="0.15">
      <c r="A186" s="11" t="str">
        <f>'RawData'!$A$186</f>
        <v>KH_185</v>
      </c>
      <c r="B186" s="7">
        <f>VLOOKUP(A186, RawData[], 2, 1)</f>
        <v>1.44</v>
      </c>
      <c r="C186" s="4">
        <f>VLOOKUP(A186, RawData[], 4, 1)</f>
        <v>75000</v>
      </c>
      <c r="D186" s="4">
        <f t="shared" si="21"/>
        <v>0</v>
      </c>
      <c r="E186" s="4">
        <f t="shared" si="22"/>
        <v>599800000</v>
      </c>
      <c r="F186" s="4">
        <f t="shared" si="23"/>
        <v>0</v>
      </c>
      <c r="G186" s="7">
        <f t="shared" si="20"/>
        <v>0</v>
      </c>
      <c r="H186" s="7" t="str">
        <f t="shared" si="19"/>
        <v>Basic</v>
      </c>
      <c r="I186" s="22">
        <f>IF(Table24[[#This Row],[MinCost]] &gt; Table24[[#This Row],[WTP_VND]], 1, 0)</f>
        <v>0</v>
      </c>
      <c r="J186" s="12">
        <f>IF(G186&lt;='RawData'!$D$186,G186,0)</f>
        <v>0</v>
      </c>
    </row>
    <row r="187" spans="1:10" x14ac:dyDescent="0.15">
      <c r="A187" s="11" t="str">
        <f>'RawData'!$A$187</f>
        <v>KH_186</v>
      </c>
      <c r="B187" s="7">
        <f>VLOOKUP(A187, RawData[], 2, 1)</f>
        <v>3</v>
      </c>
      <c r="C187" s="4">
        <f>VLOOKUP(A187, RawData[], 4, 1)</f>
        <v>100000</v>
      </c>
      <c r="D187" s="4">
        <f t="shared" si="21"/>
        <v>0</v>
      </c>
      <c r="E187" s="4">
        <f t="shared" si="22"/>
        <v>799800000</v>
      </c>
      <c r="F187" s="4">
        <f t="shared" si="23"/>
        <v>0</v>
      </c>
      <c r="G187" s="7">
        <f t="shared" si="20"/>
        <v>0</v>
      </c>
      <c r="H187" s="7" t="str">
        <f t="shared" si="19"/>
        <v>Basic</v>
      </c>
      <c r="I187" s="22">
        <f>IF(Table24[[#This Row],[MinCost]] &gt; Table24[[#This Row],[WTP_VND]], 1, 0)</f>
        <v>0</v>
      </c>
      <c r="J187" s="12">
        <f>IF(G187&lt;='RawData'!$D$187,G187,0)</f>
        <v>0</v>
      </c>
    </row>
    <row r="188" spans="1:10" x14ac:dyDescent="0.15">
      <c r="A188" s="11" t="str">
        <f>'RawData'!$A$188</f>
        <v>KH_187</v>
      </c>
      <c r="B188" s="7">
        <f>VLOOKUP(A188, RawData[], 2, 1)</f>
        <v>92.13</v>
      </c>
      <c r="C188" s="4">
        <f>VLOOKUP(A188, RawData[], 4, 1)</f>
        <v>559000</v>
      </c>
      <c r="D188" s="4">
        <f t="shared" si="21"/>
        <v>657040</v>
      </c>
      <c r="E188" s="4">
        <f t="shared" si="22"/>
        <v>4471800000</v>
      </c>
      <c r="F188" s="4">
        <f t="shared" si="23"/>
        <v>0</v>
      </c>
      <c r="G188" s="7">
        <f t="shared" si="20"/>
        <v>0</v>
      </c>
      <c r="H188" s="7" t="str">
        <f t="shared" si="19"/>
        <v>Unlimited</v>
      </c>
      <c r="I188" s="22">
        <f>IF(Table24[[#This Row],[MinCost]] &gt; Table24[[#This Row],[WTP_VND]], 1, 0)</f>
        <v>0</v>
      </c>
      <c r="J188" s="12">
        <f>IF(G188&lt;='RawData'!$D$188,G188,0)</f>
        <v>0</v>
      </c>
    </row>
    <row r="189" spans="1:10" x14ac:dyDescent="0.15">
      <c r="A189" s="11" t="str">
        <f>'RawData'!$A$189</f>
        <v>KH_188</v>
      </c>
      <c r="B189" s="7">
        <f>VLOOKUP(A189, RawData[], 2, 1)</f>
        <v>5.92</v>
      </c>
      <c r="C189" s="4">
        <f>VLOOKUP(A189, RawData[], 4, 1)</f>
        <v>117000</v>
      </c>
      <c r="D189" s="4">
        <f t="shared" si="21"/>
        <v>0</v>
      </c>
      <c r="E189" s="4">
        <f t="shared" si="22"/>
        <v>935800000</v>
      </c>
      <c r="F189" s="4">
        <f t="shared" si="23"/>
        <v>0</v>
      </c>
      <c r="G189" s="7">
        <f t="shared" si="20"/>
        <v>0</v>
      </c>
      <c r="H189" s="7" t="str">
        <f t="shared" si="19"/>
        <v>Basic</v>
      </c>
      <c r="I189" s="22">
        <f>IF(Table24[[#This Row],[MinCost]] &gt; Table24[[#This Row],[WTP_VND]], 1, 0)</f>
        <v>0</v>
      </c>
      <c r="J189" s="12">
        <f>IF(G189&lt;='RawData'!$D$189,G189,0)</f>
        <v>0</v>
      </c>
    </row>
    <row r="190" spans="1:10" x14ac:dyDescent="0.15">
      <c r="A190" s="11" t="str">
        <f>'RawData'!$A$190</f>
        <v>KH_189</v>
      </c>
      <c r="B190" s="7">
        <f>VLOOKUP(A190, RawData[], 2, 1)</f>
        <v>6.26</v>
      </c>
      <c r="C190" s="4">
        <f>VLOOKUP(A190, RawData[], 4, 1)</f>
        <v>139000</v>
      </c>
      <c r="D190" s="4">
        <f t="shared" si="21"/>
        <v>0</v>
      </c>
      <c r="E190" s="4">
        <f t="shared" si="22"/>
        <v>1111800000</v>
      </c>
      <c r="F190" s="4">
        <f t="shared" si="23"/>
        <v>0</v>
      </c>
      <c r="G190" s="7">
        <f t="shared" si="20"/>
        <v>0</v>
      </c>
      <c r="H190" s="7" t="str">
        <f t="shared" si="19"/>
        <v>Basic</v>
      </c>
      <c r="I190" s="22">
        <f>IF(Table24[[#This Row],[MinCost]] &gt; Table24[[#This Row],[WTP_VND]], 1, 0)</f>
        <v>0</v>
      </c>
      <c r="J190" s="12">
        <f>IF(G190&lt;='RawData'!$D$190,G190,0)</f>
        <v>0</v>
      </c>
    </row>
    <row r="191" spans="1:10" x14ac:dyDescent="0.15">
      <c r="A191" s="11" t="str">
        <f>'RawData'!$A$191</f>
        <v>KH_190</v>
      </c>
      <c r="B191" s="7">
        <f>VLOOKUP(A191, RawData[], 2, 1)</f>
        <v>33.090000000000003</v>
      </c>
      <c r="C191" s="4">
        <f>VLOOKUP(A191, RawData[], 4, 1)</f>
        <v>276000</v>
      </c>
      <c r="D191" s="4">
        <f t="shared" si="21"/>
        <v>184720.00000000003</v>
      </c>
      <c r="E191" s="4">
        <f t="shared" si="22"/>
        <v>2207800000</v>
      </c>
      <c r="F191" s="4">
        <f t="shared" si="23"/>
        <v>0</v>
      </c>
      <c r="G191" s="7">
        <f t="shared" si="20"/>
        <v>0</v>
      </c>
      <c r="H191" s="7" t="str">
        <f t="shared" si="19"/>
        <v>Unlimited</v>
      </c>
      <c r="I191" s="22">
        <f>IF(Table24[[#This Row],[MinCost]] &gt; Table24[[#This Row],[WTP_VND]], 1, 0)</f>
        <v>0</v>
      </c>
      <c r="J191" s="12">
        <f>IF(G191&lt;='RawData'!$D$191,G191,0)</f>
        <v>0</v>
      </c>
    </row>
    <row r="192" spans="1:10" x14ac:dyDescent="0.15">
      <c r="A192" s="11" t="str">
        <f>'RawData'!$A$192</f>
        <v>KH_191</v>
      </c>
      <c r="B192" s="7">
        <f>VLOOKUP(A192, RawData[], 2, 1)</f>
        <v>9.02</v>
      </c>
      <c r="C192" s="4">
        <f>VLOOKUP(A192, RawData[], 4, 1)</f>
        <v>152000</v>
      </c>
      <c r="D192" s="4">
        <f t="shared" si="21"/>
        <v>0</v>
      </c>
      <c r="E192" s="4">
        <f t="shared" si="22"/>
        <v>1215800000</v>
      </c>
      <c r="F192" s="4">
        <f t="shared" si="23"/>
        <v>0</v>
      </c>
      <c r="G192" s="7">
        <f t="shared" si="20"/>
        <v>0</v>
      </c>
      <c r="H192" s="7" t="str">
        <f t="shared" si="19"/>
        <v>Basic</v>
      </c>
      <c r="I192" s="22">
        <f>IF(Table24[[#This Row],[MinCost]] &gt; Table24[[#This Row],[WTP_VND]], 1, 0)</f>
        <v>0</v>
      </c>
      <c r="J192" s="12">
        <f>IF(G192&lt;='RawData'!$D$192,G192,0)</f>
        <v>0</v>
      </c>
    </row>
    <row r="193" spans="1:10" x14ac:dyDescent="0.15">
      <c r="A193" s="11" t="str">
        <f>'RawData'!$A$193</f>
        <v>KH_192</v>
      </c>
      <c r="B193" s="7">
        <f>VLOOKUP(A193, RawData[], 2, 1)</f>
        <v>9.34</v>
      </c>
      <c r="C193" s="4">
        <f>VLOOKUP(A193, RawData[], 4, 1)</f>
        <v>139000</v>
      </c>
      <c r="D193" s="4">
        <f t="shared" si="21"/>
        <v>0</v>
      </c>
      <c r="E193" s="4">
        <f t="shared" si="22"/>
        <v>1111800000</v>
      </c>
      <c r="F193" s="4">
        <f t="shared" si="23"/>
        <v>0</v>
      </c>
      <c r="G193" s="7">
        <f t="shared" si="20"/>
        <v>0</v>
      </c>
      <c r="H193" s="7" t="str">
        <f t="shared" si="19"/>
        <v>Basic</v>
      </c>
      <c r="I193" s="22">
        <f>IF(Table24[[#This Row],[MinCost]] &gt; Table24[[#This Row],[WTP_VND]], 1, 0)</f>
        <v>0</v>
      </c>
      <c r="J193" s="12">
        <f>IF(G193&lt;='RawData'!$D$193,G193,0)</f>
        <v>0</v>
      </c>
    </row>
    <row r="194" spans="1:10" x14ac:dyDescent="0.15">
      <c r="A194" s="11" t="str">
        <f>'RawData'!$A$194</f>
        <v>KH_193</v>
      </c>
      <c r="B194" s="7">
        <f>VLOOKUP(A194, RawData[], 2, 1)</f>
        <v>1.87</v>
      </c>
      <c r="C194" s="4">
        <f>VLOOKUP(A194, RawData[], 4, 1)</f>
        <v>95000</v>
      </c>
      <c r="D194" s="4">
        <f t="shared" ref="D194:D201" si="24">$M$7 + $M$10 * (MAX(0,B194-$N$7))</f>
        <v>0</v>
      </c>
      <c r="E194" s="4">
        <f t="shared" ref="E194:E201" si="25">$M$8 + $M$10 * (MAX(0,C194-$N$8))</f>
        <v>759800000</v>
      </c>
      <c r="F194" s="4">
        <f t="shared" ref="F194:F201" si="26">$M$9 + $M$10 * (MAX(0,D194-$N$9))</f>
        <v>0</v>
      </c>
      <c r="G194" s="7">
        <f t="shared" si="20"/>
        <v>0</v>
      </c>
      <c r="H194" s="7" t="str">
        <f t="shared" ref="H194:H201" si="27">IF(G194=D194,"Basic",IF(G194=E194,"Advanced","Unlimited"))</f>
        <v>Basic</v>
      </c>
      <c r="I194" s="22">
        <f>IF(Table24[[#This Row],[MinCost]] &gt; Table24[[#This Row],[WTP_VND]], 1, 0)</f>
        <v>0</v>
      </c>
      <c r="J194" s="12">
        <f>IF(G194&lt;='RawData'!$D$194,G194,0)</f>
        <v>0</v>
      </c>
    </row>
    <row r="195" spans="1:10" x14ac:dyDescent="0.15">
      <c r="A195" s="11" t="str">
        <f>'RawData'!$A$195</f>
        <v>KH_194</v>
      </c>
      <c r="B195" s="7">
        <f>VLOOKUP(A195, RawData[], 2, 1)</f>
        <v>14.03</v>
      </c>
      <c r="C195" s="4">
        <f>VLOOKUP(A195, RawData[], 4, 1)</f>
        <v>175000</v>
      </c>
      <c r="D195" s="4">
        <f t="shared" si="24"/>
        <v>32239.999999999996</v>
      </c>
      <c r="E195" s="4">
        <f t="shared" si="25"/>
        <v>1399800000</v>
      </c>
      <c r="F195" s="4">
        <f t="shared" si="26"/>
        <v>0</v>
      </c>
      <c r="G195" s="7">
        <f t="shared" ref="G195:G201" si="28">MIN(D195:F195)</f>
        <v>0</v>
      </c>
      <c r="H195" s="7" t="str">
        <f t="shared" si="27"/>
        <v>Unlimited</v>
      </c>
      <c r="I195" s="22">
        <f>IF(Table24[[#This Row],[MinCost]] &gt; Table24[[#This Row],[WTP_VND]], 1, 0)</f>
        <v>0</v>
      </c>
      <c r="J195" s="12">
        <f>IF(G195&lt;='RawData'!$D$195,G195,0)</f>
        <v>0</v>
      </c>
    </row>
    <row r="196" spans="1:10" x14ac:dyDescent="0.15">
      <c r="A196" s="11" t="str">
        <f>'RawData'!$A$196</f>
        <v>KH_195</v>
      </c>
      <c r="B196" s="7">
        <f>VLOOKUP(A196, RawData[], 2, 1)</f>
        <v>0.92</v>
      </c>
      <c r="C196" s="4">
        <f>VLOOKUP(A196, RawData[], 4, 1)</f>
        <v>68000</v>
      </c>
      <c r="D196" s="4">
        <f t="shared" si="24"/>
        <v>0</v>
      </c>
      <c r="E196" s="4">
        <f t="shared" si="25"/>
        <v>543800000</v>
      </c>
      <c r="F196" s="4">
        <f t="shared" si="26"/>
        <v>0</v>
      </c>
      <c r="G196" s="7">
        <f t="shared" si="28"/>
        <v>0</v>
      </c>
      <c r="H196" s="7" t="str">
        <f t="shared" si="27"/>
        <v>Basic</v>
      </c>
      <c r="I196" s="22">
        <f>IF(Table24[[#This Row],[MinCost]] &gt; Table24[[#This Row],[WTP_VND]], 1, 0)</f>
        <v>0</v>
      </c>
      <c r="J196" s="12">
        <f>IF(G196&lt;='RawData'!$D$196,G196,0)</f>
        <v>0</v>
      </c>
    </row>
    <row r="197" spans="1:10" x14ac:dyDescent="0.15">
      <c r="A197" s="11" t="str">
        <f>'RawData'!$A$197</f>
        <v>KH_196</v>
      </c>
      <c r="B197" s="7">
        <f>VLOOKUP(A197, RawData[], 2, 1)</f>
        <v>8.2799999999999994</v>
      </c>
      <c r="C197" s="4">
        <f>VLOOKUP(A197, RawData[], 4, 1)</f>
        <v>154000</v>
      </c>
      <c r="D197" s="4">
        <f t="shared" si="24"/>
        <v>0</v>
      </c>
      <c r="E197" s="4">
        <f t="shared" si="25"/>
        <v>1231800000</v>
      </c>
      <c r="F197" s="4">
        <f t="shared" si="26"/>
        <v>0</v>
      </c>
      <c r="G197" s="7">
        <f t="shared" si="28"/>
        <v>0</v>
      </c>
      <c r="H197" s="7" t="str">
        <f t="shared" si="27"/>
        <v>Basic</v>
      </c>
      <c r="I197" s="22">
        <f>IF(Table24[[#This Row],[MinCost]] &gt; Table24[[#This Row],[WTP_VND]], 1, 0)</f>
        <v>0</v>
      </c>
      <c r="J197" s="12">
        <f>IF(G197&lt;='RawData'!$D$197,G197,0)</f>
        <v>0</v>
      </c>
    </row>
    <row r="198" spans="1:10" x14ac:dyDescent="0.15">
      <c r="A198" s="11" t="str">
        <f>'RawData'!$A$198</f>
        <v>KH_197</v>
      </c>
      <c r="B198" s="7">
        <f>VLOOKUP(A198, RawData[], 2, 1)</f>
        <v>55.83</v>
      </c>
      <c r="C198" s="4">
        <f>VLOOKUP(A198, RawData[], 4, 1)</f>
        <v>391000</v>
      </c>
      <c r="D198" s="4">
        <f t="shared" si="24"/>
        <v>366640</v>
      </c>
      <c r="E198" s="4">
        <f t="shared" si="25"/>
        <v>3127800000</v>
      </c>
      <c r="F198" s="4">
        <f t="shared" si="26"/>
        <v>0</v>
      </c>
      <c r="G198" s="7">
        <f t="shared" si="28"/>
        <v>0</v>
      </c>
      <c r="H198" s="7" t="str">
        <f t="shared" si="27"/>
        <v>Unlimited</v>
      </c>
      <c r="I198" s="22">
        <f>IF(Table24[[#This Row],[MinCost]] &gt; Table24[[#This Row],[WTP_VND]], 1, 0)</f>
        <v>0</v>
      </c>
      <c r="J198" s="12">
        <f>IF(G198&lt;='RawData'!$D$198,G198,0)</f>
        <v>0</v>
      </c>
    </row>
    <row r="199" spans="1:10" x14ac:dyDescent="0.15">
      <c r="A199" s="11" t="str">
        <f>'RawData'!$A$199</f>
        <v>KH_198</v>
      </c>
      <c r="B199" s="7">
        <f>VLOOKUP(A199, RawData[], 2, 1)</f>
        <v>12.82</v>
      </c>
      <c r="C199" s="4">
        <f>VLOOKUP(A199, RawData[], 4, 1)</f>
        <v>133000</v>
      </c>
      <c r="D199" s="4">
        <f t="shared" si="24"/>
        <v>22560.000000000004</v>
      </c>
      <c r="E199" s="4">
        <f t="shared" si="25"/>
        <v>1063800000</v>
      </c>
      <c r="F199" s="4">
        <f t="shared" si="26"/>
        <v>0</v>
      </c>
      <c r="G199" s="7">
        <f t="shared" si="28"/>
        <v>0</v>
      </c>
      <c r="H199" s="7" t="str">
        <f t="shared" si="27"/>
        <v>Unlimited</v>
      </c>
      <c r="I199" s="22">
        <f>IF(Table24[[#This Row],[MinCost]] &gt; Table24[[#This Row],[WTP_VND]], 1, 0)</f>
        <v>0</v>
      </c>
      <c r="J199" s="12">
        <f>IF(G199&lt;='RawData'!$D$199,G199,0)</f>
        <v>0</v>
      </c>
    </row>
    <row r="200" spans="1:10" x14ac:dyDescent="0.15">
      <c r="A200" s="11" t="str">
        <f>'RawData'!$A$200</f>
        <v>KH_199</v>
      </c>
      <c r="B200" s="7">
        <f>VLOOKUP(A200, RawData[], 2, 1)</f>
        <v>3.93</v>
      </c>
      <c r="C200" s="4">
        <f>VLOOKUP(A200, RawData[], 4, 1)</f>
        <v>116000</v>
      </c>
      <c r="D200" s="4">
        <f t="shared" si="24"/>
        <v>0</v>
      </c>
      <c r="E200" s="4">
        <f t="shared" si="25"/>
        <v>927800000</v>
      </c>
      <c r="F200" s="4">
        <f t="shared" si="26"/>
        <v>0</v>
      </c>
      <c r="G200" s="7">
        <f t="shared" si="28"/>
        <v>0</v>
      </c>
      <c r="H200" s="7" t="str">
        <f t="shared" si="27"/>
        <v>Basic</v>
      </c>
      <c r="I200" s="22">
        <f>IF(Table24[[#This Row],[MinCost]] &gt; Table24[[#This Row],[WTP_VND]], 1, 0)</f>
        <v>0</v>
      </c>
      <c r="J200" s="12">
        <f>IF(G200&lt;='RawData'!$D$200,G200,0)</f>
        <v>0</v>
      </c>
    </row>
    <row r="201" spans="1:10" x14ac:dyDescent="0.15">
      <c r="A201" s="17" t="str">
        <f>'RawData'!$A$201</f>
        <v>KH_200</v>
      </c>
      <c r="B201" s="18">
        <f>VLOOKUP(A201, RawData[], 2, 1)</f>
        <v>97.48</v>
      </c>
      <c r="C201" s="19">
        <f>VLOOKUP(A201, RawData[], 4, 1)</f>
        <v>592000</v>
      </c>
      <c r="D201" s="19">
        <f t="shared" si="24"/>
        <v>699840</v>
      </c>
      <c r="E201" s="19">
        <f t="shared" si="25"/>
        <v>4735800000</v>
      </c>
      <c r="F201" s="19">
        <f t="shared" si="26"/>
        <v>0</v>
      </c>
      <c r="G201" s="18">
        <f t="shared" si="28"/>
        <v>0</v>
      </c>
      <c r="H201" s="18" t="str">
        <f t="shared" si="27"/>
        <v>Unlimited</v>
      </c>
      <c r="I201" s="23">
        <f>IF(Table24[[#This Row],[MinCost]] &gt; Table24[[#This Row],[WTP_VND]], 1, 0)</f>
        <v>0</v>
      </c>
      <c r="J201" s="20">
        <f>IF(G201&lt;='RawData'!$D$201,G201,0)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RawData</vt:lpstr>
      <vt:lpstr>NonOptimizedSolution</vt:lpstr>
      <vt:lpstr>OptimizedSolution</vt:lpstr>
      <vt:lpstr>ComparedResults</vt:lpstr>
      <vt:lpstr>thực hành→</vt:lpstr>
      <vt:lpstr>OptimizedSolution_For Practice</vt:lpstr>
      <vt:lpstr>OptimizedSolution!Table1</vt:lpstr>
      <vt:lpstr>'OptimizedSolution_For Practice'!Table1</vt:lpstr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Ha</cp:lastModifiedBy>
  <dcterms:created xsi:type="dcterms:W3CDTF">2025-04-21T10:16:12Z</dcterms:created>
  <dcterms:modified xsi:type="dcterms:W3CDTF">2025-04-29T00:07:48Z</dcterms:modified>
</cp:coreProperties>
</file>