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Dataset" sheetId="2" r:id="rId5"/>
    <sheet state="visible" name="Categories" sheetId="3" r:id="rId6"/>
    <sheet state="visible" name="Root Causes" sheetId="4" r:id="rId7"/>
    <sheet state="visible" name="Symptoms" sheetId="5" r:id="rId8"/>
    <sheet state="visible" name="Components" sheetId="6" r:id="rId9"/>
    <sheet state="visible" name="Repairs" sheetId="7" r:id="rId10"/>
    <sheet state="visible" name="Distribution" sheetId="8" r:id="rId11"/>
    <sheet state="visible" name="DistributionRanked " sheetId="9" r:id="rId12"/>
    <sheet state="visible" name="Distribution Symptoms per Root " sheetId="10" r:id="rId13"/>
    <sheet state="visible" name="auto_filtered" sheetId="11" r:id="rId14"/>
    <sheet state="visible" name="TensorFlow Results" sheetId="12" r:id="rId15"/>
  </sheets>
  <definedNames>
    <definedName hidden="1" localSheetId="0" name="Z_81E91E0C_5697_461D_8AE8_A4E76F304116_.wvu.FilterData">Stats!$AD$2:$AK$17</definedName>
  </definedNames>
  <calcPr/>
  <customWorkbookViews>
    <customWorkbookView activeSheetId="0" maximized="1" windowHeight="0" windowWidth="0" guid="{81E91E0C-5697-461D-8AE8-A4E76F304116}" name="Filter 1"/>
  </customWorkbookViews>
</workbook>
</file>

<file path=xl/sharedStrings.xml><?xml version="1.0" encoding="utf-8"?>
<sst xmlns="http://schemas.openxmlformats.org/spreadsheetml/2006/main" count="11949" uniqueCount="6939">
  <si>
    <t>Total</t>
  </si>
  <si>
    <t>Total (Not Reviewed)</t>
  </si>
  <si>
    <t>Total (Reviewed)</t>
  </si>
  <si>
    <t>Total (TensorFlow)</t>
  </si>
  <si>
    <t>Not reviewed</t>
  </si>
  <si>
    <t>Why not reviewed</t>
  </si>
  <si>
    <t>PyTorch Count</t>
  </si>
  <si>
    <t>%</t>
  </si>
  <si>
    <t>Root cause</t>
  </si>
  <si>
    <t>PyTorch</t>
  </si>
  <si>
    <t>TensorFlow</t>
  </si>
  <si>
    <t>Diff</t>
  </si>
  <si>
    <t>Symptoms</t>
  </si>
  <si>
    <t>Component</t>
  </si>
  <si>
    <t>Repair Patterns</t>
  </si>
  <si>
    <t>TensorFlow
(Dataset)</t>
  </si>
  <si>
    <t>Repair Type</t>
  </si>
  <si>
    <t>TensorFlow
(Paper)</t>
  </si>
  <si>
    <t>PyTorch Rank</t>
  </si>
  <si>
    <t>TensorFlow Rank</t>
  </si>
  <si>
    <t>Ranking Diff</t>
  </si>
  <si>
    <t>TensorFlow Count</t>
  </si>
  <si>
    <t>TensorFlow Dataset
(Full)</t>
  </si>
  <si>
    <t>TensorFlow Dataset
(Minus Configuration + Isolated)</t>
  </si>
  <si>
    <t>TensorFlow Paper</t>
  </si>
  <si>
    <t>Diff Between Data and Paper</t>
  </si>
  <si>
    <t>Repair Type in TensorFlow</t>
  </si>
  <si>
    <t>Reviewed</t>
  </si>
  <si>
    <t>Core</t>
  </si>
  <si>
    <t>Value checker</t>
  </si>
  <si>
    <t>Parameter modifier</t>
  </si>
  <si>
    <t>Isolated</t>
  </si>
  <si>
    <t>Tools</t>
  </si>
  <si>
    <t>Computation graph</t>
  </si>
  <si>
    <t>Condition replacer</t>
  </si>
  <si>
    <t>Configuration</t>
  </si>
  <si>
    <t>Framework</t>
  </si>
  <si>
    <t>Initializer modifier</t>
  </si>
  <si>
    <t>Method replacer</t>
  </si>
  <si>
    <t>NN modules</t>
  </si>
  <si>
    <t>CUDA</t>
  </si>
  <si>
    <t>Exception adder</t>
  </si>
  <si>
    <t>Type replacer</t>
  </si>
  <si>
    <t>API</t>
  </si>
  <si>
    <t>Referenced type modifier</t>
  </si>
  <si>
    <t>Documentation</t>
  </si>
  <si>
    <t>Variable replacer</t>
  </si>
  <si>
    <t>Test</t>
  </si>
  <si>
    <t>Config</t>
  </si>
  <si>
    <t>Format checker</t>
  </si>
  <si>
    <t>Syntax modifier</t>
  </si>
  <si>
    <t>Exception modifier</t>
  </si>
  <si>
    <t>N/A</t>
  </si>
  <si>
    <t>Issue #</t>
  </si>
  <si>
    <t>Issue URL</t>
  </si>
  <si>
    <t>Symptom</t>
  </si>
  <si>
    <t>Repair pattern</t>
  </si>
  <si>
    <t>Fix URL</t>
  </si>
  <si>
    <t>https://github.com/pytorch/pytorch/issues/598</t>
  </si>
  <si>
    <t>Algorithm</t>
  </si>
  <si>
    <t>Functional error</t>
  </si>
  <si>
    <t>https://github.com/pytorch/pytorch/pull/46163</t>
  </si>
  <si>
    <t>https://github.com/pytorch/pytorch/issues/973</t>
  </si>
  <si>
    <t>Crash</t>
  </si>
  <si>
    <t>https://github.com/pytorch/pytorch/pull/34768</t>
  </si>
  <si>
    <t>https://github.com/pytorch/pytorch/issues/3307</t>
  </si>
  <si>
    <t>Logic error</t>
  </si>
  <si>
    <t>https://github.com/pytorch/pytorch/pull/50663</t>
  </si>
  <si>
    <t>https://github.com/pytorch/pytorch/issues/4320</t>
  </si>
  <si>
    <t>Inconsistency</t>
  </si>
  <si>
    <t>https://github.com/pytorch/pytorch/pull/45468</t>
  </si>
  <si>
    <t>https://github.com/pytorch/pytorch/issues/5059</t>
  </si>
  <si>
    <t>https://github.com/pytorch/pytorch/pull/56488</t>
  </si>
  <si>
    <t>https://github.com/pytorch/pytorch/issues/8817</t>
  </si>
  <si>
    <t>Performance degradation</t>
  </si>
  <si>
    <t>CUDA, Core</t>
  </si>
  <si>
    <t>https://github.com/pytorch/pytorch/pull/26181</t>
  </si>
  <si>
    <t>https://github.com/pytorch/pytorch/issues/9922</t>
  </si>
  <si>
    <t>https://github.com/pytorch/pytorch/commit/a3a2150409472fe6fa66f3abe9e795303786252c</t>
  </si>
  <si>
    <t>https://github.com/pytorch/pytorch/issues/11030</t>
  </si>
  <si>
    <t>https://github.com/pytorch/pytorch/commit/6251c563eb1b02ea0ad76271e0f8a0e378348f00</t>
  </si>
  <si>
    <t>https://github.com/pytorch/pytorch/issues/16532</t>
  </si>
  <si>
    <t>Corner case</t>
  </si>
  <si>
    <t>https://github.com/pytorch/pytorch/pull/22983</t>
  </si>
  <si>
    <t>https://github.com/pytorch/pytorch/issues/18215</t>
  </si>
  <si>
    <t>https://github.com/pytorch/pytorch/pull/23298</t>
  </si>
  <si>
    <t>https://github.com/pytorch/pytorch/issues/18853</t>
  </si>
  <si>
    <t>https://github.com/pytorch/pytorch/commit/bd0ef784e0afd1b19dd89775d3c31f03de84afe0</t>
  </si>
  <si>
    <t>https://github.com/pytorch/pytorch/issues/19363</t>
  </si>
  <si>
    <t>https://github.com/pytorch/pytorch/pull/20190</t>
  </si>
  <si>
    <t>https://github.com/pytorch/pytorch/issues/20028</t>
  </si>
  <si>
    <t>https://github.com/pytorch/pytorch/commit/38e4766349338174c126a65bc8c241c8f37a7785</t>
  </si>
  <si>
    <t>https://github.com/pytorch/pytorch/issues/20156</t>
  </si>
  <si>
    <t>Concurrency</t>
  </si>
  <si>
    <t>https://github.com/pytorch/pytorch/pull/37461</t>
  </si>
  <si>
    <t>https://github.com/pytorch/pytorch/issues/20457</t>
  </si>
  <si>
    <t>Core, Computation graph</t>
  </si>
  <si>
    <t>https://github.com/pytorch/pytorch/pull/20557</t>
  </si>
  <si>
    <t>https://github.com/pytorch/pytorch/issues/20522</t>
  </si>
  <si>
    <t>Cuda</t>
  </si>
  <si>
    <t>https://github.com/pytorch/pytorch/commit/aa42742df0ea7bee8281f15265efae0351ebfbdc</t>
  </si>
  <si>
    <t>https://github.com/pytorch/pytorch/issues/20630</t>
  </si>
  <si>
    <t>https://github.com/pytorch/pytorch/pull/20882</t>
  </si>
  <si>
    <t>https://github.com/pytorch/pytorch/issues/20642</t>
  </si>
  <si>
    <t>Build failure</t>
  </si>
  <si>
    <t>https://github.com/pytorch/pytorch/pull/20853</t>
  </si>
  <si>
    <t>https://github.com/pytorch/pytorch/issues/20755</t>
  </si>
  <si>
    <t>Type confusion</t>
  </si>
  <si>
    <t>https://github.com/pytorch/pytorch/pull/20759</t>
  </si>
  <si>
    <t>https://github.com/pytorch/pytorch/issues/20785</t>
  </si>
  <si>
    <t>https://github.com/pytorch/pytorch/pull/24929</t>
  </si>
  <si>
    <t>https://github.com/pytorch/pytorch/issues/20888</t>
  </si>
  <si>
    <t>https://github.com/pytorch/pytorch/pull/21019</t>
  </si>
  <si>
    <t>https://github.com/pytorch/pytorch/issues/21261</t>
  </si>
  <si>
    <t>https://github.com/pytorch/pytorch/pull/21285</t>
  </si>
  <si>
    <t>https://github.com/pytorch/pytorch/issues/21344</t>
  </si>
  <si>
    <t>https://github.com/pytorch/pytorch/pull/21591</t>
  </si>
  <si>
    <t>https://github.com/pytorch/pytorch/issues/21821</t>
  </si>
  <si>
    <t>https://github.com/pytorch/pytorch/pull/36605</t>
  </si>
  <si>
    <t>https://github.com/pytorch/pytorch/issues/21935</t>
  </si>
  <si>
    <t>https://github.com/pytorch/pytorch/pull/22304</t>
  </si>
  <si>
    <t>https://github.com/pytorch/pytorch/issues/22301</t>
  </si>
  <si>
    <t>https://github.com/pytorch/pytorch/pull/25998</t>
  </si>
  <si>
    <t>https://github.com/pytorch/pytorch/issues/22389</t>
  </si>
  <si>
    <t>Configuration error</t>
  </si>
  <si>
    <t>https://github.com/pytorch/pytorch/pull/23023</t>
  </si>
  <si>
    <t>https://github.com/pytorch/pytorch/issues/22534</t>
  </si>
  <si>
    <t>https://github.com/pytorch/pytorch/pull/34454</t>
  </si>
  <si>
    <t>https://github.com/pytorch/pytorch/issues/22615</t>
  </si>
  <si>
    <t>https://github.com/pytorch/pytorch/pull/25139</t>
  </si>
  <si>
    <t>https://github.com/pytorch/pytorch/issues/22833</t>
  </si>
  <si>
    <t>https://github.com/pytorch/pytorch/pull/23372</t>
  </si>
  <si>
    <t>https://github.com/pytorch/pytorch/issues/23603</t>
  </si>
  <si>
    <t>https://github.com/pytorch/pytorch/pull/23766</t>
  </si>
  <si>
    <t>https://github.com/pytorch/pytorch/issues/24035</t>
  </si>
  <si>
    <t>https://github.com/pytorch/pytorch/commit/4358cbe01b55673556208ade69287acba64ca19b</t>
  </si>
  <si>
    <t>https://github.com/pytorch/pytorch/issues/24137</t>
  </si>
  <si>
    <t>https://github.com/pytorch/pytorch/pull/41318</t>
  </si>
  <si>
    <t>https://github.com/pytorch/pytorch/issues/24175</t>
  </si>
  <si>
    <t>Referenced types error</t>
  </si>
  <si>
    <t>https://github.com/pytorch/pytorch/pull/24295</t>
  </si>
  <si>
    <t>https://github.com/pytorch/pytorch/issues/24200</t>
  </si>
  <si>
    <t>Processing</t>
  </si>
  <si>
    <t>https://github.com/pytorch/pytorch/pull/24267</t>
  </si>
  <si>
    <t>https://github.com/pytorch/pytorch/issues/24504</t>
  </si>
  <si>
    <t>https://github.com/pytorch/pytorch/commit/7b547f086fbef74dd2e9c07f4392da3a2d3266b4</t>
  </si>
  <si>
    <t>https://github.com/pytorch/pytorch/issues/24802</t>
  </si>
  <si>
    <t>https://github.com/pytorch/pytorch/commit/68b9daa9bf1694bc481c48b5bffdc5100e0c278c</t>
  </si>
  <si>
    <t>https://github.com/pytorch/pytorch/issues/24807</t>
  </si>
  <si>
    <t>Framework, Computation graph</t>
  </si>
  <si>
    <t>https://github.com/pytorch/pytorch/pull/53424</t>
  </si>
  <si>
    <t>https://github.com/pytorch/pytorch/issues/25010</t>
  </si>
  <si>
    <t>https://github.com/pytorch/pytorch/pull/25111</t>
  </si>
  <si>
    <t>https://github.com/pytorch/pytorch/issues/26038</t>
  </si>
  <si>
    <t>https://github.com/pytorch/pytorch/pull/26980</t>
  </si>
  <si>
    <t>https://github.com/pytorch/pytorch/issues/26302</t>
  </si>
  <si>
    <t>https://github.com/pytorch/pytorch/pull/27731/commits/5298a216498237b804df1a95c282073b9ecf4e90</t>
  </si>
  <si>
    <t>https://github.com/pytorch/pytorch/issues/26304</t>
  </si>
  <si>
    <t>https://github.com/pytorch/pytorch/pull/36938</t>
  </si>
  <si>
    <t>https://github.com/pytorch/pytorch/issues/26333</t>
  </si>
  <si>
    <t>https://github.com/pytorch/pytorch/pull/27423</t>
  </si>
  <si>
    <t>https://github.com/pytorch/pytorch/issues/26596</t>
  </si>
  <si>
    <t>https://github.com/pytorch/pytorch/commit/ed1552a48fb68c4a92821c14751fc63e3428800a</t>
  </si>
  <si>
    <t>https://github.com/pytorch/pytorch/issues/27820</t>
  </si>
  <si>
    <t>https://github.com/pytorch/pytorch/pull/33543</t>
  </si>
  <si>
    <t>https://github.com/pytorch/pytorch/issues/28389</t>
  </si>
  <si>
    <t>https://github.com/pytorch/pytorch/pull/29006</t>
  </si>
  <si>
    <t>https://github.com/pytorch/pytorch/issues/28418</t>
  </si>
  <si>
    <t>https://github.com/pytorch/pytorch/pull/61274</t>
  </si>
  <si>
    <t>https://github.com/pytorch/pytorch/issues/29055</t>
  </si>
  <si>
    <t>https://github.com/pytorch/pytorch/pull/47096</t>
  </si>
  <si>
    <t>https://github.com/pytorch/pytorch/issues/29352</t>
  </si>
  <si>
    <t>https://github.com/pytorch/pytorch/pull/29426</t>
  </si>
  <si>
    <t>https://github.com/pytorch/pytorch/issues/29906</t>
  </si>
  <si>
    <t>https://github.com/pytorch/pytorch/pull/31544</t>
  </si>
  <si>
    <t>https://github.com/pytorch/pytorch/issues/30147</t>
  </si>
  <si>
    <t>https://github.com/pytorch/pytorch/pull/40428</t>
  </si>
  <si>
    <t>https://github.com/pytorch/pytorch/issues/31771</t>
  </si>
  <si>
    <t>https://github.com/pytorch/pytorch/pull/32951</t>
  </si>
  <si>
    <t>https://github.com/pytorch/pytorch/issues/31875</t>
  </si>
  <si>
    <t>https://github.com/pytorch/pytorch/pull/32593</t>
  </si>
  <si>
    <t>https://github.com/pytorch/pytorch/issues/32139</t>
  </si>
  <si>
    <t>https://github.com/pytorch/pytorch/pull/32146</t>
  </si>
  <si>
    <t>https://github.com/pytorch/pytorch/issues/32519</t>
  </si>
  <si>
    <t>https://github.com/pytorch/pytorch/commit/6fa76b8a0c5b1b3fd60fe70b68f9d47295436e74</t>
  </si>
  <si>
    <t>https://github.com/pytorch/pytorch/issues/32645</t>
  </si>
  <si>
    <t>https://github.com/pytorch/pytorch/commit/879cf0b15a54c7848ae710e3d0ec62c4a9d7d3dd</t>
  </si>
  <si>
    <t>https://github.com/pytorch/pytorch/issues/32983</t>
  </si>
  <si>
    <t>Warning-style error</t>
  </si>
  <si>
    <t>https://github.com/pytorch/pytorch/commit/0f358fab6b92307edba4d89a855cac395f5b1565</t>
  </si>
  <si>
    <t>https://github.com/pytorch/pytorch/issues/32994</t>
  </si>
  <si>
    <t>https://github.com/pytorch/pytorch/pull/43434</t>
  </si>
  <si>
    <t>https://github.com/pytorch/pytorch/issues/33473</t>
  </si>
  <si>
    <t>https://github.com/pytorch/pytorch/pull/34563</t>
  </si>
  <si>
    <t>https://github.com/pytorch/pytorch/issues/33546</t>
  </si>
  <si>
    <t>Core, Tools</t>
  </si>
  <si>
    <t>https://github.com/pytorch/pytorch/pull/42206</t>
  </si>
  <si>
    <t>https://github.com/pytorch/pytorch/issues/33899</t>
  </si>
  <si>
    <t>https://github.com/pytorch/pytorch/commit/4b3ae7e0af17cfaab832fd7954f5bfad07cee0ba</t>
  </si>
  <si>
    <t>https://github.com/pytorch/pytorch/issues/33928</t>
  </si>
  <si>
    <t>https://github.com/pytorch/pytorch/pull/37310</t>
  </si>
  <si>
    <t>https://github.com/pytorch/pytorch/issues/33950</t>
  </si>
  <si>
    <t>https://github.com/pytorch/pytorch/pull/38870</t>
  </si>
  <si>
    <t>https://github.com/pytorch/pytorch/issues/34907</t>
  </si>
  <si>
    <t>https://github.com/pytorch/pytorch/pull/52565</t>
  </si>
  <si>
    <t>https://github.com/pytorch/pytorch/issues/34997</t>
  </si>
  <si>
    <t>https://github.com/pytorch/pytorch/pull/39008</t>
  </si>
  <si>
    <t>https://github.com/pytorch/pytorch/issues/35300</t>
  </si>
  <si>
    <t>https://github.com/pytorch/pytorch/pull/35500/commits/296c1baf99c0ce454f07bc1510dd37672080e418</t>
  </si>
  <si>
    <t>https://github.com/pytorch/pytorch/issues/35699</t>
  </si>
  <si>
    <t>https://github.com/pytorch/pytorch/pull/36316</t>
  </si>
  <si>
    <t>https://github.com/pytorch/pytorch/issues/35901</t>
  </si>
  <si>
    <t>Memory</t>
  </si>
  <si>
    <t>CUDA, Tools</t>
  </si>
  <si>
    <t>https://github.com/pytorch/pytorch/pull/44742</t>
  </si>
  <si>
    <t>https://github.com/pytorch/pytorch/issues/36035</t>
  </si>
  <si>
    <t>https://github.com/pytorch/pytorch/pull/70499</t>
  </si>
  <si>
    <t>https://github.com/pytorch/pytorch/issues/36428</t>
  </si>
  <si>
    <t>https://github.com/pytorch/pytorch/commit/fbf274f5a7c55f58ee1f7eb9b515f23f29bff443</t>
  </si>
  <si>
    <t>https://github.com/pytorch/pytorch/issues/36755</t>
  </si>
  <si>
    <t>https://github.com/pytorch/pytorch/pull/36785</t>
  </si>
  <si>
    <t>https://github.com/pytorch/pytorch/issues/36941</t>
  </si>
  <si>
    <t>https://github.com/pytorch/pytorch/pull/39375</t>
  </si>
  <si>
    <t>https://github.com/pytorch/pytorch/issues/37558</t>
  </si>
  <si>
    <t>https://github.com/pytorch/pytorch/commit/4d1df74c7ced61d8067dc4daa9d98843910a5fb1</t>
  </si>
  <si>
    <t>https://github.com/pytorch/pytorch/issues/37583</t>
  </si>
  <si>
    <t>https://github.com/pytorch/pytorch/pull/65227</t>
  </si>
  <si>
    <t>https://github.com/pytorch/pytorch/issues/37756</t>
  </si>
  <si>
    <t>https://github.com/pytorch/pytorch/commit/5d608d45cfd5c42b374c9ac6d2f8bb6ddd1c6e7f</t>
  </si>
  <si>
    <t>https://github.com/pytorch/pytorch/issues/37786</t>
  </si>
  <si>
    <t>https://github.com/pytorch/pytorch/commit/4c358b8b726f56bc78ce20bb031e10869145de94</t>
  </si>
  <si>
    <t>https://github.com/pytorch/pytorch/issues/38764</t>
  </si>
  <si>
    <t>https://github.com/pytorch/pytorch/commit/e4a3c584d51662d4c14060fc8517464fe3c12142</t>
  </si>
  <si>
    <t>https://github.com/pytorch/pytorch/issues/38889</t>
  </si>
  <si>
    <t>https://github.com/pytorch/pytorch/commit/2cd27be5b52697b8f997e789b133be16de1577c6</t>
  </si>
  <si>
    <t>https://github.com/pytorch/pytorch/issues/38913</t>
  </si>
  <si>
    <t>https://github.com/pytorch/pytorch/pull/39392</t>
  </si>
  <si>
    <t>https://github.com/pytorch/pytorch/issues/38915</t>
  </si>
  <si>
    <t>https://github.com/pytorch/pytorch/pull/58240</t>
  </si>
  <si>
    <t>https://github.com/pytorch/pytorch/issues/39007</t>
  </si>
  <si>
    <t>https://github.com/pytorch/pytorch/commit/a88099ba3e9157990d59cc0d3e9ac1d501165435</t>
  </si>
  <si>
    <t>https://github.com/pytorch/pytorch/issues/40320</t>
  </si>
  <si>
    <t>https://github.com/pytorch/pytorch/commit/46f5cf1e31b493a797254c80a130c14e850ebd32</t>
  </si>
  <si>
    <t>https://github.com/pytorch/pytorch/issues/41865</t>
  </si>
  <si>
    <t>https://github.com/pytorch/pytorch/commit/6d1e43c5a691d6d0ee9f13d1ccf223e755b885d3</t>
  </si>
  <si>
    <t>https://github.com/pytorch/pytorch/issues/42218</t>
  </si>
  <si>
    <t>https://github.com/pytorch/pytorch/pull/44642</t>
  </si>
  <si>
    <t>https://github.com/pytorch/pytorch/issues/42239</t>
  </si>
  <si>
    <t>https://github.com/pytorch/pytorch/pull/42333</t>
  </si>
  <si>
    <t>https://github.com/pytorch/pytorch/issues/42305</t>
  </si>
  <si>
    <t>https://github.com/pytorch/pytorch/pull/42356</t>
  </si>
  <si>
    <t>https://github.com/pytorch/pytorch/issues/42415</t>
  </si>
  <si>
    <t>https://github.com/pytorch/FBGEMM/commit/87c378172a7fa757a8f0f015f31d4f6111d4744e</t>
  </si>
  <si>
    <t>https://github.com/pytorch/pytorch/issues/42435</t>
  </si>
  <si>
    <t>https://github.com/pytorch/pytorch/pull/42574</t>
  </si>
  <si>
    <t>https://github.com/pytorch/pytorch/issues/42588</t>
  </si>
  <si>
    <t>https://github.com/pytorch/pytorch/commit/534c82153e64d2a2960aadb93b6d1d570fa04faf</t>
  </si>
  <si>
    <t>https://github.com/pytorch/pytorch/issues/43770</t>
  </si>
  <si>
    <t>https://github.com/pytorch/pytorch/commit/f17d7a5556940156b81b595bb39783192ba1e16f</t>
  </si>
  <si>
    <t>https://github.com/pytorch/pytorch/issues/44284</t>
  </si>
  <si>
    <t>https://github.com/pytorch/pytorch/commit/de7eeb7752d4bd599901a9adcafbfc4a3ea25035</t>
  </si>
  <si>
    <t>https://github.com/pytorch/pytorch/issues/44378</t>
  </si>
  <si>
    <t>Core, Computation graph, Documentation, Framework</t>
  </si>
  <si>
    <t>https://github.com/pytorch/pytorch/pull/49093</t>
  </si>
  <si>
    <t>https://github.com/pytorch/pytorch/issues/45821</t>
  </si>
  <si>
    <t>https://github.com/pytorch/pytorch/pull/45562</t>
  </si>
  <si>
    <t>https://github.com/pytorch/pytorch/issues/46224</t>
  </si>
  <si>
    <t>https://github.com/pytorch/pytorch/pull/59370</t>
  </si>
  <si>
    <t>https://github.com/pytorch/pytorch/issues/46585</t>
  </si>
  <si>
    <t>https://github.com/pytorch/pytorch/commit/c68c3d0a02460a6e447f5af235530c684116d2c5</t>
  </si>
  <si>
    <t>https://github.com/pytorch/pytorch/issues/46930</t>
  </si>
  <si>
    <t>https://github.com/pytorch/pytorch/pull/47459</t>
  </si>
  <si>
    <t>https://github.com/pytorch/pytorch/issues/46983</t>
  </si>
  <si>
    <t>https://github.com/pytorch/pytorch/pull/47772/commits/d6d6af057ccc4255f44925e8c7c2191b6c635a6e</t>
  </si>
  <si>
    <t>https://github.com/pytorch/pytorch/issues/47038</t>
  </si>
  <si>
    <t>https://github.com/pytorch/pytorch/pull/51806</t>
  </si>
  <si>
    <t>https://github.com/pytorch/pytorch/issues/48049</t>
  </si>
  <si>
    <t>https://github.com/pytorch/pytorch/commit/22c3ae8b576674e52e1972abe13891aaf4e99089</t>
  </si>
  <si>
    <t>https://github.com/pytorch/pytorch/issues/48841</t>
  </si>
  <si>
    <t>https://github.com/pytorch/pytorch/commit/6aa5148df21d5583cf2ae3f95c992d207ed2e281</t>
  </si>
  <si>
    <t>https://github.com/pytorch/pytorch/issues/49019</t>
  </si>
  <si>
    <t>https://github.com/pytorch/pytorch/commit/be091600eddada5c47377b93db922263910840c7</t>
  </si>
  <si>
    <t>https://github.com/pytorch/pytorch/issues/49046</t>
  </si>
  <si>
    <t>https://github.com/pytorch/pytorch/pull/56639</t>
  </si>
  <si>
    <t>https://github.com/pytorch/pytorch/issues/49052</t>
  </si>
  <si>
    <t>https://github.com/pytorch/pytorch/commit/7eb392d73f897f51b0be97749ca6231ee38e58a4</t>
  </si>
  <si>
    <t>https://github.com/pytorch/pytorch/issues/49928</t>
  </si>
  <si>
    <t>https://github.com/pytorch/pytorch/pull/51569</t>
  </si>
  <si>
    <t>https://github.com/pytorch/pytorch/issues/49998</t>
  </si>
  <si>
    <t>Core, Documentation</t>
  </si>
  <si>
    <t>https://github.com/pytorch/pytorch/pull/51317</t>
  </si>
  <si>
    <t>https://github.com/pytorch/pytorch/issues/50014</t>
  </si>
  <si>
    <t>Core, API</t>
  </si>
  <si>
    <t>https://github.com/pytorch/pytorch/pull/50998</t>
  </si>
  <si>
    <t>https://github.com/pytorch/pytorch/issues/50042</t>
  </si>
  <si>
    <t>https://github.com/pytorch/pytorch/commit/46c27ea84d2399b72e7f215d098aa1d0ae3b1905</t>
  </si>
  <si>
    <t>https://github.com/pytorch/pytorch/issues/50064</t>
  </si>
  <si>
    <t>https://github.com/pytorch/pytorch/commit/3f052ba07b2da4801d8f52f4116357760d5b632d</t>
  </si>
  <si>
    <t>https://github.com/pytorch/pytorch/issues/50695</t>
  </si>
  <si>
    <t>https://github.com/pytorch/pytorch/commit/9cbefad83f79e0e277f3cdfd39b42787e20f5ebd</t>
  </si>
  <si>
    <t>https://github.com/pytorch/pytorch/issues/50749</t>
  </si>
  <si>
    <t>https://github.com/pytorch/pytorch/commit/a52001f9236825a0249bbc0ccacf1e8e0e639f82</t>
  </si>
  <si>
    <t>https://github.com/pytorch/pytorch/issues/51102</t>
  </si>
  <si>
    <t>https://github.com/pytorch/pytorch/pull/55044</t>
  </si>
  <si>
    <t>https://github.com/pytorch/pytorch/issues/51349</t>
  </si>
  <si>
    <t>https://github.com/pytorch/pytorch/commit/2e8e560cdf003cfb3f17523bb68fdd642fece082</t>
  </si>
  <si>
    <t>https://github.com/pytorch/pytorch/issues/51980</t>
  </si>
  <si>
    <t>https://github.com/pytorch/pytorch/pull/51598</t>
  </si>
  <si>
    <t>https://github.com/pytorch/pytorch/issues/52146</t>
  </si>
  <si>
    <t>https://github.com/pytorch/pytorch/pull/52616</t>
  </si>
  <si>
    <t>https://github.com/pytorch/pytorch/issues/52463</t>
  </si>
  <si>
    <t>https://github.com/pytorch/pytorch/pull/52645</t>
  </si>
  <si>
    <t>https://github.com/pytorch/pytorch/issues/52822</t>
  </si>
  <si>
    <t>https://github.com/pytorch/pytorch/pull/52828</t>
  </si>
  <si>
    <t>https://github.com/pytorch/pytorch/issues/52843</t>
  </si>
  <si>
    <t>https://github.com/pytorch/pytorch/pull/52908</t>
  </si>
  <si>
    <t>https://github.com/pytorch/pytorch/issues/52857</t>
  </si>
  <si>
    <t>https://github.com/pytorch/pytorch/commit/44b9fcfb55e181d647b77270b1a77aa103eed97b</t>
  </si>
  <si>
    <t>https://github.com/pytorch/pytorch/issues/53171</t>
  </si>
  <si>
    <t>https://github.com/pytorch/pytorch/pull/53685</t>
  </si>
  <si>
    <t>https://github.com/pytorch/pytorch/issues/53350</t>
  </si>
  <si>
    <t>https://github.com/pytorch/pytorch/commit/133d8abbfc764a6e32e54a44113f46e715fe385c</t>
  </si>
  <si>
    <t>https://github.com/pytorch/pytorch/issues/53456</t>
  </si>
  <si>
    <t>?</t>
  </si>
  <si>
    <t>https://github.com/pytorch/pytorch/pull/53736</t>
  </si>
  <si>
    <t>https://github.com/pytorch/pytorch/issues/53882</t>
  </si>
  <si>
    <t>https://github.com/pytorch/pytorch/commit/635595f706f83b9f4bf3193afffdbf297e1d6422</t>
  </si>
  <si>
    <t>https://github.com/pytorch/pytorch/issues/54036</t>
  </si>
  <si>
    <t>https://github.com/pytorch/pytorch/pull/54080</t>
  </si>
  <si>
    <t>https://github.com/pytorch/pytorch/issues/54136</t>
  </si>
  <si>
    <t>https://github.com/pytorch/pytorch/pull/55794</t>
  </si>
  <si>
    <t>https://github.com/pytorch/pytorch/issues/54495</t>
  </si>
  <si>
    <t>https://github.com/pytorch/pytorch/pull/54568</t>
  </si>
  <si>
    <t>https://github.com/pytorch/pytorch/issues/54752</t>
  </si>
  <si>
    <t>https://github.com/pytorch/pytorch/commit/8ed20b3f65d9b0ad3582cd820d5e8635d830b0c7</t>
  </si>
  <si>
    <t>https://github.com/pytorch/pytorch/issues/54846</t>
  </si>
  <si>
    <t>https://github.com/pytorch/pytorch/pull/55911</t>
  </si>
  <si>
    <t>https://github.com/pytorch/pytorch/issues/55088</t>
  </si>
  <si>
    <t>https://github.com/pytorch/pytorch/commit/0910363e8f539e12a6638c6ecb966cb46f6ce481</t>
  </si>
  <si>
    <t>https://github.com/pytorch/pytorch/issues/55589</t>
  </si>
  <si>
    <t>https://github.com/pytorch/pytorch/pull/61579</t>
  </si>
  <si>
    <t>https://github.com/pytorch/pytorch/issues/55768</t>
  </si>
  <si>
    <t>https://github.com/pytorch/pytorch/pull/62534</t>
  </si>
  <si>
    <t>https://github.com/pytorch/pytorch/issues/55929</t>
  </si>
  <si>
    <t>https://github.com/pytorch/pytorch/pull/56105</t>
  </si>
  <si>
    <t>https://github.com/pytorch/pytorch/issues/56022</t>
  </si>
  <si>
    <t>https://github.com/pytorch/pytorch/pull/56286</t>
  </si>
  <si>
    <t>https://github.com/pytorch/pytorch/issues/56627</t>
  </si>
  <si>
    <t>https://github.com/pytorch/pytorch/pull/58066</t>
  </si>
  <si>
    <t>https://github.com/pytorch/pytorch/issues/57273</t>
  </si>
  <si>
    <t>https://github.com/pytorch/pytorch/pull/60318</t>
  </si>
  <si>
    <t>https://github.com/pytorch/pytorch/issues/57381</t>
  </si>
  <si>
    <t>https://github.com/pytorch/pytorch/commit/457a0b63bf172593b604951547b9549a31075b68</t>
  </si>
  <si>
    <t>https://github.com/pytorch/pytorch/issues/58073</t>
  </si>
  <si>
    <t>https://github.com/pytorch/pytorch/pull/58074</t>
  </si>
  <si>
    <t>https://github.com/pytorch/pytorch/issues/58253</t>
  </si>
  <si>
    <t>https://github.com/pytorch/pytorch/pull/58261</t>
  </si>
  <si>
    <t>https://github.com/pytorch/pytorch/issues/58520</t>
  </si>
  <si>
    <t>https://github.com/pytorch/pytorch/pull/58631</t>
  </si>
  <si>
    <t>https://github.com/pytorch/pytorch/issues/58769</t>
  </si>
  <si>
    <t>https://github.com/pytorch/pytorch/pull/59223</t>
  </si>
  <si>
    <t>https://github.com/pytorch/pytorch/issues/59198</t>
  </si>
  <si>
    <t>https://github.com/pytorch/pytorch/pull/60273</t>
  </si>
  <si>
    <t>https://github.com/pytorch/pytorch/issues/59248</t>
  </si>
  <si>
    <t>https://github.com/pytorch/pytorch/pull/59382</t>
  </si>
  <si>
    <t>https://github.com/pytorch/pytorch/issues/59312</t>
  </si>
  <si>
    <t>https://github.com/pytorch/pytorch/pull/59313</t>
  </si>
  <si>
    <t>https://github.com/pytorch/pytorch/issues/59378</t>
  </si>
  <si>
    <t>https://github.com/pytorch/pytorch/pull/59464</t>
  </si>
  <si>
    <t>https://github.com/pytorch/pytorch/issues/59859</t>
  </si>
  <si>
    <t>https://github.com/pytorch/pytorch/pull/63074</t>
  </si>
  <si>
    <t>https://github.com/pytorch/pytorch/issues/60053</t>
  </si>
  <si>
    <t>https://github.com/pytorch/pytorch/pull/60059</t>
  </si>
  <si>
    <t>https://github.com/pytorch/pytorch/issues/60187</t>
  </si>
  <si>
    <t>https://github.com/pytorch/pytorch/pull/60842</t>
  </si>
  <si>
    <t>https://github.com/pytorch/pytorch/issues/60892</t>
  </si>
  <si>
    <t>https://github.com/pytorch/pytorch/pull/60945</t>
  </si>
  <si>
    <t>https://github.com/pytorch/pytorch/issues/61251</t>
  </si>
  <si>
    <t>https://github.com/pytorch/pytorch/pull/67544</t>
  </si>
  <si>
    <t>https://github.com/pytorch/pytorch/issues/61455</t>
  </si>
  <si>
    <t>https://github.com/pytorch/pytorch/commit/3a0801f9607edb5d34b65b87ac567d7740cacefe</t>
  </si>
  <si>
    <t>https://github.com/pytorch/pytorch/issues/61656</t>
  </si>
  <si>
    <t>https://github.com/pytorch/pytorch/pull/61698</t>
  </si>
  <si>
    <t>https://github.com/pytorch/pytorch/issues/62424</t>
  </si>
  <si>
    <t>https://github.com/pytorch/audio/pull/1764</t>
  </si>
  <si>
    <t>https://github.com/pytorch/pytorch/issues/62690</t>
  </si>
  <si>
    <t>https://github.com/pytorch/pytorch/pull/64835</t>
  </si>
  <si>
    <t>https://github.com/pytorch/pytorch/issues/62793</t>
  </si>
  <si>
    <t>https://github.com/pytorch/pytorch/pull/63250</t>
  </si>
  <si>
    <t>https://github.com/pytorch/pytorch/issues/62967</t>
  </si>
  <si>
    <t>https://github.com/pytorch/pytorch/commit/4d7a12f68bf0d9e1804b572f5a6eebbbd9895a88</t>
  </si>
  <si>
    <t>https://github.com/pytorch/pytorch/issues/63281</t>
  </si>
  <si>
    <t>https://github.com/pytorch/pytorch/pull/63390</t>
  </si>
  <si>
    <t>https://github.com/pytorch/pytorch/issues/65396</t>
  </si>
  <si>
    <t>https://github.com/pytorch/pytorch/pull/70749</t>
  </si>
  <si>
    <t>https://github.com/pytorch/pytorch/issues/66802</t>
  </si>
  <si>
    <t>https://github.com/pytorch/pytorch/pull/66812</t>
  </si>
  <si>
    <t>https://github.com/pytorch/pytorch/issues/66946</t>
  </si>
  <si>
    <t>https://github.com/pytorch/pytorch/pull/71393</t>
  </si>
  <si>
    <t>https://github.com/pytorch/pytorch/issues/67239</t>
  </si>
  <si>
    <t>https://github.com/pytorch/pytorch/commit/31cf3d6aad86a77a0c9459cfcda947197f84ca59</t>
  </si>
  <si>
    <t>https://github.com/pytorch/pytorch/issues/67626</t>
  </si>
  <si>
    <t>https://github.com/pytorch/pytorch/pull/70206</t>
  </si>
  <si>
    <t>https://github.com/pytorch/pytorch/issues/71063</t>
  </si>
  <si>
    <t>Dimension mismatch</t>
  </si>
  <si>
    <t>https://github.com/pytorch/pytorch/pull/71065</t>
  </si>
  <si>
    <t>https://github.com/pytorch/pytorch/issues/71089</t>
  </si>
  <si>
    <t>https://github.com/pytorch/pytorch/pull/71540</t>
  </si>
  <si>
    <t>https://github.com/pytorch/pytorch/issues/71280</t>
  </si>
  <si>
    <t>https://github.com/pytorch/pytorch/pull/71345</t>
  </si>
  <si>
    <t>17501</t>
  </si>
  <si>
    <t>https://github.com/pytorch/pytorch/issues/17501</t>
  </si>
  <si>
    <t>https://github.com/pytorch/pytorch/pull/36612</t>
  </si>
  <si>
    <t>19227</t>
  </si>
  <si>
    <t>https://github.com/pytorch/pytorch/issues/19227</t>
  </si>
  <si>
    <t>https://github.com/pytorch/pytorch/pull/32598</t>
  </si>
  <si>
    <t>31690</t>
  </si>
  <si>
    <t>https://github.com/pytorch/pytorch/issues/31690</t>
  </si>
  <si>
    <t>https://github.com/pytorch/pytorch/pull/46290</t>
  </si>
  <si>
    <t>36176</t>
  </si>
  <si>
    <t>https://github.com/pytorch/pytorch/issues/36176</t>
  </si>
  <si>
    <t>https://github.com/pytorch/pytorch/pull/38925</t>
  </si>
  <si>
    <t>38024</t>
  </si>
  <si>
    <t>https://github.com/pytorch/pytorch/issues/38024</t>
  </si>
  <si>
    <t>https://github.com/pytorch/pytorch/pull/38128</t>
  </si>
  <si>
    <t>38479</t>
  </si>
  <si>
    <t>https://github.com/pytorch/pytorch/issues/38479</t>
  </si>
  <si>
    <t>https://github.com/pytorch/pytorch/pull/38741</t>
  </si>
  <si>
    <t>38716</t>
  </si>
  <si>
    <t>https://github.com/pytorch/pytorch/issues/38716</t>
  </si>
  <si>
    <t>https://github.com/pytorch/pytorch/pull/39516</t>
  </si>
  <si>
    <t>40118</t>
  </si>
  <si>
    <t>https://github.com/pytorch/pytorch/issues/40118</t>
  </si>
  <si>
    <t>https://github.com/pytorch/pytorch/pull/40132</t>
  </si>
  <si>
    <t>42242</t>
  </si>
  <si>
    <t>https://github.com/pytorch/pytorch/issues/42242</t>
  </si>
  <si>
    <t>https://github.com/pytorch/pytorch/pull/42290/commits/103e5adf2306ca82a50ea2c2a974abf352fdae14</t>
  </si>
  <si>
    <t>42265</t>
  </si>
  <si>
    <t>https://github.com/pytorch/pytorch/issues/42265</t>
  </si>
  <si>
    <t>https://github.com/pytorch/pytorch/pull/42403</t>
  </si>
  <si>
    <t>42292</t>
  </si>
  <si>
    <t>https://github.com/pytorch/pytorch/issues/42292</t>
  </si>
  <si>
    <t>https://github.com/pytorch/pytorch/pull/43275</t>
  </si>
  <si>
    <t>43414</t>
  </si>
  <si>
    <t>https://github.com/pytorch/pytorch/issues/43414</t>
  </si>
  <si>
    <t>https://github.com/pytorch/pytorch/pull/43627</t>
  </si>
  <si>
    <t>43918</t>
  </si>
  <si>
    <t>https://github.com/pytorch/pytorch/issues/43918</t>
  </si>
  <si>
    <t>https://github.com/pytorch/xla/pull/2476</t>
  </si>
  <si>
    <t>44384</t>
  </si>
  <si>
    <t>https://github.com/pytorch/pytorch/issues/44384</t>
  </si>
  <si>
    <t>https://github.com/pytorch/pytorch/pull/45550/commits/a73d82889a5c1c991135ec8581c32676a3c8a5fb</t>
  </si>
  <si>
    <t>45274</t>
  </si>
  <si>
    <t>https://github.com/pytorch/pytorch/issues/45274</t>
  </si>
  <si>
    <t>https://github.com/pytorch/pytorch/pull/45557</t>
  </si>
  <si>
    <t>45357</t>
  </si>
  <si>
    <t>https://github.com/pytorch/pytorch/issues/45357</t>
  </si>
  <si>
    <t>https://github.com/pytorch/pytorch/pull/46558</t>
  </si>
  <si>
    <t>46020</t>
  </si>
  <si>
    <t>https://github.com/pytorch/pytorch/issues/46020</t>
  </si>
  <si>
    <t>https://github.com/pytorch/pytorch/pull/46028</t>
  </si>
  <si>
    <t>46312</t>
  </si>
  <si>
    <t>https://github.com/pytorch/pytorch/issues/46312</t>
  </si>
  <si>
    <t>https://github.com/pytorch/builder/pull/557</t>
  </si>
  <si>
    <t>46557</t>
  </si>
  <si>
    <t>https://github.com/pytorch/pytorch/issues/46557</t>
  </si>
  <si>
    <t>https://github.com/pytorch/pytorch/pull/46625</t>
  </si>
  <si>
    <t>46561</t>
  </si>
  <si>
    <t>https://github.com/pytorch/pytorch/issues/46561</t>
  </si>
  <si>
    <t>https://github.com/pytorch/pytorch/pull/46563</t>
  </si>
  <si>
    <t>46757</t>
  </si>
  <si>
    <t>https://github.com/pytorch/pytorch/issues/46757</t>
  </si>
  <si>
    <t>https://github.com/pytorch/pytorch/pull/46841</t>
  </si>
  <si>
    <t>47007</t>
  </si>
  <si>
    <t>https://github.com/pytorch/pytorch/issues/47007</t>
  </si>
  <si>
    <t>https://github.com/pytorch/pytorch/pull/47031</t>
  </si>
  <si>
    <t>47292</t>
  </si>
  <si>
    <t>https://github.com/pytorch/pytorch/issues/47292</t>
  </si>
  <si>
    <t>https://github.com/pytorch/pytorch/pull/47805</t>
  </si>
  <si>
    <t>47352</t>
  </si>
  <si>
    <t>https://github.com/pytorch/pytorch/issues/47352</t>
  </si>
  <si>
    <t>https://github.com/pytorch/pytorch/pull/47408</t>
  </si>
  <si>
    <t>47449</t>
  </si>
  <si>
    <t>https://github.com/pytorch/pytorch/issues/47449</t>
  </si>
  <si>
    <t>https://github.com/pytorch/pytorch/pull/47580</t>
  </si>
  <si>
    <t>47629</t>
  </si>
  <si>
    <t>https://github.com/pytorch/pytorch/issues/47629</t>
  </si>
  <si>
    <t>https://github.com/pytorch/pytorch/pull/47898</t>
  </si>
  <si>
    <t>47851</t>
  </si>
  <si>
    <t>https://github.com/pytorch/pytorch/issues/47851</t>
  </si>
  <si>
    <t>https://github.com/pytorch/pytorch/pull/47930</t>
  </si>
  <si>
    <t>48114</t>
  </si>
  <si>
    <t>https://github.com/pytorch/pytorch/issues/48114</t>
  </si>
  <si>
    <t>https://github.com/pytorch/pytorch/pull/48250</t>
  </si>
  <si>
    <t>48666</t>
  </si>
  <si>
    <t>https://github.com/pytorch/pytorch/issues/48666</t>
  </si>
  <si>
    <t>Hang</t>
  </si>
  <si>
    <t>https://github.com/pytorch/pytorch/pull/48669</t>
  </si>
  <si>
    <t>48835</t>
  </si>
  <si>
    <t>https://github.com/pytorch/pytorch/issues/48835</t>
  </si>
  <si>
    <t>https://github.com/pytorch/pytorch/pull/48836</t>
  </si>
  <si>
    <t>48874</t>
  </si>
  <si>
    <t>https://github.com/pytorch/pytorch/issues/48874</t>
  </si>
  <si>
    <t>https://github.com/pytorch/pytorch/pull/48982</t>
  </si>
  <si>
    <t>root causes</t>
  </si>
  <si>
    <t>symptoms</t>
  </si>
  <si>
    <t>location</t>
  </si>
  <si>
    <t>component</t>
  </si>
  <si>
    <t>repair patterns</t>
  </si>
  <si>
    <t>category</t>
  </si>
  <si>
    <t>description</t>
  </si>
  <si>
    <t>Aten,
NN/functional,
Torch/csrc</t>
  </si>
  <si>
    <t>issue</t>
  </si>
  <si>
    <t>issue number</t>
  </si>
  <si>
    <t>Caffe,
Utils/data</t>
  </si>
  <si>
    <t>issue request url</t>
  </si>
  <si>
    <t>issue URL</t>
  </si>
  <si>
    <t>AutoGrad,
Torch/optim</t>
  </si>
  <si>
    <t>root cause</t>
  </si>
  <si>
    <t>self-explanatory</t>
  </si>
  <si>
    <t>functional,
Srialization,
Torch/tensor,
Utils/tensorboard</t>
  </si>
  <si>
    <t>symptom</t>
  </si>
  <si>
    <t>NN/modules</t>
  </si>
  <si>
    <t>location/file containing buggy code</t>
  </si>
  <si>
    <t>summary</t>
  </si>
  <si>
    <t>issue title</t>
  </si>
  <si>
    <t>Torch/hub,
Third Party</t>
  </si>
  <si>
    <t>evidence</t>
  </si>
  <si>
    <t>bug description</t>
  </si>
  <si>
    <t>docs</t>
  </si>
  <si>
    <t>language</t>
  </si>
  <si>
    <t>programming language</t>
  </si>
  <si>
    <t>test/test_ops
test/test_autograd
test/test_shape_ops</t>
  </si>
  <si>
    <t>number of fixed files (test case excluded)</t>
  </si>
  <si>
    <t>how many files were made/modified to fix the bug</t>
  </si>
  <si>
    <t>cmake</t>
  </si>
  <si>
    <t>number of test case related files</t>
  </si>
  <si>
    <t>how many test files were made/modified for the corresponding fix</t>
  </si>
  <si>
    <t>key fix</t>
  </si>
  <si>
    <t>a general description of how the bug was fixed (optional)</t>
  </si>
  <si>
    <t>repair</t>
  </si>
  <si>
    <t>repair pattern used</t>
  </si>
  <si>
    <t>buggy code</t>
  </si>
  <si>
    <t>snippet of code that contains bug</t>
  </si>
  <si>
    <t>fixed code</t>
  </si>
  <si>
    <t>snippet of code that fixes the above bug</t>
  </si>
  <si>
    <t>pull request url</t>
  </si>
  <si>
    <t>PR url with bug fix</t>
  </si>
  <si>
    <t>commit url</t>
  </si>
  <si>
    <t>specific commit in PR that fixes buggy code</t>
  </si>
  <si>
    <t>Root Causes vs. Symptoms</t>
  </si>
  <si>
    <t>id</t>
  </si>
  <si>
    <t>Count</t>
  </si>
  <si>
    <t/>
  </si>
  <si>
    <t># reviewed</t>
  </si>
  <si>
    <t>number</t>
  </si>
  <si>
    <t>title</t>
  </si>
  <si>
    <t>reporter</t>
  </si>
  <si>
    <t>labels</t>
  </si>
  <si>
    <t>assignees</t>
  </si>
  <si>
    <t># comments</t>
  </si>
  <si>
    <t># reactions</t>
  </si>
  <si>
    <t>created at</t>
  </si>
  <si>
    <t>closed at</t>
  </si>
  <si>
    <t>url</t>
  </si>
  <si>
    <t>Reviewed?</t>
  </si>
  <si>
    <t>Why not reviewed?</t>
  </si>
  <si>
    <t>[PyTorch][Feature Request] Label Smoothing for CrossEntropyLoss</t>
  </si>
  <si>
    <t>KaiyuYue</t>
  </si>
  <si>
    <t>high priority|module: nn|module: loss|triaged|enhancement</t>
  </si>
  <si>
    <t>https://github.com/pytorch/pytorch/issues/7455</t>
  </si>
  <si>
    <t>reviewed</t>
  </si>
  <si>
    <t>`Warning: Leaking Caffe2 thread-pool after fork` when using `DataLoader` with `num_workers&gt;0` and `pin_memory=True`</t>
  </si>
  <si>
    <t>rafi-cohen</t>
  </si>
  <si>
    <t>module: dataloader|triaged</t>
  </si>
  <si>
    <t>Pylint Error `torch.tensor is not callable`</t>
  </si>
  <si>
    <t>Microsheep</t>
  </si>
  <si>
    <t>high priority|module: internals|module: typing|triaged|small</t>
  </si>
  <si>
    <t>pmeier</t>
  </si>
  <si>
    <t>Support `clamp()` with tensor min and max</t>
  </si>
  <si>
    <t>zuoxingdong</t>
  </si>
  <si>
    <t>high priority|good first issue|triaged|module: numpy|function request</t>
  </si>
  <si>
    <t>peterbell10</t>
  </si>
  <si>
    <t>https://github.com/pytorch/pytorch/issues/2793</t>
  </si>
  <si>
    <t>not reviewed</t>
  </si>
  <si>
    <t>FR</t>
  </si>
  <si>
    <t>Implement RAdam optimizer ?</t>
  </si>
  <si>
    <t>HareshKarnan</t>
  </si>
  <si>
    <t>module: optimizer|triaged|enhancement</t>
  </si>
  <si>
    <t>vincentqb</t>
  </si>
  <si>
    <t>https://github.com/pytorch/pytorch/issues/24892</t>
  </si>
  <si>
    <t>[feature request] Support soft target distribution in cross entropy loss</t>
  </si>
  <si>
    <t>SsnL</t>
  </si>
  <si>
    <t>module: loss|triaged|function request</t>
  </si>
  <si>
    <t>gchanan</t>
  </si>
  <si>
    <t>https://github.com/pytorch/pytorch/issues/11959</t>
  </si>
  <si>
    <t>Function request: np.corrcoef</t>
  </si>
  <si>
    <t>ncullen93</t>
  </si>
  <si>
    <t>high priority|triaged|module: numpy|function request</t>
  </si>
  <si>
    <t>heitorschueroff</t>
  </si>
  <si>
    <t>https://github.com/pytorch/pytorch/issues/1254</t>
  </si>
  <si>
    <t>nn.Parameter{List,Dict} not copied to gpus in forward pass when nn.DataParallel is used</t>
  </si>
  <si>
    <t>grtzsohalf</t>
  </si>
  <si>
    <t>high priority|module: nn|triaged|module: data parallel</t>
  </si>
  <si>
    <t>vfdev-5</t>
  </si>
  <si>
    <t>np.random generates the same random numbers for each data batch</t>
  </si>
  <si>
    <t>taoari</t>
  </si>
  <si>
    <t>high priority|module: dataloader|triaged|module: random</t>
  </si>
  <si>
    <t>VitalyFedyunin</t>
  </si>
  <si>
    <t>[FR] make IncompatibleKeys print nicer when there is no error</t>
  </si>
  <si>
    <t>module: nn|triaged|enhancement</t>
  </si>
  <si>
    <t>https://github.com/pytorch/pytorch/issues/20128</t>
  </si>
  <si>
    <t>I can't import PyTorch, libomp.dylib can't be loaded.</t>
  </si>
  <si>
    <t>kaszperro</t>
  </si>
  <si>
    <t>high priority|module: binaries|module: build|triaged</t>
  </si>
  <si>
    <t>https://github.com/pytorch/pytorch/issues/20030</t>
  </si>
  <si>
    <t>tensorboard not updating</t>
  </si>
  <si>
    <t>xyoungli</t>
  </si>
  <si>
    <t>triaged|module: tensorboard</t>
  </si>
  <si>
    <t>orionr</t>
  </si>
  <si>
    <t>https://github.com/pytorch/pytorch/issues/20477</t>
  </si>
  <si>
    <t>MultiheadAttention / transformer with batch first</t>
  </si>
  <si>
    <t>d5555</t>
  </si>
  <si>
    <t>triaged|enhancement|module: multithreading|oncall: transformer/mha</t>
  </si>
  <si>
    <t>https://github.com/pytorch/pytorch/issues/25100</t>
  </si>
  <si>
    <t>Differentiable 1-D, 2-D covariance (numpy.cov) clone</t>
  </si>
  <si>
    <t>LemonPi</t>
  </si>
  <si>
    <t>high priority|triaged|enhancement|module: numpy</t>
  </si>
  <si>
    <t>https://github.com/pytorch/pytorch/issues/19037</t>
  </si>
  <si>
    <t>file_descriptor sharing strategy may be leaking FDs, resulting in DataLoader causing `RuntimeError: received 0 items of ancdata`</t>
  </si>
  <si>
    <t>jfsantos</t>
  </si>
  <si>
    <t>high priority|module: crash|module: dataloader|triaged|has workaround</t>
  </si>
  <si>
    <t>Baranowski</t>
  </si>
  <si>
    <t>Not Closed</t>
  </si>
  <si>
    <t>Add `return_counts` to `torch.unique`</t>
  </si>
  <si>
    <t>ptrblck</t>
  </si>
  <si>
    <t>feature|triaged</t>
  </si>
  <si>
    <t>zasdfgbnm|VitalyFedyunin</t>
  </si>
  <si>
    <t>https://github.com/pytorch/pytorch/issues/12598</t>
  </si>
  <si>
    <t>PyTorch 1.7.0 CUDA driver warning</t>
  </si>
  <si>
    <t>carmocca</t>
  </si>
  <si>
    <t>module: cuda|triaged</t>
  </si>
  <si>
    <t>malfet</t>
  </si>
  <si>
    <t>Libtorch binaries compiled with flag _GLIBCXX_USE_CXX11_ABI = 1</t>
  </si>
  <si>
    <t>srasool</t>
  </si>
  <si>
    <t>high priority|module: binaries|module: cpp|module: abi|triaged</t>
  </si>
  <si>
    <t>yf225</t>
  </si>
  <si>
    <t>https://github.com/pytorch/pytorch/issues/17492</t>
  </si>
  <si>
    <t>Enable PyTorch compilation on Apple Silicon</t>
  </si>
  <si>
    <t>module: build|triaged|module: macos|enhancement</t>
  </si>
  <si>
    <t>https://github.com/pytorch/pytorch/issues/48145</t>
  </si>
  <si>
    <t>`copy.deepcopy` does not copy gradient buffers of `torch.autograd.Variable` instance</t>
  </si>
  <si>
    <t>geoffreyroeder</t>
  </si>
  <si>
    <t>high priority|module: bc-breaking|module: autograd|triaged</t>
  </si>
  <si>
    <t>mattip</t>
  </si>
  <si>
    <t>[feature request] sparse x dense bmm</t>
  </si>
  <si>
    <t>juniorrojas</t>
  </si>
  <si>
    <t>proposal accepted|high priority|module: sparse|feature|triaged</t>
  </si>
  <si>
    <t>kurtamohler</t>
  </si>
  <si>
    <t>https://github.com/pytorch/pytorch/issues/5672</t>
  </si>
  <si>
    <t>Ambiguous torch.Tensor int vs float comparison</t>
  </si>
  <si>
    <t>azakhtyamov</t>
  </si>
  <si>
    <t>triaged|module: type promotion</t>
  </si>
  <si>
    <t>nairbv|ifedan</t>
  </si>
  <si>
    <t>Replace blacklist/whitelist throughout the PyTorch codebase</t>
  </si>
  <si>
    <t>SplitInfinity</t>
  </si>
  <si>
    <t>good first issue|triaged|better-engineering</t>
  </si>
  <si>
    <t>https://github.com/pytorch/pytorch/issues/41443</t>
  </si>
  <si>
    <t>Give a better error when we run out of shared memory, instead of "RuntimeError: DataLoader worker (pid 13) is killed by signal: Bus error."</t>
  </si>
  <si>
    <t>miraclewkf</t>
  </si>
  <si>
    <t>high priority|module: docs|module: dataloader|triaged</t>
  </si>
  <si>
    <t>pbelevich</t>
  </si>
  <si>
    <t>https://github.com/pytorch/pytorch/issues/5040</t>
  </si>
  <si>
    <t>Upgrading to 1.6 produces pylint `abstract-method` warning for custom modules</t>
  </si>
  <si>
    <t>mberr</t>
  </si>
  <si>
    <t>module: typing|triaged</t>
  </si>
  <si>
    <t>Function request: np.isin</t>
  </si>
  <si>
    <t>aron-bordin</t>
  </si>
  <si>
    <t>module: bootcamp|triaged|module: numpy|function request</t>
  </si>
  <si>
    <t>glaringlee</t>
  </si>
  <si>
    <t>https://github.com/pytorch/pytorch/issues/3025</t>
  </si>
  <si>
    <t>Official instructions for how to build libtorch don't have same structure as prebuilt binaries</t>
  </si>
  <si>
    <t>ezyang</t>
  </si>
  <si>
    <t>high priority|module: binaries|module: build|module: docs|module: cpp|triaged</t>
  </si>
  <si>
    <t>https://github.com/pytorch/pytorch/issues/20271</t>
  </si>
  <si>
    <t>Did not understand</t>
  </si>
  <si>
    <t>v1.7 requirement "dataclasses" is not compatible with python &gt; 3.6</t>
  </si>
  <si>
    <t>ccoulombe</t>
  </si>
  <si>
    <t>module: build|releng|triaged</t>
  </si>
  <si>
    <t>Request to add stable sorting algorithm to PyTorch</t>
  </si>
  <si>
    <t>seva100</t>
  </si>
  <si>
    <t>triaged|module: numpy|OSS contribution wanted|module: sorting and selection|function request</t>
  </si>
  <si>
    <t>https://github.com/pytorch/pytorch/issues/28871</t>
  </si>
  <si>
    <t>Annoying warning with nn.MaxPool2d</t>
  </si>
  <si>
    <t>mravanelli</t>
  </si>
  <si>
    <t>module: nn|triaged|module: named tensor</t>
  </si>
  <si>
    <t>Dependency issues with torch.utils.tensorboard: "No module named past" and "No module named 'PIL'"</t>
  </si>
  <si>
    <t>vadimkantorov</t>
  </si>
  <si>
    <t>module: dependency bug|triaged</t>
  </si>
  <si>
    <t>torch.std NaN gradient</t>
  </si>
  <si>
    <t>elbaro</t>
  </si>
  <si>
    <t>todo|module: bc-breaking|module: autograd|triaged|module: NaNs and Infs|actionable</t>
  </si>
  <si>
    <t>ranman</t>
  </si>
  <si>
    <t>Type mismatch error with torch.nn.functional.grid_sample() under AMP</t>
  </si>
  <si>
    <t>jh-jeong</t>
  </si>
  <si>
    <t>triaged|module: amp (automated mixed precision)</t>
  </si>
  <si>
    <t>mcarilli</t>
  </si>
  <si>
    <t>Descriptive error message for distribution constraint violation</t>
  </si>
  <si>
    <t>jhostetler</t>
  </si>
  <si>
    <t>module: distributions|module: error checking|triaged</t>
  </si>
  <si>
    <t>https://github.com/pytorch/pytorch/issues/18133</t>
  </si>
  <si>
    <t>Bazel Support</t>
  </si>
  <si>
    <t>werkt</t>
  </si>
  <si>
    <t>module: build|feature|triaged</t>
  </si>
  <si>
    <t>https://github.com/pytorch/pytorch/issues/35316</t>
  </si>
  <si>
    <t>multi_head_attention_forward: add option to return attention scores for all heads instead of averaging</t>
  </si>
  <si>
    <t>MarcCoru</t>
  </si>
  <si>
    <t>module: nn|triaged|oncall: transformer/mha|function request</t>
  </si>
  <si>
    <t>https://github.com/pytorch/pytorch/issues/47583</t>
  </si>
  <si>
    <t>Port kernels to be structured [tracker]</t>
  </si>
  <si>
    <t>module: bootcamp|triaged|module: structured kernels|tracker</t>
  </si>
  <si>
    <t>https://github.com/pytorch/pytorch/issues/55070</t>
  </si>
  <si>
    <t>[feature request] `select_index` for sparse tensors</t>
  </si>
  <si>
    <t>superbobry</t>
  </si>
  <si>
    <t>todo|high priority|module: sparse|feature|triaged</t>
  </si>
  <si>
    <t>pearu</t>
  </si>
  <si>
    <t>https://github.com/pytorch/pytorch/issues/7416</t>
  </si>
  <si>
    <t>[Feature request] Gradient of cholesky_inverse, cholesky_solve</t>
  </si>
  <si>
    <t>alexandrebone</t>
  </si>
  <si>
    <t>high priority|feature|triaged|module: derivatives</t>
  </si>
  <si>
    <t>https://github.com/pytorch/pytorch/issues/4669</t>
  </si>
  <si>
    <t>/usr/bin/ld: failed to convert GOTPCREL relocation; relink with --no-relax</t>
  </si>
  <si>
    <t>zasdfgbnm</t>
  </si>
  <si>
    <t>high priority|module: build|module: cuda|triaged</t>
  </si>
  <si>
    <t>https://github.com/pytorch/pytorch/issues/39968</t>
  </si>
  <si>
    <t>Missing gradient when autograd called inside a function on Multi-GPU (eg gradient penalty)</t>
  </si>
  <si>
    <t>tebesu</t>
  </si>
  <si>
    <t>high priority|module: autograd|triaged</t>
  </si>
  <si>
    <t>grid_sample is not aligned</t>
  </si>
  <si>
    <t>ppwwyyxx</t>
  </si>
  <si>
    <t>triaged|module: vision</t>
  </si>
  <si>
    <t>[Feature Request] HParams Class of TensorFlow</t>
  </si>
  <si>
    <t>seungwonpark</t>
  </si>
  <si>
    <t>triaged|enhancement|module: tensorboard|needs research</t>
  </si>
  <si>
    <t>lanpa</t>
  </si>
  <si>
    <t>https://github.com/pytorch/pytorch/issues/16838</t>
  </si>
  <si>
    <t>IterableDataset should be added into dataset.pyi</t>
  </si>
  <si>
    <t>Rb-Liu</t>
  </si>
  <si>
    <t>module: dataloader|module: typing|triaged</t>
  </si>
  <si>
    <t>No padding_idx argument in the EmbeddingBag layer</t>
  </si>
  <si>
    <t>guxd</t>
  </si>
  <si>
    <t>high priority|module: nn|triaged|enhancement</t>
  </si>
  <si>
    <t>https://github.com/pytorch/pytorch/issues/3194</t>
  </si>
  <si>
    <t>Cannot build Caffe2 while installing Pytorch on Raspbian (buster)</t>
  </si>
  <si>
    <t>nlhkh</t>
  </si>
  <si>
    <t>module: build|triaged</t>
  </si>
  <si>
    <t>https://github.com/pytorch/pytorch/issues/22564</t>
  </si>
  <si>
    <t>`torch.hub.load_state_dict_from_url()` is not able to load the new zipfile serialization files</t>
  </si>
  <si>
    <t>yukw777</t>
  </si>
  <si>
    <t>high priority|triaged|module: hub</t>
  </si>
  <si>
    <t>jamesr66a</t>
  </si>
  <si>
    <t>Static linking master bug</t>
  </si>
  <si>
    <t>module: build|triaged|module: static linking</t>
  </si>
  <si>
    <t>https://github.com/pytorch/pytorch/issues/21737</t>
  </si>
  <si>
    <t>Master bug?</t>
  </si>
  <si>
    <t>Irrelevant named tensor warnings</t>
  </si>
  <si>
    <t>h6197627</t>
  </si>
  <si>
    <t>high priority|module: nn|triaged|module: named tensor</t>
  </si>
  <si>
    <t>Getting DDP support models that has part of the parameters/layers unused</t>
  </si>
  <si>
    <t>teng-li</t>
  </si>
  <si>
    <t>high priority|oncall: distributed|triaged</t>
  </si>
  <si>
    <t>pietern|mrshenli</t>
  </si>
  <si>
    <t>https://github.com/pytorch/pytorch/issues/13273</t>
  </si>
  <si>
    <t>Very high CPU utilization with pin_memory=True and num_workers &gt; 0</t>
  </si>
  <si>
    <t>rwightman</t>
  </si>
  <si>
    <t>module: dataloader|module: cpu|triaged|module: multithreading</t>
  </si>
  <si>
    <t>Memory leak in `torch.tensor`</t>
  </si>
  <si>
    <t>valtron</t>
  </si>
  <si>
    <t>high priority|module: internals|module: memory usage|triaged|module: numpy</t>
  </si>
  <si>
    <t>torch.blkdiag [A way to create a block-diagonal matrix]</t>
  </si>
  <si>
    <t>tczhangzhi</t>
  </si>
  <si>
    <t>high priority|feature|triaged</t>
  </si>
  <si>
    <t>https://github.com/pytorch/pytorch/issues/31932</t>
  </si>
  <si>
    <t>[cpp_ext] tmp build dir permission issue</t>
  </si>
  <si>
    <t>module: cpp-extensions|triaged</t>
  </si>
  <si>
    <t>https://github.com/pytorch/pytorch/issues/34238</t>
  </si>
  <si>
    <t>libtorch does not initialize OpenMP/MKL by default</t>
  </si>
  <si>
    <t>EsdeathYZH</t>
  </si>
  <si>
    <t>high priority|module: docs|module: cpp|triaged|module: multithreading</t>
  </si>
  <si>
    <t>[feature request] Reinterpret tensor as different dtype</t>
  </si>
  <si>
    <t>triaged|module: numpy|function request</t>
  </si>
  <si>
    <t>https://github.com/pytorch/pytorch/issues/29013</t>
  </si>
  <si>
    <t>Feature request: Use LinAlgError instead of raising RuntimeError for linalg operations</t>
  </si>
  <si>
    <t>neerajprad</t>
  </si>
  <si>
    <t>high priority|feature|module: error checking|triaged|module: linear algebra</t>
  </si>
  <si>
    <t>v0dro</t>
  </si>
  <si>
    <t>https://github.com/pytorch/pytorch/issues/64785</t>
  </si>
  <si>
    <t>Rollup: No-batch-dim support for torch.nn modules</t>
  </si>
  <si>
    <t>jbschlosser</t>
  </si>
  <si>
    <t>module: nn|triaged|module: batching|tracker</t>
  </si>
  <si>
    <t>https://github.com/pytorch/pytorch/issues/60585</t>
  </si>
  <si>
    <t>Allow ONNX export of Softmax with dim != -1 (including Softmax2d)</t>
  </si>
  <si>
    <t>Pfaeff</t>
  </si>
  <si>
    <t>module: onnx|triaged</t>
  </si>
  <si>
    <t>BowenBao|spandantiwari</t>
  </si>
  <si>
    <t>https://github.com/pytorch/pytorch/issues/17918</t>
  </si>
  <si>
    <t>Implement __torch_function__ to let Tensor-like objects override torch functions</t>
  </si>
  <si>
    <t>rgommers</t>
  </si>
  <si>
    <t>high priority|feature|triaged|module: numpy</t>
  </si>
  <si>
    <t>rgommers|prasunanand</t>
  </si>
  <si>
    <t>https://github.com/pytorch/pytorch/issues/24015</t>
  </si>
  <si>
    <t>DistributedSampler can't shuffle the dataset</t>
  </si>
  <si>
    <t>kangcp</t>
  </si>
  <si>
    <t>high priority|oncall: distributed|module: dataloader|triaged</t>
  </si>
  <si>
    <t>[feature request] [pytorch] Truncated SVD</t>
  </si>
  <si>
    <t>todo|high priority|feature|module: cuda|triaged|module: numpy</t>
  </si>
  <si>
    <t>https://github.com/pytorch/pytorch/issues/8049</t>
  </si>
  <si>
    <t>torch-1.6.0 contains AVX instruction in the default codepath</t>
  </si>
  <si>
    <t>high priority|module: binaries|triaged</t>
  </si>
  <si>
    <t>https://github.com/pytorch/pytorch/issues/43300</t>
  </si>
  <si>
    <t>Java bindings for Windows</t>
  </si>
  <si>
    <t>dreiss</t>
  </si>
  <si>
    <t>module: windows|feature|triaged|oncall: java</t>
  </si>
  <si>
    <t>https://github.com/pytorch/pytorch/issues/32516</t>
  </si>
  <si>
    <t>torch.nonzero issues a DeprecationWarning for non-deprecated usages</t>
  </si>
  <si>
    <t>ngoldbaum</t>
  </si>
  <si>
    <t>module: nn|module: logging|triaged|module: deprecation</t>
  </si>
  <si>
    <t>mruberry</t>
  </si>
  <si>
    <t>OOM error where ~50% of the GPU RAM cannot be utilised/reserved</t>
  </si>
  <si>
    <t>david-macleod</t>
  </si>
  <si>
    <t>module: cuda|module: memory usage|triaged</t>
  </si>
  <si>
    <t>str in native_functions.yaml shouldn't translate to owning std::string type; it should compile to non-owning c10::string_view</t>
  </si>
  <si>
    <t>high priority|module: bootcamp|triaged|module: dispatch</t>
  </si>
  <si>
    <t>https://github.com/pytorch/pytorch/issues/53546</t>
  </si>
  <si>
    <t>Not related to our work</t>
  </si>
  <si>
    <t>Add SpectralOps CPU implementation for ARM/PowerPC processors (where MKL is not available)</t>
  </si>
  <si>
    <t>arnasRad</t>
  </si>
  <si>
    <t>module: build|triaged|module: POWER|module: arm|module: fft|function request</t>
  </si>
  <si>
    <t>https://github.com/pytorch/pytorch/issues/41592</t>
  </si>
  <si>
    <t>Views created in no_grad block still have requires_grad=True</t>
  </si>
  <si>
    <t>high priority|module: docs|module: autograd|triaged</t>
  </si>
  <si>
    <t>albanD</t>
  </si>
  <si>
    <t>https://github.com/pytorch/pytorch/issues/11390</t>
  </si>
  <si>
    <t>Not Fixed</t>
  </si>
  <si>
    <t>[FR] Warn if scheduler.step() is called but optim.step has not been called</t>
  </si>
  <si>
    <t>https://github.com/pytorch/pytorch/issues/20124</t>
  </si>
  <si>
    <t>Argmax performance slower than numpy</t>
  </si>
  <si>
    <t>tbenst</t>
  </si>
  <si>
    <t>high priority|module: performance|module: cuda|triaged</t>
  </si>
  <si>
    <t>Make it an option to have a different mask for each sequence in a batch for the Transformer</t>
  </si>
  <si>
    <t>erikhuck</t>
  </si>
  <si>
    <t>module: nn|triaged|enhancement|oncall: transformer/mha</t>
  </si>
  <si>
    <t>zhangguanheng66</t>
  </si>
  <si>
    <t>https://github.com/pytorch/pytorch/issues/30678</t>
  </si>
  <si>
    <t>MacOS install error: Library not loaded: @rpath/libc++.1.dylib</t>
  </si>
  <si>
    <t>koaning</t>
  </si>
  <si>
    <t>high priority|module: binaries|triaged|module: macos</t>
  </si>
  <si>
    <t>[distributed] NCCL Backend doesn't support torch.bool data type</t>
  </si>
  <si>
    <t>apsdehal</t>
  </si>
  <si>
    <t>oncall: distributed|triaged|enhancement|module: boolean tensor</t>
  </si>
  <si>
    <t>rohan-varma</t>
  </si>
  <si>
    <t>Cannot Import SWA Utils</t>
  </si>
  <si>
    <t>oke-aditya</t>
  </si>
  <si>
    <t>module: optimizer|triaged</t>
  </si>
  <si>
    <t>`torch.seed()` and `torch.initial_seed()` returns not-long numbers</t>
  </si>
  <si>
    <t>high priority|triaged|module: random</t>
  </si>
  <si>
    <t>Work on PyTorch Python code without having to build from source</t>
  </si>
  <si>
    <t>module: binaries|module: build|triaged</t>
  </si>
  <si>
    <t>scopatz</t>
  </si>
  <si>
    <t>https://github.com/pytorch/pytorch/issues/40829</t>
  </si>
  <si>
    <t>TorchScript does not preserve string behavior for string with unicode characters</t>
  </si>
  <si>
    <t>ZolotukhinM</t>
  </si>
  <si>
    <t>oncall: jit|triaged|jit-backlog</t>
  </si>
  <si>
    <t>ansley</t>
  </si>
  <si>
    <t>`test/test_sparse_csr.py` is not run by CI</t>
  </si>
  <si>
    <t>module: sparse|module: ci|module: tests|triaged</t>
  </si>
  <si>
    <t>https://github.com/pytorch/pytorch/issues/58632</t>
  </si>
  <si>
    <t>Support `concat` alias to `cat`</t>
  </si>
  <si>
    <t>AnirudhDagar</t>
  </si>
  <si>
    <t>triaged|module: python array api</t>
  </si>
  <si>
    <t>https://github.com/pytorch/pytorch/issues/61767</t>
  </si>
  <si>
    <t>Conda Package: cpuonly should be a mutex package</t>
  </si>
  <si>
    <t>wolfv</t>
  </si>
  <si>
    <t>module: binaries|triaged</t>
  </si>
  <si>
    <t>scopatz|IvanYashchuk</t>
  </si>
  <si>
    <t>https://github.com/pytorch/pytorch/issues/40213</t>
  </si>
  <si>
    <t>Allow negative learning rates</t>
  </si>
  <si>
    <t>yohan-pg</t>
  </si>
  <si>
    <t>high priority|module: optimizer|triaged|enhancement|actionable</t>
  </si>
  <si>
    <t>https://github.com/pytorch/pytorch/issues/46480</t>
  </si>
  <si>
    <t>Support CUDA 11.5</t>
  </si>
  <si>
    <t>janeyx99</t>
  </si>
  <si>
    <t>triaged|module: infra</t>
  </si>
  <si>
    <t>atalman</t>
  </si>
  <si>
    <t>https://github.com/pytorch/pytorch/issues/68259</t>
  </si>
  <si>
    <t>torch dependencies aren't fully specified + pkg_resources import is slow</t>
  </si>
  <si>
    <t>hauntsaninja</t>
  </si>
  <si>
    <t>triage review|module: build|triaged</t>
  </si>
  <si>
    <t>Type conversion from float64 to float32 (cpu) sometimes crashes</t>
  </si>
  <si>
    <t>high priority|triaged</t>
  </si>
  <si>
    <t>colesbury</t>
  </si>
  <si>
    <t>Make DDP failure recoverable</t>
  </si>
  <si>
    <t>mrshenli</t>
  </si>
  <si>
    <t>oncall: distributed|module: autograd|triaged</t>
  </si>
  <si>
    <t>Transformer Encoder Layer with src_key_padding makes NaN</t>
  </si>
  <si>
    <t>JunhyunB</t>
  </si>
  <si>
    <t>module: nn|triaged</t>
  </si>
  <si>
    <t>https://github.com/pytorch/pytorch/issues/24816</t>
  </si>
  <si>
    <t>PR not merged</t>
  </si>
  <si>
    <t>Gradient for embedding vector at padding_idx is not zero when on GPU</t>
  </si>
  <si>
    <t>azcohen14</t>
  </si>
  <si>
    <t>Lalaland</t>
  </si>
  <si>
    <t>Third party PyTorch models may execute arbitrary code during deserialization</t>
  </si>
  <si>
    <t>ChickenLover</t>
  </si>
  <si>
    <t>high priority|module: docs|module: serialization|triaged</t>
  </si>
  <si>
    <t>andfoy</t>
  </si>
  <si>
    <t>Ensuring RPC Reliability for Internal Messages [Umbrella Issue]</t>
  </si>
  <si>
    <t>osalpekar</t>
  </si>
  <si>
    <t>triaged|module: rpc</t>
  </si>
  <si>
    <t>https://github.com/pytorch/pytorch/issues/32119</t>
  </si>
  <si>
    <t>Implement Complex Support that allows Complex Tests to run in test_torch.py</t>
  </si>
  <si>
    <t>dylanbespalko</t>
  </si>
  <si>
    <t>triaged|module: complex</t>
  </si>
  <si>
    <t>https://github.com/pytorch/pytorch/issues/36029</t>
  </si>
  <si>
    <t>Add SWA to PyTorch mainline</t>
  </si>
  <si>
    <t>andrewgordonwilson</t>
  </si>
  <si>
    <t>https://github.com/pytorch/pytorch/issues/29994</t>
  </si>
  <si>
    <t>Make StorageImpl untyped for non-POD types</t>
  </si>
  <si>
    <t>high priority|module: internals|triaged|module: complex|internals</t>
  </si>
  <si>
    <t>Share build file lists between CMake, Bazel and Buck builds</t>
  </si>
  <si>
    <t>dzhulgakov</t>
  </si>
  <si>
    <t>module: build|triaged|enhancement</t>
  </si>
  <si>
    <t>https://github.com/pytorch/pytorch/issues/35456</t>
  </si>
  <si>
    <t>Typing Error in torch.utils.data.DataLoader and Dataset</t>
  </si>
  <si>
    <t>jeongukjae</t>
  </si>
  <si>
    <t>high priority|module: typing|triaged</t>
  </si>
  <si>
    <t>Constructing a ParameterDict raises a warning</t>
  </si>
  <si>
    <t>fritzo</t>
  </si>
  <si>
    <t>high priority|module: nn|triaged</t>
  </si>
  <si>
    <t>Include instructions to cleanly remove third_party dep</t>
  </si>
  <si>
    <t>walterddr</t>
  </si>
  <si>
    <t>module: docs|triaged</t>
  </si>
  <si>
    <t>https://github.com/pytorch/pytorch/issues/51355</t>
  </si>
  <si>
    <t>autograd.grad with set_detect_anomaly(True) will cause memory leak</t>
  </si>
  <si>
    <t>ventusff</t>
  </si>
  <si>
    <t>module: autograd|module: memory usage|triaged</t>
  </si>
  <si>
    <t>soulitzer</t>
  </si>
  <si>
    <t>Current behavior of `as_tuple` argument is inconsistent in `nonzero`</t>
  </si>
  <si>
    <t>ngimel</t>
  </si>
  <si>
    <t>module: nn|triaged|module: numpy|module: pybind|better-engineering</t>
  </si>
  <si>
    <t>[Master Plan] Merge c10::ivalue::Future and torch::utils::Future&lt;T&gt;</t>
  </si>
  <si>
    <t>zhaojuanmao</t>
  </si>
  <si>
    <t>oncall: jit|triaged|better-engineering|module: rpc</t>
  </si>
  <si>
    <t>accessing the attributes of grad_fn such as kernel_size, stride</t>
  </si>
  <si>
    <t>Weyne168</t>
  </si>
  <si>
    <t>feature|module: autograd|triaged</t>
  </si>
  <si>
    <t>A class to perform constrained optimization through a parametrization</t>
  </si>
  <si>
    <t>Lezcano</t>
  </si>
  <si>
    <t>feature|module: nn|triaged</t>
  </si>
  <si>
    <t>https://github.com/pytorch/pytorch/issues/28937</t>
  </si>
  <si>
    <t>Prune old branches when browsing the grad graph</t>
  </si>
  <si>
    <t>apaszke</t>
  </si>
  <si>
    <t>module: autograd|triaged|enhancement</t>
  </si>
  <si>
    <t>https://github.com/pytorch/pytorch/issues/12635</t>
  </si>
  <si>
    <t>OpInfo tests should check that for inplace operations tensor storage doesn't change.</t>
  </si>
  <si>
    <t>module: tests|triaged|hackathon</t>
  </si>
  <si>
    <t>Failed to compute shorthash for libnvrtc.so when compiling application with libtorch 1.8.0</t>
  </si>
  <si>
    <t>lamhoangtung</t>
  </si>
  <si>
    <t>.cfloat() and .cdouble() methods</t>
  </si>
  <si>
    <t>https://github.com/pytorch/pytorch/issues/56014</t>
  </si>
  <si>
    <t>Report base commit sha on test results</t>
  </si>
  <si>
    <t>module: ci|triaged</t>
  </si>
  <si>
    <t>https://github.com/pytorch/pytorch/issues/59408</t>
  </si>
  <si>
    <t>no "arugment"</t>
  </si>
  <si>
    <t>saluto</t>
  </si>
  <si>
    <t>triaged</t>
  </si>
  <si>
    <t>COO to CSR tensor conversion is slow</t>
  </si>
  <si>
    <t>module: performance|module: sparse|triaged|enhancement|open source</t>
  </si>
  <si>
    <t>pearu|rusty1s</t>
  </si>
  <si>
    <t>BatchNorm2d + SyncBatchNorm incorrect multi gpu behaviour in 1.10.0 (tested working in 1.8.0)</t>
  </si>
  <si>
    <t>erees1</t>
  </si>
  <si>
    <t>Make --help print all CLI options for test scripts</t>
  </si>
  <si>
    <t>samestep</t>
  </si>
  <si>
    <t>module: tests|triaged|enhancement</t>
  </si>
  <si>
    <t>PatrickKan</t>
  </si>
  <si>
    <t>https://github.com/pytorch/pytorch/issues/45945</t>
  </si>
  <si>
    <t>Support `torch.linalg.matmul`</t>
  </si>
  <si>
    <t>triaged|module: linear algebra|module: python array api</t>
  </si>
  <si>
    <t>https://github.com/pytorch/pytorch/issues/62811</t>
  </si>
  <si>
    <t>Make torchhub more robust regarding the master -&gt; main renaming in other repos</t>
  </si>
  <si>
    <t>NicolasHug</t>
  </si>
  <si>
    <t>triaged|module: hub</t>
  </si>
  <si>
    <t>https://github.com/pytorch/pytorch/issues/63753</t>
  </si>
  <si>
    <t>Improve numeric stability notes</t>
  </si>
  <si>
    <t>zou3519</t>
  </si>
  <si>
    <t>module: numerical-stability|module: docs|triaged</t>
  </si>
  <si>
    <t>https://github.com/pytorch/pytorch/issues/54437</t>
  </si>
  <si>
    <t>channels_last significantly degrades accuracy</t>
  </si>
  <si>
    <t>andrewilyas</t>
  </si>
  <si>
    <t>high priority|module: cuda|triaged|module: regression|module: memory format</t>
  </si>
  <si>
    <t>Support `torch.linalg.cross`</t>
  </si>
  <si>
    <t>https://github.com/pytorch/pytorch/issues/62810</t>
  </si>
  <si>
    <t>nn.CTCLoss RuntimeError on GPU</t>
  </si>
  <si>
    <t>ypw-rich</t>
  </si>
  <si>
    <t>module: nn|module: loss|module: cuda|triaged</t>
  </si>
  <si>
    <t>implement dirichlet / beta GPU grad</t>
  </si>
  <si>
    <t>jramapuram</t>
  </si>
  <si>
    <t>module: distributions|triaged</t>
  </si>
  <si>
    <t>Type annotations for 'nn' module missing</t>
  </si>
  <si>
    <t>malmaud</t>
  </si>
  <si>
    <t>high priority|feature|module: typing|triaged</t>
  </si>
  <si>
    <t>https://github.com/pytorch/pytorch/issues/18724</t>
  </si>
  <si>
    <t>triu not implemented for Bool</t>
  </si>
  <si>
    <t>calincru</t>
  </si>
  <si>
    <t>high priority|triaged|module: boolean tensor</t>
  </si>
  <si>
    <t>CosineAnnealingWarmRestarts documentation poor and not appearing</t>
  </si>
  <si>
    <t>jcreinhold</t>
  </si>
  <si>
    <t>LambdaLR type bug</t>
  </si>
  <si>
    <t>Exclude generated source docs from Google</t>
  </si>
  <si>
    <t>triaged|module: doc infra</t>
  </si>
  <si>
    <t>https://github.com/pytorch/pytorch/issues/26123</t>
  </si>
  <si>
    <t>Segfault upon calling torch.Tensor on a gpu tensor</t>
  </si>
  <si>
    <t>ben-heil</t>
  </si>
  <si>
    <t>high priority|module: crash|module: cuda|triaged</t>
  </si>
  <si>
    <t>Inconsistent recovery from CUDA OOMs</t>
  </si>
  <si>
    <t>stephenroller</t>
  </si>
  <si>
    <t>high priority|oncall: distributed|module: autograd|module: memory usage|triaged|has workaround</t>
  </si>
  <si>
    <t>upgrade MKL-DNN 0.20.1 to DNNL 1.1</t>
  </si>
  <si>
    <t>Jianhui-Li</t>
  </si>
  <si>
    <t>feature|module: cpu|triaged|module: mkl</t>
  </si>
  <si>
    <t>VitalyFedyunin|xw285cornell|izdeby</t>
  </si>
  <si>
    <t>https://github.com/pytorch/pytorch/issues/30300</t>
  </si>
  <si>
    <t>Make RPC internal messages/callbacks work with single-threaded agent</t>
  </si>
  <si>
    <t>torch::jit::script::Module::clone() is not actually cloning parameters</t>
  </si>
  <si>
    <t>ziyuv</t>
  </si>
  <si>
    <t>high priority|triage review|oncall: jit|triaged</t>
  </si>
  <si>
    <t>jerryzh168</t>
  </si>
  <si>
    <t>Better testing on CPUs without AVX capabilities</t>
  </si>
  <si>
    <t>module: build|module: cpu|triaged</t>
  </si>
  <si>
    <t>Running python tests as root breaks the /dev/null file</t>
  </si>
  <si>
    <t>cdluminate</t>
  </si>
  <si>
    <t>oncall: distributed|triaged</t>
  </si>
  <si>
    <t>max_pool1d creates illegal memory access for large kernel sizes</t>
  </si>
  <si>
    <t>module: nn|module: cuda|triaged</t>
  </si>
  <si>
    <t>Implementing logaddexp, logaddexp2</t>
  </si>
  <si>
    <t>cloudhan</t>
  </si>
  <si>
    <t>module: numerical-stability|feature|triaged|module: numpy</t>
  </si>
  <si>
    <t>https://github.com/pytorch/pytorch/issues/38377</t>
  </si>
  <si>
    <t>Allow shuffle when auto-batching disabled in `DataLoader`</t>
  </si>
  <si>
    <t>huww98</t>
  </si>
  <si>
    <t>module: dataloader|triaged|enhancement</t>
  </si>
  <si>
    <t>https://github.com/pytorch/pytorch/issues/35761</t>
  </si>
  <si>
    <t>Normal.icdf is differs on different cuda devices</t>
  </si>
  <si>
    <t>sdaulton</t>
  </si>
  <si>
    <t>high priority|module: cuda|triaged|module: correctness (silent)</t>
  </si>
  <si>
    <t>Improve error reporting in "Check for no AVX instruction by default"</t>
  </si>
  <si>
    <t>module: bootcamp|triaged|enhancement|better-engineering</t>
  </si>
  <si>
    <t>[docs] Urls changed =&gt; forum links would become invalid</t>
  </si>
  <si>
    <t>high priority|module: docs|triaged|module: doc infra</t>
  </si>
  <si>
    <t>[RFC] Async User Function for RPC</t>
  </si>
  <si>
    <t>feature|triaged|module: rpc</t>
  </si>
  <si>
    <t>https://github.com/pytorch/pytorch/issues/36071</t>
  </si>
  <si>
    <t>Parameterize _MultiProcessingDataLoaderIter's multiplier of prefetched items'</t>
  </si>
  <si>
    <t>https://github.com/pytorch/pytorch/issues/40604</t>
  </si>
  <si>
    <t>Undefined reference to fbgemm.</t>
  </si>
  <si>
    <t>xkszltl</t>
  </si>
  <si>
    <t>high priority|module: build|triaged</t>
  </si>
  <si>
    <t>PyTorch should hide CUDNN symbols in libtorch.so</t>
  </si>
  <si>
    <t>nvpohanh</t>
  </si>
  <si>
    <t>module: build|module: cudnn|triaged</t>
  </si>
  <si>
    <t>Poor performance of dynamic quantazation</t>
  </si>
  <si>
    <t>estrulyov</t>
  </si>
  <si>
    <t>high priority|triage review|module: performance|oncall: jit|module: internals|oncall: quantization|triaged|days</t>
  </si>
  <si>
    <t>wconstab</t>
  </si>
  <si>
    <t>AMP autocast error in cnn-lstm forward</t>
  </si>
  <si>
    <t>wenhui-prudencemed</t>
  </si>
  <si>
    <t>module: cudnn|triaged</t>
  </si>
  <si>
    <t>Fix exception chaining all over the codebase</t>
  </si>
  <si>
    <t>akihironitta</t>
  </si>
  <si>
    <t>triaged|better-engineering</t>
  </si>
  <si>
    <t>Tests for Vec256 classes</t>
  </si>
  <si>
    <t>feature|module: cpu|module: tests|triaged|module: vectorization</t>
  </si>
  <si>
    <t>https://github.com/pytorch/pytorch/issues/15676</t>
  </si>
  <si>
    <t>[FR] More consistent matrix norm for torch.norm</t>
  </si>
  <si>
    <t>high priority|module: bc-breaking|triaged|module: numpy|module: linear algebra</t>
  </si>
  <si>
    <t>ailzhang|kurtamohler</t>
  </si>
  <si>
    <t>nn.Embedding with max_norm shows unstable behavior and causes sometimes runtime error.</t>
  </si>
  <si>
    <t>dschaehi</t>
  </si>
  <si>
    <t>padding_idx and provided weights in nn.Embedding and nn.functional.embedding</t>
  </si>
  <si>
    <t>RoySadaka</t>
  </si>
  <si>
    <t>high priority|module: docs|module: nn|triaged|module: embedding</t>
  </si>
  <si>
    <t>kshitij12345</t>
  </si>
  <si>
    <t>Support complex torch.solve on the GPU</t>
  </si>
  <si>
    <t>boeddeker</t>
  </si>
  <si>
    <t>feature|triaged|module: complex</t>
  </si>
  <si>
    <t>anjali411</t>
  </si>
  <si>
    <t>https://github.com/pytorch/pytorch/issues/41084</t>
  </si>
  <si>
    <t>Circular padding doesn't work when the 'right' side is 0</t>
  </si>
  <si>
    <t>Chillee</t>
  </si>
  <si>
    <t>Implement additional quantile modes</t>
  </si>
  <si>
    <t>triaged|module: numpy|function request|module: reductions</t>
  </si>
  <si>
    <t>https://github.com/pytorch/pytorch/issues/48523</t>
  </si>
  <si>
    <t>TCPStore constructor arguments mismatch unexpected behavior</t>
  </si>
  <si>
    <t>H-Huang</t>
  </si>
  <si>
    <t>high priority|triage review|oncall: distributed|triaged</t>
  </si>
  <si>
    <t>If test suite triggers CUDA assert, should stop running tests</t>
  </si>
  <si>
    <t>module: cuda|module: tests|triaged</t>
  </si>
  <si>
    <t>Implement torch.xlogy</t>
  </si>
  <si>
    <t>triaged|function request</t>
  </si>
  <si>
    <t>https://github.com/pytorch/pytorch/issues/22656</t>
  </si>
  <si>
    <t>C++ API for Transformer model in libtorch 1.5.0</t>
  </si>
  <si>
    <t>srnvsk</t>
  </si>
  <si>
    <t>module: cpp|triaged|oncall: transformer/mha</t>
  </si>
  <si>
    <t>CUDA Error in batchNorm</t>
  </si>
  <si>
    <t>ghk829</t>
  </si>
  <si>
    <t>Complex dispatch should be disabled on min/max functions</t>
  </si>
  <si>
    <t>good first issue|triaged|module: complex</t>
  </si>
  <si>
    <t>Implement autograd functions for c10d communication operations</t>
  </si>
  <si>
    <t>oncall: distributed|module: bootcamp|feature|triaged</t>
  </si>
  <si>
    <t>https://github.com/pytorch/pytorch/issues/40702</t>
  </si>
  <si>
    <t>native amp consumes 10x gpu memory</t>
  </si>
  <si>
    <t>stas00</t>
  </si>
  <si>
    <t>high priority|triaged|module: amp (automated mixed precision)</t>
  </si>
  <si>
    <t>autograd.detect_anomaly docs incorrectly formatted</t>
  </si>
  <si>
    <t>module: docs|module: autograd|good first issue|triaged</t>
  </si>
  <si>
    <t>https://github.com/pytorch/pytorch/issues/51141</t>
  </si>
  <si>
    <t>License file in wheels and conda packages does not contain any third-party licenses</t>
  </si>
  <si>
    <t>nan comparision for complex numbers</t>
  </si>
  <si>
    <t>feature|triaged|module: complex|module: testing</t>
  </si>
  <si>
    <t>Python 3.9 installs torch to a wrong version if git commit starts with '0'</t>
  </si>
  <si>
    <t>xwang233</t>
  </si>
  <si>
    <t>torch.multinomial selects elements with zero weight</t>
  </si>
  <si>
    <t>bderrett</t>
  </si>
  <si>
    <t>high priority|triage review|module: binaries|triaged|module: random</t>
  </si>
  <si>
    <t>Support CUDA and backpropagation in `torch.orgqr`</t>
  </si>
  <si>
    <t>toshas</t>
  </si>
  <si>
    <t>module: cuda|triaged|module: linear algebra</t>
  </si>
  <si>
    <t>IvanYashchuk</t>
  </si>
  <si>
    <t>https://github.com/pytorch/pytorch/issues/50104</t>
  </si>
  <si>
    <t>"Report Results" test intermittently fails for unsharded tests with "Duplicate test case..."</t>
  </si>
  <si>
    <t>[group conv backward] wrong value calculated</t>
  </si>
  <si>
    <t>jay746</t>
  </si>
  <si>
    <t>high priority|module: dependency bug|module: nn|module: convolution|triaged|module: correctness (silent)</t>
  </si>
  <si>
    <t>XiaobingSuper</t>
  </si>
  <si>
    <t>Segmentation fault in DataLoader worker in PyTorch 1.8.0 if set_num_threads is called beforehand</t>
  </si>
  <si>
    <t>zhenlin</t>
  </si>
  <si>
    <t>high priority|module: multiprocessing|module: dataloader|triaged|module: multithreading</t>
  </si>
  <si>
    <t>Move torch.det implementation to linalg namespace and add out= argument.</t>
  </si>
  <si>
    <t>triaged|module: linear algebra</t>
  </si>
  <si>
    <t>antocuni</t>
  </si>
  <si>
    <t>https://github.com/pytorch/pytorch/issues/51652</t>
  </si>
  <si>
    <t>std::max(float, int) works via implicit conversion to BFloat16 and it shouldn't</t>
  </si>
  <si>
    <t>module: cpu|triaged|module: bfloat16</t>
  </si>
  <si>
    <t>https://github.com/pytorch/pytorch/issues/55613</t>
  </si>
  <si>
    <t>XNNPACK raises a ton of warnings on compilation</t>
  </si>
  <si>
    <t>AshkanAliabadi</t>
  </si>
  <si>
    <t>https://github.com/pytorch/pytorch/issues/33760</t>
  </si>
  <si>
    <t>Verify that attempting to resize a tensor with an inplace operation throws a runtime error</t>
  </si>
  <si>
    <t>module: tests|triaged</t>
  </si>
  <si>
    <t>https://github.com/pytorch/pytorch/issues/55595</t>
  </si>
  <si>
    <t>Test suite doesn't work without scipy installed</t>
  </si>
  <si>
    <t>triaged|module: testing</t>
  </si>
  <si>
    <t>https://github.com/pytorch/pytorch/issues/56274</t>
  </si>
  <si>
    <t>Consolidate determinism flag tests into one place</t>
  </si>
  <si>
    <t>module: tests|triaged|module: determinism</t>
  </si>
  <si>
    <t>https://github.com/pytorch/pytorch/issues/51498</t>
  </si>
  <si>
    <t>difference in behavior between quicklint and lint</t>
  </si>
  <si>
    <t>suo</t>
  </si>
  <si>
    <t>samestep|driazati</t>
  </si>
  <si>
    <t>https://github.com/pytorch/pytorch/issues/57644</t>
  </si>
  <si>
    <t>Create a context manager to enable InferenceMode in python frontend</t>
  </si>
  <si>
    <t>ailzhang</t>
  </si>
  <si>
    <t>module: autograd|triaged</t>
  </si>
  <si>
    <t>https://github.com/pytorch/pytorch/issues/56608</t>
  </si>
  <si>
    <t>Add kernel version and glibc version to collect_env</t>
  </si>
  <si>
    <t>lw</t>
  </si>
  <si>
    <t>module: collect_env.py|triaged</t>
  </si>
  <si>
    <t>https://github.com/pytorch/pytorch/issues/58387</t>
  </si>
  <si>
    <t>nn.Linear weight initalization - uniform or kaiming_uniform?</t>
  </si>
  <si>
    <t>adrianstaniec</t>
  </si>
  <si>
    <t>high priority|module: docs|module: nn|triaged</t>
  </si>
  <si>
    <t>https://github.com/pytorch/pytorch/issues/57109</t>
  </si>
  <si>
    <t>autograd for to_sparse(dim)</t>
  </si>
  <si>
    <t>LiuXiaoxuanPKU</t>
  </si>
  <si>
    <t>module: sparse|module: autograd|triaged|function request</t>
  </si>
  <si>
    <t>https://github.com/pytorch/pytorch/issues/46720</t>
  </si>
  <si>
    <t>PyTorch build from source with pybind-dev system package installed crashes with `cannot initialize type "Options": an object with that name is already defined` after import</t>
  </si>
  <si>
    <t>Algomorph</t>
  </si>
  <si>
    <t>module: crash|module: build|triaged|has workaround</t>
  </si>
  <si>
    <t>https://github.com/pytorch/pytorch/issues/58750</t>
  </si>
  <si>
    <t>Memory Consumption of DistributedSampler too large when deal with huge datasets</t>
  </si>
  <si>
    <t>YuxianMeng</t>
  </si>
  <si>
    <t>feature|module: dataloader|triaged</t>
  </si>
  <si>
    <t>https://github.com/pytorch/pytorch/issues/45427</t>
  </si>
  <si>
    <t>Add cmake support for ROCm Kineto</t>
  </si>
  <si>
    <t>mwootton</t>
  </si>
  <si>
    <t>module: build|module: rocm|triaged</t>
  </si>
  <si>
    <t>https://github.com/pytorch/pytorch/issues/58399</t>
  </si>
  <si>
    <t>Support `__rmod__`</t>
  </si>
  <si>
    <t>asi1024</t>
  </si>
  <si>
    <t>feature|triaged|module: python array api</t>
  </si>
  <si>
    <t>https://github.com/pytorch/pytorch/issues/58035</t>
  </si>
  <si>
    <t>[OpInfo] Make it easier to add OpInfos</t>
  </si>
  <si>
    <t>eellison</t>
  </si>
  <si>
    <t>feature|triaged|module: testing</t>
  </si>
  <si>
    <t>https://github.com/pytorch/pytorch/issues/57577</t>
  </si>
  <si>
    <t>Support `__rlshift__` and `__rrshift__`</t>
  </si>
  <si>
    <t>https://github.com/pytorch/pytorch/issues/58121</t>
  </si>
  <si>
    <t>Fix broken libtorch build on master</t>
  </si>
  <si>
    <t>zhouzhuojie</t>
  </si>
  <si>
    <t>module: build|module: ci|triaged</t>
  </si>
  <si>
    <t>https://github.com/pytorch/pytorch/issues/60605</t>
  </si>
  <si>
    <t>Roll-up: remaining TH functions</t>
  </si>
  <si>
    <t>triaged|module: porting|better-engineering|module: linear algebra</t>
  </si>
  <si>
    <t>https://github.com/pytorch/pytorch/issues/49421</t>
  </si>
  <si>
    <t>Support `__rand__`, `__ror__` and `__rxor__`</t>
  </si>
  <si>
    <t>https://github.com/pytorch/pytorch/issues/58120</t>
  </si>
  <si>
    <t>Stable torch.sort and torch.argsort</t>
  </si>
  <si>
    <t>agadetsky</t>
  </si>
  <si>
    <t>triaged|enhancement</t>
  </si>
  <si>
    <t>https://github.com/pytorch/pytorch/issues/38681</t>
  </si>
  <si>
    <t>mm doesn't correctly check shape of GPU inputs</t>
  </si>
  <si>
    <t>shuheng-liu</t>
  </si>
  <si>
    <t>high priority|triaged|module: regression|module: linear algebra</t>
  </si>
  <si>
    <t>https://github.com/pytorch/pytorch/issues/61291</t>
  </si>
  <si>
    <t>Autograd profiler support for torch.distributed</t>
  </si>
  <si>
    <t>pritamdamania87</t>
  </si>
  <si>
    <t>https://github.com/pytorch/pytorch/issues/43231</t>
  </si>
  <si>
    <t>GHA Windows builds has started to fail after base image update</t>
  </si>
  <si>
    <t>https://github.com/pytorch/pytorch/issues/61726</t>
  </si>
  <si>
    <t>Error in lu_solve for batched large matrices on the GPU</t>
  </si>
  <si>
    <t>twoertwein</t>
  </si>
  <si>
    <t>high priority|module: dependency bug|module: internals|module: cuda|triaged|module: linear algebra</t>
  </si>
  <si>
    <t>https://github.com/pytorch/pytorch/issues/36921</t>
  </si>
  <si>
    <t>Provide download of releases with all submodules</t>
  </si>
  <si>
    <t>Flamefire</t>
  </si>
  <si>
    <t>high priority|module: binaries|releng|triaged</t>
  </si>
  <si>
    <t>https://github.com/pytorch/pytorch/issues/62708</t>
  </si>
  <si>
    <t>Make torch.lu_solve differentiable with respect to the LU-factorized matrix</t>
  </si>
  <si>
    <t>arvidfm</t>
  </si>
  <si>
    <t>module: autograd|triaged|module: linear algebra|function request</t>
  </si>
  <si>
    <t>https://github.com/pytorch/pytorch/issues/22620</t>
  </si>
  <si>
    <t>request to clarify `set_default_dtype` docs</t>
  </si>
  <si>
    <t>https://github.com/pytorch/pytorch/issues/60560</t>
  </si>
  <si>
    <t>PyTorch Bazel scripts are incompatible with bazel-4.x</t>
  </si>
  <si>
    <t>https://github.com/pytorch/pytorch/issues/62569</t>
  </si>
  <si>
    <t>Nightly Docker image builds are failing with conda install issues (build-publish-docker)</t>
  </si>
  <si>
    <t>seemethere</t>
  </si>
  <si>
    <t>high priority|releng|triaged|module: docker</t>
  </si>
  <si>
    <t>https://github.com/pytorch/pytorch/issues/63342</t>
  </si>
  <si>
    <t>Replace `self.assertTrue(torch.allclose ...` with `self.assertEqual ...` in the test suite</t>
  </si>
  <si>
    <t>feature|module: tests|triaged|module: testing</t>
  </si>
  <si>
    <t>https://github.com/pytorch/pytorch/issues/63565</t>
  </si>
  <si>
    <t>Libtorch LTS couldn't be downloaded in Pytorch.Org</t>
  </si>
  <si>
    <t>mszhanyi</t>
  </si>
  <si>
    <t>high priority|module: binaries|triaged|module: lts</t>
  </si>
  <si>
    <t>https://github.com/pytorch/pytorch/issues/64080</t>
  </si>
  <si>
    <t>Implement improved DLPack support</t>
  </si>
  <si>
    <t>feature|triaged|module: numpy</t>
  </si>
  <si>
    <t>https://github.com/pytorch/pytorch/issues/55090</t>
  </si>
  <si>
    <t>AttributeError: module 'torch' has no attribute 'unique_dim'</t>
  </si>
  <si>
    <t>GIS-PuppetMaster</t>
  </si>
  <si>
    <t>high priority|triaged|module: ux</t>
  </si>
  <si>
    <t>"sub_iter.strides(0)[0] == 0 INTERNAL ASSERT FAILED at Reduce.cuh" when doing .sum() on large cuda tensor</t>
  </si>
  <si>
    <t>dizcza</t>
  </si>
  <si>
    <t>high priority|module: cuda|module: memory usage|triaged|module: reductions</t>
  </si>
  <si>
    <t>[feature request] OpInfo: possibility to test forward AD without backward AD implemented</t>
  </si>
  <si>
    <t>nikitaved</t>
  </si>
  <si>
    <t>feature|module: autograd|module: tests|triaged</t>
  </si>
  <si>
    <t>https://github.com/pytorch/pytorch/issues/64999</t>
  </si>
  <si>
    <t>add `set_deterministic_debug_mode`</t>
  </si>
  <si>
    <t>triaged|module: determinism</t>
  </si>
  <si>
    <t>https://github.com/pytorch/pytorch/issues/67386</t>
  </si>
  <si>
    <t>undefined reference to `at::native::DispatchStub` on ppc64le</t>
  </si>
  <si>
    <t>cdeepali</t>
  </si>
  <si>
    <t>module: build|triaged|module: POWER</t>
  </si>
  <si>
    <t>https://github.com/pytorch/pytorch/issues/68057</t>
  </si>
  <si>
    <t>nvidia-smi utilization and memory stats native in pytorch</t>
  </si>
  <si>
    <t>msaroufim</t>
  </si>
  <si>
    <t>module: bootcamp|module: cuda|triaged|enhancement</t>
  </si>
  <si>
    <t>https://github.com/pytorch/pytorch/issues/65870</t>
  </si>
  <si>
    <t>Add support for sparse complex tensors</t>
  </si>
  <si>
    <t>rjkilpatrick</t>
  </si>
  <si>
    <t>module: sparse|feature|triaged|module: complex</t>
  </si>
  <si>
    <t>https://github.com/pytorch/pytorch/issues/50690</t>
  </si>
  <si>
    <t>Multiplication of scalar COO sparse tensors leads to internal assert failure</t>
  </si>
  <si>
    <t>module: sparse|triaged|module: assert failure</t>
  </si>
  <si>
    <t>Noisy warning raised by 'default_collate'</t>
  </si>
  <si>
    <t>naturomics</t>
  </si>
  <si>
    <t>triaged|module: data</t>
  </si>
  <si>
    <t>Allow specifying num_samples to RandomSampler when replacement=False</t>
  </si>
  <si>
    <t>Erotemic</t>
  </si>
  <si>
    <t>https://github.com/pytorch/pytorch/issues/38032</t>
  </si>
  <si>
    <t>Error in icdf method of TransformedDistribution</t>
  </si>
  <si>
    <t>adam-coogan</t>
  </si>
  <si>
    <t>module: distributions|triaged|OSS contribution wanted</t>
  </si>
  <si>
    <t>[UBN!] Not all tests are being run</t>
  </si>
  <si>
    <t>high priority|module: ci|triaged</t>
  </si>
  <si>
    <t>https://github.com/pytorch/pytorch/issues/71973</t>
  </si>
  <si>
    <t>RFC: retire `torch.testing.assert_allclose` in favor of `torch.testing.assert_close`</t>
  </si>
  <si>
    <t>module: tests|triaged|module: deprecation|module: testing</t>
  </si>
  <si>
    <t>https://github.com/pytorch/pytorch/issues/61844</t>
  </si>
  <si>
    <t>PA</t>
  </si>
  <si>
    <t>[FR] make torch.nn.utils.convert_sync_batchnorm a classmethod of SyncBatchNorm</t>
  </si>
  <si>
    <t>todo|high priority|module: bc-breaking|module: nn|good first issue|triaged</t>
  </si>
  <si>
    <t>https://github.com/pytorch/pytorch/issues/18382</t>
  </si>
  <si>
    <t>[JIT] Cannot access nn.Linear.in_features in ScriptModule</t>
  </si>
  <si>
    <t>qbx2</t>
  </si>
  <si>
    <t>oncall: jit|triaged</t>
  </si>
  <si>
    <t>driazati</t>
  </si>
  <si>
    <t>distributed all_reduce deadlocks in v1.1</t>
  </si>
  <si>
    <t>prafullasd</t>
  </si>
  <si>
    <t>oncall: distributed|module: cuda|triaged</t>
  </si>
  <si>
    <t>Use of Tensor.contiguous() unconditionally results in Mypy linting errors</t>
  </si>
  <si>
    <t>sdraper-CS</t>
  </si>
  <si>
    <t>high priority|module: typing|triaged|small</t>
  </si>
  <si>
    <t>index_put_ no longer accepts indices with non-matching backend</t>
  </si>
  <si>
    <t>module: error checking|triaged</t>
  </si>
  <si>
    <t>Documentation misleading for torch.jit.trace: not all torch.jit.trace will return a TracedModule object</t>
  </si>
  <si>
    <t>haoransh</t>
  </si>
  <si>
    <t>Krovatkin</t>
  </si>
  <si>
    <t>https://github.com/pytorch/pytorch/issues/21857</t>
  </si>
  <si>
    <t>[jit] wrong gradient for CUDA tensor</t>
  </si>
  <si>
    <t>fehiepsi</t>
  </si>
  <si>
    <t>CTCLoss with empty target doesn't work well</t>
  </si>
  <si>
    <t>t-vi</t>
  </si>
  <si>
    <t>module: bootcamp|module: nn|triaged|module: derivatives</t>
  </si>
  <si>
    <t>torch.Tensor.repeat() fails for 0 repeats</t>
  </si>
  <si>
    <t>dineNshine</t>
  </si>
  <si>
    <t>good first issue|triaged|module: numpy</t>
  </si>
  <si>
    <t>argmax doc is wrong</t>
  </si>
  <si>
    <t>rfernand2</t>
  </si>
  <si>
    <t>https://github.com/pytorch/pytorch/issues/23757</t>
  </si>
  <si>
    <t>Official and nightly wheel structure plan</t>
  </si>
  <si>
    <t>https://github.com/pytorch/pytorch/issues/23656</t>
  </si>
  <si>
    <t>Error caffe2.python when tried importing SummaryWriter from torch.utils.tensorboard</t>
  </si>
  <si>
    <t>nobodykid</t>
  </si>
  <si>
    <t>Document affine_grid works with 3d</t>
  </si>
  <si>
    <t>module: docs|triaged|small</t>
  </si>
  <si>
    <t>https://github.com/pytorch/pytorch/issues/24821</t>
  </si>
  <si>
    <t>[Bug] torch.from_numpy fails to convert np.int32 when np.dtype.num=7</t>
  </si>
  <si>
    <t>llucid-97</t>
  </si>
  <si>
    <t>module: error checking|triaged|module: numpy|small</t>
  </si>
  <si>
    <t>Torch.nonzero() leads to crash in PyTorch 1.2</t>
  </si>
  <si>
    <t>bwang-delft</t>
  </si>
  <si>
    <t>[docs] save_for_backward docs missing</t>
  </si>
  <si>
    <t>high priority|module: docs|module: autograd|good first issue|triaged</t>
  </si>
  <si>
    <t>prasunanand</t>
  </si>
  <si>
    <t>https://github.com/pytorch/pytorch/issues/27365</t>
  </si>
  <si>
    <t>torch.Tensor reverse operators (__rmul__) should return NotImplemented for unsupported types</t>
  </si>
  <si>
    <t>yaroslavvb</t>
  </si>
  <si>
    <t>high priority|feature|triaged|enhancement</t>
  </si>
  <si>
    <t>cuSPARSE handle is not thread-safe</t>
  </si>
  <si>
    <t>zasdfgbnm|mruberry</t>
  </si>
  <si>
    <t>Add document page for torch.distributed.rpc/autograd</t>
  </si>
  <si>
    <t>module: docs|triaged|module: rpc</t>
  </si>
  <si>
    <t>https://github.com/pytorch/pytorch/issues/28983</t>
  </si>
  <si>
    <t>Remove worker_name_to_id from rpc init API</t>
  </si>
  <si>
    <t>https://github.com/pytorch/pytorch/issues/29031</t>
  </si>
  <si>
    <t>Refactoring</t>
  </si>
  <si>
    <t>The affinity of a worker process is reset after torch.randperm is called</t>
  </si>
  <si>
    <t>ludovicdelfau</t>
  </si>
  <si>
    <t>Difference in the implementation of rmsprop with Tensorflow</t>
  </si>
  <si>
    <t>meijieru</t>
  </si>
  <si>
    <t>https://github.com/pytorch/pytorch/issues/23796</t>
  </si>
  <si>
    <t>PR rejected</t>
  </si>
  <si>
    <t>Migrate `__and__` from the TH to Aten (CUDA)</t>
  </si>
  <si>
    <t>triaged|module: porting|better-engineering</t>
  </si>
  <si>
    <t>https://github.com/pytorch/pytorch/issues/24508</t>
  </si>
  <si>
    <t>python error UnboundLocalError in jit/frontend.py</t>
  </si>
  <si>
    <t>arvrmd</t>
  </si>
  <si>
    <t>Pytorch with Cuda 10.2</t>
  </si>
  <si>
    <t>csverma610</t>
  </si>
  <si>
    <t>https://github.com/pytorch/pytorch/issues/33188</t>
  </si>
  <si>
    <t>Installation issue</t>
  </si>
  <si>
    <t>RuntimeError: ONNX export failed: Couldn't export operator aten::one_hot</t>
  </si>
  <si>
    <t>jvanheugten</t>
  </si>
  <si>
    <t>Unit test failures are not reported as failure by Windows CI</t>
  </si>
  <si>
    <t>high priority|triage review|module: windows|module: ci|triaged</t>
  </si>
  <si>
    <t>JIT does not support binary operators</t>
  </si>
  <si>
    <t>twostay</t>
  </si>
  <si>
    <t>tugrulince</t>
  </si>
  <si>
    <t>`avg_pool2d` needs to be converted to support `densenet161` in channels last mode</t>
  </si>
  <si>
    <t>module: cuda|triaged|module: memory format</t>
  </si>
  <si>
    <t>https://github.com/pytorch/pytorch/issues/34996</t>
  </si>
  <si>
    <t>Caffe2 CMake exported target has hard-coded path under linux</t>
  </si>
  <si>
    <t>cmpute</t>
  </si>
  <si>
    <t>module: build|caffe2|triaged</t>
  </si>
  <si>
    <t>Stream safety of MAGMA functions</t>
  </si>
  <si>
    <t>skrah</t>
  </si>
  <si>
    <t>high priority|module: internals|triaged</t>
  </si>
  <si>
    <t>backward for tensor.min() and tensor.min(dim=0) behaves differently</t>
  </si>
  <si>
    <t>gkioxari</t>
  </si>
  <si>
    <t>When CUDA is enabled, recompiling after editing aten/src/ATen/core/dispatch/DispatchTable.h doesn't result in all necessary files getting recompiled</t>
  </si>
  <si>
    <t>high priority|module: build|triaged|internals</t>
  </si>
  <si>
    <t>We should not mark non-floating point Tensors as requirering gradients, ever</t>
  </si>
  <si>
    <t>high priority|module: autograd|triaged|small|actionable</t>
  </si>
  <si>
    <t>https://github.com/pytorch/pytorch/issues/37680</t>
  </si>
  <si>
    <t>[TensorBoard] add_hparams outputs undesired figures</t>
  </si>
  <si>
    <t>WilliamCCHuang</t>
  </si>
  <si>
    <t>Tensor unfold backward is slow</t>
  </si>
  <si>
    <t>Coolnesss</t>
  </si>
  <si>
    <t>high priority|module: performance|module: autograd|triaged|module: derivatives</t>
  </si>
  <si>
    <t>[discussion] Add convenience instance methods tensor.isnan(), tensor.isinf(), tensor.isfinite()</t>
  </si>
  <si>
    <t>good first issue|triaged|enhancement</t>
  </si>
  <si>
    <t>https://github.com/pytorch/pytorch/issues/37736</t>
  </si>
  <si>
    <t>CUDA debug build failed on Windows</t>
  </si>
  <si>
    <t>peterjc123</t>
  </si>
  <si>
    <t>high priority|module: build|module: windows|triaged</t>
  </si>
  <si>
    <t>torch.device parsing does not do enough checks</t>
  </si>
  <si>
    <t>https://github.com/pytorch/pytorch/issues/32079</t>
  </si>
  <si>
    <t>Installation on windows python 3.8 32bits</t>
  </si>
  <si>
    <t>alexandreCameron</t>
  </si>
  <si>
    <t>module: windows|triaged</t>
  </si>
  <si>
    <t>https://github.com/pytorch/pytorch/issues/38322</t>
  </si>
  <si>
    <t>Asked for help</t>
  </si>
  <si>
    <t>torch.einsum does not pass equation argument to __torch_function__ API</t>
  </si>
  <si>
    <t>alondj</t>
  </si>
  <si>
    <t>triaged|module: numpy</t>
  </si>
  <si>
    <t>len(DataLoader) doesn't take into account DataLoader.batch_size when using IterableDataset</t>
  </si>
  <si>
    <t>Craigacp</t>
  </si>
  <si>
    <t>pytorch README build table cleanup for ppc64le</t>
  </si>
  <si>
    <t>dncliss</t>
  </si>
  <si>
    <t>module: binaries|triaged|module: POWER</t>
  </si>
  <si>
    <t>https://github.com/pytorch/pytorch/issues/39461</t>
  </si>
  <si>
    <t>Restore top-level link to RPC</t>
  </si>
  <si>
    <t>https://github.com/pytorch/pytorch/issues/40046</t>
  </si>
  <si>
    <t>linspace returns wrong result for int32</t>
  </si>
  <si>
    <t>mthrok</t>
  </si>
  <si>
    <t>module: numerical-stability|triaged|enhancement</t>
  </si>
  <si>
    <t>C API pollutes the global namespace</t>
  </si>
  <si>
    <t>module: build|module: cpp|triaged|better-engineering</t>
  </si>
  <si>
    <t>https://github.com/pytorch/pytorch/issues/40083</t>
  </si>
  <si>
    <t>torch.mean returns a wildly incorrect result 0.3277 on YCbCr version of CIFAR10 on CPU with dtype=float32</t>
  </si>
  <si>
    <t>philip-bl</t>
  </si>
  <si>
    <t>high priority|module: numerical-stability|triaged|module: type promotion|module: correctness (silent)</t>
  </si>
  <si>
    <t>Need glossary documentation</t>
  </si>
  <si>
    <t>gmagogsfm</t>
  </si>
  <si>
    <t>https://github.com/pytorch/pytorch/issues/40640</t>
  </si>
  <si>
    <t>RandomSampler with replacement=True should generate samples on-the-fly</t>
  </si>
  <si>
    <t>RobertCsordas</t>
  </si>
  <si>
    <t>https://github.com/pytorch/pytorch/issues/32530</t>
  </si>
  <si>
    <t>[onnx] crash when exporting a model with Sequence module (encodeBlock: Assertion failled )</t>
  </si>
  <si>
    <t>gkossakowski</t>
  </si>
  <si>
    <t>high priority|module: onnx|triaged|module: assert failure</t>
  </si>
  <si>
    <t>Accessing state_dict() of models trained with previous pytorch version</t>
  </si>
  <si>
    <t>OMalenfantThuot</t>
  </si>
  <si>
    <t>high priority|triage review|module: nn|triaged</t>
  </si>
  <si>
    <t>Improved Tensor subclassing support, preserving subclasses on function/method calls</t>
  </si>
  <si>
    <t>hameerabbasi</t>
  </si>
  <si>
    <t>https://github.com/pytorch/pytorch/issues/28361</t>
  </si>
  <si>
    <t>Test on the correctness of type promotion between each two dtypes</t>
  </si>
  <si>
    <t>xuhdev</t>
  </si>
  <si>
    <t>https://github.com/pytorch/pytorch/issues/41842</t>
  </si>
  <si>
    <t>bug in conversion torch model to onnx model</t>
  </si>
  <si>
    <t>natangold85</t>
  </si>
  <si>
    <t>Numerical instability in DivBackward0 for multiple backward</t>
  </si>
  <si>
    <t>mfkasim1</t>
  </si>
  <si>
    <t>module: numerical-stability|module: autograd|triaged</t>
  </si>
  <si>
    <t>Breakage caused by #42629</t>
  </si>
  <si>
    <t>zcain117</t>
  </si>
  <si>
    <t>Pytorch+rocm 3.7.0: cmake cannot find hsa-runtime64</t>
  </si>
  <si>
    <t>apalazzi</t>
  </si>
  <si>
    <t>Adaptive timing method on torch Timer</t>
  </si>
  <si>
    <t>robieta</t>
  </si>
  <si>
    <t>module: bootcamp|triaged|enhancement</t>
  </si>
  <si>
    <t>bitfort</t>
  </si>
  <si>
    <t>https://github.com/pytorch/pytorch/issues/44219</t>
  </si>
  <si>
    <t>torch.inverse() performing very poorly on GPU vs CPU</t>
  </si>
  <si>
    <t>sandeepkumar-skb</t>
  </si>
  <si>
    <t>module: performance|module: cuda|triaged|module: linear algebra</t>
  </si>
  <si>
    <t>Complex-valued symmetric eigendecomposition</t>
  </si>
  <si>
    <t>triaged|module: complex|module: linear algebra</t>
  </si>
  <si>
    <t>https://github.com/pytorch/pytorch/issues/45061</t>
  </si>
  <si>
    <t>test_nn.py returns inconsistent result in different test setup</t>
  </si>
  <si>
    <t>high priority|triage review|module: tests|triaged</t>
  </si>
  <si>
    <t>torch.autograd.gradcheck support for Tensor-like types (__torch_function__).</t>
  </si>
  <si>
    <t>cpuhrsch</t>
  </si>
  <si>
    <t>feature|module: autograd|module: tests|triaged|module: numpy</t>
  </si>
  <si>
    <t>https://github.com/pytorch/pytorch/issues/42942</t>
  </si>
  <si>
    <t>torch.save w/ _use_new_zipfile_serialization=True corrupts state_dict</t>
  </si>
  <si>
    <t>high priority|module: serialization|triaged</t>
  </si>
  <si>
    <t>Could not load library cudnn_ops_infer64_8.dll. Error code 126</t>
  </si>
  <si>
    <t>KagamiMiro</t>
  </si>
  <si>
    <t>module: build|module: windows|triaged</t>
  </si>
  <si>
    <t>torch.pinverse for complex tensors and general complex tensor support</t>
  </si>
  <si>
    <t>AqibHasnain</t>
  </si>
  <si>
    <t>triaged|module: complex|enhancement|module: linear algebra</t>
  </si>
  <si>
    <t>https://github.com/pytorch/pytorch/issues/45385</t>
  </si>
  <si>
    <t>_group_count global variable corrupted on failed distributed process group initialisation</t>
  </si>
  <si>
    <t>jlamypoirier</t>
  </si>
  <si>
    <t>oncall: distributed|triaged|module: c10d</t>
  </si>
  <si>
    <t>torch.inverse based on cuSOLVER does not raise error for singular input</t>
  </si>
  <si>
    <t>module: cuda|triaged|module: linear algebra|module: correctness (silent)</t>
  </si>
  <si>
    <t>ConvTranspose2d much slower with output_padding set</t>
  </si>
  <si>
    <t>zplizzi</t>
  </si>
  <si>
    <t>Add dtype arg support to torch.linalg.norm with ord='fro' and ord='nuc'</t>
  </si>
  <si>
    <t>triaged|module: linear algebra|function request|module: norms and normalization</t>
  </si>
  <si>
    <t>https://github.com/pytorch/pytorch/issues/46255</t>
  </si>
  <si>
    <t>negative second argument in `torch.eye` is ignored</t>
  </si>
  <si>
    <t>module: docs|triaged|module: tensor creation</t>
  </si>
  <si>
    <t>flake8 errors are not shown by github actions</t>
  </si>
  <si>
    <t>https://github.com/pytorch/pytorch/issues/46985</t>
  </si>
  <si>
    <t>Bug in max_pool2d with ceil_mode under certain conditions</t>
  </si>
  <si>
    <t>knottb</t>
  </si>
  <si>
    <t>high priority|module: nn|triaged|module: pooling</t>
  </si>
  <si>
    <t>RuntimeError: "mul_cuda" not implemented for 'Bool'</t>
  </si>
  <si>
    <t>freud14</t>
  </si>
  <si>
    <t>high priority|triage review|triaged|module: regression|module: boolean tensor</t>
  </si>
  <si>
    <t>CUDA 11.0 compilation flags incorrect for extensions</t>
  </si>
  <si>
    <t>module: build|module: cuda|triaged</t>
  </si>
  <si>
    <t>torch.testing.assert_allclose doesn't check shapes</t>
  </si>
  <si>
    <t>andyljones</t>
  </si>
  <si>
    <t>module: tests|triaged|module: testing</t>
  </si>
  <si>
    <t>XNNPACK/src/qu8-requantization/precise-psimd.c:139:1: error: unrecognizable insn:</t>
  </si>
  <si>
    <t>high priority|triage review|module: build|triaged|has workaround|module: xnnpack</t>
  </si>
  <si>
    <t>DDP mismatch in rank to GPU selection</t>
  </si>
  <si>
    <t>jeffdaily</t>
  </si>
  <si>
    <t>oncall: distributed|triaged|module: ddp</t>
  </si>
  <si>
    <t>INTERNAL ASSERT FAILED for `S.unique().shape`</t>
  </si>
  <si>
    <t>Randl</t>
  </si>
  <si>
    <t>high priority|module: autograd|triaged|module: regression</t>
  </si>
  <si>
    <t>Add documentation for the torch.overrides submodule.</t>
  </si>
  <si>
    <t>module: docs|triaged|module: __torch_function__</t>
  </si>
  <si>
    <t>https://github.com/pytorch/pytorch/issues/48087</t>
  </si>
  <si>
    <t>[dataloader] hang on python exit when has iter ref and sampler yields large indices</t>
  </si>
  <si>
    <t>error: a member of type "const c10::Symbol" cannot have an in-class initializer on Windows</t>
  </si>
  <si>
    <t>datumbox</t>
  </si>
  <si>
    <t>Checking the hw.optional.arm64 sysctl prevents Apple Silicon from building a universal binary</t>
  </si>
  <si>
    <t>lunixbochs</t>
  </si>
  <si>
    <t>[RFC] Instrument several high level functions</t>
  </si>
  <si>
    <t>gaoteng-git</t>
  </si>
  <si>
    <t>feature|module: optimizer|module: dataloader|triaged</t>
  </si>
  <si>
    <t>https://github.com/pytorch/pytorch/issues/47441</t>
  </si>
  <si>
    <t>Refactor: Don't specify CUDA complete version manually in Windows build scripts.</t>
  </si>
  <si>
    <t>https://github.com/pytorch/pytorch/issues/49219</t>
  </si>
  <si>
    <t>invalid wheel no .dist-info | collect-env script not working</t>
  </si>
  <si>
    <t>Escartem</t>
  </si>
  <si>
    <t>module: binaries|module: windows|releng|module: collect_env.py|triaged</t>
  </si>
  <si>
    <t>https://github.com/pytorch/pytorch/issues/49010</t>
  </si>
  <si>
    <t>[FR] .all and .any should have dim argument</t>
  </si>
  <si>
    <t>https://github.com/pytorch/pytorch/issues/48352</t>
  </si>
  <si>
    <t>at::from_blob documentation is broken</t>
  </si>
  <si>
    <t>module: docs|module: cpp|triaged</t>
  </si>
  <si>
    <t>mattip|malfet</t>
  </si>
  <si>
    <t>https://github.com/pytorch/pytorch/issues/47462</t>
  </si>
  <si>
    <t>Bad error message when int overflows</t>
  </si>
  <si>
    <t>module: docs|module: internals|triaged</t>
  </si>
  <si>
    <t>Add Adabelief optimizer to the C++ API</t>
  </si>
  <si>
    <t>matovitch</t>
  </si>
  <si>
    <t>feature|module: nn|module: optimizer|triaged</t>
  </si>
  <si>
    <t>https://github.com/pytorch/pytorch/issues/47571</t>
  </si>
  <si>
    <t>CI report test failure when in fact there wasn't one</t>
  </si>
  <si>
    <t>https://github.com/pytorch/pytorch/issues/49901</t>
  </si>
  <si>
    <t>Bool tensor should support product</t>
  </si>
  <si>
    <t>triaged|module: numpy|module: boolean tensor|function request</t>
  </si>
  <si>
    <t>https://github.com/pytorch/pytorch/issues/48351</t>
  </si>
  <si>
    <t>Problem with backward hook function</t>
  </si>
  <si>
    <t>ludc</t>
  </si>
  <si>
    <t>colesbury|apaszke|albanD</t>
  </si>
  <si>
    <t>Support autograd in `torch.svd` with complex inputs</t>
  </si>
  <si>
    <t>triaged|module: complex|enhancement|complex_autograd</t>
  </si>
  <si>
    <t>https://github.com/pytorch/pytorch/issues/48842</t>
  </si>
  <si>
    <t>Singular value decomposition of complex valued matrices does not match mathematical definition</t>
  </si>
  <si>
    <t>high priority|module: docs|triaged|module: complex|module: linear algebra</t>
  </si>
  <si>
    <t>Segfault with nightly in python 3.9</t>
  </si>
  <si>
    <t>high priority|triaged|module: pybind</t>
  </si>
  <si>
    <t>Update fftshift, roll, and ifftshift documentation</t>
  </si>
  <si>
    <t>veritas9872</t>
  </si>
  <si>
    <t>module: docs|triaged|module: fft</t>
  </si>
  <si>
    <t>https://github.com/pytorch/pytorch/issues/51022</t>
  </si>
  <si>
    <t>Enable linear algebra functions on ROCm platform</t>
  </si>
  <si>
    <t>module: build|feature|module: rocm|triaged|module: linear algebra</t>
  </si>
  <si>
    <t>https://github.com/pytorch/pytorch/issues/48831</t>
  </si>
  <si>
    <t>CUDA error: invalid configuration argument during backward through torch.cdist</t>
  </si>
  <si>
    <t>wanyu2018umac</t>
  </si>
  <si>
    <t>module: cuda|triaged|module: distance functions</t>
  </si>
  <si>
    <t>Add ability to determine libtorch version from a c++ API or preprocessor macro.</t>
  </si>
  <si>
    <t>bigcmos</t>
  </si>
  <si>
    <t>module: cpp|feature|triaged</t>
  </si>
  <si>
    <t>https://github.com/pytorch/pytorch/issues/44365</t>
  </si>
  <si>
    <t>Export fake quantization function to ONNX</t>
  </si>
  <si>
    <t>skyw</t>
  </si>
  <si>
    <t>module: onnx|oncall: quantization|feature|triaged</t>
  </si>
  <si>
    <t>https://github.com/pytorch/pytorch/issues/39502</t>
  </si>
  <si>
    <t>Checkpoint valid detection in engine not reset when error happens</t>
  </si>
  <si>
    <t>https://github.com/pytorch/pytorch/issues/37874</t>
  </si>
  <si>
    <t>Skip handle_r_to_c for torch.dot and torch.vdot in derivatives.yaml</t>
  </si>
  <si>
    <t>good first issue|triaged|module: complex|complex_autograd</t>
  </si>
  <si>
    <t>https://github.com/pytorch/pytorch/issues/52455</t>
  </si>
  <si>
    <t>Display of negative int8 tensor values</t>
  </si>
  <si>
    <t>mdouze</t>
  </si>
  <si>
    <t>triaged|module: arm</t>
  </si>
  <si>
    <t>optimize_for_mobile segfaults during forward of mobilenet_v3</t>
  </si>
  <si>
    <t>fmassa</t>
  </si>
  <si>
    <t>high priority|module: crash|triaged|oncall: mobile</t>
  </si>
  <si>
    <t>[doc] Module.share_memory is not documented</t>
  </si>
  <si>
    <t>module: docs|module: nn|triaged</t>
  </si>
  <si>
    <t>https://github.com/pytorch/pytorch/issues/48228</t>
  </si>
  <si>
    <t>setup.py sdist does not include third party submodules</t>
  </si>
  <si>
    <t>[FR] add huber option for smooth_l1_loss</t>
  </si>
  <si>
    <t>feature|module: nn|module: loss|triaged</t>
  </si>
  <si>
    <t>https://github.com/pytorch/pytorch/issues/48595</t>
  </si>
  <si>
    <t>Can't solve torch.lstsq() with specific values</t>
  </si>
  <si>
    <t>xiaosu-zhu</t>
  </si>
  <si>
    <t>high priority|triaged|module: numpy|module: linear algebra</t>
  </si>
  <si>
    <t>torch.empty_like example seems wrong</t>
  </si>
  <si>
    <t>guilhermeleobas</t>
  </si>
  <si>
    <t>https://github.com/pytorch/pytorch/issues/52375</t>
  </si>
  <si>
    <t>Remove silly "Buy new RAM!" sentence in error message when out of CPU memory</t>
  </si>
  <si>
    <t>https://github.com/pytorch/pytorch/issues/53518</t>
  </si>
  <si>
    <t>Illegal memory access in cuda max pooling for large inputs</t>
  </si>
  <si>
    <t>high priority|module: cuda|triaged|module: pooling</t>
  </si>
  <si>
    <t>Lazy Module Documentation suggestions</t>
  </si>
  <si>
    <t>https://github.com/pytorch/pytorch/issues/53366</t>
  </si>
  <si>
    <t>FR: Support complex eigenvalue autograd</t>
  </si>
  <si>
    <t>zzxihuanheixiu</t>
  </si>
  <si>
    <t>module: autograd|triaged|module: complex|module: linear algebra|complex_autograd</t>
  </si>
  <si>
    <t>https://github.com/pytorch/pytorch/issues/51621</t>
  </si>
  <si>
    <t>test_stft_requires_complex in test_spectral_ops.py should be skipped if not compiled with MKL</t>
  </si>
  <si>
    <t>branfosj</t>
  </si>
  <si>
    <t>Function request: support returning multiple values in CPU kernel</t>
  </si>
  <si>
    <t>RockingJavaBean</t>
  </si>
  <si>
    <t>triaged|module: TensorIterator|function request|module: reductions</t>
  </si>
  <si>
    <t>https://github.com/pytorch/pytorch/issues/51108</t>
  </si>
  <si>
    <t>Stop using legacy torch.Tensor constructor</t>
  </si>
  <si>
    <t>triaged|better-engineering|module: tensor creation</t>
  </si>
  <si>
    <t>ysiraichi</t>
  </si>
  <si>
    <t>https://github.com/pytorch/pytorch/issues/53146</t>
  </si>
  <si>
    <t>Rant</t>
  </si>
  <si>
    <t>`test_variant_consistency_jit` for BFloat16 are skipped in a confusing way</t>
  </si>
  <si>
    <t>Lilyjjo</t>
  </si>
  <si>
    <t>https://github.com/pytorch/pytorch/issues/48978</t>
  </si>
  <si>
    <t>erf and erfc tests in test_ops.py sometimes don't exist</t>
  </si>
  <si>
    <t>https://github.com/pytorch/pytorch/issues/54152</t>
  </si>
  <si>
    <t>Silently incorrect convolution on CUDA without cuDNN</t>
  </si>
  <si>
    <t>CUDA error: misaligned address on CUDA 11.2 on Windows on torch.where complex128</t>
  </si>
  <si>
    <t>module: windows|module: cuda|triaged</t>
  </si>
  <si>
    <t>Only Tensors of floating point and complex dtype can require gradients</t>
  </si>
  <si>
    <t>ilovepytorch</t>
  </si>
  <si>
    <t>module: docs|module: autograd|triaged</t>
  </si>
  <si>
    <t>https://github.com/pytorch/pytorch/issues/54506</t>
  </si>
  <si>
    <t>Add op.input_func to OpInfo-based testing</t>
  </si>
  <si>
    <t>module: autograd|triaged|module: testing</t>
  </si>
  <si>
    <t>heitorschueroff|IvanYashchuk</t>
  </si>
  <si>
    <t>https://github.com/pytorch/pytorch/issues/50837</t>
  </si>
  <si>
    <t>SyncBatchNorm raises exception when affine=False</t>
  </si>
  <si>
    <t>qasfb</t>
  </si>
  <si>
    <t>python test/run_test.py -i cpp_extensions doesn't recompile extension</t>
  </si>
  <si>
    <t>https://github.com/pytorch/pytorch/issues/31173</t>
  </si>
  <si>
    <t>`test_inplace_grad` and `test_variant_consistency_eager` have to be disabled while testing broadcasting semantics in `OpInfo` based tests</t>
  </si>
  <si>
    <t>https://github.com/pytorch/pytorch/issues/50747</t>
  </si>
  <si>
    <t>Currently, LibTorch cannot be downloaded</t>
  </si>
  <si>
    <t>Nyohohoho</t>
  </si>
  <si>
    <t>https://github.com/pytorch/pytorch/issues/54855</t>
  </si>
  <si>
    <t>Temp issue</t>
  </si>
  <si>
    <t>Typing issue on state_dict/load_state_dict</t>
  </si>
  <si>
    <t>https://github.com/pytorch/pytorch/issues/55302</t>
  </si>
  <si>
    <t>Discussion</t>
  </si>
  <si>
    <t>Conv2d on Apple M1 returns NaN's</t>
  </si>
  <si>
    <t>skrbnv</t>
  </si>
  <si>
    <t>high priority|module: convolution|triaged|module: macos|module: correctness (silent)|module: arm</t>
  </si>
  <si>
    <t>"Add annotations" workflow fails when base branch is pinned to old commit</t>
  </si>
  <si>
    <t>https://github.com/pytorch/pytorch/issues/55810</t>
  </si>
  <si>
    <t>Finish deprecation cycle for inplace view error checks</t>
  </si>
  <si>
    <t>module: bc-breaking|module: autograd|triaged</t>
  </si>
  <si>
    <t>https://github.com/pytorch/pytorch/issues/50617</t>
  </si>
  <si>
    <t>Internal Dev</t>
  </si>
  <si>
    <t>Out variant of torch.inner incorrectly broadcasts</t>
  </si>
  <si>
    <t>ejguan</t>
  </si>
  <si>
    <t>triaged|module: numpy|module: linear algebra|module: correctness (silent)</t>
  </si>
  <si>
    <t>imaginary-person</t>
  </si>
  <si>
    <t>Node python binding is missing error conversion to python</t>
  </si>
  <si>
    <t>module: crash|module: autograd|triaged</t>
  </si>
  <si>
    <t>https://github.com/pytorch/pytorch/issues/54472</t>
  </si>
  <si>
    <t>Add separate function for computing singular values</t>
  </si>
  <si>
    <t>https://github.com/pytorch/pytorch/issues/54155</t>
  </si>
  <si>
    <t>Backward pass fails due to CTCLoss in case zero_infinity=True and torch.backends.cudnn.enabled=True</t>
  </si>
  <si>
    <t>AlexanderKazakov</t>
  </si>
  <si>
    <t>module: dependency bug|module: cudnn|module: loss|triaged</t>
  </si>
  <si>
    <t>torch.normal only issues error for negative sigma when shape argument is given</t>
  </si>
  <si>
    <t>jeffwillette</t>
  </si>
  <si>
    <t>high priority|triaged|module: random|module: correctness (silent)</t>
  </si>
  <si>
    <t>Support nn.Module.to(..., copy_data=False)</t>
  </si>
  <si>
    <t>module: nn|triaged|module: ux</t>
  </si>
  <si>
    <t>https://github.com/pytorch/pytorch/issues/54600</t>
  </si>
  <si>
    <t>borked torch.save doc</t>
  </si>
  <si>
    <t>high priority|module: docs|triaged</t>
  </si>
  <si>
    <t>https://github.com/pytorch/pytorch/issues/54354</t>
  </si>
  <si>
    <t>max / min doesn't work on tensors with 0 elements</t>
  </si>
  <si>
    <t>high priority|triaged|module: numpy|module: reductions</t>
  </si>
  <si>
    <t>Test suite doesn't skip geqrf (and other tests) when LAPACK isn't available</t>
  </si>
  <si>
    <t>triaged|module: linear algebra|module: testing</t>
  </si>
  <si>
    <t>torch.std/var of complex should return a real result</t>
  </si>
  <si>
    <t>module: bc-breaking|triaged|module: complex|module: numpy</t>
  </si>
  <si>
    <t>Remove beta warning for `use_deterministic_algorithms`</t>
  </si>
  <si>
    <t>Flake8 triggers E902 FileNotFoundError: [Errno 2] No such file or directory</t>
  </si>
  <si>
    <t>Different speed between BatchNorm1d and BatchNorm2d</t>
  </si>
  <si>
    <t>prclibo</t>
  </si>
  <si>
    <t>high priority|module: dependency bug|module: performance|module: cudnn|module: nn|module: cuda|triaged</t>
  </si>
  <si>
    <t>Negative step in index gives confusing error in JIT</t>
  </si>
  <si>
    <t>high priority|triage review|oncall: jit|triaged|jit-backlog</t>
  </si>
  <si>
    <t>tugsbayasgalan</t>
  </si>
  <si>
    <t>https://github.com/pytorch/pytorch/issues/25135</t>
  </si>
  <si>
    <t>sparse_csr_tensor input sanitization</t>
  </si>
  <si>
    <t>high priority|triage review|module: sparse|module: crash|triaged</t>
  </si>
  <si>
    <t>Typo for type of `torch.finfo.bits` in stub</t>
  </si>
  <si>
    <t>eternalphane</t>
  </si>
  <si>
    <t>https://github.com/pytorch/pytorch/issues/58818</t>
  </si>
  <si>
    <t>Unskip CUDA grad/gradgrad checks or no longer mark as slow test</t>
  </si>
  <si>
    <t>krshrimali</t>
  </si>
  <si>
    <t>https://github.com/pytorch/pytorch/issues/57508</t>
  </si>
  <si>
    <t>torch.linalg.* might put the info tensor on CPU even for inputs on GPU</t>
  </si>
  <si>
    <t>amathews-amd</t>
  </si>
  <si>
    <t>high priority|triaged|module: linear algebra|module: magma</t>
  </si>
  <si>
    <t>torch.utils.data.DataLoader scans IterableDataset twice before it stops</t>
  </si>
  <si>
    <t>wangkuiyi</t>
  </si>
  <si>
    <t>module: dataloader|triaged|module: data</t>
  </si>
  <si>
    <t>`NotImplementedError` is not right Exception for `DataPipe.__len__`</t>
  </si>
  <si>
    <t>Multiple failures in test_unary_ufuncs on POWER</t>
  </si>
  <si>
    <t>module: tests|triaged|module: POWER</t>
  </si>
  <si>
    <t>backward(create_graph=True) should raise a warning for potential memory leak</t>
  </si>
  <si>
    <t>benvcutilli</t>
  </si>
  <si>
    <t>module: autograd|module: memory usage|triaged|actionable</t>
  </si>
  <si>
    <t>https://github.com/pytorch/pytorch/issues/4661</t>
  </si>
  <si>
    <t>[complex] {lin,log}space: raises warning incorrectly</t>
  </si>
  <si>
    <t>triaged|module: complex|module: tensor creation</t>
  </si>
  <si>
    <t>QNNPACK mean with keepdim doesn't work</t>
  </si>
  <si>
    <t>oncall: quantization|triaged</t>
  </si>
  <si>
    <t>kimishpatel</t>
  </si>
  <si>
    <t>https://github.com/pytorch/pytorch/issues/58668</t>
  </si>
  <si>
    <t>TOO BIG</t>
  </si>
  <si>
    <t>.to_sparse() should produce a tensor with contiguous indices</t>
  </si>
  <si>
    <t>module: sparse|triaged</t>
  </si>
  <si>
    <t>Figure out if we can bake common apt dependencies into the base CI image to speed up CI</t>
  </si>
  <si>
    <t>https://github.com/pytorch/pytorch/issues/60135</t>
  </si>
  <si>
    <t>[CI stats] Report build workflow id when reporting test stats</t>
  </si>
  <si>
    <t>https://github.com/pytorch/pytorch/issues/60139</t>
  </si>
  <si>
    <t>VE device for PyTorch</t>
  </si>
  <si>
    <t>mergian</t>
  </si>
  <si>
    <t>triaged|module: backend</t>
  </si>
  <si>
    <t>https://github.com/pytorch/pytorch/issues/59296</t>
  </si>
  <si>
    <t>torch.get/set_rng_state only handles cpu</t>
  </si>
  <si>
    <t>module: docs|triaged|module: random|better-engineering|actionable</t>
  </si>
  <si>
    <t>NivekT|bdhirsh</t>
  </si>
  <si>
    <t>https://github.com/pytorch/pytorch/issues/59974</t>
  </si>
  <si>
    <t>LayerNorm does not behave as documented</t>
  </si>
  <si>
    <t>MrPr3ntice</t>
  </si>
  <si>
    <t>high priority|module: numerical-stability|module: nn|triaged|module: correctness (silent)|module: norms and normalization</t>
  </si>
  <si>
    <t>Output shape of `torch.linalg.norm` diverges from numpy equivalent in edge case.</t>
  </si>
  <si>
    <t>high priority|triaged|module: linear algebra|module: norms and normalization</t>
  </si>
  <si>
    <t>Pytorch 1.9 Profiler generate invalid separator path inside JSON using tensorboard_trace_handler.</t>
  </si>
  <si>
    <t>BurguerJohn</t>
  </si>
  <si>
    <t>high priority|module: windows|triaged|oncall: profiler</t>
  </si>
  <si>
    <t>gdankel</t>
  </si>
  <si>
    <t>[Bug] linalg.eigh fails if device not set</t>
  </si>
  <si>
    <t>wjmaddox</t>
  </si>
  <si>
    <t>high priority|triage review|module: cuda|triaged|module: linear algebra</t>
  </si>
  <si>
    <t>Make remote module instantiation async</t>
  </si>
  <si>
    <t>mrzzd</t>
  </si>
  <si>
    <t>oncall: distributed|triaged|enhancement|module: rpc</t>
  </si>
  <si>
    <t>wayi1</t>
  </si>
  <si>
    <t>https://github.com/pytorch/pytorch/issues/58098</t>
  </si>
  <si>
    <t>Clarity of default values of requires_grad in autograd note</t>
  </si>
  <si>
    <t>module: docs|module: autograd|triaged|actionable</t>
  </si>
  <si>
    <t>dagitses</t>
  </si>
  <si>
    <t>https://github.com/pytorch/pytorch/issues/60213</t>
  </si>
  <si>
    <t>addmv_() allows resizing the tensor it operates on and produces wrong results</t>
  </si>
  <si>
    <t>high priority|triaged|module: linear algebra|module: correctness (silent)</t>
  </si>
  <si>
    <t>`torch.median` on empty tensor causes segfault</t>
  </si>
  <si>
    <t>nik-sm</t>
  </si>
  <si>
    <t>high priority|triage review|module: crash|triaged|module: reductions</t>
  </si>
  <si>
    <t>HTTP Error 403 for torch.hub ResNet</t>
  </si>
  <si>
    <t>n2cholas</t>
  </si>
  <si>
    <t>https://github.com/pytorch/pytorch/issues/61755</t>
  </si>
  <si>
    <t>Compilation error on aarch64</t>
  </si>
  <si>
    <t>louisabraham</t>
  </si>
  <si>
    <t>https://github.com/pytorch/pytorch/issues/35049</t>
  </si>
  <si>
    <t>Nightly points 1.8.0 on Apple M1 conda</t>
  </si>
  <si>
    <t>module: binaries|triaged|module: macos</t>
  </si>
  <si>
    <t>https://github.com/pytorch/pytorch/issues/62107</t>
  </si>
  <si>
    <t>torchaudio build fails on CI for macOS + conda</t>
  </si>
  <si>
    <t>module: build|triaged|module: macos</t>
  </si>
  <si>
    <t>Concurrent minmax reduction operator</t>
  </si>
  <si>
    <t>mikekgfb</t>
  </si>
  <si>
    <t>triaged|enhancement|needs design|module: reductions</t>
  </si>
  <si>
    <t>https://github.com/pytorch/pytorch/issues/62164</t>
  </si>
  <si>
    <t>torch.manual_seed leaks memory</t>
  </si>
  <si>
    <t>sniklaus</t>
  </si>
  <si>
    <t>high priority|module: memory usage|triaged|module: random</t>
  </si>
  <si>
    <t>DataLoader fails to re-raise exceptions with required arguments</t>
  </si>
  <si>
    <t>samsamoa</t>
  </si>
  <si>
    <t>Add an "upper" kwarg to torch.linalg.cholesky</t>
  </si>
  <si>
    <t>https://github.com/pytorch/pytorch/issues/61988</t>
  </si>
  <si>
    <t>Incremental build isn't supported on Windows in fact.</t>
  </si>
  <si>
    <t>module: dependency bug|module: build|module: windows|triaged</t>
  </si>
  <si>
    <t>document why `torch.functional.meshgrid` exists</t>
  </si>
  <si>
    <t>https://github.com/pytorch/pytorch/issues/62844</t>
  </si>
  <si>
    <t>tensor_split does not handle non-contiguous indices</t>
  </si>
  <si>
    <t>szagoruyko</t>
  </si>
  <si>
    <t>high priority|triaged|module: memory format</t>
  </si>
  <si>
    <t>ReLU uses more VRAM for backward-pass than needed</t>
  </si>
  <si>
    <t>MengeTM</t>
  </si>
  <si>
    <t>module: autograd|module: nn|triaged</t>
  </si>
  <si>
    <t>https://github.com/pytorch/pytorch/issues/63027</t>
  </si>
  <si>
    <t>Optimizer state_dict documentation</t>
  </si>
  <si>
    <t>awgu</t>
  </si>
  <si>
    <t>module: docs|module: optimizer|triaged</t>
  </si>
  <si>
    <t>https://github.com/pytorch/pytorch/issues/60121</t>
  </si>
  <si>
    <t>[feature request] index_select is very slow on sparse tensors (and my proposed algorithm to fix it)</t>
  </si>
  <si>
    <t>IAmKohlton</t>
  </si>
  <si>
    <t>module: performance|module: sparse|triaged</t>
  </si>
  <si>
    <t>https://github.com/pytorch/pytorch/issues/61788</t>
  </si>
  <si>
    <t>RESOLVED: Retire component-wise closeness tests for complex tensors</t>
  </si>
  <si>
    <t>module: tests|triaged|module: complex|module: deprecation|module: testing</t>
  </si>
  <si>
    <t>https://github.com/pytorch/pytorch/issues/61906</t>
  </si>
  <si>
    <t>Lint rule that checks that new test files are being tested in CI</t>
  </si>
  <si>
    <t>module: ci|module: tests|module: lint|triaged</t>
  </si>
  <si>
    <t>https://github.com/pytorch/pytorch/issues/64178</t>
  </si>
  <si>
    <t>Make PR labels available in GHA</t>
  </si>
  <si>
    <t>module: ci|triaged|module: infra</t>
  </si>
  <si>
    <t>https://github.com/pytorch/pytorch/issues/62852</t>
  </si>
  <si>
    <t>SVD error message is not correct</t>
  </si>
  <si>
    <t>module: error checking|triaged|module: linear algebra</t>
  </si>
  <si>
    <t>https://github.com/pytorch/pytorch/issues/63220</t>
  </si>
  <si>
    <t>PEP-503 simple repository API gives access denied</t>
  </si>
  <si>
    <t>fridex</t>
  </si>
  <si>
    <t>module: binaries|releng|triaged</t>
  </si>
  <si>
    <t>https://github.com/pytorch/pytorch/issues/63098</t>
  </si>
  <si>
    <t>torch.unique_consecutive() is very slow when dim is specified even with 1-d tensors</t>
  </si>
  <si>
    <t>dongheuw</t>
  </si>
  <si>
    <t>module: performance|triaged|module: sorting and selection</t>
  </si>
  <si>
    <t>LSTM.weight_ih_l[k] dimensions with proj_size</t>
  </si>
  <si>
    <t>mrityu-jha</t>
  </si>
  <si>
    <t>module: docs|module: rnn|triaged</t>
  </si>
  <si>
    <t>https://github.com/pytorch/pytorch/issues/65053</t>
  </si>
  <si>
    <t>propagate output names to gradient inputs to backward functions in derivatives.yaml</t>
  </si>
  <si>
    <t>module: bootcamp|feature|module: autograd|triaged|actionable|module: codegen</t>
  </si>
  <si>
    <t>https://github.com/pytorch/pytorch/issues/62196</t>
  </si>
  <si>
    <t>[RFC] Functional API design for `torch.nn.Module`</t>
  </si>
  <si>
    <t>emcastillo</t>
  </si>
  <si>
    <t>module: nn|triaged|module: functional UX</t>
  </si>
  <si>
    <t>https://github.com/pytorch/pytorch/issues/58839</t>
  </si>
  <si>
    <t>Stop windows cuda 10.2 CI builds and releases</t>
  </si>
  <si>
    <t>module: build|module: windows|module: cuda|module: ci|triaged</t>
  </si>
  <si>
    <t>https://github.com/pytorch/pytorch/issues/65648</t>
  </si>
  <si>
    <t>Softmax/logsoftmax use more memory for backward than needed</t>
  </si>
  <si>
    <t>high priority|module: autograd|module: memory usage|triaged|actionable</t>
  </si>
  <si>
    <t>https://github.com/pytorch/pytorch/issues/64000</t>
  </si>
  <si>
    <t>Hermitian symmetric Fast Fourier Transform</t>
  </si>
  <si>
    <t>eduardo4jesus</t>
  </si>
  <si>
    <t>triaged|module: fft|function request</t>
  </si>
  <si>
    <t>https://github.com/pytorch/pytorch/issues/59127</t>
  </si>
  <si>
    <t>`torch.empty_strided(size, stride)` not really equivalent to `torch.empty(size).as_strided(size, stride)`</t>
  </si>
  <si>
    <t>https://github.com/pytorch/pytorch/issues/64389</t>
  </si>
  <si>
    <t>Add relative and absolute tolerances for matrix_rank, pinv</t>
  </si>
  <si>
    <t>triaged|enhancement|module: numpy|module: linear algebra</t>
  </si>
  <si>
    <t>https://github.com/pytorch/pytorch/issues/54151</t>
  </si>
  <si>
    <t>test_addr_type_promotion in test_linalg takes too long</t>
  </si>
  <si>
    <t>module: ci|module: tests|triaged</t>
  </si>
  <si>
    <t>Support FlexiBLAS as a CPU BLAS backend</t>
  </si>
  <si>
    <t>blackwer</t>
  </si>
  <si>
    <t>https://github.com/pytorch/pytorch/issues/64752</t>
  </si>
  <si>
    <t>Suggest adding the words 'Chi-squared' to the docstring of the Chi2 distribution to be explicit</t>
  </si>
  <si>
    <t>billtubbs</t>
  </si>
  <si>
    <t>module: docs|good first issue|triaged</t>
  </si>
  <si>
    <t>https://github.com/pytorch/pytorch/issues/67227</t>
  </si>
  <si>
    <t>THPVariableCheck should check the return code for PyObject_IsInstance</t>
  </si>
  <si>
    <t>module: internals|module: bootcamp|module: error checking|triaged</t>
  </si>
  <si>
    <t>https://github.com/pytorch/pytorch/issues/65084</t>
  </si>
  <si>
    <t>replace platform specific CI environment variables with generic ones</t>
  </si>
  <si>
    <t>https://github.com/pytorch/pytorch/issues/59478</t>
  </si>
  <si>
    <t>Bump DLPack dependency</t>
  </si>
  <si>
    <t>high priority|triaged|module: python array api</t>
  </si>
  <si>
    <t>https://github.com/pytorch/pytorch/issues/64995</t>
  </si>
  <si>
    <t>torch.linalg.eig() doesn't handle NaNs</t>
  </si>
  <si>
    <t>jonasjuerss</t>
  </si>
  <si>
    <t>high priority|module: crash|triaged|module: NaNs and Infs|module: mkl|module: linear algebra|module: intel</t>
  </si>
  <si>
    <t>[jit][script] torch.jit.script does not support nn.RNN</t>
  </si>
  <si>
    <t>alanhdu</t>
  </si>
  <si>
    <t>Inefficient conversion between COO and CSR formats</t>
  </si>
  <si>
    <t>module: sparse|triaged|module: tensor creation</t>
  </si>
  <si>
    <t>https://github.com/pytorch/pytorch/issues/56959</t>
  </si>
  <si>
    <t>[DataPipe] Grouper causes perf regression</t>
  </si>
  <si>
    <t>https://github.com/pytorch/pytorch/issues/68539</t>
  </si>
  <si>
    <t>Potential strict aliasing rule violation in bitwise_binary_op (on ARM/NEON)</t>
  </si>
  <si>
    <t>high priority|triaged|module: correctness (silent)|module: arm</t>
  </si>
  <si>
    <t>https://github.com/pytorch/pytorch/issues/66119</t>
  </si>
  <si>
    <t>VNNI detection in PyTorch 1.10.0 test suite fails</t>
  </si>
  <si>
    <t>casparvl</t>
  </si>
  <si>
    <t>oncall: quantization|triaged|module: intel</t>
  </si>
  <si>
    <t>https://github.com/pytorch/pytorch/issues/67685</t>
  </si>
  <si>
    <t>Upgrade macOS and iOS workflows to xcode 12.4+</t>
  </si>
  <si>
    <t>module: ci|triaged|module: macos|module: ios</t>
  </si>
  <si>
    <t>https://github.com/pytorch/pytorch/issues/68039</t>
  </si>
  <si>
    <t>Random CI error 'CUDA xxx installed failed'</t>
  </si>
  <si>
    <t>high priority|module: windows|module: ci|triaged</t>
  </si>
  <si>
    <t>https://github.com/pytorch/pytorch/issues/63139</t>
  </si>
  <si>
    <t>close someplace else</t>
  </si>
  <si>
    <t>torch.tensor„ÄÅtorch.as_tensor do not always use the current device for the default tensor type when device param is none</t>
  </si>
  <si>
    <t>cdzhan</t>
  </si>
  <si>
    <t>https://github.com/pytorch/pytorch/issues/62146</t>
  </si>
  <si>
    <t>Remove THStorage and THCStorage</t>
  </si>
  <si>
    <t>module: internals|triaged|module: porting</t>
  </si>
  <si>
    <t>https://github.com/pytorch/pytorch/issues/67852</t>
  </si>
  <si>
    <t>[docs] {select, slice, diagonal}_scatter not available in documentation</t>
  </si>
  <si>
    <t>module: docs|good first issue|triaged|module: scatter &amp; gather ops</t>
  </si>
  <si>
    <t>https://github.com/pytorch/pytorch/issues/68928</t>
  </si>
  <si>
    <t>CI: Further shard ASAN tests</t>
  </si>
  <si>
    <t>https://github.com/pytorch/pytorch/issues/68261</t>
  </si>
  <si>
    <t>Anaconda nightly builds don't prune osx-arm64 platform</t>
  </si>
  <si>
    <t>https://github.com/pytorch/pytorch/issues/70043</t>
  </si>
  <si>
    <t>Merge `ciflow-should-run` job into the first build job</t>
  </si>
  <si>
    <t>module: ci|triaged|enhancement|better-engineering</t>
  </si>
  <si>
    <t>https://github.com/pytorch/pytorch/issues/66725</t>
  </si>
  <si>
    <t>Documentation for AdamW is wrong</t>
  </si>
  <si>
    <t>thomasahle</t>
  </si>
  <si>
    <t>https://github.com/pytorch/pytorch/issues/68482</t>
  </si>
  <si>
    <t>Error in `torch.dsplit` documentation</t>
  </si>
  <si>
    <t>TestSomething22</t>
  </si>
  <si>
    <t>https://github.com/pytorch/pytorch/issues/70445</t>
  </si>
  <si>
    <t>Get rid of the blocking call in RRefProxy</t>
  </si>
  <si>
    <t>oncall: distributed|module: bootcamp|triaged|module: rpc</t>
  </si>
  <si>
    <t>kumpera</t>
  </si>
  <si>
    <t>Segfault using `torch.unique` on tensor with NaNs with `dim=0` on PyTorch 1.10</t>
  </si>
  <si>
    <t>jan-matthis</t>
  </si>
  <si>
    <t>high priority|module: crash|triaged|module: regression</t>
  </si>
  <si>
    <t>Extend OpInfo out= testing</t>
  </si>
  <si>
    <t>https://github.com/pytorch/pytorch/issues/49468</t>
  </si>
  <si>
    <t>`torch.gradient` ignores dim argument when checking edge_order</t>
  </si>
  <si>
    <t>jcolen</t>
  </si>
  <si>
    <t>triaged|module: interpolation</t>
  </si>
  <si>
    <t>https://github.com/pytorch/pytorch/issues/67919</t>
  </si>
  <si>
    <t>Obliviate ALL_TENSORTYPES and ALL_TENSORTYPES2</t>
  </si>
  <si>
    <t>module: bootcamp|good first issue|triaged|module: testing</t>
  </si>
  <si>
    <t>khushi-411</t>
  </si>
  <si>
    <t>https://github.com/pytorch/pytorch/issues/71096</t>
  </si>
  <si>
    <t>Function request: np.around (alias with torch.round)</t>
  </si>
  <si>
    <t>https://github.com/pytorch/pytorch/issues/65908</t>
  </si>
  <si>
    <t>Improve use_state_dict in AveragedModel</t>
  </si>
  <si>
    <t>prabhat00155</t>
  </si>
  <si>
    <t>https://github.com/pytorch/pytorch/issues/66686</t>
  </si>
  <si>
    <t>Pytorch 1.10.0 missing fft support on android? RuntimeError: fft: ATen not compiled with FFT support</t>
  </si>
  <si>
    <t>cronoikt2k</t>
  </si>
  <si>
    <t>triaged|module: android|module: fft</t>
  </si>
  <si>
    <t>https://github.com/pytorch/pytorch/issues/67842</t>
  </si>
  <si>
    <t>Windows: Support Jiterator Cache</t>
  </si>
  <si>
    <t>xsacha</t>
  </si>
  <si>
    <t>triaged|module: jiterator</t>
  </si>
  <si>
    <t>https://github.com/pytorch/pytorch/issues/71967</t>
  </si>
  <si>
    <t>`torch.asarray` does not detect dtype of Python scalars</t>
  </si>
  <si>
    <t>triaged|module: tensor creation|module: python array api</t>
  </si>
  <si>
    <t>https://github.com/pytorch/pytorch/issues/70591</t>
  </si>
  <si>
    <t>ONNX tests are broken</t>
  </si>
  <si>
    <t>module: onnx|triaged|ci: sev</t>
  </si>
  <si>
    <t>https://github.com/pytorch/pytorch/issues/72337</t>
  </si>
  <si>
    <t>[W accumulate_grad.h:184]</t>
  </si>
  <si>
    <t>miaoct</t>
  </si>
  <si>
    <t>https://github.com/pytorch/pytorch/issues/70389</t>
  </si>
  <si>
    <t>Custom function recent change introduces bad refcounting</t>
  </si>
  <si>
    <t>high priority|triage review|module: autograd|triaged</t>
  </si>
  <si>
    <t>https://github.com/pytorch/pytorch/issues/72612</t>
  </si>
  <si>
    <t>Tests in test_constraints fail when compiled without LAPACK support</t>
  </si>
  <si>
    <t>lithuak</t>
  </si>
  <si>
    <t>https://github.com/pytorch/pytorch/issues/70670</t>
  </si>
  <si>
    <t>.github/README.md is rendered as main README instead of /README.md</t>
  </si>
  <si>
    <t>ben-albrecht</t>
  </si>
  <si>
    <t>https://github.com/pytorch/pytorch/issues/73010</t>
  </si>
  <si>
    <t>[KL divergence] Adding details in error when KL divergence registered between two distributions and improving the doctstring.</t>
  </si>
  <si>
    <t>nipunbatra</t>
  </si>
  <si>
    <t>module: distributions|module: docs|triaged</t>
  </si>
  <si>
    <t>https://github.com/pytorch/pytorch/issues/72765</t>
  </si>
  <si>
    <t>`torch.linalg.tensorsolve(A, B)` is inconsistent with `tensordot(inv(A), B)`</t>
  </si>
  <si>
    <t>https://github.com/pytorch/pytorch/issues/71384</t>
  </si>
  <si>
    <t>Tracker: torch.testing</t>
  </si>
  <si>
    <t>triaged|module: testing|tracker</t>
  </si>
  <si>
    <t>https://github.com/pytorch/pytorch/issues/53618</t>
  </si>
  <si>
    <t>`docker_for_ecr_gc_build_job` broken on master CI due to reaching maximum number of images on Amazon ECR</t>
  </si>
  <si>
    <t>https://github.com/pytorch/pytorch/issues/62269</t>
  </si>
  <si>
    <t>Add (at least a daily) DEBUG=1 tests on a common platform</t>
  </si>
  <si>
    <t>high priority|feature|module: ci|triaged</t>
  </si>
  <si>
    <t>https://github.com/pytorch/pytorch/issues/63583</t>
  </si>
  <si>
    <t>`torch.broadcast_shapes` should not handle shape with negative dimension</t>
  </si>
  <si>
    <t>module: error checking|triaged|module: shape checking</t>
  </si>
  <si>
    <t>https://github.com/pytorch/pytorch/issues/68957</t>
  </si>
  <si>
    <t>[MSVC] Caffe2-Debug Static Size Too Big LNK1248</t>
  </si>
  <si>
    <t>module: windows|triaged|module: static linking</t>
  </si>
  <si>
    <t>https://github.com/pytorch/pytorch/issues/18701</t>
  </si>
  <si>
    <t>Type annotations for util.data missing</t>
  </si>
  <si>
    <t>https://github.com/pytorch/pytorch/issues/18725</t>
  </si>
  <si>
    <t>_write_ninja_file_and_build calls check_compiler_abi_compatibility with the wrong default compiler name on Windows</t>
  </si>
  <si>
    <t>szali</t>
  </si>
  <si>
    <t>high priority|module: build|module: windows|triaged|small</t>
  </si>
  <si>
    <t>https://github.com/pytorch/pytorch/issues/19017</t>
  </si>
  <si>
    <t>[Feature Request] sorted_input for torch.unique</t>
  </si>
  <si>
    <t>high priority|triaged|enhancement</t>
  </si>
  <si>
    <t>https://github.com/pytorch/pytorch/issues/19045</t>
  </si>
  <si>
    <t>Run shellcheck on OSS builds</t>
  </si>
  <si>
    <t>kostmo</t>
  </si>
  <si>
    <t>https://github.com/pytorch/pytorch/issues/18873</t>
  </si>
  <si>
    <t>[docs] nn.MultiheadAttention missing in online docs</t>
  </si>
  <si>
    <t>high priority|triaged|module: doc infra</t>
  </si>
  <si>
    <t>https://github.com/pytorch/pytorch/issues/19259</t>
  </si>
  <si>
    <t>The cuFFT plan cache is not CUDA context-aware</t>
  </si>
  <si>
    <t>npyoung</t>
  </si>
  <si>
    <t>high priority|module: cuda|triaged</t>
  </si>
  <si>
    <t>https://github.com/pytorch/pytorch/issues/19224</t>
  </si>
  <si>
    <t>DDP with unused parameters and dict return value</t>
  </si>
  <si>
    <t>pietern</t>
  </si>
  <si>
    <t>https://github.com/pytorch/pytorch/issues/19354</t>
  </si>
  <si>
    <t>Broken Link in tripletmarginloss</t>
  </si>
  <si>
    <t>PetroSokirniy</t>
  </si>
  <si>
    <t>high priority|module: docs|module: nn|triaged|small</t>
  </si>
  <si>
    <t>https://github.com/pytorch/pytorch/issues/19245</t>
  </si>
  <si>
    <t>[doc] torch.cumprod supports out=, but doc is missing</t>
  </si>
  <si>
    <t>high priority|module: docs|triaged|small|module: doc infra</t>
  </si>
  <si>
    <t>https://github.com/pytorch/pytorch/issues/19255</t>
  </si>
  <si>
    <t>torch.potri example doesn't work because cholesky defaults to lower triangle and potri defaults to upper</t>
  </si>
  <si>
    <t>chausies</t>
  </si>
  <si>
    <t>vishwakftw</t>
  </si>
  <si>
    <t>https://github.com/pytorch/pytorch/issues/19459</t>
  </si>
  <si>
    <t>nn.Linear module weight initialization does not match the documentation</t>
  </si>
  <si>
    <t>interesaaat</t>
  </si>
  <si>
    <t>https://github.com/pytorch/pytorch/issues/19376</t>
  </si>
  <si>
    <t>test_proper_exit intermittently fails</t>
  </si>
  <si>
    <t>module: dataloader|triaged|module: flaky-tests</t>
  </si>
  <si>
    <t>https://github.com/pytorch/pytorch/issues/14501</t>
  </si>
  <si>
    <t>[FR] torch.cuda.synchronize takes in device objects</t>
  </si>
  <si>
    <t>feature|module: cuda|triaged</t>
  </si>
  <si>
    <t>https://github.com/pytorch/pytorch/issues/19509</t>
  </si>
  <si>
    <t>Bug in CosineAnnealingLR (division by zero)</t>
  </si>
  <si>
    <t>high priority|module: optimizer|triaged|module: regression</t>
  </si>
  <si>
    <t>ezyang|chandlerzuo</t>
  </si>
  <si>
    <t>https://github.com/pytorch/pytorch/issues/17913</t>
  </si>
  <si>
    <t>Pytorch conda package loads system libcudart instead of cudatoolkit's</t>
  </si>
  <si>
    <t>beauby</t>
  </si>
  <si>
    <t>soumith</t>
  </si>
  <si>
    <t>https://github.com/pytorch/pytorch/issues/19309</t>
  </si>
  <si>
    <t>interpolate bicubic should follow opencv result</t>
  </si>
  <si>
    <t>high priority|triaged|module: vision</t>
  </si>
  <si>
    <t>https://github.com/pytorch/pytorch/issues/19650</t>
  </si>
  <si>
    <t>Add mkldnn support for adaptive avg pool</t>
  </si>
  <si>
    <t>bddppq</t>
  </si>
  <si>
    <t>module: performance|triaged|module: mkldnn</t>
  </si>
  <si>
    <t>https://github.com/pytorch/pytorch/issues/19797</t>
  </si>
  <si>
    <t>Pytorch 1 build from source fails with cudnn error</t>
  </si>
  <si>
    <t>Morpheus3000</t>
  </si>
  <si>
    <t>https://github.com/pytorch/pytorch/issues/17572</t>
  </si>
  <si>
    <t>Inline comment definition of `geometric` differs from documentation.</t>
  </si>
  <si>
    <t>DavidHarrison</t>
  </si>
  <si>
    <t>https://github.com/pytorch/pytorch/issues/19940</t>
  </si>
  <si>
    <t>Port UpsamplingNearest to ATen</t>
  </si>
  <si>
    <t>high priority|module: nn|triaged|module: porting</t>
  </si>
  <si>
    <t>ericnakagawa|xmnlab</t>
  </si>
  <si>
    <t>https://github.com/pytorch/pytorch/issues/16158</t>
  </si>
  <si>
    <t>test_namedtuple_return is flakey</t>
  </si>
  <si>
    <t>zdevito</t>
  </si>
  <si>
    <t>module: tests|triaged|module: flaky-tests</t>
  </si>
  <si>
    <t>https://github.com/pytorch/pytorch/issues/20198</t>
  </si>
  <si>
    <t>cuDNN arch mismatch - software or hardware error?</t>
  </si>
  <si>
    <t>crackcomm</t>
  </si>
  <si>
    <t>https://github.com/pytorch/pytorch/issues/20202</t>
  </si>
  <si>
    <t>Need to include ATen/Parallel.h for get/set_num_threads</t>
  </si>
  <si>
    <t>meganset</t>
  </si>
  <si>
    <t>module: cpp|triaged</t>
  </si>
  <si>
    <t>ilia-cher</t>
  </si>
  <si>
    <t>https://github.com/pytorch/pytorch/issues/20130</t>
  </si>
  <si>
    <t>No module named _msvccompiler</t>
  </si>
  <si>
    <t>liqima</t>
  </si>
  <si>
    <t>https://github.com/pytorch/pytorch/issues/20155</t>
  </si>
  <si>
    <t>Build error on Win for THD: Cannot open gflags/gflags.h</t>
  </si>
  <si>
    <t>https://github.com/pytorch/pytorch/issues/20250</t>
  </si>
  <si>
    <t>Poisson NLL loss in libtorch</t>
  </si>
  <si>
    <t>module: cpp|feature|module: nn|triaged</t>
  </si>
  <si>
    <t>https://github.com/pytorch/pytorch/issues/19186</t>
  </si>
  <si>
    <t>nn.MultiheadAttention has no `_{get,set}_input_buffer` internals</t>
  </si>
  <si>
    <t>nrlugg</t>
  </si>
  <si>
    <t>https://github.com/pytorch/pytorch/issues/20132</t>
  </si>
  <si>
    <t>Port adaptive_avg_pool3d to ATen</t>
  </si>
  <si>
    <t>module: nn|triaged|module: porting</t>
  </si>
  <si>
    <t>ericnakagawa</t>
  </si>
  <si>
    <t>https://github.com/pytorch/pytorch/issues/18065</t>
  </si>
  <si>
    <t>DLL error on Windows 10</t>
  </si>
  <si>
    <t>Jonas1312</t>
  </si>
  <si>
    <t>https://github.com/pytorch/pytorch/issues/20408</t>
  </si>
  <si>
    <t>nn.Upsample scale_factor does not support tuple inputs</t>
  </si>
  <si>
    <t>amirmk89</t>
  </si>
  <si>
    <t>https://github.com/pytorch/pytorch/issues/20523</t>
  </si>
  <si>
    <t>Can't build caffe2 on windows</t>
  </si>
  <si>
    <t>VirginianBlue</t>
  </si>
  <si>
    <t>https://github.com/pytorch/pytorch/issues/20568</t>
  </si>
  <si>
    <t>torch.distributed.reduce empty tensor bug</t>
  </si>
  <si>
    <t>PetrochukM</t>
  </si>
  <si>
    <t>https://github.com/pytorch/pytorch/issues/20651</t>
  </si>
  <si>
    <t>Auto-convert GPU arrays that support the __cuda_array_interface__ protocol</t>
  </si>
  <si>
    <t>mrocklin</t>
  </si>
  <si>
    <t>https://github.com/pytorch/pytorch/issues/15601</t>
  </si>
  <si>
    <t>optimizer.pyi incorrectly describes the params type, leading to mypy linting errors</t>
  </si>
  <si>
    <t>module: optimizer|module: typing|triaged</t>
  </si>
  <si>
    <t>https://github.com/pytorch/pytorch/issues/20548</t>
  </si>
  <si>
    <t>python2 imp.find_module cannot find .egg packages</t>
  </si>
  <si>
    <t>https://github.com/pytorch/pytorch/issues/20781</t>
  </si>
  <si>
    <t>Build error with MSVC (aten\src\ATen\native\quantized\Copy.cpp)</t>
  </si>
  <si>
    <t>Reindexing a huge tensor to shuffle it results in data loss at the end of the tensor</t>
  </si>
  <si>
    <t>EvenOldridge</t>
  </si>
  <si>
    <t>nn.functional.conv functions do not take a padding_mode argument</t>
  </si>
  <si>
    <t>linzwatt</t>
  </si>
  <si>
    <t>https://github.com/pytorch/pytorch/issues/20694</t>
  </si>
  <si>
    <t>[docs] Docs for SyncBatchNorm mention wrong location of convert_sync_batchnorm</t>
  </si>
  <si>
    <t>high priority|module: docs|triaged|small</t>
  </si>
  <si>
    <t>https://github.com/pytorch/pytorch/issues/19265</t>
  </si>
  <si>
    <t>Wrong CMake version in libtorch C++ binary packages</t>
  </si>
  <si>
    <t>blackccpie</t>
  </si>
  <si>
    <t>kostmo|pjh5</t>
  </si>
  <si>
    <t>https://github.com/pytorch/pytorch/issues/20525</t>
  </si>
  <si>
    <t>_unique_dim does not support zero size tensor</t>
  </si>
  <si>
    <t>https://github.com/pytorch/pytorch/issues/18408</t>
  </si>
  <si>
    <t>Cannot print LayerNorm in ScriptModule</t>
  </si>
  <si>
    <t>draplater</t>
  </si>
  <si>
    <t>https://github.com/pytorch/pytorch/issues/20978</t>
  </si>
  <si>
    <t>CUDA error: unknown error on Windows</t>
  </si>
  <si>
    <t>https://github.com/pytorch/pytorch/issues/20635</t>
  </si>
  <si>
    <t>sccache not being used on Windows</t>
  </si>
  <si>
    <t>umanwizard</t>
  </si>
  <si>
    <t>https://github.com/pytorch/pytorch/issues/21167</t>
  </si>
  <si>
    <t>[DataParallel] flatten_parameters doesn't work under torch.no_grad</t>
  </si>
  <si>
    <t>https://github.com/pytorch/pytorch/issues/21108</t>
  </si>
  <si>
    <t>Need GPU implementation of dirichlet_grad (originally: Reparameterized gradient on GPU for beta / Dirichlet)</t>
  </si>
  <si>
    <t>vmoens</t>
  </si>
  <si>
    <t>module: bootcamp|feature|module: cuda|triaged</t>
  </si>
  <si>
    <t>https://github.com/pytorch/pytorch/issues/15773</t>
  </si>
  <si>
    <t>named_any.h should be included in modules.h (?)</t>
  </si>
  <si>
    <t>https://github.com/pytorch/pytorch/issues/19462</t>
  </si>
  <si>
    <t>test_array_adaptor and test_from_cuda_array_interface_active_device fails with numba version 0.44.0</t>
  </si>
  <si>
    <t>syed-ahmed</t>
  </si>
  <si>
    <t>module: dependency bug|triaged|module: numba</t>
  </si>
  <si>
    <t>https://github.com/pytorch/pytorch/issues/21269</t>
  </si>
  <si>
    <t>C++ Frontend data_parallel Does Not Update Weights</t>
  </si>
  <si>
    <t>nmerrill67</t>
  </si>
  <si>
    <t>oncall: distributed|module: cpp|triaged</t>
  </si>
  <si>
    <t>https://github.com/pytorch/pytorch/issues/19540</t>
  </si>
  <si>
    <t>Segmentation fault (core dumped) when passing empty Tensors to pack_padded_sequence</t>
  </si>
  <si>
    <t>JamieCT</t>
  </si>
  <si>
    <t>high priority|module: crash|module: nn|module: rnn|triaged|small</t>
  </si>
  <si>
    <t>https://github.com/pytorch/pytorch/issues/20529</t>
  </si>
  <si>
    <t>Improve Windows build from source instructions</t>
  </si>
  <si>
    <t>https://github.com/pytorch/pytorch/issues/21026</t>
  </si>
  <si>
    <t>RelaxedBernoulli produces samples on the boundary with NaN log_prob</t>
  </si>
  <si>
    <t>mzperix</t>
  </si>
  <si>
    <t>high priority|module: distributions|triaged|small</t>
  </si>
  <si>
    <t>https://github.com/pytorch/pytorch/issues/18254</t>
  </si>
  <si>
    <t>C++ Custom Operator cannot be used into nn.Module</t>
  </si>
  <si>
    <t>abonnet</t>
  </si>
  <si>
    <t>smessmer</t>
  </si>
  <si>
    <t>https://github.com/pytorch/pytorch/issues/21584</t>
  </si>
  <si>
    <t>CircleCI panel shows 48,600+ lines of expanded YAML configuration above build output</t>
  </si>
  <si>
    <t>high priority|releng|module: ci|triaged</t>
  </si>
  <si>
    <t>https://github.com/pytorch/pytorch/issues/17273</t>
  </si>
  <si>
    <t>CUDA implementation of alias multinomial doesn‚Äôt work correctly</t>
  </si>
  <si>
    <t>high priority|module: cuda|triaged|module: random</t>
  </si>
  <si>
    <t>https://github.com/pytorch/pytorch/issues/21508</t>
  </si>
  <si>
    <t>Weird sampling from multinomial_alias_draw</t>
  </si>
  <si>
    <t>LeviViana</t>
  </si>
  <si>
    <t>https://github.com/pytorch/pytorch/issues/21257</t>
  </si>
  <si>
    <t>The result of  gloo all_gather error</t>
  </si>
  <si>
    <t>qijianan777</t>
  </si>
  <si>
    <t>https://github.com/pytorch/pytorch/issues/20421</t>
  </si>
  <si>
    <t>torch.solve in GPU fails when batch &gt; 65535</t>
  </si>
  <si>
    <t>YurongYou</t>
  </si>
  <si>
    <t>https://github.com/pytorch/pytorch/issues/21643</t>
  </si>
  <si>
    <t>Memory error for batched inverse</t>
  </si>
  <si>
    <t>MarcoForte</t>
  </si>
  <si>
    <t>https://github.com/pytorch/pytorch/issues/13276</t>
  </si>
  <si>
    <t>[doc] torch.unique's return value doc is broken</t>
  </si>
  <si>
    <t>henon</t>
  </si>
  <si>
    <t>https://github.com/pytorch/pytorch/issues/21822</t>
  </si>
  <si>
    <t>[docs] sum_to_size parameter missing in docs</t>
  </si>
  <si>
    <t>https://github.com/pytorch/pytorch/issues/21820</t>
  </si>
  <si>
    <t>torch.norm does not work when p="nuc"</t>
  </si>
  <si>
    <t>LeeJZh</t>
  </si>
  <si>
    <t>high priority|module: error checking|triaged|small</t>
  </si>
  <si>
    <t>https://github.com/pytorch/pytorch/issues/18275</t>
  </si>
  <si>
    <t>custome collate function cannot get _use_shared_memory</t>
  </si>
  <si>
    <t>cy69855522</t>
  </si>
  <si>
    <t>https://github.com/pytorch/pytorch/issues/17909</t>
  </si>
  <si>
    <t>Python 3.8: Can't use constants in jit script</t>
  </si>
  <si>
    <t>high priority|oncall: jit|triaged</t>
  </si>
  <si>
    <t>https://github.com/pytorch/pytorch/issues/21710</t>
  </si>
  <si>
    <t>Harmonize inplace in ReLU and Dropout string representation</t>
  </si>
  <si>
    <t>https://github.com/pytorch/pytorch/issues/22106</t>
  </si>
  <si>
    <t>MSVC Warning C4834 in ATen</t>
  </si>
  <si>
    <t>module: internals|triaged</t>
  </si>
  <si>
    <t>https://github.com/pytorch/pytorch/issues/22053</t>
  </si>
  <si>
    <t>max_pool2d_with_indices: internal error</t>
  </si>
  <si>
    <t>mahmoodn</t>
  </si>
  <si>
    <t>https://github.com/pytorch/pytorch/issues/22032</t>
  </si>
  <si>
    <t>Einsum as result of autograd.Function forward makes that backward is not called</t>
  </si>
  <si>
    <t>pimdh</t>
  </si>
  <si>
    <t>https://github.com/pytorch/pytorch/issues/22072</t>
  </si>
  <si>
    <t>Port SpatialFullDilatedConvolution and VolumetricFullDilatedConvolution to ATen</t>
  </si>
  <si>
    <t>xmnlab</t>
  </si>
  <si>
    <t>https://github.com/pytorch/pytorch/issues/18353</t>
  </si>
  <si>
    <t>torch.Size is not pickleable in Python 2</t>
  </si>
  <si>
    <t>module: pickle|module: serialization|triaged</t>
  </si>
  <si>
    <t>https://github.com/pytorch/pytorch/issues/20823</t>
  </si>
  <si>
    <t>Remove THD</t>
  </si>
  <si>
    <t>https://github.com/pytorch/pytorch/issues/18967</t>
  </si>
  <si>
    <t>pytorch 1.1.0 fails to load on windows (python3.6, 3.7)</t>
  </si>
  <si>
    <t>jvesely</t>
  </si>
  <si>
    <t>https://github.com/pytorch/pytorch/issues/21363</t>
  </si>
  <si>
    <t>Windows: Optional.h(519): error C2660: 'c10::optional&lt;bool&gt;::swap': function does not take 2 arguments</t>
  </si>
  <si>
    <t>liukuanlk</t>
  </si>
  <si>
    <t>https://github.com/pytorch/pytorch/issues/21706</t>
  </si>
  <si>
    <t>USE_MIOPEN is not a proper CMake variable</t>
  </si>
  <si>
    <t>https://github.com/pytorch/pytorch/issues/22200</t>
  </si>
  <si>
    <t>Allow torch.distributed to be built/used without Gloo</t>
  </si>
  <si>
    <t>https://github.com/pytorch/pytorch/issues/18851</t>
  </si>
  <si>
    <t>[CUDNN] PoolWindow::reserve crash, vector out of range. Race condition</t>
  </si>
  <si>
    <t>high priority|module: windows|module: cudnn|triaged|module: multithreading</t>
  </si>
  <si>
    <t>https://github.com/pytorch/pytorch/issues/19394</t>
  </si>
  <si>
    <t>Segmentation fault using all_reduce with cuda:1 (MPI)</t>
  </si>
  <si>
    <t>Xyand</t>
  </si>
  <si>
    <t>https://github.com/pytorch/pytorch/issues/21922</t>
  </si>
  <si>
    <t>Sync Batchnorm running var update issue</t>
  </si>
  <si>
    <t>unlimblue</t>
  </si>
  <si>
    <t>module: multi-gpu|module: nn|triaged</t>
  </si>
  <si>
    <t>https://github.com/pytorch/pytorch/issues/22192</t>
  </si>
  <si>
    <t>Missing some optional flags for the cuda extensions</t>
  </si>
  <si>
    <t>https://github.com/pytorch/pytorch/issues/22489</t>
  </si>
  <si>
    <t>[Spectral Normalization] KeyError on load_state_dict</t>
  </si>
  <si>
    <t>frgfm</t>
  </si>
  <si>
    <t>https://github.com/pytorch/pytorch/issues/21251</t>
  </si>
  <si>
    <t>Downloading MacOSX build from source has error on last step: [Errno2 ] No such file or directory</t>
  </si>
  <si>
    <t>carolynenewman</t>
  </si>
  <si>
    <t>https://github.com/pytorch/pytorch/issues/22507</t>
  </si>
  <si>
    <t>torch.distributions.Normal cuda sampling broken</t>
  </si>
  <si>
    <t>module: distributions|triaged|module: random</t>
  </si>
  <si>
    <t>https://github.com/pytorch/pytorch/issues/22529</t>
  </si>
  <si>
    <t>Add torch.fill_diagonal</t>
  </si>
  <si>
    <t>https://github.com/pytorch/pytorch/issues/21796</t>
  </si>
  <si>
    <t>Batched Triu And Tril Incorrect for Some Inputs</t>
  </si>
  <si>
    <t>angusturner</t>
  </si>
  <si>
    <t>https://github.com/pytorch/pytorch/issues/22581</t>
  </si>
  <si>
    <t>[discussion][cuda] pin_memory() asks for ctx on current device</t>
  </si>
  <si>
    <t>module: dataloader|module: cuda|triaged</t>
  </si>
  <si>
    <t>https://github.com/pytorch/pytorch/issues/21081</t>
  </si>
  <si>
    <t>[jit] Alias info for dict operations is incorrect</t>
  </si>
  <si>
    <t>https://github.com/pytorch/pytorch/issues/22553</t>
  </si>
  <si>
    <t>Multiple (redundant?) return statements in test_jit.py</t>
  </si>
  <si>
    <t>https://github.com/pytorch/pytorch/issues/22109</t>
  </si>
  <si>
    <t>torch.onnx.export is missing documentation on the docs page</t>
  </si>
  <si>
    <t>bfreskura</t>
  </si>
  <si>
    <t>high priority|module: onnx|module: docs|good first issue|triaged|small</t>
  </si>
  <si>
    <t>https://github.com/pytorch/pytorch/issues/14698</t>
  </si>
  <si>
    <t>Unexpected output size for Maxpool</t>
  </si>
  <si>
    <t>lara-hdr</t>
  </si>
  <si>
    <t>CPU Memory leak when using weight_decay in libtorch</t>
  </si>
  <si>
    <t>SakodaShintaro</t>
  </si>
  <si>
    <t>high priority|module: cpp|triaged</t>
  </si>
  <si>
    <t>https://github.com/pytorch/pytorch/issues/20146</t>
  </si>
  <si>
    <t>PyTorch doesn't report useful error when forking after CUDA initialization (originally: Unknown cuda error with multiprocessing)</t>
  </si>
  <si>
    <t>ayl</t>
  </si>
  <si>
    <t>https://github.com/pytorch/pytorch/issues/15734</t>
  </si>
  <si>
    <t>Remove deprecated linear algebra wrappers</t>
  </si>
  <si>
    <t>module: bc-breaking|triaged|enhancement|better-engineering</t>
  </si>
  <si>
    <t>https://github.com/pytorch/pytorch/issues/22832</t>
  </si>
  <si>
    <t>Zero gradients beyond a certain buffer size on CUDA</t>
  </si>
  <si>
    <t>high priority|triage review|module: build|module: autograd|module: cuda|triaged</t>
  </si>
  <si>
    <t>https://github.com/pytorch/pytorch/issues/22843</t>
  </si>
  <si>
    <t>Removal for some empty source files in THC</t>
  </si>
  <si>
    <t>triaged|module: porting|enhancement</t>
  </si>
  <si>
    <t>https://github.com/pytorch/pytorch/issues/22572</t>
  </si>
  <si>
    <t>cuda runtime error (3): we're not detecting bad forks</t>
  </si>
  <si>
    <t>https://github.com/pytorch/pytorch/issues/17357</t>
  </si>
  <si>
    <t>Providing a tuple for Upsampling scale_factor causes an error even though tuples are supported.</t>
  </si>
  <si>
    <t>kureta</t>
  </si>
  <si>
    <t>high priority|module: nn|triaged|small</t>
  </si>
  <si>
    <t>https://github.com/pytorch/pytorch/issues/18308</t>
  </si>
  <si>
    <t>Upgrade NCCL to 2.4.8.1</t>
  </si>
  <si>
    <t>mfuntowicz</t>
  </si>
  <si>
    <t>oncall: distributed|triaged|module: nccl</t>
  </si>
  <si>
    <t>https://github.com/pytorch/pytorch/issues/23016</t>
  </si>
  <si>
    <t>Make Module:: register_module public in the c++ frontend?</t>
  </si>
  <si>
    <t>joker-xii</t>
  </si>
  <si>
    <t>module: cpp|triaged|enhancement</t>
  </si>
  <si>
    <t>https://github.com/pytorch/pytorch/issues/23140</t>
  </si>
  <si>
    <t>Unfork sleef</t>
  </si>
  <si>
    <t>triaged|module: sleef</t>
  </si>
  <si>
    <t>https://github.com/pytorch/pytorch/issues/20535</t>
  </si>
  <si>
    <t>add_cuda not implemented for bool tensor</t>
  </si>
  <si>
    <t>izdeby</t>
  </si>
  <si>
    <t>https://github.com/pytorch/pytorch/issues/22431</t>
  </si>
  <si>
    <t>[docs] Argument names in docs don't match those actually taken by function</t>
  </si>
  <si>
    <t>https://github.com/pytorch/pytorch/issues/8698</t>
  </si>
  <si>
    <t>Visual noise being introduced by Bicubic interpolation</t>
  </si>
  <si>
    <t>mdlockyer</t>
  </si>
  <si>
    <t>https://github.com/pytorch/pytorch/issues/21044</t>
  </si>
  <si>
    <t>Second order gradient cuda error</t>
  </si>
  <si>
    <t>michaelklachko</t>
  </si>
  <si>
    <t>high priority|module: double backwards|module: autograd|module: nn|module: cuda|triaged</t>
  </si>
  <si>
    <t>https://github.com/pytorch/pytorch/issues/20465</t>
  </si>
  <si>
    <t>Versioned nightly URL for LibTorch with CUDA 10.0 doesn't work</t>
  </si>
  <si>
    <t>VivekPanyam</t>
  </si>
  <si>
    <t>high priority|module: binaries|module: cuda|triaged</t>
  </si>
  <si>
    <t>https://github.com/pytorch/pytorch/issues/23039</t>
  </si>
  <si>
    <t>`with torch.enable_grad` also works outside a `no_grad` context</t>
  </si>
  <si>
    <t>HaleTom</t>
  </si>
  <si>
    <t>high priority|module: docs|module: autograd|triaged|small</t>
  </si>
  <si>
    <t>https://github.com/pytorch/pytorch/issues/19189</t>
  </si>
  <si>
    <t>Building test_cpp_extensions fails for macOS + CUDA</t>
  </si>
  <si>
    <t>module: cpp-extensions|low priority|triaged|small</t>
  </si>
  <si>
    <t>https://github.com/pytorch/pytorch/issues/16955</t>
  </si>
  <si>
    <t>RuntimeError: set_storage is not allowed on Tensor created from .data or .detach()</t>
  </si>
  <si>
    <t>imad-ict</t>
  </si>
  <si>
    <t>https://github.com/pytorch/pytorch/issues/23393</t>
  </si>
  <si>
    <t>randperm on cuda looks buggy</t>
  </si>
  <si>
    <t>https://github.com/pytorch/pytorch/issues/22710</t>
  </si>
  <si>
    <t>Tensor.__floordiv__ missing from pyi</t>
  </si>
  <si>
    <t>bryant1410</t>
  </si>
  <si>
    <t>triaged|small</t>
  </si>
  <si>
    <t>https://github.com/pytorch/pytorch/issues/20178</t>
  </si>
  <si>
    <t>[dataloader] Add a context= argument for multiprocessing</t>
  </si>
  <si>
    <t>https://github.com/pytorch/pytorch/issues/22131</t>
  </si>
  <si>
    <t>matmul in a ScriptModule requires much memory</t>
  </si>
  <si>
    <t>nict-wisdom</t>
  </si>
  <si>
    <t>https://github.com/pytorch/pytorch/issues/21406</t>
  </si>
  <si>
    <t>Document that autograd::Profiler::RecordFunction is available in Python</t>
  </si>
  <si>
    <t>heiner</t>
  </si>
  <si>
    <t>https://github.com/pytorch/pytorch/issues/19422</t>
  </si>
  <si>
    <t>tensor.pin_memory always copies even when it is already pinned</t>
  </si>
  <si>
    <t>https://github.com/pytorch/pytorch/issues/21076</t>
  </si>
  <si>
    <t>[FR][hub] load_state_dict_from_url should avoid using tempfile or allow specifying tmp dir</t>
  </si>
  <si>
    <t>https://github.com/pytorch/pytorch/issues/23607</t>
  </si>
  <si>
    <t>Performance Regression of Dataloader</t>
  </si>
  <si>
    <t>alpha0422</t>
  </si>
  <si>
    <t>module: performance|module: dataloader|triaged</t>
  </si>
  <si>
    <t>https://github.com/pytorch/pytorch/issues/23642</t>
  </si>
  <si>
    <t>Missing doc for torch.empty_strided</t>
  </si>
  <si>
    <t>https://github.com/pytorch/pytorch/issues/23688</t>
  </si>
  <si>
    <t>Mention future package dependency for python 2.7 in documentation</t>
  </si>
  <si>
    <t>module: build|module: docs|triaged</t>
  </si>
  <si>
    <t>https://github.com/pytorch/pytorch/issues/23670</t>
  </si>
  <si>
    <t>repeat_interleave throws IndexError on repeating size-zero dimension</t>
  </si>
  <si>
    <t>jhultman</t>
  </si>
  <si>
    <t>https://github.com/pytorch/pytorch/issues/22753</t>
  </si>
  <si>
    <t>[docs] Error in doc in formula for torch.frac()</t>
  </si>
  <si>
    <t>TomekOs</t>
  </si>
  <si>
    <t>https://github.com/pytorch/pytorch/issues/13968</t>
  </si>
  <si>
    <t>CosineAnnealingWarmRestarts Still Follows PyTorch 1.0 Step Order</t>
  </si>
  <si>
    <t>LLYX</t>
  </si>
  <si>
    <t>high priority|module: optimizer|triaged</t>
  </si>
  <si>
    <t>https://github.com/pytorch/pytorch/issues/23480</t>
  </si>
  <si>
    <t>[v1.2.0] test_matmul_small_brute_force_2d_Nd failed in Windows builds</t>
  </si>
  <si>
    <t>https://github.com/pytorch/pytorch/issues/24001</t>
  </si>
  <si>
    <t>nn.quantized.conv2d module does not register _scale and _zeropoint as buffers.</t>
  </si>
  <si>
    <t>raghuramank100</t>
  </si>
  <si>
    <t>oncall: quantization|triaged|quantization_release_1.3</t>
  </si>
  <si>
    <t>z-a-f|dskhudia</t>
  </si>
  <si>
    <t>https://github.com/pytorch/pytorch/issues/23881</t>
  </si>
  <si>
    <t>[docs] Update and momentum formulas in SGD docs</t>
  </si>
  <si>
    <t>https://github.com/pytorch/pytorch/issues/23982</t>
  </si>
  <si>
    <t>clang-tidy complains about dispatch macros</t>
  </si>
  <si>
    <t>triaged|module: dispatch|better-engineering</t>
  </si>
  <si>
    <t>https://github.com/pytorch/pytorch/issues/23947</t>
  </si>
  <si>
    <t>Sleef build failure: Usage : ../../bin/mkalias &lt;vector width&gt; &lt;vector FP type&gt; &lt;vector int type&gt; &lt;mangled ISA&gt; &lt;extension&gt;</t>
  </si>
  <si>
    <t>yurivict</t>
  </si>
  <si>
    <t>module: dependency bug|module: build|triaged|module: sleef</t>
  </si>
  <si>
    <t>https://github.com/pytorch/pytorch/issues/20404</t>
  </si>
  <si>
    <t>torch.utils.cpp_extension does not set CUDA arch</t>
  </si>
  <si>
    <t>high priority|module: cpp-extensions|module: cuda|triaged</t>
  </si>
  <si>
    <t>https://github.com/pytorch/pytorch/issues/18657</t>
  </si>
  <si>
    <t>SyncBatchNorm test mode</t>
  </si>
  <si>
    <t>oncall: distributed|module: nn|triaged</t>
  </si>
  <si>
    <t>https://github.com/pytorch/pytorch/issues/22538</t>
  </si>
  <si>
    <t>RuntimeError: "eye" not implemented for 'Bool' when on CPU</t>
  </si>
  <si>
    <t>santient</t>
  </si>
  <si>
    <t>triaged|enhancement|module: boolean tensor</t>
  </si>
  <si>
    <t>https://github.com/pytorch/pytorch/issues/24088</t>
  </si>
  <si>
    <t>Partial aliasing in place operations should warn</t>
  </si>
  <si>
    <t>davidbau</t>
  </si>
  <si>
    <t>high priority|module: internals|triaged|enhancement|module: partial aliasing</t>
  </si>
  <si>
    <t>https://github.com/pytorch/pytorch/issues/8212</t>
  </si>
  <si>
    <t>`torch.jit.script` is unable to parse comment</t>
  </si>
  <si>
    <t>https://github.com/pytorch/pytorch/issues/24164</t>
  </si>
  <si>
    <t>Incorrect LibTorch download links on pytorch.org</t>
  </si>
  <si>
    <t>https://github.com/pytorch/pytorch/issues/24382</t>
  </si>
  <si>
    <t>Typing Error for ConstantPad</t>
  </si>
  <si>
    <t>module: typing|triaged|small</t>
  </si>
  <si>
    <t>https://github.com/pytorch/pytorch/issues/24806</t>
  </si>
  <si>
    <t>What is the torchvision version  for pytorch-nightly? Use 0.3.0 to report errors</t>
  </si>
  <si>
    <t>zymale</t>
  </si>
  <si>
    <t>module: docs|triaged|module: vision</t>
  </si>
  <si>
    <t>https://github.com/pytorch/pytorch/issues/23218</t>
  </si>
  <si>
    <t>test failures in test_numba_integration</t>
  </si>
  <si>
    <t>hartb</t>
  </si>
  <si>
    <t>module: tests|triaged|module: numba</t>
  </si>
  <si>
    <t>https://github.com/pytorch/pytorch/issues/24968</t>
  </si>
  <si>
    <t>Inconsistent Behavior in torch.distributions log_prob for float input in uniform distribution.</t>
  </si>
  <si>
    <t>heidekrueger</t>
  </si>
  <si>
    <t>module: distributions|good first issue|triaged|small</t>
  </si>
  <si>
    <t>https://github.com/pytorch/pytorch/issues/22970</t>
  </si>
  <si>
    <t>[FR] implement bernoulli_ for Bool tensor</t>
  </si>
  <si>
    <t>triaged|enhancement|module: random</t>
  </si>
  <si>
    <t>https://github.com/pytorch/pytorch/issues/25072</t>
  </si>
  <si>
    <t>Autograd bug with inplace op</t>
  </si>
  <si>
    <t>https://github.com/pytorch/pytorch/issues/10532</t>
  </si>
  <si>
    <t>[JIT] "cannot instantiate class object" error does not print out stacktrace</t>
  </si>
  <si>
    <t>https://github.com/pytorch/pytorch/issues/24987</t>
  </si>
  <si>
    <t>Illegal memory access occurs when using nn.AvgPool2d</t>
  </si>
  <si>
    <t>dongrongliang</t>
  </si>
  <si>
    <t>high priority|module: nn|module: cuda|triaged</t>
  </si>
  <si>
    <t>https://github.com/pytorch/pytorch/issues/24309</t>
  </si>
  <si>
    <t>Changing behavior of Im2Col and Col2Im to be inverses of each other.</t>
  </si>
  <si>
    <t>IsCoelacanth</t>
  </si>
  <si>
    <t>https://github.com/pytorch/pytorch/issues/21817</t>
  </si>
  <si>
    <t>[torch.distributed][RPC]  An RPC callee could crash on `RpcAgent::join()`, if the caller terminates with unresolved future.</t>
  </si>
  <si>
    <t>xush6528</t>
  </si>
  <si>
    <t>oncall: distributed|module: tests|triaged</t>
  </si>
  <si>
    <t>https://github.com/pytorch/pytorch/issues/23948</t>
  </si>
  <si>
    <t>[C++] `modulelist.h` include is missing in `modules.h`</t>
  </si>
  <si>
    <t>chenzhekl</t>
  </si>
  <si>
    <t>module: cpp-extensions|module: cpp|triaged</t>
  </si>
  <si>
    <t>https://github.com/pytorch/pytorch/issues/25293</t>
  </si>
  <si>
    <t>Check that outputs and grad_outputs have same shape in torch.autograd.grad()</t>
  </si>
  <si>
    <t>module: bootcamp|module: autograd|module: error checking|triaged</t>
  </si>
  <si>
    <t>https://github.com/pytorch/pytorch/issues/17893</t>
  </si>
  <si>
    <t>torch.flatten() returns a 0-dim (not 1-dim) tensor for 0-dim tensors</t>
  </si>
  <si>
    <t>module: bc-breaking|module: bootcamp|triaged|module: numpy</t>
  </si>
  <si>
    <t>https://github.com/pytorch/pytorch/issues/22963</t>
  </si>
  <si>
    <t>BUILD_ATEN_ONLY no longer works, due to missing caffe2.pb.h header</t>
  </si>
  <si>
    <t>module: build|low priority|triaged</t>
  </si>
  <si>
    <t>https://github.com/pytorch/pytorch/issues/21703</t>
  </si>
  <si>
    <t>Compilation Error on Windows</t>
  </si>
  <si>
    <t>https://github.com/pytorch/pytorch/issues/25320</t>
  </si>
  <si>
    <t>torch.load issue on loading file created by torch.save</t>
  </si>
  <si>
    <t>paulzcgu</t>
  </si>
  <si>
    <t>module: serialization|triaged</t>
  </si>
  <si>
    <t>https://github.com/pytorch/pytorch/issues/25214</t>
  </si>
  <si>
    <t>DistributionsTest is failing on Windows on master</t>
  </si>
  <si>
    <t>module: windows|module: distributions|module: tests|triaged|module: random</t>
  </si>
  <si>
    <t>https://github.com/pytorch/pytorch/issues/25304</t>
  </si>
  <si>
    <t>tensor multinomial dependent on shape for some reason</t>
  </si>
  <si>
    <t>shriphani</t>
  </si>
  <si>
    <t>todo|high priority|module: cpu|module: tests|triaged</t>
  </si>
  <si>
    <t>ifedan</t>
  </si>
  <si>
    <t>https://github.com/pytorch/pytorch/issues/12309</t>
  </si>
  <si>
    <t>[JIT] JIT frontend uses len(op_token) before checking for None</t>
  </si>
  <si>
    <t>HapeMask</t>
  </si>
  <si>
    <t>https://github.com/pytorch/pytorch/issues/25360</t>
  </si>
  <si>
    <t>torch.cholesky throws CUDA error: invalid configuration argument</t>
  </si>
  <si>
    <t>https://github.com/pytorch/pytorch/issues/24403</t>
  </si>
  <si>
    <t>Run time error with backward()  after upgrading to pytorch 1.2.0</t>
  </si>
  <si>
    <t>realravenclaw</t>
  </si>
  <si>
    <t>high priority|module: autograd|triaged|small</t>
  </si>
  <si>
    <t>https://github.com/pytorch/pytorch/issues/24853</t>
  </si>
  <si>
    <t>Migrate `polygamma` and `polygamma_` from the TH to Aten (CUDA)</t>
  </si>
  <si>
    <t>https://github.com/pytorch/pytorch/issues/24612</t>
  </si>
  <si>
    <t>Migrate `digamma` and `digamma_` from the TH to Aten (CUDA)</t>
  </si>
  <si>
    <t>https://github.com/pytorch/pytorch/issues/24550</t>
  </si>
  <si>
    <t>No type hints on nn.Parameter</t>
  </si>
  <si>
    <t>theo-m</t>
  </si>
  <si>
    <t>https://github.com/pytorch/pytorch/issues/25399</t>
  </si>
  <si>
    <t>Possible misreference to torch.t() in torch instead of highlighting attribute 't'</t>
  </si>
  <si>
    <t>Nikronic</t>
  </si>
  <si>
    <t>https://github.com/pytorch/pytorch/issues/25834</t>
  </si>
  <si>
    <t>test_det_logdet_slogdet_batched (in test_cuda.py) fails on ppc64le</t>
  </si>
  <si>
    <t>module: tests|triaged|module: flaky-tests|module: POWER</t>
  </si>
  <si>
    <t>https://github.com/pytorch/pytorch/issues/25172</t>
  </si>
  <si>
    <t>32-bit PackedTensorAccessor</t>
  </si>
  <si>
    <t>high priority|module: performance|module: docs|module: cuda|triaged|enhancement|module: 64-bit</t>
  </si>
  <si>
    <t>https://github.com/pytorch/pytorch/issues/19268</t>
  </si>
  <si>
    <t>CPU scatter* result doesn't match GPU</t>
  </si>
  <si>
    <t>high priority|triage review|module: cpu|triaged</t>
  </si>
  <si>
    <t>https://github.com/pytorch/pytorch/issues/25836</t>
  </si>
  <si>
    <t>Migrate `pow` and `pow_` from the TH to Aten (CUDA)</t>
  </si>
  <si>
    <t>https://github.com/pytorch/pytorch/issues/24613</t>
  </si>
  <si>
    <t>[CAPI] lbfgs doesn't work on gpu.</t>
  </si>
  <si>
    <t>Strasser-Pablo</t>
  </si>
  <si>
    <t>module: cpp|module: optimizer|triaged</t>
  </si>
  <si>
    <t>https://github.com/pytorch/pytorch/issues/25854</t>
  </si>
  <si>
    <t>[jit] Bool list isn't being created in python -&gt; script conversion</t>
  </si>
  <si>
    <t>https://github.com/pytorch/pytorch/issues/26036</t>
  </si>
  <si>
    <t>Use allgatherv for sparse allreduce</t>
  </si>
  <si>
    <t>oncall: distributed|triaged|enhancement</t>
  </si>
  <si>
    <t>https://github.com/pytorch/pytorch/issues/22226</t>
  </si>
  <si>
    <t>cdist gradient computation is broken</t>
  </si>
  <si>
    <t>Balandat</t>
  </si>
  <si>
    <t>high priority|triaged|module: derivatives</t>
  </si>
  <si>
    <t>https://github.com/pytorch/pytorch/issues/26076</t>
  </si>
  <si>
    <t>[JIT] Named Tuple annotation doesn't work with annotations.py</t>
  </si>
  <si>
    <t>https://github.com/pytorch/pytorch/issues/26437</t>
  </si>
  <si>
    <t>[ONNX] Regression in nightly exporting aten::addmm</t>
  </si>
  <si>
    <t>BowenBao</t>
  </si>
  <si>
    <t>https://github.com/pytorch/pytorch/issues/26328</t>
  </si>
  <si>
    <t>a few hub improvements</t>
  </si>
  <si>
    <t>https://github.com/pytorch/pytorch/issues/25865</t>
  </si>
  <si>
    <t>Making torch.hub.load less verbose</t>
  </si>
  <si>
    <t>faroit</t>
  </si>
  <si>
    <t>feature|module: logging|triaged|module: hub</t>
  </si>
  <si>
    <t>https://github.com/pytorch/pytorch/issues/24791</t>
  </si>
  <si>
    <t>test_utils.TestHub broken on macOS</t>
  </si>
  <si>
    <t>module: tests|triaged|module: hub</t>
  </si>
  <si>
    <t>https://github.com/pytorch/pytorch/issues/26032</t>
  </si>
  <si>
    <t>Migrate `expm1` and `expm1_` from the TH to Aten (CUDA)</t>
  </si>
  <si>
    <t>https://github.com/pytorch/pytorch/issues/24562</t>
  </si>
  <si>
    <t>[jit] Support for `range(n)` as a value</t>
  </si>
  <si>
    <t>https://github.com/pytorch/pytorch/issues/22483</t>
  </si>
  <si>
    <t>PyTorch "previous versions" install instructions are confusing</t>
  </si>
  <si>
    <t>dsingal0</t>
  </si>
  <si>
    <t>https://github.com/pytorch/pytorch/issues/26510</t>
  </si>
  <si>
    <t>Unable to restore c++ SGD optimizer state completely if dampening != 0</t>
  </si>
  <si>
    <t>https://github.com/pytorch/pytorch/issues/24192</t>
  </si>
  <si>
    <t>/sleef/src/libm/sleefsimdsp.c:3103:1: internal compiler error: in trunc_int_for_mode, at explow.c:55</t>
  </si>
  <si>
    <t>high priority|module: build|module: ci|triaged</t>
  </si>
  <si>
    <t>https://github.com/pytorch/pytorch/issues/26892</t>
  </si>
  <si>
    <t>[PyTorch] Unary Operator Vectorization</t>
  </si>
  <si>
    <t>high priority|triaged|enhancement|module: vectorization</t>
  </si>
  <si>
    <t>https://github.com/pytorch/pytorch/issues/19088</t>
  </si>
  <si>
    <t>torch.load() - OSError on a file larger than 2GB</t>
  </si>
  <si>
    <t>Roffild</t>
  </si>
  <si>
    <t>https://github.com/pytorch/pytorch/issues/26998</t>
  </si>
  <si>
    <t>ATen ParallelOpenMP thread_num decision questions</t>
  </si>
  <si>
    <t>linziyi96</t>
  </si>
  <si>
    <t>high priority|triaged|module: openmp|module: multithreading</t>
  </si>
  <si>
    <t>https://github.com/pytorch/pytorch/issues/24080</t>
  </si>
  <si>
    <t>scatter_add_() docs incorrectly state indices need to be unique</t>
  </si>
  <si>
    <t>https://github.com/pytorch/pytorch/issues/27080</t>
  </si>
  <si>
    <t>[jit] training attribute broken in recursive script</t>
  </si>
  <si>
    <t>tamas-the-sorcerer</t>
  </si>
  <si>
    <t>https://github.com/pytorch/pytorch/issues/26884</t>
  </si>
  <si>
    <t>README.md Grammar and Punctuation Fixes</t>
  </si>
  <si>
    <t>xtrp</t>
  </si>
  <si>
    <t>https://github.com/pytorch/pytorch/issues/27443</t>
  </si>
  <si>
    <t>aten_op in Caffe2 doesn't correctly track dependencies</t>
  </si>
  <si>
    <t>https://github.com/pytorch/pytorch/issues/10127</t>
  </si>
  <si>
    <t>Leaking Torch Files</t>
  </si>
  <si>
    <t>https://github.com/pytorch/pytorch/issues/20046</t>
  </si>
  <si>
    <t>CTCLoss cuda backend computes wrong gradient when target (i.e. label) length is greater than 896 for double inputs or 1024 for float inputs</t>
  </si>
  <si>
    <t>ASDen</t>
  </si>
  <si>
    <t>module: loss|module: cuda|triaged</t>
  </si>
  <si>
    <t>https://github.com/pytorch/pytorch/issues/27442</t>
  </si>
  <si>
    <t>C++ L-BFGS optimizer not working for models containing one or more registered parameters with requires_grad=false</t>
  </si>
  <si>
    <t>auroraustc</t>
  </si>
  <si>
    <t>https://github.com/pytorch/pytorch/issues/27605</t>
  </si>
  <si>
    <t>Wrong type in DataLoader interface?</t>
  </si>
  <si>
    <t>SteiMi</t>
  </si>
  <si>
    <t>https://github.com/pytorch/pytorch/issues/27737</t>
  </si>
  <si>
    <t>polygamma undocumented</t>
  </si>
  <si>
    <t>https://github.com/pytorch/pytorch/issues/25347</t>
  </si>
  <si>
    <t>Inconsistent gradient from different backend of CTCLoss</t>
  </si>
  <si>
    <t>Alexander-H-Liu</t>
  </si>
  <si>
    <t>module: cudnn|module: loss|triaged</t>
  </si>
  <si>
    <t>https://github.com/pytorch/pytorch/issues/26797</t>
  </si>
  <si>
    <t>Loading a PyTorch Model in C++ tutorial fails with No rule to make target '/usr/local/cuda/lib64/libculibos.a'</t>
  </si>
  <si>
    <t>ly7969</t>
  </si>
  <si>
    <t>high priority|module: build|module: cpp|module: cuda|triaged</t>
  </si>
  <si>
    <t>https://github.com/pytorch/pytorch/issues/15476</t>
  </si>
  <si>
    <t>GitHub Action clang-tidy report error on cuda related files</t>
  </si>
  <si>
    <t>module: cuda|module: ci|triaged</t>
  </si>
  <si>
    <t>https://github.com/pytorch/pytorch/issues/28009</t>
  </si>
  <si>
    <t>torch.jit.script cannot compile forward() calling a @staticmethod annotated method</t>
  </si>
  <si>
    <t>torshie</t>
  </si>
  <si>
    <t>https://github.com/pytorch/pytorch/issues/26792</t>
  </si>
  <si>
    <t>a rename_file optional argument for torch.hub.load_state_dict_from_url</t>
  </si>
  <si>
    <t>svenkreiss</t>
  </si>
  <si>
    <t>triaged|enhancement|module: hub</t>
  </si>
  <si>
    <t>https://github.com/pytorch/pytorch/issues/27830</t>
  </si>
  <si>
    <t>Add derivatives for the `weight` parameter of `torch.lerp`</t>
  </si>
  <si>
    <t>module: autograd|triaged|enhancement|module: derivatives</t>
  </si>
  <si>
    <t>https://github.com/pytorch/pytorch/issues/22444</t>
  </si>
  <si>
    <t>torch.hub does not handle tags and branches with path separator (e.g. "/") in them</t>
  </si>
  <si>
    <t>daniel-j-h</t>
  </si>
  <si>
    <t>https://github.com/pytorch/pytorch/issues/27844</t>
  </si>
  <si>
    <t>setup.py: TypeError: expected str, bytes or os.PathLike object, not NoneType</t>
  </si>
  <si>
    <t>https://github.com/pytorch/pytorch/issues/28365</t>
  </si>
  <si>
    <t>The div_factor parameter in OneCycleLR does not work</t>
  </si>
  <si>
    <t>timothyman</t>
  </si>
  <si>
    <t>https://github.com/pytorch/pytorch/issues/28216</t>
  </si>
  <si>
    <t>The math formula of "kaiming_uniform_" and "kaiming_normal_" are not general enough.</t>
  </si>
  <si>
    <t>robert780612</t>
  </si>
  <si>
    <t>https://github.com/pytorch/pytorch/issues/25549</t>
  </si>
  <si>
    <t>issues to run minimal pytorch example</t>
  </si>
  <si>
    <t>Arnold1</t>
  </si>
  <si>
    <t>https://github.com/pytorch/pytorch/issues/14727</t>
  </si>
  <si>
    <t>No type hints for `Tensor.T`</t>
  </si>
  <si>
    <t>henribru</t>
  </si>
  <si>
    <t>module: typing|triaged|enhancement|better-engineering|OSS contribution wanted</t>
  </si>
  <si>
    <t>https://github.com/pytorch/pytorch/issues/28457</t>
  </si>
  <si>
    <t>Build system cannot find MKL libraries</t>
  </si>
  <si>
    <t>adamjstewart</t>
  </si>
  <si>
    <t>proposal accepted|module: build|triaged|module: mkl</t>
  </si>
  <si>
    <t>https://github.com/pytorch/pytorch/issues/24334</t>
  </si>
  <si>
    <t>PyTorch type-promotion in TensorIterator causes an additional copy kernel launch on ToT master, compared to 1.2</t>
  </si>
  <si>
    <t>jjsjann123</t>
  </si>
  <si>
    <t>https://github.com/pytorch/pytorch/issues/26401</t>
  </si>
  <si>
    <t>EXTENDING PYTORCH::Extending torch.autograd have something wrong with output dimension setting to 1</t>
  </si>
  <si>
    <t>CodingMyLife</t>
  </si>
  <si>
    <t>https://github.com/pytorch/pytorch/issues/28583</t>
  </si>
  <si>
    <t>Windows nightly build errors</t>
  </si>
  <si>
    <t>spiovesan</t>
  </si>
  <si>
    <t>https://github.com/pytorch/pytorch/issues/27568</t>
  </si>
  <si>
    <t>RuntimeError: CUDA error: invalid configuration argument</t>
  </si>
  <si>
    <t>https://github.com/pytorch/pytorch/issues/22526</t>
  </si>
  <si>
    <t>DLRM performance regression on #26963</t>
  </si>
  <si>
    <t>JianpingChen066</t>
  </si>
  <si>
    <t>https://github.com/pytorch/pytorch/issues/28198</t>
  </si>
  <si>
    <t>[CUDA-MEMCHECK] TestTensorDeviceOpsCUDA.test_topk_dim_desc_sort_cuda_float64 fails</t>
  </si>
  <si>
    <t>https://github.com/pytorch/pytorch/issues/28792</t>
  </si>
  <si>
    <t>[CUDA-MEMCHECK] TestTorchDeviceTypeCUDA.test_kthvalue_cuda_float64 fails</t>
  </si>
  <si>
    <t>https://github.com/pytorch/pytorch/issues/28789</t>
  </si>
  <si>
    <t>PoissonNLLLoss does not compute the value documented</t>
  </si>
  <si>
    <t>davzha</t>
  </si>
  <si>
    <t>module: nn|module: loss|triaged</t>
  </si>
  <si>
    <t>https://github.com/pytorch/pytorch/issues/28575</t>
  </si>
  <si>
    <t>[docs] Docs missing online for RNNBase.flatten_parameters</t>
  </si>
  <si>
    <t>https://github.com/pytorch/pytorch/issues/28658</t>
  </si>
  <si>
    <t>[BUG] python3.8 ---- cannnot convert nullptr to Py_ssize_t</t>
  </si>
  <si>
    <t>ygwangthu</t>
  </si>
  <si>
    <t>triaged|module: pybind</t>
  </si>
  <si>
    <t>https://github.com/pytorch/pytorch/issues/29162</t>
  </si>
  <si>
    <t>Pytorch1.3 can't be compiled successfully with Python3.8.0</t>
  </si>
  <si>
    <t>eric-mu</t>
  </si>
  <si>
    <t>high priority|triaged|module: pybind|shadow review</t>
  </si>
  <si>
    <t>https://github.com/pytorch/pytorch/issues/28060</t>
  </si>
  <si>
    <t>PyTorch cuBLAS bindings are not thread-safe when used with multiple streams</t>
  </si>
  <si>
    <t>high priority|module: multi-gpu|module: multiprocessing|module: cuda|triaged|module: cublas</t>
  </si>
  <si>
    <t>https://github.com/pytorch/pytorch/issues/6962</t>
  </si>
  <si>
    <t>Add warning to torch.unique docstring mentioning its diff with unique_consecutive</t>
  </si>
  <si>
    <t>https://github.com/pytorch/pytorch/issues/19151</t>
  </si>
  <si>
    <t>RuntimeError: cuda runtime error (3) : initialization error AFTER daemonization</t>
  </si>
  <si>
    <t>farleylai</t>
  </si>
  <si>
    <t>https://github.com/pytorch/pytorch/issues/23401</t>
  </si>
  <si>
    <t>Illegal instruction 4 in 1.3, OSX &amp; GPU</t>
  </si>
  <si>
    <t>elbamos</t>
  </si>
  <si>
    <t>high priority|needs reproduction|module: crash|module: cpu|triaged|module: macos|module: vectorization|module: third_party|module: named tensor</t>
  </si>
  <si>
    <t>https://github.com/pytorch/pytorch/issues/27627</t>
  </si>
  <si>
    <t>Migrate `__xor__` from the TH to Aten (CUDA)</t>
  </si>
  <si>
    <t>https://github.com/pytorch/pytorch/issues/24517</t>
  </si>
  <si>
    <t>Migrate `__ixor__` from the TH to Aten (CUDA)</t>
  </si>
  <si>
    <t>https://github.com/pytorch/pytorch/issues/24513</t>
  </si>
  <si>
    <t>Migrate `__xor__` from the TH to Aten (CPU)</t>
  </si>
  <si>
    <t>https://github.com/pytorch/pytorch/issues/24664</t>
  </si>
  <si>
    <t>Migrate `__ixor__` from the TH to Aten (CPU)</t>
  </si>
  <si>
    <t>https://github.com/pytorch/pytorch/issues/24660</t>
  </si>
  <si>
    <t>Expose a `dtype.is_signed`</t>
  </si>
  <si>
    <t>nairbv</t>
  </si>
  <si>
    <t>https://github.com/pytorch/pytorch/issues/29475</t>
  </si>
  <si>
    <t>[doc] torch.(multinomial|normal) generator=None kwarg is not documented</t>
  </si>
  <si>
    <t>module: docs|triaged|enhancement</t>
  </si>
  <si>
    <t>https://github.com/pytorch/pytorch/issues/29683</t>
  </si>
  <si>
    <t>InstanceNorm will be converted to syncBN</t>
  </si>
  <si>
    <t>vchzls</t>
  </si>
  <si>
    <t>https://github.com/pytorch/pytorch/issues/29187</t>
  </si>
  <si>
    <t>Conda CUDA builds are taking more than 4 hrs on Windows</t>
  </si>
  <si>
    <t>https://github.com/pytorch/pytorch/issues/30074</t>
  </si>
  <si>
    <t>arange sometimes changes dimensionality of output tensor</t>
  </si>
  <si>
    <t>leopd</t>
  </si>
  <si>
    <t>high priority|triaged|module: safe resize</t>
  </si>
  <si>
    <t>https://github.com/pytorch/pytorch/issues/28347</t>
  </si>
  <si>
    <t>Load tensor from file in C++ fails</t>
  </si>
  <si>
    <t>jbcdnr</t>
  </si>
  <si>
    <t>high priority|oncall: jit|module: cpp|module: serialization|triaged</t>
  </si>
  <si>
    <t>https://github.com/pytorch/pytorch/issues/20356</t>
  </si>
  <si>
    <t>[Bug] Incorrect traced graph for in-place ops in current master</t>
  </si>
  <si>
    <t>https://github.com/pytorch/pytorch/issues/29008</t>
  </si>
  <si>
    <t>Documentation for torch.svd does not indicate whether or not singular values are returned in descending order</t>
  </si>
  <si>
    <t>josh-gleason</t>
  </si>
  <si>
    <t>https://github.com/pytorch/pytorch/issues/30301</t>
  </si>
  <si>
    <t>Issue with adding additional CFLAGS path</t>
  </si>
  <si>
    <t>https://github.com/pytorch/pytorch/issues/29968</t>
  </si>
  <si>
    <t>nn/modules/batchnorm.h redefines "F"</t>
  </si>
  <si>
    <t>https://github.com/pytorch/pytorch/issues/30682</t>
  </si>
  <si>
    <t>error with detect_anomaly and SparseTensor</t>
  </si>
  <si>
    <t>serhii-havrylov</t>
  </si>
  <si>
    <t>high priority|module: sparse|module: autograd|triaged</t>
  </si>
  <si>
    <t>https://github.com/pytorch/pytorch/issues/28649</t>
  </si>
  <si>
    <t>Everything under /usr/local/include is copied.</t>
  </si>
  <si>
    <t>high priority|triage review|module: build|triaged</t>
  </si>
  <si>
    <t>https://github.com/pytorch/pytorch/issues/30627</t>
  </si>
  <si>
    <t>Building from source leaves a "python3.7m" directory in the tree</t>
  </si>
  <si>
    <t>https://github.com/pytorch/pytorch/issues/29823</t>
  </si>
  <si>
    <t>[C++] Deprecate Tensor.type() (DeprecatedTypeProperties)</t>
  </si>
  <si>
    <t>high priority|module: bc-breaking|module: internals|module: cpp|triaged|module: deprecation</t>
  </si>
  <si>
    <t>https://github.com/pytorch/pytorch/issues/29161</t>
  </si>
  <si>
    <t>Running fp32 softmax on a fp16 tensor for dimensions other than the last fails during the backward pass</t>
  </si>
  <si>
    <t>felix-schneider</t>
  </si>
  <si>
    <t>high priority|module: autograd|module: cuda|triaged</t>
  </si>
  <si>
    <t>https://github.com/pytorch/pytorch/issues/30572</t>
  </si>
  <si>
    <t>IterableDataset should be able to provide a length</t>
  </si>
  <si>
    <t>PCerles</t>
  </si>
  <si>
    <t>https://github.com/pytorch/pytorch/issues/30184</t>
  </si>
  <si>
    <t>torch.max documentation's parameters are rendering strangely</t>
  </si>
  <si>
    <t>https://github.com/pytorch/pytorch/issues/30731</t>
  </si>
  <si>
    <t>add torch.square</t>
  </si>
  <si>
    <t>https://github.com/pytorch/pytorch/issues/30524</t>
  </si>
  <si>
    <t>I can't build pytorch 1.3.1 from sources.</t>
  </si>
  <si>
    <t>thorpy1992</t>
  </si>
  <si>
    <t>https://github.com/pytorch/pytorch/issues/30910</t>
  </si>
  <si>
    <t>raise a warning if someone tries to access .grad of a Variable that will never be computed</t>
  </si>
  <si>
    <t>BestSonny</t>
  </si>
  <si>
    <t>https://github.com/pytorch/pytorch/issues/2362</t>
  </si>
  <si>
    <t>Transformer model seems not supported in TorchScript?</t>
  </si>
  <si>
    <t>jotline</t>
  </si>
  <si>
    <t>https://github.com/pytorch/pytorch/issues/24173</t>
  </si>
  <si>
    <t>ONNX py3.6 gcc5 doesn't work</t>
  </si>
  <si>
    <t>houseroad</t>
  </si>
  <si>
    <t>https://github.com/pytorch/pytorch/issues/31103</t>
  </si>
  <si>
    <t>failed to convert  torch.jit.ScriptModule to ONNX (crash)</t>
  </si>
  <si>
    <t>lironmo</t>
  </si>
  <si>
    <t>oncall: jit|module: onnx|triaged</t>
  </si>
  <si>
    <t>https://github.com/pytorch/pytorch/issues/30512</t>
  </si>
  <si>
    <t>[jit] Spurious error when type comments are found in the body of a function.</t>
  </si>
  <si>
    <t>oncall: jit|good first issue|triaged</t>
  </si>
  <si>
    <t>https://github.com/pytorch/pytorch/issues/30477</t>
  </si>
  <si>
    <t>tensor.max() does not behave equally in cuda and cpu in some cases</t>
  </si>
  <si>
    <t>xvdp</t>
  </si>
  <si>
    <t>https://github.com/pytorch/pytorch/issues/30708</t>
  </si>
  <si>
    <t>PyTorch deadlocks when freeing memory in embedded Pybind interpreter</t>
  </si>
  <si>
    <t>high priority|triaged|module: numpy|module: pybind</t>
  </si>
  <si>
    <t>https://github.com/pytorch/pytorch/issues/29065</t>
  </si>
  <si>
    <t>Inaccurate error message when calling rref.local_value() on a non-owner worker</t>
  </si>
  <si>
    <t>https://github.com/pytorch/pytorch/issues/31198</t>
  </si>
  <si>
    <t>Performance regression in CPU copy kernel since 1.3.1</t>
  </si>
  <si>
    <t>high priority|triage review|module: performance|triaged</t>
  </si>
  <si>
    <t>https://github.com/pytorch/pytorch/issues/31271</t>
  </si>
  <si>
    <t>JIT fails for multihead attention</t>
  </si>
  <si>
    <t>zhengshou</t>
  </si>
  <si>
    <t>https://github.com/pytorch/pytorch/issues/30015</t>
  </si>
  <si>
    <t>Migrate `elu` and `elu_` from the TH to Aten (CUDA)</t>
  </si>
  <si>
    <t>https://github.com/pytorch/pytorch/issues/24554</t>
  </si>
  <si>
    <t>Migrate `leaky_relu` and `leaky_relu_` from the TH to Aten (CUDA)</t>
  </si>
  <si>
    <t>https://github.com/pytorch/pytorch/issues/24583</t>
  </si>
  <si>
    <t>Migrate `soft_margin_loss` from the TH to Aten (CUDA)</t>
  </si>
  <si>
    <t>https://github.com/pytorch/pytorch/issues/24631</t>
  </si>
  <si>
    <t>[jit] del statements aren't supported</t>
  </si>
  <si>
    <t>oncall: jit|triaged|enhancement|jit-backlog</t>
  </si>
  <si>
    <t>https://github.com/pytorch/pytorch/issues/20615</t>
  </si>
  <si>
    <t>Windows Build fails</t>
  </si>
  <si>
    <t>traits</t>
  </si>
  <si>
    <t>https://github.com/pytorch/pytorch/issues/30932</t>
  </si>
  <si>
    <t>About torch.poisson</t>
  </si>
  <si>
    <t>zoulu995</t>
  </si>
  <si>
    <t>https://github.com/pytorch/pytorch/issues/31646</t>
  </si>
  <si>
    <t>ICE on Windows</t>
  </si>
  <si>
    <t>https://github.com/pytorch/pytorch/issues/31418</t>
  </si>
  <si>
    <t>test_int_pow_cuda failed on Windows</t>
  </si>
  <si>
    <t>module: windows|module: cuda|module: tests|triaged</t>
  </si>
  <si>
    <t>https://github.com/pytorch/pytorch/issues/31108</t>
  </si>
  <si>
    <t>cumsum backward for zero-length zensors</t>
  </si>
  <si>
    <t>module: bootcamp|module: autograd|triaged</t>
  </si>
  <si>
    <t>https://github.com/pytorch/pytorch/issues/31515</t>
  </si>
  <si>
    <t>Migrate `rrelu_with_noise` and `rrelu_with_noise_` from the TH to Aten (CPU)</t>
  </si>
  <si>
    <t>https://github.com/pytorch/pytorch/issues/24755</t>
  </si>
  <si>
    <t>c++ BatchNorm &amp; InstanceNorm modules register parameters incorrectly when affine is false</t>
  </si>
  <si>
    <t>module: cpp|module: autograd|module: nn|triaged</t>
  </si>
  <si>
    <t>https://github.com/pytorch/pytorch/issues/31680</t>
  </si>
  <si>
    <t>torch.no_grad() context manager seems to leak memory</t>
  </si>
  <si>
    <t>high priority|module: autograd|module: cuda|module: memory usage|triaged</t>
  </si>
  <si>
    <t>https://github.com/pytorch/pytorch/issues/31497</t>
  </si>
  <si>
    <t>The docstring for torch.addcdiv can't be correct</t>
  </si>
  <si>
    <t>high priority|module: bc-breaking|module: docs|triaged|small|module: deprecation</t>
  </si>
  <si>
    <t>https://github.com/pytorch/pytorch/issues/28430</t>
  </si>
  <si>
    <t>`torch.cat` probably modified after being freed</t>
  </si>
  <si>
    <t>donald-pinckney</t>
  </si>
  <si>
    <t>high priority|module: crash|module: error checking|triaged</t>
  </si>
  <si>
    <t>https://github.com/pytorch/pytorch/issues/30562</t>
  </si>
  <si>
    <t>torch.stft causes segmentation fault with data parellel.</t>
  </si>
  <si>
    <t>kamo-naoyuki</t>
  </si>
  <si>
    <t>high priority|module: crash|module: nn|triaged|module: data parallel</t>
  </si>
  <si>
    <t>https://github.com/pytorch/pytorch/issues/31412</t>
  </si>
  <si>
    <t>Migrate `softplus` from the TH to Aten (CUDA)</t>
  </si>
  <si>
    <t>https://github.com/pytorch/pytorch/issues/24633</t>
  </si>
  <si>
    <t>Migrate `cauchy_` from the TH to Aten (CPU)</t>
  </si>
  <si>
    <t>https://github.com/pytorch/pytorch/issues/24684</t>
  </si>
  <si>
    <t>Avoid loading with RTLD_GLOBAL</t>
  </si>
  <si>
    <t>https://github.com/pytorch/pytorch/issues/3059</t>
  </si>
  <si>
    <t>Migrate `log_sigmoid_backward` from the TH to Aten (CPU)</t>
  </si>
  <si>
    <t>https://github.com/pytorch/pytorch/issues/24724</t>
  </si>
  <si>
    <t>Migrate `geometric_` from the TH to Aten (CPU)</t>
  </si>
  <si>
    <t>https://github.com/pytorch/pytorch/issues/24704</t>
  </si>
  <si>
    <t>torch.jit.script return type for torch.isinf(Tensor) is bool, but method actually returns tensor</t>
  </si>
  <si>
    <t>fuzic</t>
  </si>
  <si>
    <t>https://github.com/pytorch/pytorch/issues/31021</t>
  </si>
  <si>
    <t>tensordot should disallow negative dims</t>
  </si>
  <si>
    <t>https://github.com/pytorch/pytorch/issues/31926</t>
  </si>
  <si>
    <t>conv circular padding is not working</t>
  </si>
  <si>
    <t>module: convolution|triaged|shadow review</t>
  </si>
  <si>
    <t>https://github.com/pytorch/pytorch/issues/29712</t>
  </si>
  <si>
    <t>Migrate `__irshift__` from the TH to Aten (CUDA)</t>
  </si>
  <si>
    <t>https://github.com/pytorch/pytorch/issues/24512</t>
  </si>
  <si>
    <t>Export from TorchScript to ONNX: torch.onnx.symbolic_opset9.dim does not exist</t>
  </si>
  <si>
    <t>racoiaws</t>
  </si>
  <si>
    <t>https://github.com/pytorch/pytorch/issues/27569</t>
  </si>
  <si>
    <t>Should we expose CircleCI CUDA10 tests as XImportant and run on PRs?</t>
  </si>
  <si>
    <t>module: binaries|module: cuda|releng|triaged</t>
  </si>
  <si>
    <t>https://github.com/pytorch/pytorch/issues/31427</t>
  </si>
  <si>
    <t>Execution of traced function results in unexpected modification of an argument</t>
  </si>
  <si>
    <t>IlyaOvodov</t>
  </si>
  <si>
    <t>suo|Krovatkin</t>
  </si>
  <si>
    <t>https://github.com/pytorch/pytorch/issues/28360</t>
  </si>
  <si>
    <t>Fix simple typo: whos -&gt; whose</t>
  </si>
  <si>
    <t>timgates42</t>
  </si>
  <si>
    <t>https://github.com/pytorch/pytorch/issues/31287</t>
  </si>
  <si>
    <t>CAFFE2_API macros missing for DecodeMultipleClipsFromVideo and FreeDecodedData function</t>
  </si>
  <si>
    <t>high priority|triage review|module: build|caffe2|triaged|module: vision</t>
  </si>
  <si>
    <t>https://github.com/pytorch/pytorch/issues/31132</t>
  </si>
  <si>
    <t>Regression on split operator benchmark after __torch_function__ merge</t>
  </si>
  <si>
    <t>high priority|module: performance|module: cpu|triaged</t>
  </si>
  <si>
    <t>https://github.com/pytorch/pytorch/issues/30831</t>
  </si>
  <si>
    <t>Migrate `__ior__` from the TH to Aten (CUDA)</t>
  </si>
  <si>
    <t>https://github.com/pytorch/pytorch/issues/24511</t>
  </si>
  <si>
    <t>Migrate `scatter_add_` from the TH to Aten (CPU)</t>
  </si>
  <si>
    <t>https://github.com/pytorch/pytorch/issues/24758</t>
  </si>
  <si>
    <t>Migrate `log_normal_` from the TH to Aten (CPU)</t>
  </si>
  <si>
    <t>https://github.com/pytorch/pytorch/issues/24723</t>
  </si>
  <si>
    <t>functional.pad returns original tensor when padding size is 0</t>
  </si>
  <si>
    <t>https://github.com/pytorch/pytorch/issues/31734</t>
  </si>
  <si>
    <t>DLL load mechanism changed in Python 3.8 for Windows</t>
  </si>
  <si>
    <t>https://github.com/pytorch/pytorch/issues/31181</t>
  </si>
  <si>
    <t>test_conv_transposed_large_cuda failed on Windows</t>
  </si>
  <si>
    <t>high priority|module: windows|module: cuda|module: tests|triaged|module: flaky-tests</t>
  </si>
  <si>
    <t>https://github.com/pytorch/pytorch/issues/31650</t>
  </si>
  <si>
    <t>Typing Error in torch.nn.parameter</t>
  </si>
  <si>
    <t>https://github.com/pytorch/pytorch/issues/32481</t>
  </si>
  <si>
    <t>Segmentation fault when dividing by zero with integer tensors</t>
  </si>
  <si>
    <t>high priority|module: crash|triaged|module: NaNs and Infs</t>
  </si>
  <si>
    <t>https://github.com/pytorch/pytorch/issues/327</t>
  </si>
  <si>
    <t>inceptionv3 with jit: first ~20 `forward`-s are very slow</t>
  </si>
  <si>
    <t>IggShaman</t>
  </si>
  <si>
    <t>https://github.com/pytorch/pytorch/issues/30902</t>
  </si>
  <si>
    <t>Migrate `gather` from the TH to Aten (CPU)</t>
  </si>
  <si>
    <t>https://github.com/pytorch/pytorch/issues/24702</t>
  </si>
  <si>
    <t>TestTorchDeviceTypeXLA: Could not start gRPC server</t>
  </si>
  <si>
    <t>triaged|module: flaky-tests|module: xla</t>
  </si>
  <si>
    <t>https://github.com/pytorch/pytorch/issues/30717</t>
  </si>
  <si>
    <t>Migrate `exponential_` from the TH to Aten (CPU)</t>
  </si>
  <si>
    <t>https://github.com/pytorch/pytorch/issues/24699</t>
  </si>
  <si>
    <t>CuDNN batchnorm has batch size limit for eval with channel</t>
  </si>
  <si>
    <t>colinfang</t>
  </si>
  <si>
    <t>module: dependency bug|module: cudnn|module: cuda|triaged</t>
  </si>
  <si>
    <t>https://github.com/pytorch/pytorch/issues/29744</t>
  </si>
  <si>
    <t>Improve error message if Python function is not found on callee instead of crashing</t>
  </si>
  <si>
    <t>high priority|triaged|enhancement|better-engineering|module: rpc</t>
  </si>
  <si>
    <t>https://github.com/pytorch/pytorch/issues/27368</t>
  </si>
  <si>
    <t>Passing a float variable to torch::tensor constructor doesn't produce a tensor with default dtype</t>
  </si>
  <si>
    <t>https://github.com/pytorch/pytorch/issues/32234</t>
  </si>
  <si>
    <t>torch.max() inconsistent behaviour with NaNs</t>
  </si>
  <si>
    <t>danielcrane</t>
  </si>
  <si>
    <t>https://github.com/pytorch/pytorch/issues/25016</t>
  </si>
  <si>
    <t>[Segmentation Fault] torch.max gives a seg fault for a CPU input tensor and CUDA out tensors</t>
  </si>
  <si>
    <t>high priority|module: crash|triaged</t>
  </si>
  <si>
    <t>https://github.com/pytorch/pytorch/issues/32001</t>
  </si>
  <si>
    <t>Source build only uses 1 thread</t>
  </si>
  <si>
    <t>realiti4</t>
  </si>
  <si>
    <t>https://github.com/pytorch/pytorch/issues/32914</t>
  </si>
  <si>
    <t>[ONNX] Support exporting bitwise_not from PyTorch</t>
  </si>
  <si>
    <t>dashesy</t>
  </si>
  <si>
    <t>https://github.com/pytorch/pytorch/issues/25805</t>
  </si>
  <si>
    <t>torch.hub.set_dir() is ignored for downloaded models</t>
  </si>
  <si>
    <t>jheinecke</t>
  </si>
  <si>
    <t>https://github.com/pytorch/pytorch/issues/31944</t>
  </si>
  <si>
    <t>Exploding gradients when using both backward() and DataParallel</t>
  </si>
  <si>
    <t>ErikStammes</t>
  </si>
  <si>
    <t>high priority|module: numerical-stability|triaged|module: data parallel</t>
  </si>
  <si>
    <t>https://github.com/pytorch/pytorch/issues/31768</t>
  </si>
  <si>
    <t>Migrate `normal` and `normal_` from the TH to Aten (CPU)</t>
  </si>
  <si>
    <t>https://github.com/pytorch/pytorch/issues/24746</t>
  </si>
  <si>
    <t>Checkpointing evaluates irrelevant tasks</t>
  </si>
  <si>
    <t>sublee</t>
  </si>
  <si>
    <t>module: docs|module: checkpoint|module: autograd|triaged</t>
  </si>
  <si>
    <t>https://github.com/pytorch/pytorch/issues/18566</t>
  </si>
  <si>
    <t>Computing conv grads via nn.grad raises ValueError when using dilation&gt;1</t>
  </si>
  <si>
    <t>bbartoldson</t>
  </si>
  <si>
    <t>https://github.com/pytorch/pytorch/issues/13008</t>
  </si>
  <si>
    <t>Grammar error - Transforms on torch.*Tensor</t>
  </si>
  <si>
    <t>njcurtis3</t>
  </si>
  <si>
    <t>https://github.com/pytorch/pytorch/issues/32818</t>
  </si>
  <si>
    <t>Unbound local variable in LR scheduler</t>
  </si>
  <si>
    <t>https://github.com/pytorch/pytorch/issues/32639</t>
  </si>
  <si>
    <t>PyTorch CUDA extensions break during compilation with CUDA10.2.89</t>
  </si>
  <si>
    <t>high priority|triage review|module: build|module: cpp-extensions|module: cuda|triaged</t>
  </si>
  <si>
    <t>https://github.com/pytorch/pytorch/issues/33203</t>
  </si>
  <si>
    <t>Missing default value in torch/optim/lr_scheduler.pyi</t>
  </si>
  <si>
    <t>https://github.com/pytorch/pytorch/issues/32646</t>
  </si>
  <si>
    <t>Re-enable binary_macos_libtorch_2_7_cpu_build and binary_macos_wheel_3_6_cpu_build</t>
  </si>
  <si>
    <t>https://github.com/pytorch/pytorch/issues/33209</t>
  </si>
  <si>
    <t>Memory Leak &amp; Performance Decrease on AMD CPU with PyTorch &gt;1.3</t>
  </si>
  <si>
    <t>milutter</t>
  </si>
  <si>
    <t>high priority|module: performance|module: memory usage|triaged</t>
  </si>
  <si>
    <t>https://github.com/pytorch/pytorch/issues/32008</t>
  </si>
  <si>
    <t>Add a warning sign for anomaly detection</t>
  </si>
  <si>
    <t>prajjwal1</t>
  </si>
  <si>
    <t>module: autograd|triaged|enhancement|actionable</t>
  </si>
  <si>
    <t>https://github.com/pytorch/pytorch/issues/33176</t>
  </si>
  <si>
    <t>Add easy way to add our error handling to any pybind binding</t>
  </si>
  <si>
    <t>triaged|enhancement|module: pybind</t>
  </si>
  <si>
    <t>https://github.com/pytorch/pytorch/issues/30027</t>
  </si>
  <si>
    <t>Tanh Distribution Transform</t>
  </si>
  <si>
    <t>varun-intel</t>
  </si>
  <si>
    <t>https://github.com/pytorch/pytorch/issues/33195</t>
  </si>
  <si>
    <t>Migrate `scatter` and `scatter_` from the TH to Aten (CPU)</t>
  </si>
  <si>
    <t>https://github.com/pytorch/pytorch/issues/24757</t>
  </si>
  <si>
    <t>TestCppExtensionAOT.test_cuda_extension is flaky on Windows</t>
  </si>
  <si>
    <t>module: windows|triaged|module: flaky-tests</t>
  </si>
  <si>
    <t>https://github.com/pytorch/pytorch/issues/33270</t>
  </si>
  <si>
    <t>LambdaLR.load_state_dict has a undocumented side-effect</t>
  </si>
  <si>
    <t>https://github.com/pytorch/pytorch/issues/32756</t>
  </si>
  <si>
    <t>Incorrect result of argmax on CUDA with large non-contig tensors and on non-contig dimensions</t>
  </si>
  <si>
    <t>high priority|module: cuda|triaged|module: TensorIterator</t>
  </si>
  <si>
    <t>https://github.com/pytorch/pytorch/issues/32863</t>
  </si>
  <si>
    <t>[jit] augmented assignment on int attributes doesn't work</t>
  </si>
  <si>
    <t>https://github.com/pytorch/pytorch/issues/32973</t>
  </si>
  <si>
    <t>Very slow torch.roll in comparison with numpy.roll</t>
  </si>
  <si>
    <t>markovka17</t>
  </si>
  <si>
    <t>module: performance|triaged|module: numpy|module: random</t>
  </si>
  <si>
    <t>https://github.com/pytorch/pytorch/issues/33544</t>
  </si>
  <si>
    <t>"BatchSampler" has no attribute "batch_size"</t>
  </si>
  <si>
    <t>dasguptar</t>
  </si>
  <si>
    <t>https://github.com/pytorch/pytorch/issues/33490</t>
  </si>
  <si>
    <t>C++ RNN options is now a protected member of torch::nn::RNNImpl</t>
  </si>
  <si>
    <t>https://github.com/pytorch/pytorch/issues/33694</t>
  </si>
  <si>
    <t>Migrate `_cat` from the TH to Aten (CUDA)</t>
  </si>
  <si>
    <t>high priority|triaged|module: porting|better-engineering</t>
  </si>
  <si>
    <t>https://github.com/pytorch/pytorch/issues/24520</t>
  </si>
  <si>
    <t>torch.Tensor does not have zeros_like_</t>
  </si>
  <si>
    <t>https://github.com/pytorch/pytorch/issues/33698</t>
  </si>
  <si>
    <t>No bfloat16 method in torch.Tensor stubs</t>
  </si>
  <si>
    <t>triaged|module: bfloat16</t>
  </si>
  <si>
    <t>https://github.com/pytorch/pytorch/issues/33699</t>
  </si>
  <si>
    <t>Migrate `_cumprod` from the TH to Aten (CPU)</t>
  </si>
  <si>
    <t>https://github.com/pytorch/pytorch/issues/24668</t>
  </si>
  <si>
    <t>border' and 'reflection‚Äô modes of grid_sample have incorrect gradients at border</t>
  </si>
  <si>
    <t>bnehoran</t>
  </si>
  <si>
    <t>https://github.com/pytorch/pytorch/issues/23925</t>
  </si>
  <si>
    <t>Adam optimizer is using a deprecated add_() signature</t>
  </si>
  <si>
    <t>https://github.com/pytorch/pytorch/issues/33801</t>
  </si>
  <si>
    <t>NDEBUG is not set in Release mode</t>
  </si>
  <si>
    <t>https://github.com/pytorch/pytorch/issues/22745</t>
  </si>
  <si>
    <t>Make distributed autograd and distributed optimizer APIs functional.</t>
  </si>
  <si>
    <t>oncall: distributed|triaged|better-engineering|module: rpc</t>
  </si>
  <si>
    <t>https://github.com/pytorch/pytorch/issues/33480</t>
  </si>
  <si>
    <t>Python 3.8 serialization error</t>
  </si>
  <si>
    <t>high priority|module: dependency bug|module: serialization|triaged</t>
  </si>
  <si>
    <t>https://github.com/pytorch/pytorch/issues/32289</t>
  </si>
  <si>
    <t>Migrate `glu` from the TH to Aten (CPU)</t>
  </si>
  <si>
    <t>https://github.com/pytorch/pytorch/issues/24707</t>
  </si>
  <si>
    <t>Device Object doesn't work as JIT annotation in PY3</t>
  </si>
  <si>
    <t>https://github.com/pytorch/pytorch/issues/31950</t>
  </si>
  <si>
    <t>[JIT] JITter sometimes doesn't see namedtuple types in function annotations in `jit.ignore`d methods</t>
  </si>
  <si>
    <t>munael</t>
  </si>
  <si>
    <t>https://github.com/pytorch/pytorch/issues/31864</t>
  </si>
  <si>
    <t>Keep Tensor Properties in JIT &amp; Eager in Sync</t>
  </si>
  <si>
    <t>https://github.com/pytorch/pytorch/issues/30775</t>
  </si>
  <si>
    <t>Issue with longe sequence</t>
  </si>
  <si>
    <t>blizda</t>
  </si>
  <si>
    <t>https://github.com/pytorch/pytorch/issues/33345</t>
  </si>
  <si>
    <t>Build ahead-of-time C++ extensions with ninja on windows</t>
  </si>
  <si>
    <t>module: windows|module: cpp-extensions|triaged</t>
  </si>
  <si>
    <t>https://github.com/pytorch/pytorch/issues/33045</t>
  </si>
  <si>
    <t>[docs] Missing docs for torch.no_grad, instead there are docs for torch.autograd.no_grad</t>
  </si>
  <si>
    <t>module: docs|module: autograd|triaged|actionable|fixathon</t>
  </si>
  <si>
    <t>https://github.com/pytorch/pytorch/issues/32014</t>
  </si>
  <si>
    <t>Migrate `_cumsum` from the TH to Aten (CPU)</t>
  </si>
  <si>
    <t>https://github.com/pytorch/pytorch/issues/24669</t>
  </si>
  <si>
    <t>Add a private API that lists overridable functions</t>
  </si>
  <si>
    <t>https://github.com/pytorch/pytorch/issues/33182</t>
  </si>
  <si>
    <t>HistogramObserver: forward returns detached tensor</t>
  </si>
  <si>
    <t>IlichevSergey</t>
  </si>
  <si>
    <t>https://github.com/pytorch/pytorch/issues/33545</t>
  </si>
  <si>
    <t>A minor bug in unused grad_input check of run_backward()</t>
  </si>
  <si>
    <t>hczhu</t>
  </si>
  <si>
    <t>module: autograd|triaged|small</t>
  </si>
  <si>
    <t>https://github.com/pytorch/pytorch/issues/34029</t>
  </si>
  <si>
    <t>Enhance error reporting for distributed backward pass</t>
  </si>
  <si>
    <t>high priority|triaged|better-engineering|module: rpc</t>
  </si>
  <si>
    <t>https://github.com/pytorch/pytorch/issues/27644</t>
  </si>
  <si>
    <t>unsupported operation: more than one element of the written-to tensor refers to a single memory location</t>
  </si>
  <si>
    <t>high priority|triaged|module: regression|module: TensorIterator</t>
  </si>
  <si>
    <t>https://github.com/pytorch/pytorch/issues/33812</t>
  </si>
  <si>
    <t>cudnn heuristics (cudnnGet*) returns algorithms that cannot be used</t>
  </si>
  <si>
    <t>richard-vogl</t>
  </si>
  <si>
    <t>https://github.com/pytorch/pytorch/issues/31336</t>
  </si>
  <si>
    <t>[cppdocs] the docs of class Tensor is missing</t>
  </si>
  <si>
    <t>jimages</t>
  </si>
  <si>
    <t>high priority|module: docs|module: cpp|triaged</t>
  </si>
  <si>
    <t>https://github.com/pytorch/pytorch/issues/25845</t>
  </si>
  <si>
    <t>ModuleList compile error: error: 'begin' was not declared in this scope</t>
  </si>
  <si>
    <t>p-morais</t>
  </si>
  <si>
    <t>https://github.com/pytorch/pytorch/issues/32414</t>
  </si>
  <si>
    <t>Mypy cannot find torch.optim.AdamW</t>
  </si>
  <si>
    <t>https://github.com/pytorch/pytorch/issues/33757</t>
  </si>
  <si>
    <t>reference to "Node" is ambiguous, due to namespace issue</t>
  </si>
  <si>
    <t>david-wahlberg</t>
  </si>
  <si>
    <t>https://github.com/pytorch/pytorch/issues/34371</t>
  </si>
  <si>
    <t>[docs] Unclear arg signature of torch.meshgrid: kwargs</t>
  </si>
  <si>
    <t>https://github.com/pytorch/pytorch/issues/34206</t>
  </si>
  <si>
    <t>CUDA Out of Memory when trying to allocate 16 EiB</t>
  </si>
  <si>
    <t>JosephDiPalma</t>
  </si>
  <si>
    <t>module: cudnn|module: cuda|triaged</t>
  </si>
  <si>
    <t>https://github.com/pytorch/pytorch/issues/33143</t>
  </si>
  <si>
    <t>Type conversion overflow causes uncaught std::domain_error (Mac only)</t>
  </si>
  <si>
    <t>andrewdelong</t>
  </si>
  <si>
    <t>high priority|module: crash|module: internals|triaged</t>
  </si>
  <si>
    <t>https://github.com/pytorch/pytorch/issues/33562</t>
  </si>
  <si>
    <t>RNNs do not have gradients while using DataParallel in 1.4.0</t>
  </si>
  <si>
    <t>shaanchandra</t>
  </si>
  <si>
    <t>high priority|module: nn|module: rnn|triaged|module: data parallel</t>
  </si>
  <si>
    <t>https://github.com/pytorch/pytorch/issues/33552</t>
  </si>
  <si>
    <t>MultiStepLR is broken with .step(epoch=xyz)</t>
  </si>
  <si>
    <t>alsrgv</t>
  </si>
  <si>
    <t>https://github.com/pytorch/pytorch/issues/33229</t>
  </si>
  <si>
    <t>CUDA's `cat` implementation doesn't support memory_format</t>
  </si>
  <si>
    <t>https://github.com/pytorch/pytorch/issues/34084</t>
  </si>
  <si>
    <t>CuDNN backend not available in nightly (20200205)</t>
  </si>
  <si>
    <t>Evpok</t>
  </si>
  <si>
    <t>high priority|module: binaries|triaged|small</t>
  </si>
  <si>
    <t>https://github.com/pytorch/pytorch/issues/33016</t>
  </si>
  <si>
    <t>tensor._copy should not copy when src and dst point to the same memory</t>
  </si>
  <si>
    <t>msbaines</t>
  </si>
  <si>
    <t>module: internals|module: cuda|triaged|enhancement</t>
  </si>
  <si>
    <t>https://github.com/pytorch/pytorch/issues/34525</t>
  </si>
  <si>
    <t>the example program using libtorch is not linked against torch_cuda when USE_CUDA is ON</t>
  </si>
  <si>
    <t>high priority|module: build|module: windows|module: cuda|triaged</t>
  </si>
  <si>
    <t>https://github.com/pytorch/pytorch/issues/31611</t>
  </si>
  <si>
    <t>baddbmm(c, a, b) forgets to add c when a @ b inner dimension is empty</t>
  </si>
  <si>
    <t>https://github.com/pytorch/pytorch/issues/33467</t>
  </si>
  <si>
    <t>max_pool2d doesn't check if input is contiguous: max_pool2d_with_indices_out_cuda_frame failed with error code 0 with specific inputs</t>
  </si>
  <si>
    <t>fanbeatsman</t>
  </si>
  <si>
    <t>high priority|module: bootcamp|module: cuda|triaged|small</t>
  </si>
  <si>
    <t>https://github.com/pytorch/pytorch/issues/33988</t>
  </si>
  <si>
    <t>`max_pool2d` fails with channels_last and specific shapes.</t>
  </si>
  <si>
    <t>https://github.com/pytorch/pytorch/issues/34083</t>
  </si>
  <si>
    <t>Migrate `max` from the TH to Aten (CPU)</t>
  </si>
  <si>
    <t>https://github.com/pytorch/pytorch/issues/24728</t>
  </si>
  <si>
    <t>Inconsistent behavior of zeros in certain operations with memory_format=channels_last</t>
  </si>
  <si>
    <t>https://github.com/pytorch/pytorch/issues/33197</t>
  </si>
  <si>
    <t>Conv3d backward occasionally got wrong results on CPU</t>
  </si>
  <si>
    <t>pinzhenx</t>
  </si>
  <si>
    <t>module: convolution|triaged|module: multithreading</t>
  </si>
  <si>
    <t>https://github.com/pytorch/pytorch/issues/34344</t>
  </si>
  <si>
    <t>Nightly builds for cp38 missing for non-windows targets</t>
  </si>
  <si>
    <t>releng|triaged</t>
  </si>
  <si>
    <t>https://github.com/pytorch/pytorch/issues/34727</t>
  </si>
  <si>
    <t>torch.distributions.Categorical.sample uses unnecessary huge amount of memory</t>
  </si>
  <si>
    <t>jjabo</t>
  </si>
  <si>
    <t>module: performance|module: distributions|triaged</t>
  </si>
  <si>
    <t>https://github.com/pytorch/pytorch/issues/34714</t>
  </si>
  <si>
    <t>SqueezeNet fails on Volta + Channels Last</t>
  </si>
  <si>
    <t>module: cudnn|triaged|module: memory format</t>
  </si>
  <si>
    <t>https://github.com/pytorch/pytorch/issues/34736</t>
  </si>
  <si>
    <t>Notify workers of failure of distributed backward pass</t>
  </si>
  <si>
    <t>module: autograd|triaged|better-engineering|module: rpc</t>
  </si>
  <si>
    <t>https://github.com/pytorch/pytorch/issues/27643</t>
  </si>
  <si>
    <t>torch.cat is moving Tensors across devices silently</t>
  </si>
  <si>
    <t>high priority|triage review|module: cuda|triaged</t>
  </si>
  <si>
    <t>https://github.com/pytorch/pytorch/issues/35045</t>
  </si>
  <si>
    <t>Unable to load nvprof trace</t>
  </si>
  <si>
    <t>high priority|triaged|oncall: profiler</t>
  </si>
  <si>
    <t>https://github.com/pytorch/pytorch/issues/33986</t>
  </si>
  <si>
    <t>Multidimensional CUDA irfft modifies input</t>
  </si>
  <si>
    <t>ar4</t>
  </si>
  <si>
    <t>high priority|module: cuda|triaged|module: numpy</t>
  </si>
  <si>
    <t>https://github.com/pytorch/pytorch/issues/34551</t>
  </si>
  <si>
    <t>`JitTest.ADFormulas` fails intermittently</t>
  </si>
  <si>
    <t>https://github.com/pytorch/pytorch/issues/35195</t>
  </si>
  <si>
    <t>[docs] torch.onnx.export docs contains two descriptions for example_outputs arg</t>
  </si>
  <si>
    <t>module: docs|triaged|module: doc infra</t>
  </si>
  <si>
    <t>https://github.com/pytorch/pytorch/issues/31678</t>
  </si>
  <si>
    <t>Migrate `diag` from the TH to Aten (CPU)</t>
  </si>
  <si>
    <t>https://github.com/pytorch/pytorch/issues/24689</t>
  </si>
  <si>
    <t>Topk backward twice (the second input is NAN) to trigger cuda assert.</t>
  </si>
  <si>
    <t>zjjMaiMai</t>
  </si>
  <si>
    <t>https://github.com/pytorch/pytorch/issues/34191</t>
  </si>
  <si>
    <t>[Discussion] Implement sth like torch_global_deps on Windows</t>
  </si>
  <si>
    <t>https://github.com/pytorch/pytorch/issues/35358</t>
  </si>
  <si>
    <t>[RuntimeError] copy_() : CUDA error: unspecified launch failure</t>
  </si>
  <si>
    <t>module: cuda|triaged|module: complex</t>
  </si>
  <si>
    <t>https://github.com/pytorch/pytorch/issues/35225</t>
  </si>
  <si>
    <t>Migrate `set_` from the TH to Aten (CPU)</t>
  </si>
  <si>
    <t>high priority|triaged|module: porting|module: complex|better-engineering</t>
  </si>
  <si>
    <t>https://github.com/pytorch/pytorch/issues/24759</t>
  </si>
  <si>
    <t>[jit][script] Support namedtuples from other files</t>
  </si>
  <si>
    <t>https://github.com/pytorch/pytorch/issues/29035</t>
  </si>
  <si>
    <t>torch.rfft returns NaNs for some half precision CUDA inputs</t>
  </si>
  <si>
    <t>SamPruden</t>
  </si>
  <si>
    <t>module: cuda|triaged|module: NaNs and Infs|module: half</t>
  </si>
  <si>
    <t>https://github.com/pytorch/pytorch/issues/33485</t>
  </si>
  <si>
    <t>Tensor length mismatch in index_put_ with torch.uint8 indices</t>
  </si>
  <si>
    <t>high priority|triaged|module: advanced indexing</t>
  </si>
  <si>
    <t>https://github.com/pytorch/pytorch/issues/33751</t>
  </si>
  <si>
    <t>SparseTensor multiplication with 1D vector</t>
  </si>
  <si>
    <t>ryan112358</t>
  </si>
  <si>
    <t>module: sparse|triaged|enhancement|small</t>
  </si>
  <si>
    <t>https://github.com/pytorch/pytorch/issues/21266</t>
  </si>
  <si>
    <t>grid_sample returns corrupted tensor when grid.max() and grid.min() has huge difference</t>
  </si>
  <si>
    <t>KoykL</t>
  </si>
  <si>
    <t>https://github.com/pytorch/pytorch/issues/35202</t>
  </si>
  <si>
    <t>`TestAutograd.test_leaky_relu_inplace_with_neg_slope` fails intermittently on Rocm</t>
  </si>
  <si>
    <t>high priority|triage review|triaged|module: flaky-tests</t>
  </si>
  <si>
    <t>https://github.com/pytorch/pytorch/issues/35689</t>
  </si>
  <si>
    <t>libTorch version not matching checked out version when building with build_libtorch.py</t>
  </si>
  <si>
    <t>ksasso1028</t>
  </si>
  <si>
    <t>https://github.com/pytorch/pytorch/issues/35210</t>
  </si>
  <si>
    <t>torch.add gives incorrect result for combination of complex and float input</t>
  </si>
  <si>
    <t>https://github.com/pytorch/pytorch/issues/35675</t>
  </si>
  <si>
    <t>JIT NoneType object crashes on comparison</t>
  </si>
  <si>
    <t>https://github.com/pytorch/pytorch/issues/35778</t>
  </si>
  <si>
    <t>Consolidate RpcAgent and ProcessGroupAgent running atomic variables.</t>
  </si>
  <si>
    <t>triaged|better-engineering|module: rpc</t>
  </si>
  <si>
    <t>https://github.com/pytorch/pytorch/issues/32963</t>
  </si>
  <si>
    <t>Complex exponential unexpected behaviour</t>
  </si>
  <si>
    <t>PanTheRiceMan</t>
  </si>
  <si>
    <t>https://github.com/pytorch/pytorch/issues/35532</t>
  </si>
  <si>
    <t>Numerical problems with torch.nn.functional.kl_div</t>
  </si>
  <si>
    <t>superRookie007</t>
  </si>
  <si>
    <t>https://github.com/pytorch/pytorch/issues/32520</t>
  </si>
  <si>
    <t>Delete as_variable_ref</t>
  </si>
  <si>
    <t>module: bootcamp|triaged</t>
  </si>
  <si>
    <t>https://github.com/pytorch/pytorch/issues/34895</t>
  </si>
  <si>
    <t>Failing to replicate model on MultipleGPUs</t>
  </si>
  <si>
    <t>mujtabaasif</t>
  </si>
  <si>
    <t>high priority|triaged|module: data parallel</t>
  </si>
  <si>
    <t>https://github.com/pytorch/pytorch/issues/35470</t>
  </si>
  <si>
    <t>Crash when creating a tensor from a tensor on a different device</t>
  </si>
  <si>
    <t>Sun694</t>
  </si>
  <si>
    <t>high priority|module: crash|module: error checking|triaged|small</t>
  </si>
  <si>
    <t>https://github.com/pytorch/pytorch/issues/36045</t>
  </si>
  <si>
    <t>_grad_input_padding does not consider the dilation.</t>
  </si>
  <si>
    <t>ozzzp</t>
  </si>
  <si>
    <t>module: autograd|module: nn|triaged|actionable|fixathon</t>
  </si>
  <si>
    <t>https://github.com/pytorch/pytorch/issues/16012</t>
  </si>
  <si>
    <t>Migrate `masked_select` from TH to ATen (CUDA)</t>
  </si>
  <si>
    <t>https://github.com/pytorch/pytorch/issues/33054</t>
  </si>
  <si>
    <t>masked_fill not implemented for complex</t>
  </si>
  <si>
    <t>https://github.com/pytorch/pytorch/issues/36322</t>
  </si>
  <si>
    <t>torch.jit.ignore messes with buffer device placement</t>
  </si>
  <si>
    <t>nlgranger</t>
  </si>
  <si>
    <t>https://github.com/pytorch/pytorch/issues/28280</t>
  </si>
  <si>
    <t>Low cache hit count for conda builds on Windows</t>
  </si>
  <si>
    <t>https://github.com/pytorch/pytorch/issues/36381</t>
  </si>
  <si>
    <t>Intermittent hang in BuildLivenessSets after test_svd_cuda_float64 on CUDA 10.1 configurations</t>
  </si>
  <si>
    <t>high priority|triage review|oncall: jit|triaged|module: flaky-tests</t>
  </si>
  <si>
    <t>https://github.com/pytorch/pytorch/issues/36434</t>
  </si>
  <si>
    <t>SummaryWriter `add_hparams` requires both arguments</t>
  </si>
  <si>
    <t>Borda</t>
  </si>
  <si>
    <t>https://github.com/pytorch/pytorch/issues/30943</t>
  </si>
  <si>
    <t>pytorch_bazel_test doesn't report test failures in console</t>
  </si>
  <si>
    <t>https://github.com/pytorch/pytorch/issues/36595</t>
  </si>
  <si>
    <t>Update the MSVC toolchain for Windows release CIs</t>
  </si>
  <si>
    <t>module: windows|module: ci|triaged</t>
  </si>
  <si>
    <t>https://github.com/pytorch/pytorch/issues/36145</t>
  </si>
  <si>
    <t>[quant] QuantizedCUDA</t>
  </si>
  <si>
    <t>alnfedorov</t>
  </si>
  <si>
    <t>https://github.com/pytorch/pytorch/issues/30813</t>
  </si>
  <si>
    <t>nn.Linear with empty tensor backward error (CUDA)</t>
  </si>
  <si>
    <t>lsrock1</t>
  </si>
  <si>
    <t>module: nn|triaged|module: derivatives</t>
  </si>
  <si>
    <t>https://github.com/pytorch/pytorch/issues/34202</t>
  </si>
  <si>
    <t>Documentation of LU Decomposition</t>
  </si>
  <si>
    <t>https://github.com/pytorch/pytorch/issues/36752</t>
  </si>
  <si>
    <t>Disable progress bar in clang-format CI check</t>
  </si>
  <si>
    <t>module: ci|triaged|enhancement</t>
  </si>
  <si>
    <t>https://github.com/pytorch/pytorch/issues/36949</t>
  </si>
  <si>
    <t>Some operations crash autograd if parameter size is changed.</t>
  </si>
  <si>
    <t>https://github.com/pytorch/pytorch/issues/33941</t>
  </si>
  <si>
    <t>`Tensor.exponential_(0)` incorrectly gives a Tensor full of 0's</t>
  </si>
  <si>
    <t>triaged|module: regression</t>
  </si>
  <si>
    <t>https://github.com/pytorch/pytorch/issues/36798</t>
  </si>
  <si>
    <t>torch.pow generates incorrect result for a vectorized op for complex dtype</t>
  </si>
  <si>
    <t>https://github.com/pytorch/pytorch/issues/36730</t>
  </si>
  <si>
    <t>Incorrect scalar rdiv output for complex tensors</t>
  </si>
  <si>
    <t>triaged|module: complex|module: type promotion</t>
  </si>
  <si>
    <t>https://github.com/pytorch/pytorch/issues/36671</t>
  </si>
  <si>
    <t>Migrate `cosh` and `cosh_` from the TH to Aten (CUDA)</t>
  </si>
  <si>
    <t>https://github.com/pytorch/pytorch/issues/24546</t>
  </si>
  <si>
    <t>`torch.cat` should do type promotion</t>
  </si>
  <si>
    <t>z-a-f</t>
  </si>
  <si>
    <t>triaged|module: numpy|module: type promotion</t>
  </si>
  <si>
    <t>https://github.com/pytorch/pytorch/issues/35014</t>
  </si>
  <si>
    <t>Migrate `mv` from the TH to Aten (CUDA)</t>
  </si>
  <si>
    <t>https://github.com/pytorch/pytorch/issues/24605</t>
  </si>
  <si>
    <t>Migrate `tanh` and `tanh_` from the TH to Aten (CUDA)</t>
  </si>
  <si>
    <t>https://github.com/pytorch/pytorch/issues/24642</t>
  </si>
  <si>
    <t>JIT: int(str) fails</t>
  </si>
  <si>
    <t>oncall: jit|triaged|enhancement</t>
  </si>
  <si>
    <t>driazati|vishwakftw</t>
  </si>
  <si>
    <t>https://github.com/pytorch/pytorch/issues/35948</t>
  </si>
  <si>
    <t>Runtime Error adding bool and complex tensors</t>
  </si>
  <si>
    <t>https://github.com/pytorch/pytorch/issues/36057</t>
  </si>
  <si>
    <t>Cannot torch.save replicated modules with v1.5</t>
  </si>
  <si>
    <t>high priority|triage review|module: cuda|module: serialization|triaged|module: regression|module: data parallel</t>
  </si>
  <si>
    <t>https://github.com/pytorch/pytorch/issues/37182</t>
  </si>
  <si>
    <t>clang 9 segfaults when trying to compile PyTorch</t>
  </si>
  <si>
    <t>skn123</t>
  </si>
  <si>
    <t>https://github.com/pytorch/pytorch/issues/30584</t>
  </si>
  <si>
    <t>Non deterministic test failure in test/test_autograd.py test_profiler</t>
  </si>
  <si>
    <t>jessebrizzi</t>
  </si>
  <si>
    <t>https://github.com/pytorch/pytorch/issues/37248</t>
  </si>
  <si>
    <t>[doc] Part of the JIT code is not highlighted</t>
  </si>
  <si>
    <t>oncall: jit|module: docs|triaged</t>
  </si>
  <si>
    <t>https://github.com/pytorch/pytorch/issues/36216</t>
  </si>
  <si>
    <t>argmax and argmin ops return the random number for scalar tensor when specifying dim</t>
  </si>
  <si>
    <t>stu1130</t>
  </si>
  <si>
    <t>high priority|triaged|module: regression</t>
  </si>
  <si>
    <t>https://github.com/pytorch/pytorch/issues/37084</t>
  </si>
  <si>
    <t>Migrate `cos` and `cos_` from the TH to Aten (CUDA)</t>
  </si>
  <si>
    <t>https://github.com/pytorch/pytorch/issues/24545</t>
  </si>
  <si>
    <t>Valgrind reports uninitialized value in function schema parsing</t>
  </si>
  <si>
    <t>https://github.com/pytorch/pytorch/issues/37117</t>
  </si>
  <si>
    <t>Pytorch build from source with clang9</t>
  </si>
  <si>
    <t>https://github.com/pytorch/pytorch/issues/36676</t>
  </si>
  <si>
    <t>Migrate `scatter` and `scatter_` from the TH to Aten (CUDA)</t>
  </si>
  <si>
    <t>nikitaved|v0dro</t>
  </si>
  <si>
    <t>https://github.com/pytorch/pytorch/issues/24621</t>
  </si>
  <si>
    <t>torch.utils.tensorboard.writer.SummaryWriter.add_graph missing documentation</t>
  </si>
  <si>
    <t>module: docs|triaged|module: tensorboard</t>
  </si>
  <si>
    <t>https://github.com/pytorch/pytorch/issues/37415</t>
  </si>
  <si>
    <t>Inconsistency between torch.abs() and np.absolute() for complex tensors</t>
  </si>
  <si>
    <t>good first issue|triaged|module: complex|module: numpy</t>
  </si>
  <si>
    <t>https://github.com/pytorch/pytorch/issues/33567</t>
  </si>
  <si>
    <t>torch.isfinite() doesn't work for fp16 on CPU</t>
  </si>
  <si>
    <t>kit1980</t>
  </si>
  <si>
    <t>triaged|module: half</t>
  </si>
  <si>
    <t>https://github.com/pytorch/pytorch/issues/37111</t>
  </si>
  <si>
    <t>Add TracedModule attribute for the constants table</t>
  </si>
  <si>
    <t>ifeherva</t>
  </si>
  <si>
    <t>triage review|oncall: jit|module: bootcamp|triaged|enhancement</t>
  </si>
  <si>
    <t>https://github.com/pytorch/pytorch/issues/36625</t>
  </si>
  <si>
    <t>Migrate `tan` and `tan_` from the TH to Aten (CUDA)</t>
  </si>
  <si>
    <t>https://github.com/pytorch/pytorch/issues/24641</t>
  </si>
  <si>
    <t>Gradient update of a sparse matrix results in a memory leak</t>
  </si>
  <si>
    <t>romanpogodin</t>
  </si>
  <si>
    <t>high priority|module: sparse|module: autograd|module: memory usage|triaged</t>
  </si>
  <si>
    <t>https://github.com/pytorch/pytorch/issues/34964</t>
  </si>
  <si>
    <t>Scalar cuda Tensors are automatically moved to different device</t>
  </si>
  <si>
    <t>https://github.com/pytorch/pytorch/issues/33870</t>
  </si>
  <si>
    <t>TorchScript python_print inlining/un-inlining changes semantics on save+load</t>
  </si>
  <si>
    <t>https://github.com/pytorch/pytorch/issues/35565</t>
  </si>
  <si>
    <t>Delete zero_dim_dispatch_when_scalar</t>
  </si>
  <si>
    <t>high priority|triaged|module: porting|small|better-engineering</t>
  </si>
  <si>
    <t>https://github.com/pytorch/pytorch/issues/33094</t>
  </si>
  <si>
    <t>Unstable softmax trace when exporting to onnx</t>
  </si>
  <si>
    <t>Enolerobotti</t>
  </si>
  <si>
    <t>https://github.com/pytorch/pytorch/issues/34585</t>
  </si>
  <si>
    <t>Hooks don't propagate error, try to call __name__</t>
  </si>
  <si>
    <t>Ge0rges</t>
  </si>
  <si>
    <t>https://github.com/pytorch/pytorch/issues/37672</t>
  </si>
  <si>
    <t>Migrate `clamp` and `clamp_` from the TH to Aten (CUDA)</t>
  </si>
  <si>
    <t>agolynski</t>
  </si>
  <si>
    <t>https://github.com/pytorch/pytorch/issues/24544</t>
  </si>
  <si>
    <t>Migrate `erf` and `erf_` from the TH to Aten (CUDA)</t>
  </si>
  <si>
    <t>https://github.com/pytorch/pytorch/issues/24558</t>
  </si>
  <si>
    <t>torch.cdist produces nan gradients in Pytorch 1.5, but not Pytorch 1.4</t>
  </si>
  <si>
    <t>brianhhu</t>
  </si>
  <si>
    <t>high priority|module: numerical-stability|module: internals|triaged|module: vision|module: regression</t>
  </si>
  <si>
    <t>https://github.com/pytorch/pytorch/issues/37154</t>
  </si>
  <si>
    <t>torch.isclose is not implemented for cpu half tensors</t>
  </si>
  <si>
    <t>triaged|enhancement|module: half</t>
  </si>
  <si>
    <t>https://github.com/pytorch/pytorch/issues/36451</t>
  </si>
  <si>
    <t>Broken link from "Contribution Guide" to "Governance"</t>
  </si>
  <si>
    <t>mathemage</t>
  </si>
  <si>
    <t>https://github.com/pytorch/pytorch/issues/37716</t>
  </si>
  <si>
    <t>[JIT] Bug with indexing when passing lists instead of tensors</t>
  </si>
  <si>
    <t>efaust</t>
  </si>
  <si>
    <t>https://github.com/pytorch/pytorch/issues/18616</t>
  </si>
  <si>
    <t>CUBLAS_STATUS_EXECUTION_FAILED for ConvTranspose2d backward with FP16 inputs</t>
  </si>
  <si>
    <t>high priority|module: dependency bug|triaged|module: cublas</t>
  </si>
  <si>
    <t>https://github.com/pytorch/pytorch/issues/37157</t>
  </si>
  <si>
    <t>Optimizer incorrect typing annotation</t>
  </si>
  <si>
    <t>utikeev</t>
  </si>
  <si>
    <t>https://github.com/pytorch/pytorch/issues/23731</t>
  </si>
  <si>
    <t>Segmentation fault when calling eig() on an tensor with nan values.</t>
  </si>
  <si>
    <t>kunalmenda</t>
  </si>
  <si>
    <t>module: crash|triaged|module: NaNs and Infs</t>
  </si>
  <si>
    <t>cpaulse</t>
  </si>
  <si>
    <t>https://github.com/pytorch/pytorch/issues/37499</t>
  </si>
  <si>
    <t>GCC 5.5 compilation error on master</t>
  </si>
  <si>
    <t>oncall: jit|module: build|triaged</t>
  </si>
  <si>
    <t>https://github.com/pytorch/pytorch/issues/38111</t>
  </si>
  <si>
    <t>Merge rpc.Future and rpc._pyFuture in torch.distributed.rpc package</t>
  </si>
  <si>
    <t>https://github.com/pytorch/pytorch/issues/34999</t>
  </si>
  <si>
    <t>Bad performance with python threads</t>
  </si>
  <si>
    <t>SSS135</t>
  </si>
  <si>
    <t>high priority|module: performance|triaged|module: multithreading|has workaround</t>
  </si>
  <si>
    <t>https://github.com/pytorch/pytorch/issues/37259</t>
  </si>
  <si>
    <t>torch.jit.script segfault</t>
  </si>
  <si>
    <t>https://github.com/pytorch/pytorch/issues/37530</t>
  </si>
  <si>
    <t>from_dlpack multiprocess CUDA error</t>
  </si>
  <si>
    <t>Mmdixon</t>
  </si>
  <si>
    <t>module: cuda|triaged|has workaround</t>
  </si>
  <si>
    <t>https://github.com/pytorch/pytorch/issues/36594</t>
  </si>
  <si>
    <t>Seemingly unused functions of TH: THDiskFile.h</t>
  </si>
  <si>
    <t>https://github.com/pytorch/pytorch/issues/36996</t>
  </si>
  <si>
    <t>Missing arg in documentation</t>
  </si>
  <si>
    <t>danpovey</t>
  </si>
  <si>
    <t>https://github.com/pytorch/pytorch/issues/37752</t>
  </si>
  <si>
    <t>feature_alpha_dropout is not documented</t>
  </si>
  <si>
    <t>https://github.com/pytorch/pytorch/issues/37436</t>
  </si>
  <si>
    <t>Implement torch.pow on cuda for complex dtypes</t>
  </si>
  <si>
    <t>https://github.com/pytorch/pytorch/issues/36744</t>
  </si>
  <si>
    <t>Migrate `atan` and `atan_` from the TH to Aten (CUDA)</t>
  </si>
  <si>
    <t>https://github.com/pytorch/pytorch/issues/24538</t>
  </si>
  <si>
    <t>median with float64, lot of nans, and dim=1 returns random results in CUDA</t>
  </si>
  <si>
    <t>Heerozh</t>
  </si>
  <si>
    <t>high priority|module: cuda|triaged|module: NaNs and Infs</t>
  </si>
  <si>
    <t>https://github.com/pytorch/pytorch/issues/38018</t>
  </si>
  <si>
    <t>Port torch/csrc/jit/runtime/register_distributed_ops.cpp to new operator registration API</t>
  </si>
  <si>
    <t>xush6528|RockingJavaBean</t>
  </si>
  <si>
    <t>https://github.com/pytorch/pytorch/issues/37579</t>
  </si>
  <si>
    <t>torch.multinomial behaves abnormally with CUDA tensor</t>
  </si>
  <si>
    <t>mengyangniu</t>
  </si>
  <si>
    <t>https://github.com/pytorch/pytorch/issues/37403</t>
  </si>
  <si>
    <t>Migrate `exp` and `exp_` from the TH to Aten (CUDA)</t>
  </si>
  <si>
    <t>https://github.com/pytorch/pytorch/issues/24561</t>
  </si>
  <si>
    <t>Migrate `erfc` and `erfc_` from the TH to Aten (CUDA)</t>
  </si>
  <si>
    <t>https://github.com/pytorch/pytorch/issues/24559</t>
  </si>
  <si>
    <t>Tensor.is_nonzero is undocumented</t>
  </si>
  <si>
    <t>https://github.com/pytorch/pytorch/issues/37438</t>
  </si>
  <si>
    <t>torch.remainder gives a remainder larger than the divisor</t>
  </si>
  <si>
    <t>KeAWang</t>
  </si>
  <si>
    <t>high priority|module: numerical-stability|triaged</t>
  </si>
  <si>
    <t>https://github.com/pytorch/pytorch/issues/37743</t>
  </si>
  <si>
    <t>Float overflow in torch.remainder</t>
  </si>
  <si>
    <t>mnoukhov</t>
  </si>
  <si>
    <t>https://github.com/pytorch/pytorch/issues/24861</t>
  </si>
  <si>
    <t>Circular padding in Conv2d applies padding across the wrong dimension (regression from 1.4)</t>
  </si>
  <si>
    <t>aman-tiwari</t>
  </si>
  <si>
    <t>high priority|module: convolution|triaged|module: regression</t>
  </si>
  <si>
    <t>https://github.com/pytorch/pytorch/issues/37844</t>
  </si>
  <si>
    <t>[jit] `@staticmethod`s retrieved from `self` don't work</t>
  </si>
  <si>
    <t>oncall: jit|triaged|small</t>
  </si>
  <si>
    <t>https://github.com/pytorch/pytorch/issues/30755</t>
  </si>
  <si>
    <t>at::native::copy_impl causes a SegFault if iter.device_type(1) == kHIP</t>
  </si>
  <si>
    <t>module: rocm|triaged</t>
  </si>
  <si>
    <t>https://github.com/pytorch/pytorch/issues/37819</t>
  </si>
  <si>
    <t>nn.functional.upsample `scale_factor` parameter description makes no sense</t>
  </si>
  <si>
    <t>https://github.com/pytorch/pytorch/issues/38334</t>
  </si>
  <si>
    <t>Future callbacks in RPC should capture and restore autograd context id</t>
  </si>
  <si>
    <t>high priority|triaged|module: rpc</t>
  </si>
  <si>
    <t>https://github.com/pytorch/pytorch/issues/38439</t>
  </si>
  <si>
    <t>[jit] `index_put_` on a tensor slice with the element type does not work</t>
  </si>
  <si>
    <t>jansel</t>
  </si>
  <si>
    <t>https://github.com/pytorch/pytorch/issues/27493</t>
  </si>
  <si>
    <t>Implement tanh_backward for complex dtypes</t>
  </si>
  <si>
    <t>https://github.com/pytorch/pytorch/issues/37701</t>
  </si>
  <si>
    <t>[JIT][to_backend] Move code that is not related to the user-facing API out of `jit/backends/backend.h`</t>
  </si>
  <si>
    <t>oncall: jit|module: bootcamp|triaged</t>
  </si>
  <si>
    <t>https://github.com/pytorch/pytorch/issues/38431</t>
  </si>
  <si>
    <t>Profiler: Discrepancy between `prof.__str__()` and `prof.table()`</t>
  </si>
  <si>
    <t>ShawnZhong</t>
  </si>
  <si>
    <t>triaged|oncall: profiler</t>
  </si>
  <si>
    <t>https://github.com/pytorch/pytorch/issues/37500</t>
  </si>
  <si>
    <t>check-doxygen.sh suppress stderr output even when the command fails</t>
  </si>
  <si>
    <t>module: docs|triaged|better-engineering</t>
  </si>
  <si>
    <t>https://github.com/pytorch/pytorch/issues/36974</t>
  </si>
  <si>
    <t>check-doxygen.sh must be run from docs/cpp/source directory</t>
  </si>
  <si>
    <t>https://github.com/pytorch/pytorch/issues/36975</t>
  </si>
  <si>
    <t>clip_grad_norm_ fails when parameters are on different devices (1.5 regression)</t>
  </si>
  <si>
    <t>high priority|module: multi-gpu|module: cuda|triaged|module: regression</t>
  </si>
  <si>
    <t>https://github.com/pytorch/pytorch/issues/38605</t>
  </si>
  <si>
    <t>Can you add an overloaded operator &amp;,|,^ to a libtorch tensor</t>
  </si>
  <si>
    <t>williamlzw</t>
  </si>
  <si>
    <t>https://github.com/pytorch/pytorch/issues/38546</t>
  </si>
  <si>
    <t>Migrate `gather` from the TH to Aten (CUDA)</t>
  </si>
  <si>
    <t>https://github.com/pytorch/pytorch/issues/24567</t>
  </si>
  <si>
    <t>torch.gather doesn't work for complex tensors</t>
  </si>
  <si>
    <t>https://github.com/pytorch/pytorch/issues/36340</t>
  </si>
  <si>
    <t>LocalFileSystem' object has no attribute 'makedirs'</t>
  </si>
  <si>
    <t>nkalavak</t>
  </si>
  <si>
    <t>high priority|triaged|module: tensorboard|oncall: visualization</t>
  </si>
  <si>
    <t>sanekmelnikov|peterbell10</t>
  </si>
  <si>
    <t>https://github.com/pytorch/pytorch/issues/34028</t>
  </si>
  <si>
    <t>Migrate `scatter_add_` from the TH to Aten (CUDA)</t>
  </si>
  <si>
    <t>https://github.com/pytorch/pytorch/issues/24622</t>
  </si>
  <si>
    <t>gradcheck does not work for self-overlapping inputs</t>
  </si>
  <si>
    <t>https://github.com/pytorch/pytorch/issues/38586</t>
  </si>
  <si>
    <t>LogCumsumExp</t>
  </si>
  <si>
    <t>module: bootcamp|feature|good first issue|triaged</t>
  </si>
  <si>
    <t>https://github.com/pytorch/pytorch/issues/26411</t>
  </si>
  <si>
    <t>Functions with multiline signature not displayed properly in docs</t>
  </si>
  <si>
    <t>https://github.com/pytorch/pytorch/issues/38694</t>
  </si>
  <si>
    <t>[docs] torch._C.Generator - strange user-facing class name</t>
  </si>
  <si>
    <t>https://github.com/pytorch/pytorch/issues/26528</t>
  </si>
  <si>
    <t>PyTorch 1.4 ONNX Producer Version Mismatch</t>
  </si>
  <si>
    <t>rmccorm4</t>
  </si>
  <si>
    <t>high priority|module: onnx|triaged|small</t>
  </si>
  <si>
    <t>https://github.com/pytorch/pytorch/issues/32561</t>
  </si>
  <si>
    <t>ENH: refactor onnx expecttests</t>
  </si>
  <si>
    <t>module: onnx|module: tests|triaged</t>
  </si>
  <si>
    <t>https://github.com/pytorch/pytorch/issues/38545</t>
  </si>
  <si>
    <t>load_state_dict_from_url() download location inconsistency</t>
  </si>
  <si>
    <t>valgur</t>
  </si>
  <si>
    <t>https://github.com/pytorch/pytorch/issues/38401</t>
  </si>
  <si>
    <t>If .to() is called on nn.Parameter, it returns a tensor.</t>
  </si>
  <si>
    <t>VladislavZavadskyy</t>
  </si>
  <si>
    <t>module: nn|triaged|module: correctness (silent)</t>
  </si>
  <si>
    <t>https://github.com/pytorch/pytorch/issues/9303</t>
  </si>
  <si>
    <t>Adding and use `assertAllClose` API in our tests.</t>
  </si>
  <si>
    <t>https://github.com/pytorch/pytorch/issues/34096</t>
  </si>
  <si>
    <t>Migrate `max` from the TH to Aten (CUDA)</t>
  </si>
  <si>
    <t>https://github.com/pytorch/pytorch/issues/24594</t>
  </si>
  <si>
    <t>Max-over-dim is 2,000 times slower than max</t>
  </si>
  <si>
    <t>high priority|module: performance|triaged</t>
  </si>
  <si>
    <t>https://github.com/pytorch/pytorch/issues/36900</t>
  </si>
  <si>
    <t>Interpreter crashes if default args are not type-hinted in C++ TorchScript frontend</t>
  </si>
  <si>
    <t>lantiga</t>
  </si>
  <si>
    <t>https://github.com/pytorch/pytorch/issues/39020</t>
  </si>
  <si>
    <t>CUDA error: an illegal memory access was encountered when using output_padding in nn.ConvTranspose3d</t>
  </si>
  <si>
    <t>flysofast</t>
  </si>
  <si>
    <t>high priority|module: crash|module: cuda|module: error checking|module: convolution|triaged</t>
  </si>
  <si>
    <t>https://github.com/pytorch/pytorch/issues/32866</t>
  </si>
  <si>
    <t>wrong answer of argmax for big CPU tensors with dim=2</t>
  </si>
  <si>
    <t>high priority|triage review|module: cpu|triaged|module: correctness (silent)</t>
  </si>
  <si>
    <t>https://github.com/pytorch/pytorch/issues/38922</t>
  </si>
  <si>
    <t>a %= b not supported in TorchScript</t>
  </si>
  <si>
    <t>GrzegorzKarchNV</t>
  </si>
  <si>
    <t>https://github.com/pytorch/pytorch/issues/38336</t>
  </si>
  <si>
    <t>Missing code in 'Installing C++ distribution of Pytorch'</t>
  </si>
  <si>
    <t>Dudly01</t>
  </si>
  <si>
    <t>https://github.com/pytorch/pytorch/issues/39236</t>
  </si>
  <si>
    <t>Nondeterministic output from Optimizer.state_dict()</t>
  </si>
  <si>
    <t>aphedges</t>
  </si>
  <si>
    <t>https://github.com/pytorch/pytorch/issues/36831</t>
  </si>
  <si>
    <t>Implement torch.flip for complex numbers</t>
  </si>
  <si>
    <t>https://github.com/pytorch/pytorch/issues/37698</t>
  </si>
  <si>
    <t>Memory leak in MaxPool2d</t>
  </si>
  <si>
    <t>m-bula</t>
  </si>
  <si>
    <t>high priority|module: memory usage|triaged</t>
  </si>
  <si>
    <t>https://github.com/pytorch/pytorch/issues/32284</t>
  </si>
  <si>
    <t>Memory leak after OOM (maybe RRelu specific)</t>
  </si>
  <si>
    <t>high priority|module: cuda|module: memory usage|triaged</t>
  </si>
  <si>
    <t>https://github.com/pytorch/pytorch/issues/38966</t>
  </si>
  <si>
    <t>Seg fault using `as_strided`</t>
  </si>
  <si>
    <t>jraman</t>
  </si>
  <si>
    <t>https://github.com/pytorch/pytorch/issues/39281</t>
  </si>
  <si>
    <t>mypy error with reproducible code</t>
  </si>
  <si>
    <t>RMeli</t>
  </si>
  <si>
    <t>https://github.com/pytorch/pytorch/issues/38410</t>
  </si>
  <si>
    <t>Implementing deg2rad, rad2deg</t>
  </si>
  <si>
    <t>aayn</t>
  </si>
  <si>
    <t>https://github.com/pytorch/pytorch/issues/38372</t>
  </si>
  <si>
    <t>Switch `c10::optional&lt;ShapeSymbol&gt;` with just `ShapeSymbol`.</t>
  </si>
  <si>
    <t>https://github.com/pytorch/pytorch/issues/38411</t>
  </si>
  <si>
    <t>Rewrite documentation coverage tests</t>
  </si>
  <si>
    <t>module: docs|module: tests|triaged</t>
  </si>
  <si>
    <t>https://github.com/pytorch/pytorch/issues/37590</t>
  </si>
  <si>
    <t>torch.tensor([0.1, 999999999999999999999]) fails with "Overflow when unpacking double"</t>
  </si>
  <si>
    <t>triaged|enhancement|small</t>
  </si>
  <si>
    <t>https://github.com/pytorch/pytorch/issues/33111</t>
  </si>
  <si>
    <t>Parameter is not a valid type annotation on TorchScripted modules</t>
  </si>
  <si>
    <t>triage review|oncall: jit|module: bootcamp|triaged</t>
  </si>
  <si>
    <t>https://github.com/pytorch/pytorch/issues/38235</t>
  </si>
  <si>
    <t>Scatter is not checking that input and value type match</t>
  </si>
  <si>
    <t>triaged|module: correctness (silent)</t>
  </si>
  <si>
    <t>https://github.com/pytorch/pytorch/issues/38554</t>
  </si>
  <si>
    <t>[1.5.1] py3.6-devtoolset7-rocmrpm-centos7-build is failing on the 1.5. branch</t>
  </si>
  <si>
    <t>https://github.com/pytorch/pytorch/issues/39545</t>
  </si>
  <si>
    <t>Inconsistent handling of undefined Tensors in gradient formulas</t>
  </si>
  <si>
    <t>https://github.com/pytorch/pytorch/issues/33138</t>
  </si>
  <si>
    <t>Migrate `diag` from the TH to Aten (CUDA)</t>
  </si>
  <si>
    <t>https://github.com/pytorch/pytorch/issues/24549</t>
  </si>
  <si>
    <t>[ONNX] Bug: export LSTM/GRU crashed without bias term</t>
  </si>
  <si>
    <t>xyang619</t>
  </si>
  <si>
    <t>https://github.com/pytorch/pytorch/issues/34800</t>
  </si>
  <si>
    <t>Multinomial sampling without replacements is slow</t>
  </si>
  <si>
    <t>module: performance|triaged</t>
  </si>
  <si>
    <t>https://github.com/pytorch/pytorch/issues/39624</t>
  </si>
  <si>
    <t>DLL load failure when trying to `import torch` in a virtual python environment created by `venv`</t>
  </si>
  <si>
    <t>https://github.com/pytorch/pytorch/issues/39620</t>
  </si>
  <si>
    <t>Add arm64 third-party CI</t>
  </si>
  <si>
    <t>wangxiyuan</t>
  </si>
  <si>
    <t>https://github.com/pytorch/pytorch/issues/39558</t>
  </si>
  <si>
    <t>[JIT] Inferred Tensor string representation should include the fact that it is inferred</t>
  </si>
  <si>
    <t>https://github.com/pytorch/pytorch/issues/39449</t>
  </si>
  <si>
    <t>Refactor CUDA bernoulli_kernel by using uniform_and_transform</t>
  </si>
  <si>
    <t>triaged|module: random</t>
  </si>
  <si>
    <t>https://github.com/pytorch/pytorch/issues/39557</t>
  </si>
  <si>
    <t>[JIT] Finish Resolving Python Types By Value</t>
  </si>
  <si>
    <t>oncall: jit|module: bootcamp|triaged|large|medium</t>
  </si>
  <si>
    <t>https://github.com/pytorch/pytorch/issues/38728</t>
  </si>
  <si>
    <t>confusing definition of the var[x] in BatchNorm2D document</t>
  </si>
  <si>
    <t>wangyongjie-ntu</t>
  </si>
  <si>
    <t>https://github.com/pytorch/pytorch/issues/39330</t>
  </si>
  <si>
    <t>FileNotFoundError when importing on Windows 10 2004</t>
  </si>
  <si>
    <t>gan-lin</t>
  </si>
  <si>
    <t>https://github.com/pytorch/pytorch/issues/39734</t>
  </si>
  <si>
    <t>[JIT] Add test infra for checking that source ranges in error messages are in the right place</t>
  </si>
  <si>
    <t>oncall: jit|module: bootcamp|triaged|enhancement</t>
  </si>
  <si>
    <t>https://github.com/pytorch/pytorch/issues/38698</t>
  </si>
  <si>
    <t>Add custom request headers to torch.hub.download_url_to_file</t>
  </si>
  <si>
    <t>https://github.com/pytorch/pytorch/issues/39657</t>
  </si>
  <si>
    <t>Required some argument in dataloader for setting randomstate</t>
  </si>
  <si>
    <t>deeppatel4557</t>
  </si>
  <si>
    <t>https://github.com/pytorch/pytorch/issues/39572</t>
  </si>
  <si>
    <t>split &amp; chunk fail to register view relation</t>
  </si>
  <si>
    <t>https://github.com/pytorch/pytorch/issues/39976</t>
  </si>
  <si>
    <t>Replace CPU_tensor_apply1/CPU_tensor_apply2 with cpu_serial_kernel in bernoulli_kernel</t>
  </si>
  <si>
    <t>https://github.com/pytorch/pytorch/issues/39556</t>
  </si>
  <si>
    <t>Include AT_PARALLEL_OPENMP/AT_PARALLEL_NATIVE/AT_PARALLEL_NATIVE_TBB to ATen/Config.h</t>
  </si>
  <si>
    <t>https://github.com/pytorch/pytorch/issues/39471</t>
  </si>
  <si>
    <t>test_argminmax_large_axis_cuda is broken</t>
  </si>
  <si>
    <t>https://github.com/pytorch/pytorch/issues/39060</t>
  </si>
  <si>
    <t>Avoid modifying default process group in init_rpc</t>
  </si>
  <si>
    <t>triaged|enhancement|module: rpc</t>
  </si>
  <si>
    <t>https://github.com/pytorch/pytorch/issues/33583</t>
  </si>
  <si>
    <t>[JIT] Error accessing NamedTuple field by name in module's forward</t>
  </si>
  <si>
    <t>stas-sl</t>
  </si>
  <si>
    <t>https://github.com/pytorch/pytorch/issues/37668</t>
  </si>
  <si>
    <t>NaN handling in cuda nn.MaxPool3d</t>
  </si>
  <si>
    <t>turtleizzy</t>
  </si>
  <si>
    <t>https://github.com/pytorch/pytorch/issues/39846</t>
  </si>
  <si>
    <t>nn.FractionalMaxPooling on cuda does not propagate nans, and does not work for -inf-filled tensors</t>
  </si>
  <si>
    <t>https://github.com/pytorch/pytorch/issues/39044</t>
  </si>
  <si>
    <t>Consolidate RRef type class and RRef impl class</t>
  </si>
  <si>
    <t>zzzwen</t>
  </si>
  <si>
    <t>oncall: jit|triaged|module: rpc</t>
  </si>
  <si>
    <t>https://github.com/pytorch/pytorch/issues/35110</t>
  </si>
  <si>
    <t>Exception: Operator `conv2d` lost channels_last property</t>
  </si>
  <si>
    <t>quinor</t>
  </si>
  <si>
    <t>module: cudnn|module: cuda|triaged|module: memory format</t>
  </si>
  <si>
    <t>https://github.com/pytorch/pytorch/issues/37725</t>
  </si>
  <si>
    <t>Migrate `addr` and `addr_` from the TH to Aten (CUDA)</t>
  </si>
  <si>
    <t>https://github.com/pytorch/pytorch/issues/24536</t>
  </si>
  <si>
    <t>Migrate `addmm` and `addmm_` from the TH to Aten (CUDA)</t>
  </si>
  <si>
    <t>https://github.com/pytorch/pytorch/issues/24534</t>
  </si>
  <si>
    <t>Migrate `addbmm` and `addbmm_` from the TH to Aten (CUDA)</t>
  </si>
  <si>
    <t>https://github.com/pytorch/pytorch/issues/24533</t>
  </si>
  <si>
    <t>Migrate `std` from the TH to Aten (CPU)</t>
  </si>
  <si>
    <t>https://github.com/pytorch/pytorch/issues/24771</t>
  </si>
  <si>
    <t>Migrate `var` from the TH to Aten (CPU)</t>
  </si>
  <si>
    <t>https://github.com/pytorch/pytorch/issues/24782</t>
  </si>
  <si>
    <t>Migrate `_std` from the TH to Aten (CPU)</t>
  </si>
  <si>
    <t>https://github.com/pytorch/pytorch/issues/24676</t>
  </si>
  <si>
    <t>Migrate `std` from the TH to Aten (CUDA)</t>
  </si>
  <si>
    <t>https://github.com/pytorch/pytorch/issues/24639</t>
  </si>
  <si>
    <t>Migrate `_std` from the TH to Aten (CUDA)</t>
  </si>
  <si>
    <t>https://github.com/pytorch/pytorch/issues/24529</t>
  </si>
  <si>
    <t>Migrate `_var` from the TH to Aten (CPU)</t>
  </si>
  <si>
    <t>https://github.com/pytorch/pytorch/issues/24677</t>
  </si>
  <si>
    <t>Migrate `var` from the TH to Aten (CUDA)</t>
  </si>
  <si>
    <t>https://github.com/pytorch/pytorch/issues/24652</t>
  </si>
  <si>
    <t>Migrate `_var` from the TH to Aten (CUDA)</t>
  </si>
  <si>
    <t>https://github.com/pytorch/pytorch/issues/24530</t>
  </si>
  <si>
    <t>CUDA IPC garbage collection hangs when disposing of LSTMs</t>
  </si>
  <si>
    <t>module: multiprocessing|module: cuda|triaged|module: deadlock</t>
  </si>
  <si>
    <t>https://github.com/pytorch/pytorch/issues/25301</t>
  </si>
  <si>
    <t>Compile Error for .cu files when using libtorch (caused by nvcc flags)</t>
  </si>
  <si>
    <t>https://github.com/pytorch/pytorch/issues/31283</t>
  </si>
  <si>
    <t>autograd profiler with use_cuda=True has memory not released</t>
  </si>
  <si>
    <t>https://github.com/pytorch/pytorch/issues/38183</t>
  </si>
  <si>
    <t>[jit] inplace `_construct` RecursiveScriptModule</t>
  </si>
  <si>
    <t>suo|SplitInfinity</t>
  </si>
  <si>
    <t>https://github.com/pytorch/pytorch/issues/33912</t>
  </si>
  <si>
    <t>`torch.jit.trace_module`  documentation refers `example_inputs` as an argument.</t>
  </si>
  <si>
    <t>DNXie</t>
  </si>
  <si>
    <t>https://github.com/pytorch/pytorch/issues/39328</t>
  </si>
  <si>
    <t>Lack of AMP support for sparse gradients</t>
  </si>
  <si>
    <t>muchas</t>
  </si>
  <si>
    <t>module: sparse|module: cuda|triaged|module: half|actionable|module: amp (automated mixed precision)</t>
  </si>
  <si>
    <t>https://github.com/pytorch/pytorch/issues/35810</t>
  </si>
  <si>
    <t>Libtorch tensor.std(0) gets confused about which overload to use (expected vector, not scalar)</t>
  </si>
  <si>
    <t>BryanWBear</t>
  </si>
  <si>
    <t>high priority|module: bc-breaking|module: internals|module: cpp|triaged|has workaround</t>
  </si>
  <si>
    <t>https://github.com/pytorch/pytorch/issues/40287</t>
  </si>
  <si>
    <t>Sums of expanded and repeated tensors are different</t>
  </si>
  <si>
    <t>stefanopini</t>
  </si>
  <si>
    <t>https://github.com/pytorch/pytorch/issues/37234</t>
  </si>
  <si>
    <t>`torch.cuda.set_rng_state_all`  documentation refers `new_state` as an argument.</t>
  </si>
  <si>
    <t>module: docs|module: cuda|triaged</t>
  </si>
  <si>
    <t>https://github.com/pytorch/pytorch/issues/40239</t>
  </si>
  <si>
    <t>Inconsistent behavior of .reshape() and .flatten() in JIT</t>
  </si>
  <si>
    <t>kuynzereb</t>
  </si>
  <si>
    <t>https://github.com/pytorch/pytorch/issues/38555</t>
  </si>
  <si>
    <t>Migrate `dot` from the TH to Aten (CPU)</t>
  </si>
  <si>
    <t>https://github.com/pytorch/pytorch/issues/24692</t>
  </si>
  <si>
    <t>Combining libtorch C++ api with "pure" cuda code</t>
  </si>
  <si>
    <t>Niohori</t>
  </si>
  <si>
    <t>module: build|module: windows|module: cpp|triaged</t>
  </si>
  <si>
    <t>https://github.com/pytorch/pytorch/issues/40393</t>
  </si>
  <si>
    <t>Incorrect "self" keyword arguments in torch.__init__.pyi type hints</t>
  </si>
  <si>
    <t>MerHS</t>
  </si>
  <si>
    <t>https://github.com/pytorch/pytorch/issues/40223</t>
  </si>
  <si>
    <t>Saving Sliced Tensors writes entire unsliced Tensor</t>
  </si>
  <si>
    <t>khdlr</t>
  </si>
  <si>
    <t>module: docs|module: serialization|triaged|enhancement</t>
  </si>
  <si>
    <t>https://github.com/pytorch/pytorch/issues/40157</t>
  </si>
  <si>
    <t>member "torch::jit::detail::AttributePolicy::all_slots" may not be initialized</t>
  </si>
  <si>
    <t>triage review|oncall: jit|triaged</t>
  </si>
  <si>
    <t>https://github.com/pytorch/pytorch/issues/39394</t>
  </si>
  <si>
    <t>Sparse tensor persistency - error when loading</t>
  </si>
  <si>
    <t>HekpoMaH</t>
  </si>
  <si>
    <t>high priority|module: sparse|module: serialization|triaged</t>
  </si>
  <si>
    <t>https://github.com/pytorch/pytorch/issues/33439</t>
  </si>
  <si>
    <t>`.dim()` is not handled properly by the autograd codegen</t>
  </si>
  <si>
    <t>module: performance|module: autograd|triaged|enhancement|small|actionable</t>
  </si>
  <si>
    <t>https://github.com/pytorch/pytorch/issues/40701</t>
  </si>
  <si>
    <t>There is no interation between no_grad, enable_grad, set_grad_enabled</t>
  </si>
  <si>
    <t>Yura52</t>
  </si>
  <si>
    <t>https://github.com/pytorch/pytorch/issues/40158</t>
  </si>
  <si>
    <t>caffe2 `RoiAlignTest.CheckCPUGPUEqual` fails on Windows</t>
  </si>
  <si>
    <t>https://github.com/pytorch/pytorch/issues/35547</t>
  </si>
  <si>
    <t>Overflow when binary shifting negative integer tensors stored on CPU</t>
  </si>
  <si>
    <t>ValerianRey</t>
  </si>
  <si>
    <t>high priority|module: bc-breaking|module: cuda|module: cpu|triaged|module: numpy|module: correctness (silent)</t>
  </si>
  <si>
    <t>https://github.com/pytorch/pytorch/issues/40032</t>
  </si>
  <si>
    <t>pca_lowrank memory allocation</t>
  </si>
  <si>
    <t>eitanrich</t>
  </si>
  <si>
    <t>module: performance|triaged|enhancement</t>
  </si>
  <si>
    <t>https://github.com/pytorch/pytorch/issues/40768</t>
  </si>
  <si>
    <t>[typing] tensor.T is not typed</t>
  </si>
  <si>
    <t>https://github.com/pytorch/pytorch/issues/40658</t>
  </si>
  <si>
    <t>ModuleDict documentation misleadingly describes ordering of keys</t>
  </si>
  <si>
    <t>https://github.com/pytorch/pytorch/issues/40227</t>
  </si>
  <si>
    <t>NameError: name 'get_fail_msg' is not defined, in test_dataloader.test_proper_exit</t>
  </si>
  <si>
    <t>module: dataloader|module: tests|triaged</t>
  </si>
  <si>
    <t>https://github.com/pytorch/pytorch/issues/40744</t>
  </si>
  <si>
    <t>Weak symbols are resolved to the AVX version even on non-AVX machine</t>
  </si>
  <si>
    <t>high priority|module: build|module: cpu|triaged</t>
  </si>
  <si>
    <t>https://github.com/pytorch/pytorch/issues/39600</t>
  </si>
  <si>
    <t>mean' reduction result in CrossEntropyLoss mismatches with manually computing mean</t>
  </si>
  <si>
    <t>vincentwen1995</t>
  </si>
  <si>
    <t>https://github.com/pytorch/pytorch/issues/40560</t>
  </si>
  <si>
    <t>Migrate `equal` from the TH to Aten (CUDA)</t>
  </si>
  <si>
    <t>https://github.com/pytorch/pytorch/issues/24557</t>
  </si>
  <si>
    <t>Missing ATen/native/cuda headers?</t>
  </si>
  <si>
    <t>grohf</t>
  </si>
  <si>
    <t>module: binaries|module: cuda|triaged</t>
  </si>
  <si>
    <t>https://github.com/pytorch/pytorch/issues/40784</t>
  </si>
  <si>
    <t>Broken link from "Governance" to "persons_of_interest"</t>
  </si>
  <si>
    <t>https://github.com/pytorch/pytorch/issues/40666</t>
  </si>
  <si>
    <t>QAT Multi-GPU support</t>
  </si>
  <si>
    <t>robotcator</t>
  </si>
  <si>
    <t>jerryzh168|raghuramank100</t>
  </si>
  <si>
    <t>https://github.com/pytorch/pytorch/issues/32082</t>
  </si>
  <si>
    <t>[JIT][to-backend] Move test backend to test code</t>
  </si>
  <si>
    <t>https://github.com/pytorch/pytorch/issues/40067</t>
  </si>
  <si>
    <t>Get rid of 'backend_types' in codegen</t>
  </si>
  <si>
    <t>triaged|module: codegen</t>
  </si>
  <si>
    <t>https://github.com/pytorch/pytorch/issues/40929</t>
  </si>
  <si>
    <t>torch.cuda.amp.autocast not working with torchvision.models.detection.maskrcnn</t>
  </si>
  <si>
    <t>WaterKnight1998</t>
  </si>
  <si>
    <t>module: cuda|triaged|module: half|module: amp (automated mixed precision)</t>
  </si>
  <si>
    <t>https://github.com/pytorch/pytorch/issues/37735</t>
  </si>
  <si>
    <t>Warnings from anomaly mode get eaten up by Jupiter Notebook (including on Colab)</t>
  </si>
  <si>
    <t>https://github.com/pytorch/pytorch/issues/37240</t>
  </si>
  <si>
    <t>[Feature Request] Swish Activation Function</t>
  </si>
  <si>
    <t>isaykatsman</t>
  </si>
  <si>
    <t>https://github.com/pytorch/pytorch/issues/3169</t>
  </si>
  <si>
    <t>Migrate `addmm` and `addmm_` from the TH to Aten (CPU)</t>
  </si>
  <si>
    <t>https://github.com/pytorch/pytorch/issues/24679</t>
  </si>
  <si>
    <t>Migrate `addbmm` and `addbmm_` from the TH to Aten (CPU)</t>
  </si>
  <si>
    <t>zasdfgbnm|peterbell10</t>
  </si>
  <si>
    <t>https://github.com/pytorch/pytorch/issues/24678</t>
  </si>
  <si>
    <t>[feature request] Useful repr for torch.finfo/iinfo</t>
  </si>
  <si>
    <t>https://github.com/pytorch/pytorch/issues/39991</t>
  </si>
  <si>
    <t>Add a helper function to DDP to print out all relevant env vars</t>
  </si>
  <si>
    <t>oncall: distributed|module: bootcamp|triaged|enhancement</t>
  </si>
  <si>
    <t>huangyi1979</t>
  </si>
  <si>
    <t>https://github.com/pytorch/pytorch/issues/40105</t>
  </si>
  <si>
    <t>Under `ceil_mode=True` for `AvgPooling2d`, Pytorch fails in calculating pooling output shape as expected, and gets `NaN` results.</t>
  </si>
  <si>
    <t>shiningrain</t>
  </si>
  <si>
    <t>high priority|module: nn|triaged|module: NaNs and Infs</t>
  </si>
  <si>
    <t>https://github.com/pytorch/pytorch/issues/36977</t>
  </si>
  <si>
    <t>Incorrect view behavior for split/split_with_sizes/chunk</t>
  </si>
  <si>
    <t>high priority|module: internals|module: autograd|triaged|actionable</t>
  </si>
  <si>
    <t>https://github.com/pytorch/pytorch/issues/36403</t>
  </si>
  <si>
    <t>update_s3_htmls job is failing on CircleCI</t>
  </si>
  <si>
    <t>https://github.com/pytorch/pytorch/issues/40998</t>
  </si>
  <si>
    <t>Categorical entropy of logits is inconsistent with probs</t>
  </si>
  <si>
    <t>aray-openai</t>
  </si>
  <si>
    <t>high priority|module: distributions|triaged</t>
  </si>
  <si>
    <t>https://github.com/pytorch/pytorch/issues/40553</t>
  </si>
  <si>
    <t>Incorrect computation of BCELoss on cuda when tensor sizes are different</t>
  </si>
  <si>
    <t>devhello145</t>
  </si>
  <si>
    <t>https://github.com/pytorch/pytorch/issues/40023</t>
  </si>
  <si>
    <t>Incorrect det value on CPU</t>
  </si>
  <si>
    <t>module: cpu|triaged|module: linear algebra</t>
  </si>
  <si>
    <t>https://github.com/pytorch/pytorch/issues/34061</t>
  </si>
  <si>
    <t>CPU {adaptive,fractional, } max_pool {1,2,3}d will crash with nan and -inf values</t>
  </si>
  <si>
    <t>high priority|module: crash|module: cpu|triaged|module: NaNs and Infs</t>
  </si>
  <si>
    <t>https://github.com/pytorch/pytorch/issues/40131</t>
  </si>
  <si>
    <t>Migrate `index_select` from the TH to Aten (CUDA)</t>
  </si>
  <si>
    <t>https://github.com/pytorch/pytorch/issues/24578</t>
  </si>
  <si>
    <t>test_stream_event_nogil fails on my devfair</t>
  </si>
  <si>
    <t>https://github.com/pytorch/pytorch/issues/38807</t>
  </si>
  <si>
    <t>Implementing gcd, lcm</t>
  </si>
  <si>
    <t>https://github.com/pytorch/pytorch/issues/40018</t>
  </si>
  <si>
    <t>test_torch.py fails if not build with MKL</t>
  </si>
  <si>
    <t>good first issue|module: tests|triaged</t>
  </si>
  <si>
    <t>https://github.com/pytorch/pytorch/issues/41402</t>
  </si>
  <si>
    <t>torch.cat does not call __torch_function__ properly</t>
  </si>
  <si>
    <t>wazizian</t>
  </si>
  <si>
    <t>high priority|triaged|module: numpy</t>
  </si>
  <si>
    <t>https://github.com/pytorch/pytorch/issues/34294</t>
  </si>
  <si>
    <t>Replace blacklist/whitelist in .jenkins/pytorch/dirty.sh</t>
  </si>
  <si>
    <t>https://github.com/pytorch/pytorch/issues/41699</t>
  </si>
  <si>
    <t>Replace blacklist/whitelist in docs/cpp/source/Doxyfile</t>
  </si>
  <si>
    <t>https://github.com/pytorch/pytorch/issues/41715</t>
  </si>
  <si>
    <t>Replace blacklist/whitelist in test/test_jit.py</t>
  </si>
  <si>
    <t>oncall: jit|good first issue|triaged|better-engineering</t>
  </si>
  <si>
    <t>https://github.com/pytorch/pytorch/issues/41717</t>
  </si>
  <si>
    <t>Replace blacklist/whitelist in tools/jit/gen_unboxing_wrappers.py</t>
  </si>
  <si>
    <t>https://github.com/pytorch/pytorch/issues/41721</t>
  </si>
  <si>
    <t>Replace blacklist/whitelist in torch/csrc/jit/passes/xnnpack_rewrite.cpp</t>
  </si>
  <si>
    <t>https://github.com/pytorch/pytorch/issues/41723</t>
  </si>
  <si>
    <t>Replace blacklist/whitelist in torch/csrc/jit/passes/xnnpack_rewrite.h</t>
  </si>
  <si>
    <t>https://github.com/pytorch/pytorch/issues/41724</t>
  </si>
  <si>
    <t>Replace blacklist/whitelist in torch/csrc/jit/python/init.cpp</t>
  </si>
  <si>
    <t>https://github.com/pytorch/pytorch/issues/41725</t>
  </si>
  <si>
    <t>Replace blacklist/whitelist in torch/jit/_recursive.py</t>
  </si>
  <si>
    <t>https://github.com/pytorch/pytorch/issues/41727</t>
  </si>
  <si>
    <t>Replace blacklist/whitelist in torch/jit/_script.py</t>
  </si>
  <si>
    <t>https://github.com/pytorch/pytorch/issues/41755</t>
  </si>
  <si>
    <t>Replace blacklist/whitelist in torch/csrc/jit/passes/quantization/helper.cpp</t>
  </si>
  <si>
    <t>https://github.com/pytorch/pytorch/issues/41759</t>
  </si>
  <si>
    <t>Replace blacklist/whitelist in torch/csrc/jit/passes/lower_tuples.cpp</t>
  </si>
  <si>
    <t>https://github.com/pytorch/pytorch/issues/41761</t>
  </si>
  <si>
    <t>Replace blacklist/whitelist in test/quantization/test_quantized_op.py</t>
  </si>
  <si>
    <t>kenjihiraoka</t>
  </si>
  <si>
    <t>https://github.com/pytorch/pytorch/issues/41751</t>
  </si>
  <si>
    <t>Replace blacklist/whitelist in test/test_type_hints.py</t>
  </si>
  <si>
    <t>https://github.com/pytorch/pytorch/issues/41719</t>
  </si>
  <si>
    <t>Memory corruption and crash in quantized convolution with small inputs</t>
  </si>
  <si>
    <t>dbalchev</t>
  </si>
  <si>
    <t>high priority|triage review|module: crash|oncall: quantization|module: convolution|triaged</t>
  </si>
  <si>
    <t>dskhudia</t>
  </si>
  <si>
    <t>https://github.com/pytorch/pytorch/issues/41406</t>
  </si>
  <si>
    <t>Replace blacklist/whitelist in tools/clang_format_ci.sh</t>
  </si>
  <si>
    <t>https://github.com/pytorch/pytorch/issues/41753</t>
  </si>
  <si>
    <t>Replace blacklist/whitelist in caffe2/python/onnx/frontend.py</t>
  </si>
  <si>
    <t>https://github.com/pytorch/pytorch/issues/41712</t>
  </si>
  <si>
    <t>Add a CI job using conda compilers</t>
  </si>
  <si>
    <t>https://github.com/pytorch/pytorch/issues/37584</t>
  </si>
  <si>
    <t>Adam implementation different from paper</t>
  </si>
  <si>
    <t>ericpts</t>
  </si>
  <si>
    <t>https://github.com/pytorch/pytorch/issues/41477</t>
  </si>
  <si>
    <t>System PyBind11 is not considered when using setup.py</t>
  </si>
  <si>
    <t>https://github.com/pytorch/pytorch/issues/41922</t>
  </si>
  <si>
    <t>Replace blacklist/whitelist in .circleci/cimodel/data/simple/binary_smoketest.py</t>
  </si>
  <si>
    <t>https://github.com/pytorch/pytorch/issues/41740</t>
  </si>
  <si>
    <t>Replace blacklist/whitelist in caffe2/transforms/common_subexpression_elimination.h</t>
  </si>
  <si>
    <t>https://github.com/pytorch/pytorch/issues/41746</t>
  </si>
  <si>
    <t>Replace blacklist/whitelist in caffe2/transforms/common_subexpression_elimination.cc</t>
  </si>
  <si>
    <t>https://github.com/pytorch/pytorch/issues/41745</t>
  </si>
  <si>
    <t>[GitHub] Add pull request template</t>
  </si>
  <si>
    <t>https://github.com/pytorch/pytorch/issues/35319</t>
  </si>
  <si>
    <t>Replace blacklist/whitelist in test/backward_compatibility/check_backward_compatibility.py</t>
  </si>
  <si>
    <t>https://github.com/pytorch/pytorch/issues/41733</t>
  </si>
  <si>
    <t>Replace blacklist/whitelist in test/test_autograd.py</t>
  </si>
  <si>
    <t>https://github.com/pytorch/pytorch/issues/41758</t>
  </si>
  <si>
    <t>build_android.sh build fail</t>
  </si>
  <si>
    <t>fatalfeel</t>
  </si>
  <si>
    <t>module: build|triaged|enhancement|module: android</t>
  </si>
  <si>
    <t>https://github.com/pytorch/pytorch/issues/41795</t>
  </si>
  <si>
    <t>torch.masked_select' behaves differently depending on the device of inputs.</t>
  </si>
  <si>
    <t>jup-proxem</t>
  </si>
  <si>
    <t>high priority|triage review|triaged|module: regression|module: correctness (silent)</t>
  </si>
  <si>
    <t>https://github.com/pytorch/pytorch/issues/41473</t>
  </si>
  <si>
    <t>Multiple test failures in ProcessGroupNCCLErrorsTest</t>
  </si>
  <si>
    <t>oncall: distributed|module: tests|triaged|module: nccl</t>
  </si>
  <si>
    <t>https://github.com/pytorch/pytorch/issues/42073</t>
  </si>
  <si>
    <t>[ROCm] [Build Error] [CMake] Cannot find hip</t>
  </si>
  <si>
    <t>acxz</t>
  </si>
  <si>
    <t>https://github.com/pytorch/pytorch/issues/41886</t>
  </si>
  <si>
    <t>Replace blacklist/whitelist in tools/pyi/gen_pyi.py</t>
  </si>
  <si>
    <t>subedigaurav</t>
  </si>
  <si>
    <t>https://github.com/pytorch/pytorch/issues/41722</t>
  </si>
  <si>
    <t>Replace blacklist/whitelist in caffe2/CMakeLists.txt</t>
  </si>
  <si>
    <t>https://github.com/pytorch/pytorch/issues/41743</t>
  </si>
  <si>
    <t>https://github.com/pytorch/pytorch/issues/41760</t>
  </si>
  <si>
    <t>Replace blacklist/whitelist in aten/src/ATen/native/cudnn/Conv.cpp</t>
  </si>
  <si>
    <t>https://github.com/pytorch/pytorch/issues/41700</t>
  </si>
  <si>
    <t>Replace blacklist/whitelist in test/test_namedtuple_return_api.py</t>
  </si>
  <si>
    <t>https://github.com/pytorch/pytorch/issues/41749</t>
  </si>
  <si>
    <t>Replace blacklist/whitelist in test/run_test.py</t>
  </si>
  <si>
    <t>https://github.com/pytorch/pytorch/issues/41716</t>
  </si>
  <si>
    <t>https://github.com/pytorch/pytorch/issues/41757</t>
  </si>
  <si>
    <t>Running tests with --pytest fails with unrecognized arguments: --subprocess</t>
  </si>
  <si>
    <t>https://github.com/pytorch/pytorch/issues/41393</t>
  </si>
  <si>
    <t>Remove py2 specific code from test_utils.py</t>
  </si>
  <si>
    <t>https://github.com/pytorch/pytorch/issues/31796</t>
  </si>
  <si>
    <t>Quantization: FakeQuant and Observers should sync enabled flags with DDP</t>
  </si>
  <si>
    <t>vkuzo</t>
  </si>
  <si>
    <t>oncall: distributed|oncall: quantization|triaged</t>
  </si>
  <si>
    <t>https://github.com/pytorch/pytorch/issues/38081</t>
  </si>
  <si>
    <t>Replace blacklist/whitelist in torch/utils/hipify/hipify_python.py</t>
  </si>
  <si>
    <t>https://github.com/pytorch/pytorch/issues/41729</t>
  </si>
  <si>
    <t>torch.nn.functional.avg_pool2d has floating point exception when stride is 0</t>
  </si>
  <si>
    <t>leeyeetonn</t>
  </si>
  <si>
    <t>high priority|triage review|module: crash|module: nn|triaged</t>
  </si>
  <si>
    <t>https://github.com/pytorch/pytorch/issues/41767</t>
  </si>
  <si>
    <t>Replace blacklist/whitelist in torch/csrc/utils/python_arg_parser.cpp</t>
  </si>
  <si>
    <t>https://github.com/pytorch/pytorch/issues/41726</t>
  </si>
  <si>
    <t>Replace blacklist/whitelist in .github/workflows/clang_format.yml</t>
  </si>
  <si>
    <t>https://github.com/pytorch/pytorch/issues/41741</t>
  </si>
  <si>
    <t>Replace blacklist/whitelist in caffe2/opt/backend_transformer_base.h</t>
  </si>
  <si>
    <t>https://github.com/pytorch/pytorch/issues/41703</t>
  </si>
  <si>
    <t>Replace blacklist/whitelist in cmake/Whitelist.cmake</t>
  </si>
  <si>
    <t>https://github.com/pytorch/pytorch/issues/41748</t>
  </si>
  <si>
    <t>Build documentation without emitting warnings</t>
  </si>
  <si>
    <t>https://github.com/pytorch/pytorch/issues/38011</t>
  </si>
  <si>
    <t>Replace blacklist/whitelist in caffe2/python/pybind_state.cc</t>
  </si>
  <si>
    <t>https://github.com/pytorch/pytorch/issues/41734</t>
  </si>
  <si>
    <t>Multiply a bfloat16 tensor with a double tensor leads to RuntimeError</t>
  </si>
  <si>
    <t>https://github.com/pytorch/pytorch/issues/40580</t>
  </si>
  <si>
    <t>Replace blacklist/whitelist in caffe2/onnx/onnx_exporter.cc</t>
  </si>
  <si>
    <t>https://github.com/pytorch/pytorch/issues/41701</t>
  </si>
  <si>
    <t>Replace blacklist/whitelist in caffe2/onnx/onnx_exporter.h</t>
  </si>
  <si>
    <t>https://github.com/pytorch/pytorch/issues/41702</t>
  </si>
  <si>
    <t>In-place operation between cpu scalar and gpu scalar throws an error</t>
  </si>
  <si>
    <t>triaged|module: TensorIterator</t>
  </si>
  <si>
    <t>https://github.com/pytorch/pytorch/issues/40986</t>
  </si>
  <si>
    <t>Migrate `fmod` and `fmod_` from the TH to Aten (CPU)</t>
  </si>
  <si>
    <t>https://github.com/pytorch/pytorch/issues/24701</t>
  </si>
  <si>
    <t>`torch.Generator` produces segfault when input is `device='cuda'` on a machine that is not CUDA-enabled</t>
  </si>
  <si>
    <t>lxuechen</t>
  </si>
  <si>
    <t>https://github.com/pytorch/pytorch/issues/42281</t>
  </si>
  <si>
    <t>Aten looking for function cusparseDcsrmm2 in cuda 11 header, windows</t>
  </si>
  <si>
    <t>GrimReaper420</t>
  </si>
  <si>
    <t>module: build|module: windows|module: cuda|triaged</t>
  </si>
  <si>
    <t>https://github.com/pytorch/pytorch/issues/42406</t>
  </si>
  <si>
    <t>Adding typing_extensions as a dependency of pytorch</t>
  </si>
  <si>
    <t>https://github.com/pytorch/pytorch/issues/38221</t>
  </si>
  <si>
    <t>[jit] ScriptModules cannot call `index()` on Lists.</t>
  </si>
  <si>
    <t>firstprayer</t>
  </si>
  <si>
    <t>https://github.com/pytorch/pytorch/issues/39210</t>
  </si>
  <si>
    <t>unclear behavior of the torch.cummax function on CUDA</t>
  </si>
  <si>
    <t>MrNeither</t>
  </si>
  <si>
    <t>https://github.com/pytorch/pytorch/issues/42363</t>
  </si>
  <si>
    <t>einsum fails in THCudaBlas_DgemmStridedBatched only when running on GPU</t>
  </si>
  <si>
    <t>module: cuda|triaged|module: numpy|module: linear algebra</t>
  </si>
  <si>
    <t>https://github.com/pytorch/pytorch/issues/42418</t>
  </si>
  <si>
    <t>torch.nn.functional.grid_sample segfaults on large inputs</t>
  </si>
  <si>
    <t>erdmann</t>
  </si>
  <si>
    <t>high priority|module: crash|module: nn|triaged</t>
  </si>
  <si>
    <t>https://github.com/pytorch/pytorch/issues/41656</t>
  </si>
  <si>
    <t>Linking torch_cpu files if compiled in a path containing whitespace</t>
  </si>
  <si>
    <t>https://github.com/pytorch/pytorch/issues/42657</t>
  </si>
  <si>
    <t>torch.distributed NCCL backend does not support bitwise reduction ops</t>
  </si>
  <si>
    <t>oncall: distributed|module: bootcamp|triaged|module: nccl|better-engineering</t>
  </si>
  <si>
    <t>https://github.com/pytorch/pytorch/issues/41362</t>
  </si>
  <si>
    <t>Caffe2 Error: more than one operator "+" matches these operands, windows and Cuda 11</t>
  </si>
  <si>
    <t>https://github.com/pytorch/pytorch/issues/42549</t>
  </si>
  <si>
    <t>Floating point exception in torch.fmod</t>
  </si>
  <si>
    <t>mijungk</t>
  </si>
  <si>
    <t>https://github.com/pytorch/pytorch/issues/42506</t>
  </si>
  <si>
    <t>Segfault in `torch.nn.functional.grid_sample` in reflection mode</t>
  </si>
  <si>
    <t>high priority|module: crash|module: nn|triaged|module: NaNs and Infs</t>
  </si>
  <si>
    <t>https://github.com/pytorch/pytorch/issues/42616</t>
  </si>
  <si>
    <t>Build failed on Raspberry Pi: fatal error: gloo/algorithm.h: No such file or directory</t>
  </si>
  <si>
    <t>luapp</t>
  </si>
  <si>
    <t>module: build|triaged|module: arm</t>
  </si>
  <si>
    <t>https://github.com/pytorch/pytorch/issues/42776</t>
  </si>
  <si>
    <t>Segmentation fault in adaptive_avg_pool3d</t>
  </si>
  <si>
    <t>https://github.com/pytorch/pytorch/issues/42578</t>
  </si>
  <si>
    <t>Wrong error messages</t>
  </si>
  <si>
    <t>NTT123</t>
  </si>
  <si>
    <t>https://github.com/pytorch/pytorch/issues/42662</t>
  </si>
  <si>
    <t>Use undefined as Tensor of zeroes in the python Function API</t>
  </si>
  <si>
    <t>module: performance|module: cpp|module: autograd|triaged|actionable</t>
  </si>
  <si>
    <t>https://github.com/pytorch/pytorch/issues/41359</t>
  </si>
  <si>
    <t>segfault in torch.nn.functional.embedding</t>
  </si>
  <si>
    <t>https://github.com/pytorch/pytorch/issues/41780</t>
  </si>
  <si>
    <t>ASAN failure on module freezing</t>
  </si>
  <si>
    <t>bzinodev</t>
  </si>
  <si>
    <t>https://github.com/pytorch/pytorch/issues/42462</t>
  </si>
  <si>
    <t>[JIT] typing.Final not working on python 3.8</t>
  </si>
  <si>
    <t>https://github.com/pytorch/pytorch/issues/39566</t>
  </si>
  <si>
    <t>Segfault in torch.cuda.comm.scatter</t>
  </si>
  <si>
    <t>high priority|module: crash|module: docs|module: cuda|module: error checking|triaged</t>
  </si>
  <si>
    <t>https://github.com/pytorch/pytorch/issues/41827</t>
  </si>
  <si>
    <t>torch.orgqr aborts and core dump</t>
  </si>
  <si>
    <t>high priority|module: crash|triaged|module: numpy</t>
  </si>
  <si>
    <t>https://github.com/pytorch/pytorch/issues/41776</t>
  </si>
  <si>
    <t>pytorch istft runs slower than torchaudio istft especially at higher n_fft</t>
  </si>
  <si>
    <t>apeguero1</t>
  </si>
  <si>
    <t>https://github.com/pytorch/pytorch/issues/42213</t>
  </si>
  <si>
    <t>Adamax not working in Pytorch1.6</t>
  </si>
  <si>
    <t>djordjemila</t>
  </si>
  <si>
    <t>high priority|module: optimizer|triaged|module: regression|module: memory format|module: TensorIterator</t>
  </si>
  <si>
    <t>https://github.com/pytorch/pytorch/issues/42364</t>
  </si>
  <si>
    <t>[feature request] torch.hypot</t>
  </si>
  <si>
    <t>triaged|enhancement|module: numpy</t>
  </si>
  <si>
    <t>https://github.com/pytorch/pytorch/issues/22764</t>
  </si>
  <si>
    <t>Upgrade NCCL submodule</t>
  </si>
  <si>
    <t>https://github.com/pytorch/pytorch/issues/37325</t>
  </si>
  <si>
    <t>torch.Tensor.ndim is not typed</t>
  </si>
  <si>
    <t>KKawamura1</t>
  </si>
  <si>
    <t>https://github.com/pytorch/pytorch/issues/42908</t>
  </si>
  <si>
    <t>Enable torch.utils typechecks during CI</t>
  </si>
  <si>
    <t>https://github.com/pytorch/pytorch/issues/42984</t>
  </si>
  <si>
    <t>KeyError when accessing `__cuda_array_interface__` for complex tensors</t>
  </si>
  <si>
    <t>awthomp</t>
  </si>
  <si>
    <t>https://github.com/pytorch/pytorch/issues/42860</t>
  </si>
  <si>
    <t>torch.Tensor.__itruediv__ is not typed</t>
  </si>
  <si>
    <t>https://github.com/pytorch/pytorch/issues/42955</t>
  </si>
  <si>
    <t>after updating to pytorch 1.6 mypy does not recognise the tensor attributes ndim, nonzero and T</t>
  </si>
  <si>
    <t>lferraz</t>
  </si>
  <si>
    <t>high priority|module: typing|triaged|module: regression</t>
  </si>
  <si>
    <t>https://github.com/pytorch/pytorch/issues/42998</t>
  </si>
  <si>
    <t>[bug] Binomial distribution has small chance of returning -1</t>
  </si>
  <si>
    <t>jamestwebber</t>
  </si>
  <si>
    <t>high priority|module: distributions|triaged|module: random</t>
  </si>
  <si>
    <t>https://github.com/pytorch/pytorch/issues/42153</t>
  </si>
  <si>
    <t>Searchsorted differentiable?</t>
  </si>
  <si>
    <t>krihabu</t>
  </si>
  <si>
    <t>https://github.com/pytorch/pytorch/issues/41389</t>
  </si>
  <si>
    <t>PyTorch 1.4 with CUDA 10.0 not stable anymore?</t>
  </si>
  <si>
    <t>aslucc</t>
  </si>
  <si>
    <t>https://github.com/pytorch/pytorch/issues/42999</t>
  </si>
  <si>
    <t>PyTorch binaries for macOS has serial at::parallel_for because it is built with OpenMP which  is not available</t>
  </si>
  <si>
    <t>high priority|module: build|module: cpu|triaged|module: macos|module: openmp|csprng</t>
  </si>
  <si>
    <t>https://github.com/pytorch/pytorch/issues/43036</t>
  </si>
  <si>
    <t>Enable torch.sparse typechecks during CI</t>
  </si>
  <si>
    <t>https://github.com/pytorch/pytorch/issues/42982</t>
  </si>
  <si>
    <t>Export to ONNX of nop-squeeze errors out in ONNXRT</t>
  </si>
  <si>
    <t>https://github.com/pytorch/pytorch/issues/36796</t>
  </si>
  <si>
    <t>Error in test suite: an illegal memory access was encountered</t>
  </si>
  <si>
    <t>high priority|module: cuda|triaged|module: cublas</t>
  </si>
  <si>
    <t>https://github.com/pytorch/pytorch/issues/41340</t>
  </si>
  <si>
    <t>nn.Module.forward has no docstring</t>
  </si>
  <si>
    <t>olliethomas</t>
  </si>
  <si>
    <t>https://github.com/pytorch/pytorch/issues/43057</t>
  </si>
  <si>
    <t>Replace blacklist/whitelist in caffe2/opt/onnxifi_transformer.cc</t>
  </si>
  <si>
    <t>joshiswarali|admud</t>
  </si>
  <si>
    <t>https://github.com/pytorch/pytorch/issues/41704</t>
  </si>
  <si>
    <t>Replace blacklist/whitelist in caffe2/opt/onnxifi_transformer.h</t>
  </si>
  <si>
    <t>admud</t>
  </si>
  <si>
    <t>https://github.com/pytorch/pytorch/issues/41705</t>
  </si>
  <si>
    <t>https://github.com/pytorch/pytorch/issues/41711</t>
  </si>
  <si>
    <t>Shapes not documented properly in MarginRankingLoss</t>
  </si>
  <si>
    <t>mariosasko</t>
  </si>
  <si>
    <t>https://github.com/pytorch/pytorch/issues/42884</t>
  </si>
  <si>
    <t>Replace blacklist/whitelist in tools/autograd/gen_python_functions.py</t>
  </si>
  <si>
    <t>https://github.com/pytorch/pytorch/issues/41720</t>
  </si>
  <si>
    <t>torch.Tensor.is_set_to references THTensor</t>
  </si>
  <si>
    <t>triaged|better-engineering|actionable</t>
  </si>
  <si>
    <t>https://github.com/pytorch/pytorch/issues/30350</t>
  </si>
  <si>
    <t>Input strides are not propagated for unary ops</t>
  </si>
  <si>
    <t>triaged|module: numpy|module: memory format|module: TensorIterator</t>
  </si>
  <si>
    <t>https://github.com/pytorch/pytorch/issues/41314</t>
  </si>
  <si>
    <t>Replace blacklist/whitelist in caffe2/python/onnx/onnxifi.py</t>
  </si>
  <si>
    <t>https://github.com/pytorch/pytorch/issues/41735</t>
  </si>
  <si>
    <t>pytorch_android_gradle_custom_build_single is still hardcoded to 09062ef-ab58-422a-b295-36c4eed6e906</t>
  </si>
  <si>
    <t>module: ci|triaged|module: android|module: docker|ci/binaries</t>
  </si>
  <si>
    <t>https://github.com/pytorch/pytorch/issues/43338</t>
  </si>
  <si>
    <t>Crash when autograd function returns list instead of tuple</t>
  </si>
  <si>
    <t>module: bootcamp|module: autograd|good first issue|module: error checking|triaged|actionable</t>
  </si>
  <si>
    <t>https://github.com/pytorch/pytorch/issues/5025</t>
  </si>
  <si>
    <t>torch.erfinv always returns zeros when using dtype bfloat16</t>
  </si>
  <si>
    <t>muthuArivoli</t>
  </si>
  <si>
    <t>https://github.com/pytorch/pytorch/issues/43344</t>
  </si>
  <si>
    <t>module.h(483): error: a member with an in-class initializer must be const</t>
  </si>
  <si>
    <t>module: windows|module: cuda|triaged|csprng</t>
  </si>
  <si>
    <t>https://github.com/pytorch/pytorch/issues/42467</t>
  </si>
  <si>
    <t>Enable torch.cuda.nvtx  typechecks during CI</t>
  </si>
  <si>
    <t>https://github.com/pytorch/pytorch/issues/43436</t>
  </si>
  <si>
    <t>Enable torch.cuda.memory typechecks during CI</t>
  </si>
  <si>
    <t>https://github.com/pytorch/pytorch/issues/43442</t>
  </si>
  <si>
    <t>Link error in windows build</t>
  </si>
  <si>
    <t>https://github.com/pytorch/pytorch/issues/43216</t>
  </si>
  <si>
    <t>Enable torch.functional typechecks during CI</t>
  </si>
  <si>
    <t>https://github.com/pytorch/pytorch/issues/42968</t>
  </si>
  <si>
    <t>cudaErrorIllegalAddress printing result of torch.nn.Linear(1, 1).cuda()(torch.Tensor([[0.5]]))</t>
  </si>
  <si>
    <t>froody</t>
  </si>
  <si>
    <t>https://github.com/pytorch/pytorch/issues/42282</t>
  </si>
  <si>
    <t>Segfault when passing an empty input to torch.chain_matmul</t>
  </si>
  <si>
    <t>module: error checking|triaged|better-engineering</t>
  </si>
  <si>
    <t>https://github.com/pytorch/pytorch/issues/41817</t>
  </si>
  <si>
    <t>getattr should not be used as a node name in GraphModule</t>
  </si>
  <si>
    <t>triaged|oncall: fx</t>
  </si>
  <si>
    <t>suo|jamesr66a</t>
  </si>
  <si>
    <t>https://github.com/pytorch/pytorch/issues/43522</t>
  </si>
  <si>
    <t>Argmax is not deterministic</t>
  </si>
  <si>
    <t>TommeyChang</t>
  </si>
  <si>
    <t>triaged|module: numpy|module: determinism</t>
  </si>
  <si>
    <t>https://github.com/pytorch/pytorch/issues/22853</t>
  </si>
  <si>
    <t>MaxPool2d throwing RuntimeError for mkldnn tensor with certain parameters</t>
  </si>
  <si>
    <t>triaged|module: mkldnn</t>
  </si>
  <si>
    <t>https://github.com/pytorch/pytorch/issues/43514</t>
  </si>
  <si>
    <t>C++ with new torch::fft namespace, can no longer call torch::fft function, workaround?</t>
  </si>
  <si>
    <t>https://github.com/pytorch/pytorch/issues/43732</t>
  </si>
  <si>
    <t>Tensor initialization: Incorrect IDE typing hints</t>
  </si>
  <si>
    <t>ikamensh</t>
  </si>
  <si>
    <t>https://github.com/pytorch/pytorch/issues/37722</t>
  </si>
  <si>
    <t>Uninformative forward trace in detect_anomaly for double backward</t>
  </si>
  <si>
    <t>module: autograd|triaged|enhancement|needs design</t>
  </si>
  <si>
    <t>https://github.com/pytorch/pytorch/issues/43405</t>
  </si>
  <si>
    <t>Multinomial distribution of empty tensor crashes when sampling with replacement on CUDA</t>
  </si>
  <si>
    <t>DomainFlag</t>
  </si>
  <si>
    <t>https://github.com/pytorch/pytorch/issues/43768</t>
  </si>
  <si>
    <t>Enable torch.nn.quantized.dynamic.modules.rnn typechecks during CI</t>
  </si>
  <si>
    <t>https://github.com/pytorch/pytorch/issues/43185</t>
  </si>
  <si>
    <t>SparseAdam tries to call `is_contiguous` and fails</t>
  </si>
  <si>
    <t>jotterbach</t>
  </si>
  <si>
    <t>module: sparse|module: bootcamp|module: optimizer|triaged</t>
  </si>
  <si>
    <t>https://github.com/pytorch/pytorch/issues/41966</t>
  </si>
  <si>
    <t>Neon intrinsic types issue</t>
  </si>
  <si>
    <t>mabuyev</t>
  </si>
  <si>
    <t>https://github.com/pytorch/pytorch/issues/43265</t>
  </si>
  <si>
    <t>Add torch.vdot similar to numpy.vdot to calculate the complex dot product</t>
  </si>
  <si>
    <t>feature|triaged|module: complex|module: numpy</t>
  </si>
  <si>
    <t>https://github.com/pytorch/pytorch/issues/42747</t>
  </si>
  <si>
    <t>masked_fill_ (and possibly others) produces a different output than masked_fill on cpu</t>
  </si>
  <si>
    <t>stanleyts</t>
  </si>
  <si>
    <t>high priority|triaged|module: partial aliasing|module: correctness (silent)</t>
  </si>
  <si>
    <t>https://github.com/pytorch/pytorch/issues/39639</t>
  </si>
  <si>
    <t>Replace blacklist/whitelist in torch/quantization/default_mappings.py</t>
  </si>
  <si>
    <t>https://github.com/pytorch/pytorch/issues/41756</t>
  </si>
  <si>
    <t>Unify OMP usage in Caffe2 and PyTorch for Windows</t>
  </si>
  <si>
    <t>module: windows|triaged|module: openmp</t>
  </si>
  <si>
    <t>https://github.com/pytorch/pytorch/issues/44096</t>
  </si>
  <si>
    <t>LSTMCell and GRUCell need autocast patching</t>
  </si>
  <si>
    <t>module: rnn|module: cuda|triaged|module: amp (automated mixed precision)</t>
  </si>
  <si>
    <t>https://github.com/pytorch/pytorch/issues/42605</t>
  </si>
  <si>
    <t>segfault and abort in `torch.cholesky_solve`</t>
  </si>
  <si>
    <t>https://github.com/pytorch/pytorch/issues/42695</t>
  </si>
  <si>
    <t>Enable torch.autograd typechecks during CI</t>
  </si>
  <si>
    <t>https://github.com/pytorch/pytorch/issues/44450</t>
  </si>
  <si>
    <t>Segmentation Fault: torch.view_as_complex fails with segfault for a zero dimensional tensor</t>
  </si>
  <si>
    <t>https://github.com/pytorch/pytorch/issues/44061</t>
  </si>
  <si>
    <t>Enable torch.utils.(mkldnn/mobile_optimizer/bundled_inputs) typechecks during CI</t>
  </si>
  <si>
    <t>https://github.com/pytorch/pytorch/issues/43431</t>
  </si>
  <si>
    <t>F.mse_loss(a, b, reduction='elementwise_mean') value is incorrect and doesn't show deprecation warning when 2nd argument requires gradient</t>
  </si>
  <si>
    <t>vitchyr</t>
  </si>
  <si>
    <t>high priority|module: cpp|module: nn|triaged|module: correctness (silent)</t>
  </si>
  <si>
    <t>https://github.com/pytorch/pytorch/issues/43228</t>
  </si>
  <si>
    <t>torch.median returns the smaller element when the median value lies between two elements.</t>
  </si>
  <si>
    <t>module: docs|triaged|module: numpy</t>
  </si>
  <si>
    <t>https://github.com/pytorch/pytorch/issues/39520</t>
  </si>
  <si>
    <t>Enable torch._classes typechecks during CI</t>
  </si>
  <si>
    <t>https://github.com/pytorch/pytorch/issues/42980</t>
  </si>
  <si>
    <t>a problem about ELU</t>
  </si>
  <si>
    <t>DDDivano</t>
  </si>
  <si>
    <t>https://github.com/pytorch/pytorch/issues/43389</t>
  </si>
  <si>
    <t>Enable torch.nn.utils typechecks during CI</t>
  </si>
  <si>
    <t>https://github.com/pytorch/pytorch/issues/43013</t>
  </si>
  <si>
    <t>[Windows CUDA Build] Unknown option '-Xcompiler /w -w'</t>
  </si>
  <si>
    <t>https://github.com/pytorch/pytorch/issues/44599</t>
  </si>
  <si>
    <t>Group conv with a large kernel_size causes `RuntimeError: label is redefined`</t>
  </si>
  <si>
    <t>kan-bayashi</t>
  </si>
  <si>
    <t>module: crash|module: convolution|triaged|module: mkldnn</t>
  </si>
  <si>
    <t>https://github.com/pytorch/pytorch/issues/42446</t>
  </si>
  <si>
    <t>sphinx sometimes can not find the correct `bool`</t>
  </si>
  <si>
    <t>https://github.com/pytorch/pytorch/issues/43669</t>
  </si>
  <si>
    <t>Remove torch.max/min warning</t>
  </si>
  <si>
    <t>https://github.com/pytorch/pytorch/issues/44195</t>
  </si>
  <si>
    <t>Flatten in nn/modules/__init__.pyi</t>
  </si>
  <si>
    <t>jerryc05</t>
  </si>
  <si>
    <t>https://github.com/pytorch/pytorch/issues/36915</t>
  </si>
  <si>
    <t>Build error when building on Android</t>
  </si>
  <si>
    <t>adamryczkowski</t>
  </si>
  <si>
    <t>module: build|triaged|module: android|module: arm</t>
  </si>
  <si>
    <t>https://github.com/pytorch/pytorch/issues/43709</t>
  </si>
  <si>
    <t>Add get_type() API to RRef</t>
  </si>
  <si>
    <t>agolynski|mrshenli</t>
  </si>
  <si>
    <t>https://github.com/pytorch/pytorch/issues/33210</t>
  </si>
  <si>
    <t>Enable torch.backends.quantized typechecks during CI</t>
  </si>
  <si>
    <t>https://github.com/pytorch/pytorch/issues/44793</t>
  </si>
  <si>
    <t>torch.triangular_solve gives incorrect results (CPU) for inconsistent systems and no warnings (CPU&amp;CUDA).</t>
  </si>
  <si>
    <t>module: numerical-stability|module: cuda|triaged|module: NaNs and Infs|module: linear algebra</t>
  </si>
  <si>
    <t>https://github.com/pytorch/pytorch/issues/43141</t>
  </si>
  <si>
    <t>Non-deterministic scatter reduction algorithms for scatter operations for CUDA (sum, subtract, divide, multiply).</t>
  </si>
  <si>
    <t>https://github.com/pytorch/pytorch/issues/33394</t>
  </si>
  <si>
    <t>making slicing from torch.fx scriptable</t>
  </si>
  <si>
    <t>https://github.com/pytorch/pytorch/issues/43511</t>
  </si>
  <si>
    <t>torch.empty_like supports memory_format=torch.preserve_format</t>
  </si>
  <si>
    <t>https://github.com/pytorch/pytorch/issues/43699</t>
  </si>
  <si>
    <t>Convert num_kernels to int64 before calling into CUDA GET_BLOCKS</t>
  </si>
  <si>
    <t>module: cuda|good first issue|triaged|module: 64-bit</t>
  </si>
  <si>
    <t>https://github.com/pytorch/pytorch/issues/44472</t>
  </si>
  <si>
    <t>[jit] add support for sorting tuples</t>
  </si>
  <si>
    <t>https://github.com/pytorch/pytorch/issues/43219</t>
  </si>
  <si>
    <t>[JIT] Support `with torch.autograd.profiler.record_function`</t>
  </si>
  <si>
    <t>https://github.com/pytorch/pytorch/issues/40260</t>
  </si>
  <si>
    <t>torch.stft does not accept complex input</t>
  </si>
  <si>
    <t>Rikorose</t>
  </si>
  <si>
    <t>https://github.com/pytorch/pytorch/issues/34797</t>
  </si>
  <si>
    <t>Add iterator like functionality for DispatchKeySet</t>
  </si>
  <si>
    <t>module: bootcamp|triaged|module: dispatch</t>
  </si>
  <si>
    <t>linux-jedi</t>
  </si>
  <si>
    <t>https://github.com/pytorch/pytorch/issues/43441</t>
  </si>
  <si>
    <t>Replace blacklist/whitelist in caffe2/opt/tvm_transformer.cc</t>
  </si>
  <si>
    <t>https://github.com/pytorch/pytorch/issues/41706</t>
  </si>
  <si>
    <t>Replace blacklist/whitelist in caffe2/opt/tvm_transformer.h</t>
  </si>
  <si>
    <t>https://github.com/pytorch/pytorch/issues/41707</t>
  </si>
  <si>
    <t>random_() is not supported for bfloat16 CUDA tensors on Windows</t>
  </si>
  <si>
    <t>module: cuda|triaged|module: random|module: bfloat16</t>
  </si>
  <si>
    <t>https://github.com/pytorch/pytorch/issues/33793</t>
  </si>
  <si>
    <t>Skip im2col/vol2col when conv kernel is 1x1</t>
  </si>
  <si>
    <t>module: cuda|triaged|enhancement</t>
  </si>
  <si>
    <t>https://github.com/pytorch/pytorch/issues/44482</t>
  </si>
  <si>
    <t>nightly.py error</t>
  </si>
  <si>
    <t>https://github.com/pytorch/pytorch/issues/43761</t>
  </si>
  <si>
    <t>Add a torch.hub.load_local() function that can load models from any local directory with a hubconf.py</t>
  </si>
  <si>
    <t>AdeelH</t>
  </si>
  <si>
    <t>feature|triaged|module: hub</t>
  </si>
  <si>
    <t>https://github.com/pytorch/pytorch/issues/43622</t>
  </si>
  <si>
    <t>Support work.result() to get result tensors for allreduce for Gloo, NCCL backends</t>
  </si>
  <si>
    <t>oncall: distributed|module: bootcamp|triaged|better-engineering|pt_distributed_rampup</t>
  </si>
  <si>
    <t>https://github.com/pytorch/pytorch/issues/43178</t>
  </si>
  <si>
    <t>In DDP's Reducer, directly use work.result() to retrieve allreduced tensor.</t>
  </si>
  <si>
    <t>oncall: distributed|triaged|better-engineering|pt_distributed_rampup</t>
  </si>
  <si>
    <t>bugra</t>
  </si>
  <si>
    <t>https://github.com/pytorch/pytorch/issues/43960</t>
  </si>
  <si>
    <t>enable_grad decorator doesn't support recursive calls</t>
  </si>
  <si>
    <t>antoche</t>
  </si>
  <si>
    <t>https://github.com/pytorch/pytorch/issues/44531</t>
  </si>
  <si>
    <t>Too few arguments to vulkanOptimizeForMobile()</t>
  </si>
  <si>
    <t>triaged|oncall: mobile</t>
  </si>
  <si>
    <t>https://github.com/pytorch/pytorch/issues/45062</t>
  </si>
  <si>
    <t>Complex-valued Cholesky decomposition</t>
  </si>
  <si>
    <t>jonasteuwen</t>
  </si>
  <si>
    <t>https://github.com/pytorch/pytorch/issues/44637</t>
  </si>
  <si>
    <t>torch.atan2 type promotion is silently wrong</t>
  </si>
  <si>
    <t>https://github.com/pytorch/pytorch/issues/43360</t>
  </si>
  <si>
    <t>Add sparse softmax/log_softmax functionality (ignore zero entries)</t>
  </si>
  <si>
    <t>shaibagon</t>
  </si>
  <si>
    <t>high priority|module: sparse|feature|triaged</t>
  </si>
  <si>
    <t>https://github.com/pytorch/pytorch/issues/23651</t>
  </si>
  <si>
    <t>Enable torch.tensor typechecks during CI</t>
  </si>
  <si>
    <t>https://github.com/pytorch/pytorch/issues/42983</t>
  </si>
  <si>
    <t>[Native] ConvTranspose2d crashed</t>
  </si>
  <si>
    <t>high priority|triage review|module: crash|module: nn|module: convolution|triaged|module: regression</t>
  </si>
  <si>
    <t>https://github.com/pytorch/pytorch/issues/45172</t>
  </si>
  <si>
    <t>Enable torch.quasirandom typechecks during CI</t>
  </si>
  <si>
    <t>https://github.com/pytorch/pytorch/issues/42978</t>
  </si>
  <si>
    <t>test_linalg.py not run in CI</t>
  </si>
  <si>
    <t>https://github.com/pytorch/pytorch/issues/45271</t>
  </si>
  <si>
    <t>Backward of repeat() crash if repeated size is 0</t>
  </si>
  <si>
    <t>module: autograd|triaged|actionable</t>
  </si>
  <si>
    <t>https://github.com/pytorch/pytorch/issues/45201</t>
  </si>
  <si>
    <t>Enable torch.cuda.nccl typecheck during CI</t>
  </si>
  <si>
    <t>https://github.com/pytorch/pytorch/issues/45336</t>
  </si>
  <si>
    <t>Poor support of torch.pow(out) for complex tensor</t>
  </si>
  <si>
    <t>https://github.com/pytorch/pytorch/issues/43829</t>
  </si>
  <si>
    <t>Replace blacklist/whitelist in tools/code_analyzer/gen_op_registration_whitelist.py</t>
  </si>
  <si>
    <t>https://github.com/pytorch/pytorch/issues/41754</t>
  </si>
  <si>
    <t>torch.add with complex tensors and floating alpha throws an error</t>
  </si>
  <si>
    <t>module: bootcamp|triaged|module: complex|small</t>
  </si>
  <si>
    <t>https://github.com/pytorch/pytorch/issues/45184</t>
  </si>
  <si>
    <t>Enable torch.cuda.amp typechecking during CI</t>
  </si>
  <si>
    <t>https://github.com/pytorch/pytorch/issues/45436</t>
  </si>
  <si>
    <t>Safeguard store in integer Vec256 classes</t>
  </si>
  <si>
    <t>triaged|module: vectorization</t>
  </si>
  <si>
    <t>https://github.com/pytorch/pytorch/issues/44810</t>
  </si>
  <si>
    <t>floor_divide ONNX export is divergent from floor_divide in PyTorch behavior</t>
  </si>
  <si>
    <t>https://github.com/pytorch/pytorch/issues/44692</t>
  </si>
  <si>
    <t>Failed to build with CUDA 11 on Windows when system protobuf is used:  Ambiguous operator overload.</t>
  </si>
  <si>
    <t>module: build|module: windows|module: cuda|triaged|windows-triaged</t>
  </si>
  <si>
    <t>https://github.com/pytorch/pytorch/issues/42939</t>
  </si>
  <si>
    <t>Enable torch.utils.(tensorboard/show_pickle/hypify) typechecks during CI</t>
  </si>
  <si>
    <t>module: typing|module: ci|triaged</t>
  </si>
  <si>
    <t>https://github.com/pytorch/pytorch/issues/44215</t>
  </si>
  <si>
    <t>Enable torch.utils.data.* typechecks during CI</t>
  </si>
  <si>
    <t>module: typing|module: ci|triaged|enhancement</t>
  </si>
  <si>
    <t>https://github.com/pytorch/pytorch/issues/44135</t>
  </si>
  <si>
    <t>Enable torch.nn.quantized typechecks during CI</t>
  </si>
  <si>
    <t>module: nn|module: typing|triaged</t>
  </si>
  <si>
    <t>https://github.com/pytorch/pytorch/issues/43029</t>
  </si>
  <si>
    <t>torch.svd has a RuntimeError "copy_" not implemented for 'ComplexDouble' when the size of input matrix is larger than 60</t>
  </si>
  <si>
    <t>navyTensor</t>
  </si>
  <si>
    <t>high priority|module: crash|triaged|module: complex</t>
  </si>
  <si>
    <t>https://github.com/pytorch/pytorch/issues/45269</t>
  </si>
  <si>
    <t>Export to ONNX models including logical masks</t>
  </si>
  <si>
    <t>https://github.com/pytorch/pytorch/issues/34054</t>
  </si>
  <si>
    <t>Weird quoting in BCELoss docs</t>
  </si>
  <si>
    <t>https://github.com/pytorch/pytorch/issues/42855</t>
  </si>
  <si>
    <t>CrossEntropyLoss hyperlinks don't work</t>
  </si>
  <si>
    <t>https://github.com/pytorch/pytorch/issues/45460</t>
  </si>
  <si>
    <t>Hang when compiling static libs on windows</t>
  </si>
  <si>
    <t>adampauls</t>
  </si>
  <si>
    <t>module: build|module: windows|triaged|windows-triaged</t>
  </si>
  <si>
    <t>https://github.com/pytorch/pytorch/issues/44470</t>
  </si>
  <si>
    <t>warnings.warn is too spammy in TorchScript</t>
  </si>
  <si>
    <t>https://github.com/pytorch/pytorch/issues/45108</t>
  </si>
  <si>
    <t>Replace blacklist/whitelist in test/test_mobile_optimizer.py</t>
  </si>
  <si>
    <t>https://github.com/pytorch/pytorch/issues/41718</t>
  </si>
  <si>
    <t>Replace blacklist/whitelist in torch/utils/mobile_optimizer.py</t>
  </si>
  <si>
    <t>https://github.com/pytorch/pytorch/issues/41728</t>
  </si>
  <si>
    <t>https://github.com/pytorch/pytorch/issues/41730</t>
  </si>
  <si>
    <t>https://github.com/pytorch/pytorch/issues/41731</t>
  </si>
  <si>
    <t>Replace blacklist/whitelist in torch/quantization/_numeric_suite.py</t>
  </si>
  <si>
    <t>https://github.com/pytorch/pytorch/issues/41762</t>
  </si>
  <si>
    <t>https://github.com/pytorch/pytorch/issues/41763</t>
  </si>
  <si>
    <t>Replace blacklist/whitelist in torch/quantization/quantize.py</t>
  </si>
  <si>
    <t>https://github.com/pytorch/pytorch/issues/41764</t>
  </si>
  <si>
    <t>[FX] Write up an example of splitting up an FX graph into smaller subgraphs</t>
  </si>
  <si>
    <t>https://github.com/pytorch/pytorch/issues/43813</t>
  </si>
  <si>
    <t>doc: Bad rendering of `tensor` output?</t>
  </si>
  <si>
    <t>EricCousineau-TRI</t>
  </si>
  <si>
    <t>https://github.com/pytorch/pytorch/issues/44426</t>
  </si>
  <si>
    <t>torch.cdist gradients are NAN for p&lt;1 and very small differences in a given dimension (0&lt;delta&lt;~e-45)</t>
  </si>
  <si>
    <t>zwacke</t>
  </si>
  <si>
    <t>high priority|module: numerical-stability|module: autograd|triaged|module: NaNs and Infs</t>
  </si>
  <si>
    <t>https://github.com/pytorch/pytorch/issues/36493</t>
  </si>
  <si>
    <t>what should i do to disable libcaffe2_nvrtc.so</t>
  </si>
  <si>
    <t>HardLaugh</t>
  </si>
  <si>
    <t>https://github.com/pytorch/pytorch/issues/31985</t>
  </si>
  <si>
    <t>`torch.poisson`  documentation signature format issue.</t>
  </si>
  <si>
    <t>https://github.com/pytorch/pytorch/issues/43496</t>
  </si>
  <si>
    <t>[docs] Unclear how to use pixel_shuffle</t>
  </si>
  <si>
    <t>https://github.com/pytorch/pytorch/issues/22709</t>
  </si>
  <si>
    <t>[JIT] Type inferred from empty annotation should be `Tensor` with `inferred=true`</t>
  </si>
  <si>
    <t>https://github.com/pytorch/pytorch/issues/39772</t>
  </si>
  <si>
    <t>Replace blacklist/whitelist in cmake/public/cuda.cmake</t>
  </si>
  <si>
    <t>https://github.com/pytorch/pytorch/issues/41714</t>
  </si>
  <si>
    <t>Proposal for stricter backward compatibility in function checks</t>
  </si>
  <si>
    <t>raziel</t>
  </si>
  <si>
    <t>https://github.com/pytorch/pytorch/issues/45784</t>
  </si>
  <si>
    <t>Replace blacklist/whitelist in tools/clang_format_all.py</t>
  </si>
  <si>
    <t>https://github.com/pytorch/pytorch/issues/41752</t>
  </si>
  <si>
    <t>[caffe2] SliceOp negative start axis indexing issue</t>
  </si>
  <si>
    <t>n-v-k</t>
  </si>
  <si>
    <t>https://github.com/pytorch/pytorch/issues/45431</t>
  </si>
  <si>
    <t>DISABLED test_functional_debug (quantization.test_quantize_fx.TestQuantizeFx)</t>
  </si>
  <si>
    <t>high priority|triage review|oncall: quantization|module: ci|triaged|oncall: fx</t>
  </si>
  <si>
    <t>https://github.com/pytorch/pytorch/issues/45809</t>
  </si>
  <si>
    <t>Windows binary builds are failing, C:\Program' is not recognized as an internal or external command</t>
  </si>
  <si>
    <t>https://github.com/pytorch/pytorch/issues/45923</t>
  </si>
  <si>
    <t>Enable torch.autograd.* typechecks during CI</t>
  </si>
  <si>
    <t>https://github.com/pytorch/pytorch/issues/44638</t>
  </si>
  <si>
    <t>Fix distributed documentation for asynchronous collective Work objects</t>
  </si>
  <si>
    <t>oncall: distributed|module: docs|triaged|better-engineering</t>
  </si>
  <si>
    <t>https://github.com/pytorch/pytorch/issues/42247</t>
  </si>
  <si>
    <t>Binary builds for wheels are failing, undefined reference to `mkl_lapack_claed0'</t>
  </si>
  <si>
    <t>https://github.com/pytorch/pytorch/issues/45922</t>
  </si>
  <si>
    <t>torch.matmul output contains some nan value for large size fp16 tensors in V100 GPU</t>
  </si>
  <si>
    <t>bbfrog</t>
  </si>
  <si>
    <t>high priority|module: dependency bug|module: cuda|triaged|module: cublas</t>
  </si>
  <si>
    <t>https://github.com/pytorch/pytorch/issues/45724</t>
  </si>
  <si>
    <t>tensor.chunk returns wrong number of chunks</t>
  </si>
  <si>
    <t>elimohl</t>
  </si>
  <si>
    <t>high priority|module: bc-breaking|triaged|module: numpy</t>
  </si>
  <si>
    <t>https://github.com/pytorch/pytorch/issues/9382</t>
  </si>
  <si>
    <t>CUDA files in Windows binary builds are not triggering sccache</t>
  </si>
  <si>
    <t>https://github.com/pytorch/pytorch/issues/45982</t>
  </si>
  <si>
    <t>Update implementation of `linalg.norm` to use out variants of functions, where possible</t>
  </si>
  <si>
    <t>module: performance|triaged|module: linear algebra</t>
  </si>
  <si>
    <t>https://github.com/pytorch/pytorch/issues/45669</t>
  </si>
  <si>
    <t>nn.ChannelShuffle module is not accessible</t>
  </si>
  <si>
    <t>https://github.com/pytorch/pytorch/issues/45999</t>
  </si>
  <si>
    <t>Migrate `take` from the TH to Aten (CPU)</t>
  </si>
  <si>
    <t>https://github.com/pytorch/pytorch/issues/24772</t>
  </si>
  <si>
    <t>[cpp-extension] build fails for extra_compile_args with only "cxx" or "nvcc" key</t>
  </si>
  <si>
    <t>asnt</t>
  </si>
  <si>
    <t>https://github.com/pytorch/pytorch/issues/45835</t>
  </si>
  <si>
    <t>Wrong Description about torch.logspace</t>
  </si>
  <si>
    <t>jiujiangluck</t>
  </si>
  <si>
    <t>https://github.com/pytorch/pytorch/issues/45417</t>
  </si>
  <si>
    <t>eager mode quantization: document custom qconfigs</t>
  </si>
  <si>
    <t>module: docs|oncall: quantization|triaged</t>
  </si>
  <si>
    <t>https://github.com/pytorch/pytorch/issues/44432</t>
  </si>
  <si>
    <t>Inconsistent result from FBGEMM and QNNPACK quantization backends</t>
  </si>
  <si>
    <t>module: numerical-stability|oncall: quantization|triaged</t>
  </si>
  <si>
    <t>https://github.com/pytorch/pytorch/issues/44939</t>
  </si>
  <si>
    <t>It seems the documentation of torch.norm is a little wrong.</t>
  </si>
  <si>
    <t>zhaowei-wang98</t>
  </si>
  <si>
    <t>module: docs|triaged|module: linear algebra</t>
  </si>
  <si>
    <t>https://github.com/pytorch/pytorch/issues/41388</t>
  </si>
  <si>
    <t>TensorIterator traverse order and write locality</t>
  </si>
  <si>
    <t>module: performance|module: cpu|triaged|module: TensorIterator</t>
  </si>
  <si>
    <t>https://github.com/pytorch/pytorch/issues/26812</t>
  </si>
  <si>
    <t>Conv3d fails with bigger batch size</t>
  </si>
  <si>
    <t>alexeib</t>
  </si>
  <si>
    <t>module: cudnn|module: cuda|module: convolution|triaged</t>
  </si>
  <si>
    <t>https://github.com/pytorch/pytorch/issues/22496</t>
  </si>
  <si>
    <t>kthvalue incorrect with strided GPU tensor</t>
  </si>
  <si>
    <t>lkct</t>
  </si>
  <si>
    <t>high priority|module: cuda|triaged|module: correctness (silent)|module: sorting and selection</t>
  </si>
  <si>
    <t>https://github.com/pytorch/pytorch/issues/45721</t>
  </si>
  <si>
    <t>Network-size Dependant Illegal Instruction</t>
  </si>
  <si>
    <t>harrybraviner</t>
  </si>
  <si>
    <t>module: cpu|triaged|module: mkldnn</t>
  </si>
  <si>
    <t>https://github.com/pytorch/pytorch/issues/45838</t>
  </si>
  <si>
    <t>Enable torch.distributions typechecks during CI</t>
  </si>
  <si>
    <t>xuzhao9</t>
  </si>
  <si>
    <t>https://github.com/pytorch/pytorch/issues/42979</t>
  </si>
  <si>
    <t>Confusing error message for torch.LongTensor([1], device = 'cuda')</t>
  </si>
  <si>
    <t>module: logging|triaged|better-engineering</t>
  </si>
  <si>
    <t>https://github.com/pytorch/pytorch/issues/46085</t>
  </si>
  <si>
    <t>Fix windows test skipped in test/test_serialization.py</t>
  </si>
  <si>
    <t>module: windows|module: tests|triaged</t>
  </si>
  <si>
    <t>https://github.com/pytorch/pytorch/issues/45917</t>
  </si>
  <si>
    <t>Embedding max_norm wrong results on cuda when repeating indices are present</t>
  </si>
  <si>
    <t>ivkireev86</t>
  </si>
  <si>
    <t>https://github.com/pytorch/pytorch/issues/44792</t>
  </si>
  <si>
    <t>Move the record_stream to Aten operation</t>
  </si>
  <si>
    <t>chengjunlu</t>
  </si>
  <si>
    <t>module: internals|feature|module: cuda|triaged</t>
  </si>
  <si>
    <t>https://github.com/pytorch/pytorch/issues/36556</t>
  </si>
  <si>
    <t>test_cpp_extensions_aot_* fail on Power</t>
  </si>
  <si>
    <t>module: build|module: cpp-extensions|triaged|module: POWER</t>
  </si>
  <si>
    <t>https://github.com/pytorch/pytorch/issues/41261</t>
  </si>
  <si>
    <t>Make ROCm convolution work with empty batches</t>
  </si>
  <si>
    <t>module: rocm|module: convolution|triaged|module: batching</t>
  </si>
  <si>
    <t>https://github.com/pytorch/pytorch/issues/26669</t>
  </si>
  <si>
    <t>OneCycleLR does not follow the algorithm described by the original paper</t>
  </si>
  <si>
    <t>anibali</t>
  </si>
  <si>
    <t>high priority|module: optimizer|triaged|module: correctness (silent)</t>
  </si>
  <si>
    <t>https://github.com/pytorch/pytorch/issues/40362</t>
  </si>
  <si>
    <t>DistributedSampler internal asserts if len(dataset) * 2 &lt; number of GPUs</t>
  </si>
  <si>
    <t>agemor</t>
  </si>
  <si>
    <t>https://github.com/pytorch/pytorch/issues/45324</t>
  </si>
  <si>
    <t>Bazel build has warnings</t>
  </si>
  <si>
    <t>module: build|good first issue|triaged</t>
  </si>
  <si>
    <t>https://github.com/pytorch/pytorch/issues/43212</t>
  </si>
  <si>
    <t>Wrong signature for torch.max_pool(1d, 2d, 3d) in get_testing_overrides()</t>
  </si>
  <si>
    <t>volcacius</t>
  </si>
  <si>
    <t>module: tests|triaged|module: numpy</t>
  </si>
  <si>
    <t>https://github.com/pytorch/pytorch/issues/45494</t>
  </si>
  <si>
    <t>[RFC] Improve the CI docker image builder workflow</t>
  </si>
  <si>
    <t>https://github.com/pytorch/pytorch/issues/37855</t>
  </si>
  <si>
    <t>Migrate CPU_tensor_apply to TensorIterator in aten/src/ATen/native/Loss.cpp:80</t>
  </si>
  <si>
    <t>triaged|better-engineering|module: CPU_tensor_apply</t>
  </si>
  <si>
    <t>https://github.com/pytorch/pytorch/issues/24487</t>
  </si>
  <si>
    <t>Migrate CPU_tensor_apply to TensorIterator in aten/src/ATen/native/Distributions.cpp:151</t>
  </si>
  <si>
    <t>https://github.com/pytorch/pytorch/issues/24489</t>
  </si>
  <si>
    <t>Migrate CPU_tensor_apply to TensorIterator in aten/src/ATen/native/Distributions.cpp:142</t>
  </si>
  <si>
    <t>https://github.com/pytorch/pytorch/issues/24488</t>
  </si>
  <si>
    <t>Migrate CPU_tensor_apply to TensorIterator in aten/src/ATen/native/Distributions.cpp:189</t>
  </si>
  <si>
    <t>https://github.com/pytorch/pytorch/issues/24491</t>
  </si>
  <si>
    <t>Migrate CPU_tensor_apply to TensorIterator in aten/src/ATen/native/Distributions.cpp:176</t>
  </si>
  <si>
    <t>https://github.com/pytorch/pytorch/issues/24490</t>
  </si>
  <si>
    <t>Migrate CPU_tensor_apply to TensorIterator in aten/src/ATen/native/Distributions.cpp:266</t>
  </si>
  <si>
    <t>https://github.com/pytorch/pytorch/issues/24495</t>
  </si>
  <si>
    <t>Migrate CPU_tensor_apply to TensorIterator in aten/src/ATen/native/Distributions.cpp:235</t>
  </si>
  <si>
    <t>https://github.com/pytorch/pytorch/issues/24494</t>
  </si>
  <si>
    <t>Migrate CPU_tensor_apply to TensorIterator in aten/src/ATen/native/Distributions.cpp:220</t>
  </si>
  <si>
    <t>https://github.com/pytorch/pytorch/issues/24493</t>
  </si>
  <si>
    <t>Migrate CPU_tensor_apply to TensorIterator in aten/src/ATen/native/Distributions.cpp:201</t>
  </si>
  <si>
    <t>https://github.com/pytorch/pytorch/issues/24492</t>
  </si>
  <si>
    <t>Migrate CPU_tensor_apply to TensorIterator in aten/src/ATen/native/Distributions.cpp:286</t>
  </si>
  <si>
    <t>https://github.com/pytorch/pytorch/issues/24496</t>
  </si>
  <si>
    <t>torch.pow doesn't check for tensors being on different devices</t>
  </si>
  <si>
    <t>ThomasBudd</t>
  </si>
  <si>
    <t>high priority|triaged|module: TensorIterator</t>
  </si>
  <si>
    <t>https://github.com/pytorch/pytorch/issues/46037</t>
  </si>
  <si>
    <t>Compiling NCCL does not obey MAX_JOBS, makes machine unresponsive</t>
  </si>
  <si>
    <t>jamt9000</t>
  </si>
  <si>
    <t>module: build|triaged|module: nccl</t>
  </si>
  <si>
    <t>https://github.com/pytorch/pytorch/issues/20692</t>
  </si>
  <si>
    <t>sspaddmm yields inconsistent results</t>
  </si>
  <si>
    <t>gwenzek</t>
  </si>
  <si>
    <t>high priority|module: sparse|module: docs|triaged</t>
  </si>
  <si>
    <t>https://github.com/pytorch/pytorch/issues/45113</t>
  </si>
  <si>
    <t>Enable torch.quantization._numeric_suite typechecks during CI</t>
  </si>
  <si>
    <t>https://github.com/pytorch/pytorch/issues/42977</t>
  </si>
  <si>
    <t>Call to `torch.cuda.memory_stats` before any allocating any tensors on GPU causes SEGFAULT</t>
  </si>
  <si>
    <t>module: crash|module: cuda|triaged</t>
  </si>
  <si>
    <t>https://github.com/pytorch/pytorch/issues/46437</t>
  </si>
  <si>
    <t>Enable torch.quantization.stubs typechecks during CI</t>
  </si>
  <si>
    <t>https://github.com/pytorch/pytorch/issues/42973</t>
  </si>
  <si>
    <t>Replace list(map(lambda constructs by list comprehension</t>
  </si>
  <si>
    <t>https://github.com/pytorch/pytorch/issues/46392</t>
  </si>
  <si>
    <t>Complex Linear does not work</t>
  </si>
  <si>
    <t>jonashaag</t>
  </si>
  <si>
    <t>high priority|module: nn|triaged|module: complex|enhancement</t>
  </si>
  <si>
    <t>https://github.com/pytorch/pytorch/issues/43477</t>
  </si>
  <si>
    <t>rewrite the torch.sparse main doc page</t>
  </si>
  <si>
    <t>module: sparse|module: docs|triaged</t>
  </si>
  <si>
    <t>https://github.com/pytorch/pytorch/issues/44635</t>
  </si>
  <si>
    <t>[JIT] Bad alias annotations</t>
  </si>
  <si>
    <t>oncall: jit|module: bootcamp|triaged|medium</t>
  </si>
  <si>
    <t>rahuln32</t>
  </si>
  <si>
    <t>https://github.com/pytorch/pytorch/issues/38731</t>
  </si>
  <si>
    <t>Freezing TorchScript Modules</t>
  </si>
  <si>
    <t>https://github.com/pytorch/pytorch/issues/33258</t>
  </si>
  <si>
    <t>test_tiny_half_norm_ is consistently failing on ROCm</t>
  </si>
  <si>
    <t>https://github.com/pytorch/pytorch/issues/37493</t>
  </si>
  <si>
    <t>torch.distributed.launch outputs all processes to stdout (single node)</t>
  </si>
  <si>
    <t>SeanNaren</t>
  </si>
  <si>
    <t>rohan-varma|teng-li</t>
  </si>
  <si>
    <t>https://github.com/pytorch/pytorch/issues/7134</t>
  </si>
  <si>
    <t>Enable XNNPACK on Windows Libtorch binaries</t>
  </si>
  <si>
    <t>stakemura</t>
  </si>
  <si>
    <t>module: windows|triaged|windows-triaged</t>
  </si>
  <si>
    <t>https://github.com/pytorch/pytorch/issues/44283</t>
  </si>
  <si>
    <t>Enable torch.nn.cpp typechecks during CI</t>
  </si>
  <si>
    <t>https://github.com/pytorch/pytorch/issues/46489</t>
  </si>
  <si>
    <t>[JIT] Source code dedent doesn't ignore comments like Python</t>
  </si>
  <si>
    <t>https://github.com/pytorch/pytorch/issues/25043</t>
  </si>
  <si>
    <t>TripletMarginWithDistanceLoss example code doesn't work correctly</t>
  </si>
  <si>
    <t>dfalbel</t>
  </si>
  <si>
    <t>https://github.com/pytorch/pytorch/issues/45210</t>
  </si>
  <si>
    <t>Enable torch.nn.parallel.comm typechecks during CI</t>
  </si>
  <si>
    <t>module: typing|module: tests|triaged</t>
  </si>
  <si>
    <t>https://github.com/pytorch/pytorch/issues/46735</t>
  </si>
  <si>
    <t>torch.heaviside internal assert for cuda tensor and cpu scalar tensor</t>
  </si>
  <si>
    <t>module: error checking|triaged|module: numpy|module: assert failure</t>
  </si>
  <si>
    <t>https://github.com/pytorch/pytorch/issues/46681</t>
  </si>
  <si>
    <t>use share_memory_, Segmentation fault (core dumped)</t>
  </si>
  <si>
    <t>renjingc</t>
  </si>
  <si>
    <t>high priority|module: crash|module: multiprocessing|triaged</t>
  </si>
  <si>
    <t>https://github.com/pytorch/pytorch/issues/46651</t>
  </si>
  <si>
    <t>torch.Tensor.new_full ignores requires grad</t>
  </si>
  <si>
    <t>bobiblazeski</t>
  </si>
  <si>
    <t>high priority|module: autograd|triaged|module: codegen</t>
  </si>
  <si>
    <t>https://github.com/pytorch/pytorch/issues/36455</t>
  </si>
  <si>
    <t>torch.utils.collect_env return True in Is debug build</t>
  </si>
  <si>
    <t>ydcjeff</t>
  </si>
  <si>
    <t>https://github.com/pytorch/pytorch/issues/46973</t>
  </si>
  <si>
    <t>segmentation fault in `torch.orgqr` when input size has element 0</t>
  </si>
  <si>
    <t>high priority|module: crash|triaged|module: numpy|module: linear algebra</t>
  </si>
  <si>
    <t>https://github.com/pytorch/pytorch/issues/41768</t>
  </si>
  <si>
    <t>Gamma distribution does not have a CDF implementation, which is very useful in Pyro</t>
  </si>
  <si>
    <t>bshabashFD</t>
  </si>
  <si>
    <t>module: distributions|triaged|enhancement</t>
  </si>
  <si>
    <t>https://github.com/pytorch/pytorch/issues/41637</t>
  </si>
  <si>
    <t>einsum ignore transpose(.t) when input matrix dimension is big?</t>
  </si>
  <si>
    <t>li012589</t>
  </si>
  <si>
    <t>high priority|module: internals|triaged|module: linear algebra|module: correctness (silent)</t>
  </si>
  <si>
    <t>https://github.com/pytorch/pytorch/issues/46764</t>
  </si>
  <si>
    <t>gpu_tensor.to("cpu", non_blocking=True) is blocking</t>
  </si>
  <si>
    <t>module: performance|module: cuda|triaged</t>
  </si>
  <si>
    <t>https://github.com/pytorch/pytorch/issues/39694</t>
  </si>
  <si>
    <t>median on GPU is wrong for discontiguous tensors</t>
  </si>
  <si>
    <t>martinjankowiak</t>
  </si>
  <si>
    <t>high priority|triaged|module: correctness (silent)|module: sorting and selection</t>
  </si>
  <si>
    <t>https://github.com/pytorch/pytorch/issues/46814</t>
  </si>
  <si>
    <t>Enable Python code coverage on Windows</t>
  </si>
  <si>
    <t>module: windows|module: ci|triaged|enhancement|windows-triaged</t>
  </si>
  <si>
    <t>guyang3532</t>
  </si>
  <si>
    <t>https://github.com/pytorch/pytorch/issues/43897</t>
  </si>
  <si>
    <t>Quickstart Guide: CUDA only possible with building from source</t>
  </si>
  <si>
    <t>lukasfolle</t>
  </si>
  <si>
    <t>https://github.com/pytorch/pytorch/issues/39578</t>
  </si>
  <si>
    <t>Enable torch.nn.modules.* typechecks during CI</t>
  </si>
  <si>
    <t>https://github.com/pytorch/pytorch/issues/45771</t>
  </si>
  <si>
    <t>Add `inputs` argument to `autograd.backward()`</t>
  </si>
  <si>
    <t>feature|module: autograd|triaged|actionable</t>
  </si>
  <si>
    <t>https://github.com/pytorch/pytorch/issues/46373</t>
  </si>
  <si>
    <t>Bad error message when _out and non-out variants don't match</t>
  </si>
  <si>
    <t>module: internals|triaged|module: codegen</t>
  </si>
  <si>
    <t>https://github.com/pytorch/pytorch/issues/33547</t>
  </si>
  <si>
    <t>Test case failed but test job passed.</t>
  </si>
  <si>
    <t>module: windows|module: ci|triaged|windows-triaged</t>
  </si>
  <si>
    <t>https://github.com/pytorch/pytorch/issues/47103</t>
  </si>
  <si>
    <t>CPP test errors are not reported as failures</t>
  </si>
  <si>
    <t>https://github.com/pytorch/pytorch/issues/45864</t>
  </si>
  <si>
    <t>libtorch 1.5.0 libiomp5.dylib contains erroneous link to /DLC/torch/libiomp5.dylib instead of using @rpath</t>
  </si>
  <si>
    <t>marpaia</t>
  </si>
  <si>
    <t>https://github.com/pytorch/pytorch/issues/38607</t>
  </si>
  <si>
    <t>Implementation of 2d bicubic grid sampler</t>
  </si>
  <si>
    <t>pomelyu</t>
  </si>
  <si>
    <t>module: nn|triaged|needs research</t>
  </si>
  <si>
    <t>https://github.com/pytorch/pytorch/issues/44601</t>
  </si>
  <si>
    <t>Provide `out` parameter (buffer support) for `tensordot`</t>
  </si>
  <si>
    <t>https://github.com/pytorch/pytorch/issues/42102</t>
  </si>
  <si>
    <t>torch.utils.data.random_split crashes without an error message with non CPU Generator object</t>
  </si>
  <si>
    <t>ProGamerGov</t>
  </si>
  <si>
    <t>high priority|module: crash|module: bootcamp|triaged|small|module: random</t>
  </si>
  <si>
    <t>https://github.com/pytorch/pytorch/issues/44714</t>
  </si>
  <si>
    <t>Complex dtype and named tensors don't go along</t>
  </si>
  <si>
    <t>triaged|module: complex|module: named tensor</t>
  </si>
  <si>
    <t>https://github.com/pytorch/pytorch/issues/47157</t>
  </si>
  <si>
    <t>torch/utils/collect_env.py no longer works if pytorch is not installed</t>
  </si>
  <si>
    <t>https://github.com/pytorch/pytorch/issues/47397</t>
  </si>
  <si>
    <t>ONNX export : unrecognised node type</t>
  </si>
  <si>
    <t>pfeatherstone</t>
  </si>
  <si>
    <t>needs reproduction|module: onnx|triaged</t>
  </si>
  <si>
    <t>https://github.com/pytorch/pytorch/issues/45816</t>
  </si>
  <si>
    <t>Compilation of BinaryOpsKernel.cpp using gcc-8.4.0 fails with INTERNAL compiler error after #46396</t>
  </si>
  <si>
    <t>https://github.com/pytorch/pytorch/issues/47395</t>
  </si>
  <si>
    <t>Caffe2 operator tests are not enabled in Windows CPU</t>
  </si>
  <si>
    <t>module: windows|caffe2|triaged</t>
  </si>
  <si>
    <t>https://github.com/pytorch/pytorch/issues/46520</t>
  </si>
  <si>
    <t>Tests to ensure cuda dlls are loaded</t>
  </si>
  <si>
    <t>module: windows|triaged|better-engineering|windows-triaged</t>
  </si>
  <si>
    <t>https://github.com/pytorch/pytorch/issues/47432</t>
  </si>
  <si>
    <t>Enable torch.storage typechecks during CI</t>
  </si>
  <si>
    <t>https://github.com/pytorch/pytorch/issues/46875</t>
  </si>
  <si>
    <t>Update retain_grad message to be less confusing</t>
  </si>
  <si>
    <t>https://github.com/pytorch/pytorch/issues/46588</t>
  </si>
  <si>
    <t>Mean_cuda not implemented for complex types</t>
  </si>
  <si>
    <t>good first issue|triaged|module: complex|function request</t>
  </si>
  <si>
    <t>https://github.com/pytorch/pytorch/issues/46982</t>
  </si>
  <si>
    <t>Please implement where_cpu and where_cuda for BoolTensors</t>
  </si>
  <si>
    <t>sshish</t>
  </si>
  <si>
    <t>triaged|module: boolean tensor|function request</t>
  </si>
  <si>
    <t>H-Huang|izdeby</t>
  </si>
  <si>
    <t>https://github.com/pytorch/pytorch/issues/26247</t>
  </si>
  <si>
    <t>nccl build errors: Unable to checkout 'cd...' in submodule path 'third_party/nccl/nccl' and unable to build nccl_external</t>
  </si>
  <si>
    <t>wpm</t>
  </si>
  <si>
    <t>https://github.com/pytorch/pytorch/issues/47529</t>
  </si>
  <si>
    <t>Cannot build PyTorch with Python 3.9 on Windows</t>
  </si>
  <si>
    <t>module: binaries|module: windows|triaged|windows-triaged</t>
  </si>
  <si>
    <t>https://github.com/pytorch/pytorch/issues/47460</t>
  </si>
  <si>
    <t>backward of torch.repeat slower than for torch.repeat_interleave</t>
  </si>
  <si>
    <t>tobiasfshr</t>
  </si>
  <si>
    <t>module: performance|module: autograd|triaged</t>
  </si>
  <si>
    <t>https://github.com/pytorch/pytorch/issues/43192</t>
  </si>
  <si>
    <t>diagflat not implemented for Complex type</t>
  </si>
  <si>
    <t>triaged|module: complex|function request</t>
  </si>
  <si>
    <t>https://github.com/pytorch/pytorch/issues/47499</t>
  </si>
  <si>
    <t>torch.svd_lowrank(A) seems to have quadratic space complexity</t>
  </si>
  <si>
    <t>sigeisler</t>
  </si>
  <si>
    <t>module: sparse|triaged|module: linear algebra</t>
  </si>
  <si>
    <t>https://github.com/pytorch/pytorch/issues/42062</t>
  </si>
  <si>
    <t>CUDAExtension: nvcc does not pick right gcc by default</t>
  </si>
  <si>
    <t>module: cpp-extensions|module: cuda|triaged</t>
  </si>
  <si>
    <t>https://github.com/pytorch/pytorch/issues/47377</t>
  </si>
  <si>
    <t>Move hypothesis installation to docker</t>
  </si>
  <si>
    <t>high priority|module: tests|triaged|module: flaky-tests|better-engineering</t>
  </si>
  <si>
    <t>https://github.com/pytorch/pytorch/issues/31136</t>
  </si>
  <si>
    <t>ONNX export fails for BatchNormalization with track_running_stats=False</t>
  </si>
  <si>
    <t>jkonieczny9</t>
  </si>
  <si>
    <t>https://github.com/pytorch/pytorch/issues/45333</t>
  </si>
  <si>
    <t>[complex] torch.{sqrt, abs}: does not match numpy</t>
  </si>
  <si>
    <t>high priority|triaged|module: complex|module: correctness (silent)</t>
  </si>
  <si>
    <t>https://github.com/pytorch/pytorch/issues/47358</t>
  </si>
  <si>
    <t>`torch.max` does not create a named tuple if applied to a subclass</t>
  </si>
  <si>
    <t>jph00</t>
  </si>
  <si>
    <t>triaged|module: __torch_function__</t>
  </si>
  <si>
    <t>https://github.com/pytorch/pytorch/issues/47090</t>
  </si>
  <si>
    <t>`new_ones` fails with tensor subclasses</t>
  </si>
  <si>
    <t>https://github.com/pytorch/pytorch/issues/47069</t>
  </si>
  <si>
    <t>Complex support for torch.remainder</t>
  </si>
  <si>
    <t>https://github.com/pytorch/pytorch/issues/34266</t>
  </si>
  <si>
    <t>[Feature Request] ShuffleDataset</t>
  </si>
  <si>
    <t>https://github.com/pytorch/pytorch/issues/45114</t>
  </si>
  <si>
    <t>Dropout broken on cuda for discontiguous channels-last input</t>
  </si>
  <si>
    <t>high priority|module: nn|module: cuda|triaged|module: memory format</t>
  </si>
  <si>
    <t>https://github.com/pytorch/pytorch/issues/47176</t>
  </si>
  <si>
    <t>Spurious "NumPy array is not writeable" warning on `torch.tensor(np_array)`</t>
  </si>
  <si>
    <t>jpetkau</t>
  </si>
  <si>
    <t>triaged|module: numpy|module: tensor creation</t>
  </si>
  <si>
    <t>https://github.com/pytorch/pytorch/issues/47160</t>
  </si>
  <si>
    <t>Migrate `baddbmm` and `baddbmm_` from the TH to Aten (CUDA)</t>
  </si>
  <si>
    <t>high priority|triaged|module: porting|better-engineering|module: linear algebra</t>
  </si>
  <si>
    <t>https://github.com/pytorch/pytorch/issues/24539</t>
  </si>
  <si>
    <t>typing no longer needed</t>
  </si>
  <si>
    <t>https://github.com/pytorch/pytorch/issues/47596</t>
  </si>
  <si>
    <t>Enable torch.cuda typechecks during CI</t>
  </si>
  <si>
    <t>https://github.com/pytorch/pytorch/issues/47133</t>
  </si>
  <si>
    <t>Update how to build PyTorch with CUDA Windows instructions</t>
  </si>
  <si>
    <t>module: build|module: windows|module: docs|triaged|windows-triaged</t>
  </si>
  <si>
    <t>https://github.com/pytorch/pytorch/issues/47483</t>
  </si>
  <si>
    <t>Incorrect info about overriding torch tensors in version 1.7.0</t>
  </si>
  <si>
    <t>jemisjoky</t>
  </si>
  <si>
    <t>high priority|triage review|module: docs|triaged|module: __torch_function__</t>
  </si>
  <si>
    <t>https://github.com/pytorch/pytorch/issues/47697</t>
  </si>
  <si>
    <t>Improvement of autograd engine original task placement in worker threads</t>
  </si>
  <si>
    <t>https://github.com/pytorch/pytorch/issues/42890</t>
  </si>
  <si>
    <t>Enable torch.multiprocessing typechecks during CI</t>
  </si>
  <si>
    <t>https://github.com/pytorch/pytorch/issues/47757</t>
  </si>
  <si>
    <t>Enable torch.distributed typechecks during CI</t>
  </si>
  <si>
    <t>https://github.com/pytorch/pytorch/issues/42967</t>
  </si>
  <si>
    <t>The return of torch.inverse contains nan sometime</t>
  </si>
  <si>
    <t>Lmy0217</t>
  </si>
  <si>
    <t>triaged|module: NaNs and Infs|module: linear algebra|module: correctness (silent)</t>
  </si>
  <si>
    <t>https://github.com/pytorch/pytorch/issues/47272</t>
  </si>
  <si>
    <t>inconsistent environment variable naming for setting NVTOOLEXT_HOME in TorchConfig.cmake</t>
  </si>
  <si>
    <t>samaldana</t>
  </si>
  <si>
    <t>module: build|module: cuda|module: abi|triaged</t>
  </si>
  <si>
    <t>https://github.com/pytorch/pytorch/issues/48032</t>
  </si>
  <si>
    <t>https://github.com/pytorch/pytorch/issues/46012</t>
  </si>
  <si>
    <t>Performance improvements for `arange` CPU</t>
  </si>
  <si>
    <t>module: performance|module: cpu|triaged|module: vectorization</t>
  </si>
  <si>
    <t>https://github.com/pytorch/pytorch/issues/48022</t>
  </si>
  <si>
    <t>Migrate `eig` from the TH to Aten (CUDA)</t>
  </si>
  <si>
    <t>https://github.com/pytorch/pytorch/issues/24553</t>
  </si>
  <si>
    <t>Migrate `_addr` and `_addr_` from the TH to Aten (CPU)</t>
  </si>
  <si>
    <t>https://github.com/pytorch/pytorch/issues/24666</t>
  </si>
  <si>
    <t>Migrate `dot` from the TH to Aten (CUDA)</t>
  </si>
  <si>
    <t>https://github.com/pytorch/pytorch/issues/24552</t>
  </si>
  <si>
    <t>Migrate `trace` from the TH to Aten (CPU)</t>
  </si>
  <si>
    <t>https://github.com/pytorch/pytorch/issues/24779</t>
  </si>
  <si>
    <t>C++ ModuleDict</t>
  </si>
  <si>
    <t>glaringlee|ejguan</t>
  </si>
  <si>
    <t>https://github.com/pytorch/pytorch/issues/45896</t>
  </si>
  <si>
    <t>torch.cumsum in-place</t>
  </si>
  <si>
    <t>rossimattia</t>
  </si>
  <si>
    <t>triaged|module: reductions</t>
  </si>
  <si>
    <t>https://github.com/pytorch/pytorch/issues/47193</t>
  </si>
  <si>
    <t>Core dump when checking that basic CNN works (Python 3.9)</t>
  </si>
  <si>
    <t>high priority|module: crash|module: autograd|triaged|module: pybind</t>
  </si>
  <si>
    <t>https://github.com/pytorch/pytorch/issues/47776</t>
  </si>
  <si>
    <t>addr bug for complex and inefficient implementation</t>
  </si>
  <si>
    <t>https://github.com/pytorch/pytorch/issues/47313</t>
  </si>
  <si>
    <t>Wrong gradient for torch.norm(x, p=float('inf')) when input tensor has non-unique max values</t>
  </si>
  <si>
    <t>yku12cn</t>
  </si>
  <si>
    <t>https://github.com/pytorch/pytorch/issues/41779</t>
  </si>
  <si>
    <t>assertEqual does not compare scalar numpy.ndarray with torch.Tensor correctly</t>
  </si>
  <si>
    <t>high priority|triaged|module: testing</t>
  </si>
  <si>
    <t>https://github.com/pytorch/pytorch/issues/47948</t>
  </si>
  <si>
    <t>swapdims &amp; swapaxes documentation is not appearing properly</t>
  </si>
  <si>
    <t>https://github.com/pytorch/pytorch/issues/48372</t>
  </si>
  <si>
    <t>Various tests wrongly decorated with largeCUDATensorTest</t>
  </si>
  <si>
    <t>high priority|module: cpu|module: tests|triaged</t>
  </si>
  <si>
    <t>https://github.com/pytorch/pytorch/issues/46536</t>
  </si>
  <si>
    <t>Enable torch._tensor_str typechecks during CI</t>
  </si>
  <si>
    <t>https://github.com/pytorch/pytorch/issues/48462</t>
  </si>
  <si>
    <t>Figure out a better way to find libuv on Windows</t>
  </si>
  <si>
    <t>oncall: distributed|module: build|module: windows|triaged|windows-triaged</t>
  </si>
  <si>
    <t>gunandrose4u</t>
  </si>
  <si>
    <t>https://github.com/pytorch/pytorch/issues/48304</t>
  </si>
  <si>
    <t>Doc for global module hooks is not added to the docs website</t>
  </si>
  <si>
    <t>https://github.com/pytorch/pytorch/issues/48198</t>
  </si>
  <si>
    <t>Add batching rule for clamp, clamp_min, clamp_max</t>
  </si>
  <si>
    <t>triaged|actionable|module: vmap</t>
  </si>
  <si>
    <t>https://github.com/pytorch/pytorch/issues/47754</t>
  </si>
  <si>
    <t>`CatTransform` should work with `event_dim &gt; 0` transforms</t>
  </si>
  <si>
    <t>vikigenius</t>
  </si>
  <si>
    <t>https://github.com/pytorch/pytorch/issues/44530</t>
  </si>
  <si>
    <t>[jit] support `isinstance(foo, dict)`</t>
  </si>
  <si>
    <t>oncall: jit|module: bootcamp|triaged|enhancement|days</t>
  </si>
  <si>
    <t>https://github.com/pytorch/pytorch/issues/37516</t>
  </si>
  <si>
    <t>INTERNAL ASSERT FAILED for maximum</t>
  </si>
  <si>
    <t>https://github.com/pytorch/pytorch/issues/48393</t>
  </si>
  <si>
    <t>Proposal: Generic Triplet-Margin Loss</t>
  </si>
  <si>
    <t>ethch18</t>
  </si>
  <si>
    <t>module: nn|module: loss|triaged|enhancement|needs research</t>
  </si>
  <si>
    <t>https://github.com/pytorch/pytorch/issues/43342</t>
  </si>
  <si>
    <t>torch.matrix_exp gives incorrect results for complex tensors</t>
  </si>
  <si>
    <t>high priority|triage review|triaged|module: complex|module: numpy|module: correctness (silent)</t>
  </si>
  <si>
    <t>https://github.com/pytorch/pytorch/issues/48299</t>
  </si>
  <si>
    <t>Migrate `fmod` and `fmod_` from the TH to Aten (CUDA)</t>
  </si>
  <si>
    <t>https://github.com/pytorch/pytorch/issues/24565</t>
  </si>
  <si>
    <t>Enable torch.testing._internal.common_nn.* typechecks during CI</t>
  </si>
  <si>
    <t>https://github.com/pytorch/pytorch/issues/48189</t>
  </si>
  <si>
    <t>CPP Extension building with windows fails for Python 3.9</t>
  </si>
  <si>
    <t>module: build|module: cpp-extensions|triaged</t>
  </si>
  <si>
    <t>https://github.com/pytorch/pytorch/issues/48617</t>
  </si>
  <si>
    <t>Error when running Dataloader with multiple workers</t>
  </si>
  <si>
    <t>thematrixduo</t>
  </si>
  <si>
    <t>https://github.com/pytorch/pytorch/issues/48709</t>
  </si>
  <si>
    <t>Upsample with a trilinear interpolation works at least 10x slower using Mixed Precision than with FP32.</t>
  </si>
  <si>
    <t>mmarcinkiewicz</t>
  </si>
  <si>
    <t>https://github.com/pytorch/pytorch/issues/44206</t>
  </si>
  <si>
    <t>Libtorch 1.7,1.6, 1.5 did not work on visual studio 2015</t>
  </si>
  <si>
    <t>learner760221</t>
  </si>
  <si>
    <t>triaged|module: static linking</t>
  </si>
  <si>
    <t>https://github.com/pytorch/pytorch/issues/48165</t>
  </si>
  <si>
    <t>Dataloader killed by signal at the end of training</t>
  </si>
  <si>
    <t>https://github.com/pytorch/pytorch/issues/43455</t>
  </si>
  <si>
    <t>MultivariateNormal backprop performance issue related to broadcasting</t>
  </si>
  <si>
    <t>fatvlady</t>
  </si>
  <si>
    <t>https://github.com/pytorch/pytorch/issues/43837</t>
  </si>
  <si>
    <t>Error "member may not be initialized" due to constexpr at Windows</t>
  </si>
  <si>
    <t>https://github.com/pytorch/pytorch/issues/48716</t>
  </si>
  <si>
    <t>Add nondeterministic error for `index_copy_` if duplicate indices are given</t>
  </si>
  <si>
    <t>https://github.com/pytorch/pytorch/issues/46743</t>
  </si>
  <si>
    <t>MKLDNN Segmentation Fault on backward pass on CPU with Conv1D layer</t>
  </si>
  <si>
    <t>kkoehncke</t>
  </si>
  <si>
    <t>high priority|module: dependency bug|module: crash|triaged|module: mkldnn</t>
  </si>
  <si>
    <t>https://github.com/pytorch/pytorch/issues/45746</t>
  </si>
  <si>
    <t>[Build Failure] Wrong copy path for shared DNNL</t>
  </si>
  <si>
    <t>module: windows|triaged|module: mkldnn|windows-triaged</t>
  </si>
  <si>
    <t>CaoZhongZ</t>
  </si>
  <si>
    <t>https://github.com/pytorch/pytorch/issues/42115</t>
  </si>
  <si>
    <t>gradcheck doesn't provide an index</t>
  </si>
  <si>
    <t>r-barnes</t>
  </si>
  <si>
    <t>https://github.com/pytorch/pytorch/issues/48764</t>
  </si>
  <si>
    <t>Make torch.nn.Hardswish ONNX exportable</t>
  </si>
  <si>
    <t>module: onnx|triaged|enhancement</t>
  </si>
  <si>
    <t>https://github.com/pytorch/pytorch/issues/43665</t>
  </si>
  <si>
    <t>[Windows] torch.slogdet returns cuda error when shape &gt; 128x128</t>
  </si>
  <si>
    <t>neonbjb</t>
  </si>
  <si>
    <t>https://github.com/pytorch/pytorch/issues/48527</t>
  </si>
  <si>
    <t>torch.distributions.utils.broadcast_all does not support Tensor-like objects</t>
  </si>
  <si>
    <t>HEmile</t>
  </si>
  <si>
    <t>https://github.com/pytorch/pytorch/issues/37141</t>
  </si>
  <si>
    <t>Compilation issue with Visual Studio v16.8.0 and higher</t>
  </si>
  <si>
    <t>spindensity</t>
  </si>
  <si>
    <t>https://github.com/pytorch/pytorch/issues/48517</t>
  </si>
  <si>
    <t>Allow downstream users to suppress Save Optimizer warnings</t>
  </si>
  <si>
    <t>jsrozner</t>
  </si>
  <si>
    <t>https://github.com/pytorch/pytorch/issues/46405</t>
  </si>
  <si>
    <t>torch in cloud(randomly sche) may have server connect timeout problem</t>
  </si>
  <si>
    <t>zrss</t>
  </si>
  <si>
    <t>triaged|module: c10d</t>
  </si>
  <si>
    <t>https://github.com/pytorch/pytorch/issues/46800</t>
  </si>
  <si>
    <t>Add TF32 Information to Reproducibility Page</t>
  </si>
  <si>
    <t>module: docs|module: cuda|triaged|module: numerical-reproducibility|module: tf32</t>
  </si>
  <si>
    <t>https://github.com/pytorch/pytorch/issues/47287</t>
  </si>
  <si>
    <t>SparseAdam exhausts generator params before initializing Optimizer</t>
  </si>
  <si>
    <t>shukob</t>
  </si>
  <si>
    <t>module: optimizer|good first issue|triaged|enhancement</t>
  </si>
  <si>
    <t>https://github.com/pytorch/pytorch/issues/47594</t>
  </si>
  <si>
    <t>x.shape return tuple instead of torch.Size</t>
  </si>
  <si>
    <t>jamarju</t>
  </si>
  <si>
    <t>triaged|module: custom-operators|module: tensor creation|module: __torch_function__</t>
  </si>
  <si>
    <t>https://github.com/pytorch/pytorch/issues/46826</t>
  </si>
  <si>
    <t>randint dtype description is incorrect</t>
  </si>
  <si>
    <t>https://github.com/pytorch/pytorch/issues/46497</t>
  </si>
  <si>
    <t>`torch.lu_solve`  documentation refers `b` as an argument.</t>
  </si>
  <si>
    <t>https://github.com/pytorch/pytorch/issues/43498</t>
  </si>
  <si>
    <t>Build instructions clarification</t>
  </si>
  <si>
    <t>hxtk</t>
  </si>
  <si>
    <t>module: build|module: docs|triaged|small</t>
  </si>
  <si>
    <t>https://github.com/pytorch/pytorch/issues/25464</t>
  </si>
  <si>
    <t>Compile error in Windows SDK</t>
  </si>
  <si>
    <t>https://github.com/pytorch/pytorch/issues/48895</t>
  </si>
  <si>
    <t>Enable torch.onnx.* typechecks during CI</t>
  </si>
  <si>
    <t>https://github.com/pytorch/pytorch/issues/45215</t>
  </si>
  <si>
    <t>Many functions fail gradcheck on ROCm</t>
  </si>
  <si>
    <t>https://github.com/pytorch/pytorch/issues/30845</t>
  </si>
  <si>
    <t>Complex Tensor Support for DataParallel</t>
  </si>
  <si>
    <t>oncall: distributed|module: bootcamp|triaged|pt_distributed_rampup</t>
  </si>
  <si>
    <t>osalpekar|sidneyfletcher</t>
  </si>
  <si>
    <t>https://github.com/pytorch/pytorch/issues/47330</t>
  </si>
  <si>
    <t>Non-deterministic results when indexing into/out of the same tensor</t>
  </si>
  <si>
    <t>high priority|triaged|module: advanced indexing|module: partial aliasing|module: determinism</t>
  </si>
  <si>
    <t>https://github.com/pytorch/pytorch/issues/45964</t>
  </si>
  <si>
    <t>Enable torch.nn.intrinsic.quantized.modules.conv_relu typechecks during CI</t>
  </si>
  <si>
    <t>https://github.com/pytorch/pytorch/issues/47679</t>
  </si>
  <si>
    <t>Migrate `eig` from the TH to Aten (CPU)</t>
  </si>
  <si>
    <t>https://github.com/pytorch/pytorch/issues/24693</t>
  </si>
  <si>
    <t>ROCm tests are run on the default stream</t>
  </si>
  <si>
    <t>https://github.com/pytorch/pytorch/issues/27356</t>
  </si>
  <si>
    <t>Add batching rule for fill_, zero_</t>
  </si>
  <si>
    <t>https://github.com/pytorch/pytorch/issues/47755</t>
  </si>
  <si>
    <t>W605 Invalid Escape Sequence DeprecationWarning</t>
  </si>
  <si>
    <t>https://github.com/pytorch/pytorch/issues/49064</t>
  </si>
  <si>
    <t>Test self.assertEqual with msg does not print numerical comparison results</t>
  </si>
  <si>
    <t>https://github.com/pytorch/pytorch/issues/48879</t>
  </si>
  <si>
    <t>aarch64 CMake checks are incorrect on Apple Silicon</t>
  </si>
  <si>
    <t>https://github.com/pytorch/pytorch/issues/48873</t>
  </si>
  <si>
    <t>Improve torch.distributed.new_group() documentation in the context of SyncBatchNorm</t>
  </si>
  <si>
    <t>oncall: distributed|module: docs|triaged|module: c10d</t>
  </si>
  <si>
    <t>https://github.com/pytorch/pytorch/issues/48804</t>
  </si>
  <si>
    <t>Support `torch.linalg.norm` for complex tensors on both CPU and CUDA</t>
  </si>
  <si>
    <t>triaged|module: complex|complex_autograd|function request|module: norms and normalization</t>
  </si>
  <si>
    <t>https://github.com/pytorch/pytorch/issues/47833</t>
  </si>
  <si>
    <t>Enable torch.where to support float16/bfloat16 type inputs</t>
  </si>
  <si>
    <t>Kiyosora</t>
  </si>
  <si>
    <t>triaged|module: sorting and selection|function request</t>
  </si>
  <si>
    <t>https://github.com/pytorch/pytorch/issues/49075</t>
  </si>
  <si>
    <t>torch.sign(bfloat16) on CPU is wrong on largish tensors</t>
  </si>
  <si>
    <t>module: cpu|triaged|module: NaNs and Infs|module: bfloat16</t>
  </si>
  <si>
    <t>https://github.com/pytorch/pytorch/issues/41238</t>
  </si>
  <si>
    <t>Transcendental functions broken on Jetson Xavier NX</t>
  </si>
  <si>
    <t>honzasp</t>
  </si>
  <si>
    <t>https://github.com/pytorch/pytorch/issues/48901</t>
  </si>
  <si>
    <t>Integrating CuDNN API for LSTMs with projections</t>
  </si>
  <si>
    <t>Kipok</t>
  </si>
  <si>
    <t>module: cudnn|feature|module: rnn|module: cuda|triaged</t>
  </si>
  <si>
    <t>https://github.com/pytorch/pytorch/issues/46213</t>
  </si>
  <si>
    <t>Building offline documentation does not work</t>
  </si>
  <si>
    <t>demmerichs</t>
  </si>
  <si>
    <t>https://github.com/pytorch/pytorch/issues/42003</t>
  </si>
  <si>
    <t>Cannot set 0 annealing epochs in SWALR</t>
  </si>
  <si>
    <t>Daniil-Osokin</t>
  </si>
  <si>
    <t>https://github.com/pytorch/pytorch/issues/47578</t>
  </si>
  <si>
    <t>`torch.conv2d` throws runtime error if invoked with large kernels</t>
  </si>
  <si>
    <t>module: convolution|triaged|module: nnpack</t>
  </si>
  <si>
    <t>https://github.com/pytorch/pytorch/issues/49462</t>
  </si>
  <si>
    <t>Windows, dataloader, MapViewFile, incorrect parameters</t>
  </si>
  <si>
    <t>blacksailer</t>
  </si>
  <si>
    <t>module: windows|module: dataloader|triaged</t>
  </si>
  <si>
    <t>https://github.com/pytorch/pytorch/issues/45581</t>
  </si>
  <si>
    <t>discrepancy between text in "torch.rst" &amp; "_init_.py</t>
  </si>
  <si>
    <t>pradeepjag</t>
  </si>
  <si>
    <t>https://github.com/pytorch/pytorch/issues/49228</t>
  </si>
  <si>
    <t>Feature Request: support int-&gt;float type promotion for torch.reciprocal</t>
  </si>
  <si>
    <t>https://github.com/pytorch/pytorch/issues/49091</t>
  </si>
  <si>
    <t>Throw error if `kthvalue` `out` argument overlaps with input</t>
  </si>
  <si>
    <t>good first issue|module: cpu|triaged</t>
  </si>
  <si>
    <t>sanketsans</t>
  </si>
  <si>
    <t>https://github.com/pytorch/pytorch/issues/47934</t>
  </si>
  <si>
    <t>Enable torch.nn.modules typechecks during CI</t>
  </si>
  <si>
    <t>https://github.com/pytorch/pytorch/issues/42986</t>
  </si>
  <si>
    <t>test_cuda.py incorrectly skips test_cuda_init_race</t>
  </si>
  <si>
    <t>https://github.com/pytorch/pytorch/issues/49432</t>
  </si>
  <si>
    <t>Using %= performs an out-of-place operation instead of in-place</t>
  </si>
  <si>
    <t>shz0116</t>
  </si>
  <si>
    <t>high priority|module: bc-breaking|triaged|module: numpy|small|module: correctness (silent)</t>
  </si>
  <si>
    <t>https://github.com/pytorch/pytorch/issues/49214</t>
  </si>
  <si>
    <t>Inaccurate description for `is_floating_point()`</t>
  </si>
  <si>
    <t>TylerADavis</t>
  </si>
  <si>
    <t>https://github.com/pytorch/pytorch/issues/49610</t>
  </si>
  <si>
    <t>Enable torch.nn.parallel._functions typechecks during CI</t>
  </si>
  <si>
    <t>https://github.com/pytorch/pytorch/issues/49686</t>
  </si>
  <si>
    <t>amp does not work with LayerNorm gradient checkpointing</t>
  </si>
  <si>
    <t>mli0603</t>
  </si>
  <si>
    <t>https://github.com/pytorch/pytorch/issues/49738</t>
  </si>
  <si>
    <t>[ONNX] scatter support for broadcast</t>
  </si>
  <si>
    <t>https://github.com/pytorch/pytorch/issues/26191</t>
  </si>
  <si>
    <t>Incorrect answer when using scatter_add_ and broadcasting,  Feature Request: scatter_add broadcasting</t>
  </si>
  <si>
    <t>sbb-gh</t>
  </si>
  <si>
    <t>high priority|module: docs|triaged|module: scatter &amp; gather ops</t>
  </si>
  <si>
    <t>https://github.com/pytorch/pytorch/issues/48214</t>
  </si>
  <si>
    <t>some questions about scatter</t>
  </si>
  <si>
    <t>YOLOsyb</t>
  </si>
  <si>
    <t>https://github.com/pytorch/pytorch/issues/37130</t>
  </si>
  <si>
    <t>[docs] Unclear scatter_ signature wrt src|value and a typo</t>
  </si>
  <si>
    <t>https://github.com/pytorch/pytorch/issues/34062</t>
  </si>
  <si>
    <t>Allow `nn.Unflatten` to take a `Sequence[int]` instead of specifically a `Tuple[int, ...]`</t>
  </si>
  <si>
    <t>https://github.com/pytorch/pytorch/issues/49743</t>
  </si>
  <si>
    <t>Kwargs are not correctly documented for some operators</t>
  </si>
  <si>
    <t>https://github.com/pytorch/pytorch/issues/43667</t>
  </si>
  <si>
    <t>Fix error message when using as_strided with negative striding</t>
  </si>
  <si>
    <t>daniilhayrapetyan</t>
  </si>
  <si>
    <t>good first issue|module: error checking|triaged</t>
  </si>
  <si>
    <t>https://github.com/pytorch/pytorch/issues/33290</t>
  </si>
  <si>
    <t>Enable torch.contrib._tensorboard_vis / torch.utils.hipify.hipify_python typechecks during CI</t>
  </si>
  <si>
    <t>https://github.com/pytorch/pytorch/issues/49833</t>
  </si>
  <si>
    <t>Assigning to an index of a sparse tensor is a no-op</t>
  </si>
  <si>
    <t>high priority|module: sparse|triaged|module: advanced indexing|module: correctness (silent)</t>
  </si>
  <si>
    <t>https://github.com/pytorch/pytorch/issues/48225</t>
  </si>
  <si>
    <t>Independent Distribution Wrapper Disguises Negative StdDev in Underlying Normal Distribution</t>
  </si>
  <si>
    <t>decodyng</t>
  </si>
  <si>
    <t>https://github.com/pytorch/pytorch/issues/47123</t>
  </si>
  <si>
    <t>torch.cuda.get_device_properties is missing in cuda docs</t>
  </si>
  <si>
    <t>https://github.com/pytorch/pytorch/issues/49737</t>
  </si>
  <si>
    <t>float16 tensors in CPU should be able to be flipped</t>
  </si>
  <si>
    <t>lan-qing</t>
  </si>
  <si>
    <t>triaged|module: half|function request</t>
  </si>
  <si>
    <t>https://github.com/pytorch/pytorch/issues/49889</t>
  </si>
  <si>
    <t>Failure when converting a sparse boolean tensor to a dense tensor</t>
  </si>
  <si>
    <t>NathanHowell</t>
  </si>
  <si>
    <t>module: sparse|triaged|module: boolean tensor|function request</t>
  </si>
  <si>
    <t>https://github.com/pytorch/pytorch/issues/49977</t>
  </si>
  <si>
    <t>Mypy error when passing None to nn.AdaptiveAvgPool2d or nn.AdaptiveMaxPool2d</t>
  </si>
  <si>
    <t>VinhLoiIT</t>
  </si>
  <si>
    <t>https://github.com/pytorch/pytorch/issues/49918</t>
  </si>
  <si>
    <t>Implement torch::cuda::synchronize()</t>
  </si>
  <si>
    <t>module: cpp|module: bootcamp|triaged</t>
  </si>
  <si>
    <t>https://github.com/pytorch/pytorch/issues/47722</t>
  </si>
  <si>
    <t>pytorch_linux_bionic_py3_8_gcc9_coverage_test2 intermittently fails due to the no-output timeout</t>
  </si>
  <si>
    <t>high priority|triage review|module: ci|triaged|module: flaky-tests</t>
  </si>
  <si>
    <t>https://github.com/pytorch/pytorch/issues/49656</t>
  </si>
  <si>
    <t>Pytorch 1.6.0  linking error when linking `libtorch_cuda.dylib` on macOS 10.13.6 with CUDA support</t>
  </si>
  <si>
    <t>TomHeaven</t>
  </si>
  <si>
    <t>https://github.com/pytorch/pytorch/issues/42271</t>
  </si>
  <si>
    <t>Warnings during compiling: floating-point value does not fit in required integral type</t>
  </si>
  <si>
    <t>module: cuda|good first issue|triaged|better-engineering</t>
  </si>
  <si>
    <t>https://github.com/pytorch/pytorch/issues/46391</t>
  </si>
  <si>
    <t>docker: adding environment variable PYTORCH_VERSION</t>
  </si>
  <si>
    <t>flx42</t>
  </si>
  <si>
    <t>triaged|enhancement|module: docker|ci/binaries</t>
  </si>
  <si>
    <t>https://github.com/pytorch/pytorch/issues/48324</t>
  </si>
  <si>
    <t>Enable torch._utils typechecks during CI</t>
  </si>
  <si>
    <t>https://github.com/pytorch/pytorch/issues/49704</t>
  </si>
  <si>
    <t>Program throws exception when using SyncBatchNorm with track_running_stats = False</t>
  </si>
  <si>
    <t>AndysonYs</t>
  </si>
  <si>
    <t>module: nn|module: cuda|module: typing|triaged|module: norms and normalization</t>
  </si>
  <si>
    <t>https://github.com/pytorch/pytorch/issues/49730</t>
  </si>
  <si>
    <t>View/Reinterpret Tensor as a different type w/o copying</t>
  </si>
  <si>
    <t>jakirkham</t>
  </si>
  <si>
    <t>https://github.com/pytorch/pytorch/issues/42571</t>
  </si>
  <si>
    <t>Error when dataloader has pinned memory and persistent workers</t>
  </si>
  <si>
    <t>denix56</t>
  </si>
  <si>
    <t>module: dataloader|triaged|windows-triaged</t>
  </si>
  <si>
    <t>https://github.com/pytorch/pytorch/issues/48370</t>
  </si>
  <si>
    <t>Build broken on ubuntu due to MKL symbols not found</t>
  </si>
  <si>
    <t>https://github.com/pytorch/pytorch/issues/50211</t>
  </si>
  <si>
    <t>Enable torch.nn.modules.fold typechecks during CI</t>
  </si>
  <si>
    <t>https://github.com/pytorch/pytorch/issues/49478</t>
  </si>
  <si>
    <t>torch::cat_out unexpected result on views</t>
  </si>
  <si>
    <t>mreppen</t>
  </si>
  <si>
    <t>high priority|triaged|module: memory format|module: safe resize</t>
  </si>
  <si>
    <t>https://github.com/pytorch/pytorch/issues/49878</t>
  </si>
  <si>
    <t>Inconsistent behaviour of torch.fmod on CPU and GPU</t>
  </si>
  <si>
    <t>nikitautiu</t>
  </si>
  <si>
    <t>module: cuda|good first issue|triaged</t>
  </si>
  <si>
    <t>https://github.com/pytorch/pytorch/issues/15921</t>
  </si>
  <si>
    <t>A problem about elu_backward</t>
  </si>
  <si>
    <t>linccnu</t>
  </si>
  <si>
    <t>https://github.com/pytorch/pytorch/issues/47671</t>
  </si>
  <si>
    <t>Enable torch.nn.modules.module typechecks during CI</t>
  </si>
  <si>
    <t>https://github.com/pytorch/pytorch/issues/49044</t>
  </si>
  <si>
    <t>Many `vec256&lt;float&gt;` operations  returns incorrect result on aarch64 if compiled by gcc-7.5.0</t>
  </si>
  <si>
    <t>triaged|module: correctness (silent)|module: arm</t>
  </si>
  <si>
    <t>https://github.com/pytorch/pytorch/issues/47098</t>
  </si>
  <si>
    <t>[doc] Broken formatting on `torch.repeat_interleave`</t>
  </si>
  <si>
    <t>https://github.com/pytorch/pytorch/issues/50208</t>
  </si>
  <si>
    <t>[doc] Broken formatting for the function signature of `torch.randperm`</t>
  </si>
  <si>
    <t>https://github.com/pytorch/pytorch/issues/50207</t>
  </si>
  <si>
    <t>[bug] torch.flip: IndexError for dims=() on CUDA but works on CPU</t>
  </si>
  <si>
    <t>module: cuda|good first issue|triaged|module: numpy</t>
  </si>
  <si>
    <t>https://github.com/pytorch/pytorch/issues/49982</t>
  </si>
  <si>
    <t>Enable torch.nn.modules.normalization typechecks during CI</t>
  </si>
  <si>
    <t>https://github.com/pytorch/pytorch/issues/49034</t>
  </si>
  <si>
    <t>Enable torch.nn.modules.padding typechecks during CI</t>
  </si>
  <si>
    <t>https://github.com/pytorch/pytorch/issues/49492</t>
  </si>
  <si>
    <t>Some test modules are using unittest.main() instead of common_utils.run_tests()</t>
  </si>
  <si>
    <t>module: tests|triaged|enhancement|better-engineering|module: testing</t>
  </si>
  <si>
    <t>https://github.com/pytorch/pytorch/issues/50448</t>
  </si>
  <si>
    <t>HalfCauchy does not respect _validate_args</t>
  </si>
  <si>
    <t>feynmanliang</t>
  </si>
  <si>
    <t>https://github.com/pytorch/pytorch/issues/50404</t>
  </si>
  <si>
    <t>View tracking for autograd should not save optional std::function</t>
  </si>
  <si>
    <t>module: autograd|triaged|small|better-engineering</t>
  </si>
  <si>
    <t>https://github.com/pytorch/pytorch/issues/49257</t>
  </si>
  <si>
    <t>Enable torch.nn.modules.conv typechecks during CI</t>
  </si>
  <si>
    <t>https://github.com/pytorch/pytorch/issues/49563</t>
  </si>
  <si>
    <t>Enable torch.nn.modules.container typechecks during CI</t>
  </si>
  <si>
    <t>https://github.com/pytorch/pytorch/issues/48968</t>
  </si>
  <si>
    <t>Error in fully_qualified_type_name_impl() on windows. __FUNCSIG__ doesn't match</t>
  </si>
  <si>
    <t>zfenice</t>
  </si>
  <si>
    <t>https://github.com/pytorch/pytorch/issues/48568</t>
  </si>
  <si>
    <t>TorchConfig.cmake setting IMPORTED_LOCATION unconditionally on torch import target</t>
  </si>
  <si>
    <t>foundry-markf</t>
  </si>
  <si>
    <t>https://github.com/pytorch/pytorch/issues/48724</t>
  </si>
  <si>
    <t>Don't run git when PYTORCH_BUILD_VERSION is set</t>
  </si>
  <si>
    <t>https://github.com/pytorch/pytorch/issues/50730</t>
  </si>
  <si>
    <t>`__torch_function__` does not get call for torch.Tensor's `__getitem__` syntax</t>
  </si>
  <si>
    <t>https://github.com/pytorch/pytorch/issues/46277</t>
  </si>
  <si>
    <t>`replication_pad1d` raising "CUDA error: invalid configuration argument" on large inputs</t>
  </si>
  <si>
    <t>jcaw</t>
  </si>
  <si>
    <t>https://github.com/pytorch/pytorch/issues/49601</t>
  </si>
  <si>
    <t>Replace blacklist/whitelist in caffe2/opt/custom/glow_net_transform.cc</t>
  </si>
  <si>
    <t>https://github.com/pytorch/pytorch/issues/41709</t>
  </si>
  <si>
    <t>Replace blacklist/whitelist in caffe2/opt/custom/glow_net_transform.h</t>
  </si>
  <si>
    <t>https://github.com/pytorch/pytorch/issues/41710</t>
  </si>
  <si>
    <t>New VSX support breaks compilation if using g++ v7 (ppc64le)</t>
  </si>
  <si>
    <t>module: build|triaged|module: build warnings|module: POWER</t>
  </si>
  <si>
    <t>https://github.com/pytorch/pytorch/issues/50439</t>
  </si>
  <si>
    <t>Gaussian NLL loss</t>
  </si>
  <si>
    <t>nailimixaM</t>
  </si>
  <si>
    <t>https://github.com/pytorch/pytorch/issues/48520</t>
  </si>
  <si>
    <t>Rename `torch.set_deterministic` for more clarity</t>
  </si>
  <si>
    <t>triaged|enhancement|module: determinism</t>
  </si>
  <si>
    <t>https://github.com/pytorch/pytorch/issues/49100</t>
  </si>
  <si>
    <t>Migrate `masked_scatter` from TH to ATen (CPU)</t>
  </si>
  <si>
    <t>high priority|triaged|module: porting|better-engineering|complex_autograd</t>
  </si>
  <si>
    <t>https://github.com/pytorch/pytorch/issues/49541</t>
  </si>
  <si>
    <t>`ATen/cpu/vec256/` should be a header only library for all but quantized types</t>
  </si>
  <si>
    <t>https://github.com/pytorch/pytorch/issues/50567</t>
  </si>
  <si>
    <t>Migrate `orgqr` from the TH to Aten (CPU)</t>
  </si>
  <si>
    <t>https://github.com/pytorch/pytorch/issues/24747</t>
  </si>
  <si>
    <t>FindLAPACK.cmake doesn't check the default LAPACK path on Ubuntu 20.04 x86_64</t>
  </si>
  <si>
    <t>https://github.com/pytorch/pytorch/issues/50996</t>
  </si>
  <si>
    <t>Enable torch.overrides typechecks during CI</t>
  </si>
  <si>
    <t>https://github.com/pytorch/pytorch/issues/48492</t>
  </si>
  <si>
    <t>TransformedDistribution and event_shape</t>
  </si>
  <si>
    <t>justindomke</t>
  </si>
  <si>
    <t>https://github.com/pytorch/pytorch/issues/21596</t>
  </si>
  <si>
    <t>Incorrect shape from torch.distributions.kl.kl_divergence</t>
  </si>
  <si>
    <t>emailweixu</t>
  </si>
  <si>
    <t>https://github.com/pytorch/pytorch/issues/34859</t>
  </si>
  <si>
    <t>distributions.Independent does not correctly update distribution's support</t>
  </si>
  <si>
    <t>https://github.com/pytorch/pytorch/issues/50496</t>
  </si>
  <si>
    <t>Using all_gather() in the forward pass in DDP throws RuntimeError</t>
  </si>
  <si>
    <t>Ze-Yang</t>
  </si>
  <si>
    <t>https://github.com/pytorch/pytorch/issues/40690</t>
  </si>
  <si>
    <t>Make it easier to run mypy locally</t>
  </si>
  <si>
    <t>https://github.com/pytorch/pytorch/issues/50513</t>
  </si>
  <si>
    <t>[JIT][script] JIT for torch.norm ignores argument defaults</t>
  </si>
  <si>
    <t>milos-popovic</t>
  </si>
  <si>
    <t>https://github.com/pytorch/pytorch/issues/20113</t>
  </si>
  <si>
    <t>Categorical logits argument is treated as log probabilities</t>
  </si>
  <si>
    <t>JohnReid</t>
  </si>
  <si>
    <t>https://github.com/pytorch/pytorch/issues/50378</t>
  </si>
  <si>
    <t>test_pt_onnx_trt fails after removing pycuda.autoinit in #49980</t>
  </si>
  <si>
    <t>module: onnx|triaged|module: testing</t>
  </si>
  <si>
    <t>https://github.com/pytorch/pytorch/issues/51105</t>
  </si>
  <si>
    <t>Docs build failures are difficult to identify</t>
  </si>
  <si>
    <t>high priority|module: docs|triaged|module: testing</t>
  </si>
  <si>
    <t>https://github.com/pytorch/pytorch/issues/50330</t>
  </si>
  <si>
    <t>View CreationMeta are not propagated when chaining views</t>
  </si>
  <si>
    <t>module: autograd|triaged|small|better-engineering|module: correctness (silent)</t>
  </si>
  <si>
    <t>https://github.com/pytorch/pytorch/issues/49824</t>
  </si>
  <si>
    <t>Migrate `masked_scatter` from TH to ATen (CUDA)</t>
  </si>
  <si>
    <t>https://github.com/pytorch/pytorch/issues/49542</t>
  </si>
  <si>
    <t>Unclear error message thrown by stft if input and window arguments are on different devices</t>
  </si>
  <si>
    <t>listener17</t>
  </si>
  <si>
    <t>module: cuda|module: error checking|triaged|module: fft</t>
  </si>
  <si>
    <t>https://github.com/pytorch/pytorch/issues/51042</t>
  </si>
  <si>
    <t>Undefined reference errors to VSX symbols during build (link phase) on PPC64LE</t>
  </si>
  <si>
    <t>high priority|triage review|module: build|triaged|module: static linking</t>
  </si>
  <si>
    <t>https://github.com/pytorch/pytorch/issues/51132</t>
  </si>
  <si>
    <t>Migrate `cholesky_inverse` from the TH to Aten (CPU)</t>
  </si>
  <si>
    <t>https://github.com/pytorch/pytorch/issues/24685</t>
  </si>
  <si>
    <t>Migrate `cholesky_inverse` from the TH to Aten (CUDA)</t>
  </si>
  <si>
    <t>https://github.com/pytorch/pytorch/issues/24543</t>
  </si>
  <si>
    <t>torch.cuda.memory_allocated() doesn't correctly work until the context is initialized</t>
  </si>
  <si>
    <t>high priority|module: docs|module: cuda|module: memory usage|triaged</t>
  </si>
  <si>
    <t>https://github.com/pytorch/pytorch/issues/49952</t>
  </si>
  <si>
    <t>test_barrier_timeout_group intermittently fails on Windows</t>
  </si>
  <si>
    <t>https://github.com/pytorch/pytorch/issues/50662</t>
  </si>
  <si>
    <t>Incorrect gradients for F.interpolate on GPU when mode=nearest</t>
  </si>
  <si>
    <t>CedricPicron</t>
  </si>
  <si>
    <t>high priority|module: cuda|triaged|module: correctness (silent)|module: interpolation</t>
  </si>
  <si>
    <t>https://github.com/pytorch/pytorch/issues/51036</t>
  </si>
  <si>
    <t>Migrate `index_fill_` from the TH to Aten (CPU)</t>
  </si>
  <si>
    <t>https://github.com/pytorch/pytorch/issues/24714</t>
  </si>
  <si>
    <t>Migrate `index_fill_` from the TH to Aten (CUDA)</t>
  </si>
  <si>
    <t>https://github.com/pytorch/pytorch/issues/24577</t>
  </si>
  <si>
    <t>[Bug] Modification of tests for one method causes failures for the others</t>
  </si>
  <si>
    <t>high priority|module: tests|triaged</t>
  </si>
  <si>
    <t>https://github.com/pytorch/pytorch/issues/48230</t>
  </si>
  <si>
    <t>index_fill not supported for complex tensors</t>
  </si>
  <si>
    <t>https://github.com/pytorch/pytorch/issues/36328</t>
  </si>
  <si>
    <t>Enable conv_fused/blas_compare/blas_compare_setup typecheck during CI</t>
  </si>
  <si>
    <t>https://github.com/pytorch/pytorch/issues/51234</t>
  </si>
  <si>
    <t>Printing should not have (bad) autograd side effects</t>
  </si>
  <si>
    <t>https://github.com/pytorch/pytorch/issues/49756</t>
  </si>
  <si>
    <t>Typo in docstring - optim.Optimizer.zero_grad</t>
  </si>
  <si>
    <t>jankrepl</t>
  </si>
  <si>
    <t>https://github.com/pytorch/pytorch/issues/51541</t>
  </si>
  <si>
    <t>`trace_backward` does not work for complex tensors</t>
  </si>
  <si>
    <t>triaged|module: complex|complex_autograd</t>
  </si>
  <si>
    <t>https://github.com/pytorch/pytorch/issues/50381</t>
  </si>
  <si>
    <t>`index_put_` backward and `index_backward` are nondeterministic on CPU</t>
  </si>
  <si>
    <t>triaged|module: advanced indexing|module: determinism</t>
  </si>
  <si>
    <t>https://github.com/pytorch/pytorch/issues/51366</t>
  </si>
  <si>
    <t>Several masked_scatter tests in test_autograd failed with Jacobian mismatch</t>
  </si>
  <si>
    <t>module: cuda|triaged|module: complex|complex_autograd|module: scatter &amp; gather ops</t>
  </si>
  <si>
    <t>https://github.com/pytorch/pytorch/issues/51544</t>
  </si>
  <si>
    <t>There is a problem with the calculation result of hardsigmoid_backward</t>
  </si>
  <si>
    <t>huaxialongguang</t>
  </si>
  <si>
    <t>https://github.com/pytorch/pytorch/issues/51438</t>
  </si>
  <si>
    <t>Backward through sparse_coo_tensor</t>
  </si>
  <si>
    <t>ladzin</t>
  </si>
  <si>
    <t>module: sparse|module: autograd|triaged</t>
  </si>
  <si>
    <t>aocsa</t>
  </si>
  <si>
    <t>https://github.com/pytorch/pytorch/issues/49683</t>
  </si>
  <si>
    <t>Incorrect return type hint for torch.nonzero</t>
  </si>
  <si>
    <t>https://github.com/pytorch/pytorch/issues/51434</t>
  </si>
  <si>
    <t>torch.nn.functional.adaptive_avg_pool3d and torch.nn.AdaptiveAvgPool3d aborts when input is of integral type</t>
  </si>
  <si>
    <t>high priority|module: crash|module: nn|triaged|small</t>
  </si>
  <si>
    <t>https://github.com/pytorch/pytorch/issues/51352</t>
  </si>
  <si>
    <t>Compiling PyTorch on ARM64:Ubuntu-18.04 fails with internal compiler error</t>
  </si>
  <si>
    <t>high priority|triaged|module: arm</t>
  </si>
  <si>
    <t>https://github.com/pytorch/pytorch/issues/51889</t>
  </si>
  <si>
    <t>Wrong argument name of index_fill_</t>
  </si>
  <si>
    <t>loveritsu929</t>
  </si>
  <si>
    <t>dagitses|albanD</t>
  </si>
  <si>
    <t>https://github.com/pytorch/pytorch/issues/51250</t>
  </si>
  <si>
    <t>[collect_env] Unable to collect CUDA version anymore</t>
  </si>
  <si>
    <t>https://github.com/pytorch/pytorch/issues/51840</t>
  </si>
  <si>
    <t>Segmentation Fault when killing uwsgi workers using PyTorch</t>
  </si>
  <si>
    <t>fra-luc</t>
  </si>
  <si>
    <t>https://github.com/pytorch/pytorch/issues/42125</t>
  </si>
  <si>
    <t>Migrate `masked_fill` from TH to ATen (CUDA)</t>
  </si>
  <si>
    <t>https://github.com/pytorch/pytorch/issues/49543</t>
  </si>
  <si>
    <t>Autograd always backpropagates to arithmetic operations when there is an unused input</t>
  </si>
  <si>
    <t>patrick-kidger</t>
  </si>
  <si>
    <t>https://github.com/pytorch/pytorch/issues/39784</t>
  </si>
  <si>
    <t>[complex] torch.sqrt: Incorrect value on MacOS</t>
  </si>
  <si>
    <t>high priority|triaged|module: complex|module: macos|module: numpy|module: correctness (silent)</t>
  </si>
  <si>
    <t>https://github.com/pytorch/pytorch/issues/47500</t>
  </si>
  <si>
    <t>Optimize autograd engine init_to_execute() performance</t>
  </si>
  <si>
    <t>https://github.com/pytorch/pytorch/issues/34067</t>
  </si>
  <si>
    <t>Compiler error in MultinomialKernel.cpp when building with gcc + libc++</t>
  </si>
  <si>
    <t>vors</t>
  </si>
  <si>
    <t>https://github.com/pytorch/pytorch/issues/52163</t>
  </si>
  <si>
    <t>CUDA error: too many resources requested for launch in Windows CI for CUDA 11.2</t>
  </si>
  <si>
    <t>module: windows|module: cuda|module: ci|triaged</t>
  </si>
  <si>
    <t>https://github.com/pytorch/pytorch/issues/52002</t>
  </si>
  <si>
    <t>GNU and LLVM OpenMP conflict when using MKL and KINETO under conda build</t>
  </si>
  <si>
    <t>high priority|module: build|triaged|module: openmp|module: mkl|open source</t>
  </si>
  <si>
    <t>malfet|ilia-cher</t>
  </si>
  <si>
    <t>https://github.com/pytorch/pytorch/issues/51026</t>
  </si>
  <si>
    <t>Complex CPU torch.acos is wrong on some values</t>
  </si>
  <si>
    <t>high priority|module: cpu|triaged|module: complex|module: numpy|module: correctness (silent)</t>
  </si>
  <si>
    <t>https://github.com/pytorch/pytorch/issues/42952</t>
  </si>
  <si>
    <t>Allow -1 in unflatten shape argument</t>
  </si>
  <si>
    <t>triaged|enhancement|module: viewing and reshaping</t>
  </si>
  <si>
    <t>https://github.com/pytorch/pytorch/issues/51719</t>
  </si>
  <si>
    <t>[nnc][perf] 50x performance regression from `_jit_override_can_fuse_on_cpu(True)`</t>
  </si>
  <si>
    <t>triaged|NNC</t>
  </si>
  <si>
    <t>https://github.com/pytorch/pytorch/issues/52264</t>
  </si>
  <si>
    <t>Replace blacklist/whitelist in cmake/Codegen.cmake</t>
  </si>
  <si>
    <t>https://github.com/pytorch/pytorch/issues/41747</t>
  </si>
  <si>
    <t>Replace blacklist/whitelist in aten/src/ATen/gen.py</t>
  </si>
  <si>
    <t>https://github.com/pytorch/pytorch/issues/41742</t>
  </si>
  <si>
    <t>Replace blacklist/whitelist in CMakeLists.txt</t>
  </si>
  <si>
    <t>https://github.com/pytorch/pytorch/issues/41739</t>
  </si>
  <si>
    <t>Replace blacklist/whitelist in torch/onnx/symbolic_opset8.py</t>
  </si>
  <si>
    <t>https://github.com/pytorch/pytorch/issues/41738</t>
  </si>
  <si>
    <t>Replace blacklist/whitelist in torch/onnx/symbolic_helper.py</t>
  </si>
  <si>
    <t>https://github.com/pytorch/pytorch/issues/41736</t>
  </si>
  <si>
    <t>https://github.com/pytorch/pytorch/issues/41732</t>
  </si>
  <si>
    <t>Replace blacklist/whitelist in cmake/Modules_CUDA_fix/upstream/FindCUDA.cmake</t>
  </si>
  <si>
    <t>https://github.com/pytorch/pytorch/issues/41713</t>
  </si>
  <si>
    <t>Replace blacklist/whitelist in caffe2/opt/custom/fakefp16_transform.cc</t>
  </si>
  <si>
    <t>https://github.com/pytorch/pytorch/issues/41708</t>
  </si>
  <si>
    <t>Replace blacklist/whitelist in torch/onnx/symbolic_opset7.py</t>
  </si>
  <si>
    <t>https://github.com/pytorch/pytorch/issues/41737</t>
  </si>
  <si>
    <t>[jit] Python built-in function support</t>
  </si>
  <si>
    <t>https://github.com/pytorch/pytorch/issues/18627</t>
  </si>
  <si>
    <t>Implement torch.max for float16 and bfloat16 on CPU and CUDA</t>
  </si>
  <si>
    <t>good first issue|triaged|module: half|function request</t>
  </si>
  <si>
    <t>https://github.com/pytorch/pytorch/issues/50790</t>
  </si>
  <si>
    <t>[complex] torch.conj function variant supports bool, float16 but out variant doesn't</t>
  </si>
  <si>
    <t>https://github.com/pytorch/pytorch/issues/51949</t>
  </si>
  <si>
    <t>Windows libtorch nightly builds for CUDA 11.1 failing binary smoke tests with unresolved symbols</t>
  </si>
  <si>
    <t>https://github.com/pytorch/pytorch/issues/52468</t>
  </si>
  <si>
    <t>"invalid parameter combination for AltiVec intrinsic" error with ppc64le, g++ v7.4</t>
  </si>
  <si>
    <t>https://github.com/pytorch/pytorch/issues/51592</t>
  </si>
  <si>
    <t>segmentation fault in torch.nn.FractionalMaxPool2d</t>
  </si>
  <si>
    <t>high priority|module: crash|module: nn|triaged|module: pooling</t>
  </si>
  <si>
    <t>https://github.com/pytorch/pytorch/issues/50967</t>
  </si>
  <si>
    <t>MultiHeadAttention bias=False regression</t>
  </si>
  <si>
    <t>tbennun</t>
  </si>
  <si>
    <t>module: bc-breaking|triaged|oncall: transformer/mha</t>
  </si>
  <si>
    <t>https://github.com/pytorch/pytorch/issues/52257</t>
  </si>
  <si>
    <t>[docs] FractionalMaxPool3D documentation is not available on documentation site</t>
  </si>
  <si>
    <t>module: docs|module: nn|triaged|module: pooling</t>
  </si>
  <si>
    <t>https://github.com/pytorch/pytorch/issues/51625</t>
  </si>
  <si>
    <t>Windows CXX11-ABI libtorch debug builds for CUDA 11.1 fail with unresolved external symbol</t>
  </si>
  <si>
    <t>https://github.com/pytorch/pytorch/issues/52467</t>
  </si>
  <si>
    <t>[docs] fractional_max_pool2d documentation is not available on documentation site</t>
  </si>
  <si>
    <t>https://github.com/pytorch/pytorch/issues/51708</t>
  </si>
  <si>
    <t>nn.function.interpolate with bi/trilinear or bicubic is VERY slow when using AMP</t>
  </si>
  <si>
    <t>FabianIsensee</t>
  </si>
  <si>
    <t>triaged|module: amp (automated mixed precision)|module: interpolation</t>
  </si>
  <si>
    <t>https://github.com/pytorch/pytorch/issues/51206</t>
  </si>
  <si>
    <t>CUDA error: invalid configuration argument for softmax</t>
  </si>
  <si>
    <t>https://github.com/pytorch/pytorch/issues/52716</t>
  </si>
  <si>
    <t>torch.nn.functional.hardsigmoid signature missing parameter `inplace`</t>
  </si>
  <si>
    <t>module: docs|module: nn|triaged|small</t>
  </si>
  <si>
    <t>https://github.com/pytorch/pytorch/issues/50016</t>
  </si>
  <si>
    <t>Autocast region with torch.scatter_add generates type mismatch errors</t>
  </si>
  <si>
    <t>romerojosh</t>
  </si>
  <si>
    <t>https://github.com/pytorch/pytorch/issues/51730</t>
  </si>
  <si>
    <t>Add torch.no_grad() to update_bn</t>
  </si>
  <si>
    <t>MortenHannemose</t>
  </si>
  <si>
    <t>module: autograd|module: optimizer|triaged|enhancement|small</t>
  </si>
  <si>
    <t>https://github.com/pytorch/pytorch/issues/52055</t>
  </si>
  <si>
    <t>LKJCholesky log_prob does not do sample validation</t>
  </si>
  <si>
    <t>https://github.com/pytorch/pytorch/issues/52724</t>
  </si>
  <si>
    <t>Incorrect type annotation for DataLoader</t>
  </si>
  <si>
    <t>danielgordon10</t>
  </si>
  <si>
    <t>module: dataloader|module: typing|triaged|module: codegen</t>
  </si>
  <si>
    <t>https://github.com/pytorch/pytorch/issues/52806</t>
  </si>
  <si>
    <t>The RandomSampler is not be set as expected.</t>
  </si>
  <si>
    <t>lartpang</t>
  </si>
  <si>
    <t>https://github.com/pytorch/pytorch/issues/52568</t>
  </si>
  <si>
    <t>test_optim.py failures for CUDA 11.2 on CI</t>
  </si>
  <si>
    <t>high priority|module: cuda|module: ci|triaged</t>
  </si>
  <si>
    <t>https://github.com/pytorch/pytorch/issues/51992</t>
  </si>
  <si>
    <t>Formatting error in torch.autograd.profiler.profile.key_averages documentation</t>
  </si>
  <si>
    <t>module: docs|module: autograd|triaged|oncall: profiler</t>
  </si>
  <si>
    <t>https://github.com/pytorch/pytorch/issues/52742</t>
  </si>
  <si>
    <t>[JIT] Doesn't support dict()</t>
  </si>
  <si>
    <t>oncall: jit|triaged|enhancement|weeks|TSUsability|TSRootCause:UnsupportedConstructs</t>
  </si>
  <si>
    <t>https://github.com/pytorch/pytorch/issues/36247</t>
  </si>
  <si>
    <t>[nnc] unroll/flatten loops with non literal constant bounds</t>
  </si>
  <si>
    <t>bertmaher</t>
  </si>
  <si>
    <t>oncall: jit|triaged|NNC</t>
  </si>
  <si>
    <t>navahgar</t>
  </si>
  <si>
    <t>https://github.com/pytorch/pytorch/issues/53000</t>
  </si>
  <si>
    <t>Functions in torch._C._nn and torch._C._onnx are not pickleable</t>
  </si>
  <si>
    <t>high priority|module: bootcamp|module: pickle|triaged</t>
  </si>
  <si>
    <t>https://github.com/pytorch/pytorch/issues/38137</t>
  </si>
  <si>
    <t>logcumsumexp returns the wrong result in GPU</t>
  </si>
  <si>
    <t>guillempalou</t>
  </si>
  <si>
    <t>high priority|module: numerical-stability|module: cuda|triaged|module: correctness (silent)|module: reductions</t>
  </si>
  <si>
    <t>https://github.com/pytorch/pytorch/issues/52213</t>
  </si>
  <si>
    <t>torch.cuda.comm.scatter crashes(segfault)</t>
  </si>
  <si>
    <t>https://github.com/pytorch/pytorch/issues/52526</t>
  </si>
  <si>
    <t>Computation for CosineEmbeddingLoss is incorrect when target has a batch dim</t>
  </si>
  <si>
    <t>high priority|module: nn|module: loss|triaged|module: correctness (silent)</t>
  </si>
  <si>
    <t>https://github.com/pytorch/pytorch/issues/53030</t>
  </si>
  <si>
    <t>test_custom_batch_pin_worker fails on Windows with coverage</t>
  </si>
  <si>
    <t>module: windows|triaged|module: testing</t>
  </si>
  <si>
    <t>https://github.com/pytorch/pytorch/issues/50661</t>
  </si>
  <si>
    <t>https://github.com/pytorch/pytorch/issues/41750</t>
  </si>
  <si>
    <t>Linspace broken for complex dtypes</t>
  </si>
  <si>
    <t>https://github.com/pytorch/pytorch/issues/38775</t>
  </si>
  <si>
    <t>Logspace broken for complex dtypes</t>
  </si>
  <si>
    <t>https://github.com/pytorch/pytorch/issues/38779</t>
  </si>
  <si>
    <t>CUDA inverse() causes illegal memory access</t>
  </si>
  <si>
    <t>rightaditya</t>
  </si>
  <si>
    <t>high priority|module: cuda|triaged|module: linear algebra</t>
  </si>
  <si>
    <t>https://github.com/pytorch/pytorch/issues/51930</t>
  </si>
  <si>
    <t>`TensorIterator::for_each` should use the provided `grain_size` parameter</t>
  </si>
  <si>
    <t>triaged|module: TensorIterator|module: reductions</t>
  </si>
  <si>
    <t>https://github.com/pytorch/pytorch/issues/53013</t>
  </si>
  <si>
    <t>Size checks in recurrent cells should be moved from python to c++ implementations</t>
  </si>
  <si>
    <t>module: performance|good first issue|triaged|enhancement</t>
  </si>
  <si>
    <t>https://github.com/pytorch/pytorch/issues/32193</t>
  </si>
  <si>
    <t>cudatoolkit=11.1 not available in PyTorch channel for Python 3.6/3.7 on Windows</t>
  </si>
  <si>
    <t>BarclayII</t>
  </si>
  <si>
    <t>module: binaries|module: windows|triaged</t>
  </si>
  <si>
    <t>https://github.com/pytorch/pytorch/issues/53593</t>
  </si>
  <si>
    <t>RuntimeError: cuDNN error: CUDNN_STATUS_NOT_SUPPORTED. This error may appear if you passed in a non-contiguous input.</t>
  </si>
  <si>
    <t>raotnameh</t>
  </si>
  <si>
    <t>https://github.com/pytorch/pytorch/issues/53505</t>
  </si>
  <si>
    <t>init._calculate_fan_in_and_fan_out needlessly indexing the weight tensor instead of using its shape.</t>
  </si>
  <si>
    <t>JeanKossaifi</t>
  </si>
  <si>
    <t>https://github.com/pytorch/pytorch/issues/53540</t>
  </si>
  <si>
    <t>aten::normal_ not handled as a special op in RemoveTensorMutation pass.</t>
  </si>
  <si>
    <t>neginraoof</t>
  </si>
  <si>
    <t>oncall: jit|module: internals|triaged</t>
  </si>
  <si>
    <t>https://github.com/pytorch/pytorch/issues/51735</t>
  </si>
  <si>
    <t>Add support for fusing ConvBnReLU3d</t>
  </si>
  <si>
    <t>hyperfraise</t>
  </si>
  <si>
    <t>https://github.com/pytorch/pytorch/issues/50002</t>
  </si>
  <si>
    <t>Learning rate scheduler in C++ API</t>
  </si>
  <si>
    <t>jamesbut</t>
  </si>
  <si>
    <t>module: cpp|module: optimizer|triaged|enhancement</t>
  </si>
  <si>
    <t>https://github.com/pytorch/pytorch/issues/50577</t>
  </si>
  <si>
    <t>autograd functional APIs should enable_grad</t>
  </si>
  <si>
    <t>rtqichen</t>
  </si>
  <si>
    <t>https://github.com/pytorch/pytorch/issues/44640</t>
  </si>
  <si>
    <t>commit_sha no longer being passed to add-annotations-github-action</t>
  </si>
  <si>
    <t>https://github.com/pytorch/pytorch/issues/53833</t>
  </si>
  <si>
    <t>Add complex autograd support for torch.cumsum</t>
  </si>
  <si>
    <t>https://github.com/pytorch/pytorch/issues/53182</t>
  </si>
  <si>
    <t>Failed to build with c++ std 17</t>
  </si>
  <si>
    <t>Atliac</t>
  </si>
  <si>
    <t>https://github.com/pytorch/pytorch/issues/53409</t>
  </si>
  <si>
    <t>[TensorExpr] Loop transformations: `compute_inline` sometime fails when dim-size is 1</t>
  </si>
  <si>
    <t>https://github.com/pytorch/pytorch/issues/52581</t>
  </si>
  <si>
    <t>Build from source on MacOS fails</t>
  </si>
  <si>
    <t>https://github.com/pytorch/pytorch/issues/25580</t>
  </si>
  <si>
    <t>Add compare_set for HashStore and FileStore</t>
  </si>
  <si>
    <t>https://github.com/pytorch/pytorch/issues/53062</t>
  </si>
  <si>
    <t>Illegal memory access when printing a CUDA tensor (problem with torch.stack(out=))</t>
  </si>
  <si>
    <t>high priority|module: cuda|triaged|module: viewing and reshaping</t>
  </si>
  <si>
    <t>https://github.com/pytorch/pytorch/issues/52044</t>
  </si>
  <si>
    <t>[nnc] Uneven split w/ tail + reorder causes a segfault</t>
  </si>
  <si>
    <t>https://github.com/pytorch/pytorch/issues/53092</t>
  </si>
  <si>
    <t>conv1d, conv2d, etc. causing segmentation fault on torch 1.8.0</t>
  </si>
  <si>
    <t>tqbl</t>
  </si>
  <si>
    <t>high priority|triage review|module: crash|module: convolution|triaged|module: mkldnn|module: openmp|module: regression</t>
  </si>
  <si>
    <t>https://github.com/pytorch/pytorch/issues/53565</t>
  </si>
  <si>
    <t>Add complex autograd support for torch.lerp</t>
  </si>
  <si>
    <t>https://github.com/pytorch/pytorch/issues/53606</t>
  </si>
  <si>
    <t>Selection of test classes / methods through run_test.py is broken</t>
  </si>
  <si>
    <t>https://github.com/pytorch/pytorch/issues/53355</t>
  </si>
  <si>
    <t>Updating Pytorch Mobile to 1.8.0 from 1.7.1 causes ‚ÄúDimension Out of Range‚Äù error in the PixelShuffle layer</t>
  </si>
  <si>
    <t>ekremcet</t>
  </si>
  <si>
    <t>module: nn|triaged|module: regression</t>
  </si>
  <si>
    <t>https://github.com/pytorch/pytorch/issues/54051</t>
  </si>
  <si>
    <t>test_ddp_control_flow_same_across_ranks is failing due to race condition</t>
  </si>
  <si>
    <t>oncall: distributed|module: cuda|triaged|module: flaky-tests|module: ddp</t>
  </si>
  <si>
    <t>https://github.com/pytorch/pytorch/issues/53159</t>
  </si>
  <si>
    <t>Allow tests under tools dir</t>
  </si>
  <si>
    <t>https://github.com/pytorch/pytorch/issues/52866</t>
  </si>
  <si>
    <t>nightly builds broken on kineto broken when building libtorch for CUDA with cxx11</t>
  </si>
  <si>
    <t>high priority|triaged|module: third_party|oncall: profiler</t>
  </si>
  <si>
    <t>https://github.com/pytorch/pytorch/issues/53848</t>
  </si>
  <si>
    <t>Add torch.linalg.vector_norm and torch.linalg.matrix_norm functions</t>
  </si>
  <si>
    <t>triaged|enhancement|module: linear algebra|function request</t>
  </si>
  <si>
    <t>https://github.com/pytorch/pytorch/issues/50214</t>
  </si>
  <si>
    <t>Add complex autograd support for torch.prod</t>
  </si>
  <si>
    <t>https://github.com/pytorch/pytorch/issues/53511</t>
  </si>
  <si>
    <t>Example code for torch.qr throws RuntimeError</t>
  </si>
  <si>
    <t>https://github.com/pytorch/pytorch/issues/54320</t>
  </si>
  <si>
    <t>Inexplicable `test_variant_consistency_{eager/jit}_index_select` failure  for `torch.bfloat16` and `torch.float16`</t>
  </si>
  <si>
    <t>https://github.com/pytorch/pytorch/issues/49707</t>
  </si>
  <si>
    <t>[caffe2] Broken TensorRT support</t>
  </si>
  <si>
    <t>caffe2|triaged</t>
  </si>
  <si>
    <t>https://github.com/pytorch/pytorch/issues/54321</t>
  </si>
  <si>
    <t>Migrate `_index_copy_` from the TH to Aten (CPU)</t>
  </si>
  <si>
    <t>https://github.com/pytorch/pytorch/issues/24670</t>
  </si>
  <si>
    <t>Migrate `_index_copy_` from the TH to Aten (CUDA)</t>
  </si>
  <si>
    <t>https://github.com/pytorch/pytorch/issues/24523</t>
  </si>
  <si>
    <t>Add complex autograd support for rsub</t>
  </si>
  <si>
    <t>https://github.com/pytorch/pytorch/issues/53643</t>
  </si>
  <si>
    <t>[complex] torch.lerp does not support CUDA</t>
  </si>
  <si>
    <t>module: cuda|triaged|module: complex|module: interpolation</t>
  </si>
  <si>
    <t>https://github.com/pytorch/pytorch/issues/54048</t>
  </si>
  <si>
    <t>test_inplace_grad should skip itself if the op does not have an inplace variant</t>
  </si>
  <si>
    <t>https://github.com/pytorch/pytorch/issues/54413</t>
  </si>
  <si>
    <t>Add argument layer_norm_eps to transformer modules</t>
  </si>
  <si>
    <t>MagiaSN</t>
  </si>
  <si>
    <t>feature|triaged|oncall: transformer/mha</t>
  </si>
  <si>
    <t>https://github.com/pytorch/pytorch/issues/44367</t>
  </si>
  <si>
    <t>ManyLinux v1.8 release .whl for AArch64 (Arm) does not work on CentOS 8</t>
  </si>
  <si>
    <t>nSircombe</t>
  </si>
  <si>
    <t>https://github.com/pytorch/pytorch/issues/53597</t>
  </si>
  <si>
    <t>RuntimeError in multiprocessing/reductions.py when using multiprocessing.Queue with tensors and multiple threads</t>
  </si>
  <si>
    <t>gmyr</t>
  </si>
  <si>
    <t>module: multiprocessing|triaged|module: multithreading</t>
  </si>
  <si>
    <t>https://github.com/pytorch/pytorch/issues/53731</t>
  </si>
  <si>
    <t>[Feature request] Add support for selu activation to calculate_gain function.</t>
  </si>
  <si>
    <t>hadaev8</t>
  </si>
  <si>
    <t>proposal accepted|module: nn|good first issue|triaged</t>
  </si>
  <si>
    <t>https://github.com/pytorch/pytorch/issues/24991</t>
  </si>
  <si>
    <t>[package] consistent naming for extern attributes</t>
  </si>
  <si>
    <t>https://github.com/pytorch/pytorch/issues/54549</t>
  </si>
  <si>
    <t>torch.distributed.all_reduce_multigpu documentation refers `list` as an input</t>
  </si>
  <si>
    <t>https://github.com/pytorch/pytorch/issues/43500</t>
  </si>
  <si>
    <t>`torch.unfold` does not support automatic differentiation for complex tensors</t>
  </si>
  <si>
    <t>iramazanli</t>
  </si>
  <si>
    <t>https://github.com/pytorch/pytorch/issues/51875</t>
  </si>
  <si>
    <t>[tests][UnaryUfuncInfo] Improve TestUnaryUfuncs for ops with args/kwargs</t>
  </si>
  <si>
    <t>https://github.com/pytorch/pytorch/issues/51242</t>
  </si>
  <si>
    <t>CUDA error when used torch.mm() with gpu in pytorch1.8.0</t>
  </si>
  <si>
    <t>maqy1995</t>
  </si>
  <si>
    <t>high priority|module: cuda|releng|triaged</t>
  </si>
  <si>
    <t>https://github.com/pytorch/pytorch/issues/53336</t>
  </si>
  <si>
    <t>clip_grad_norm_ silently passes when not finite</t>
  </si>
  <si>
    <t>high priority|module: nn|triaged|module: NaNs and Infs|module: ux|module: norms and normalization</t>
  </si>
  <si>
    <t>https://github.com/pytorch/pytorch/issues/46849</t>
  </si>
  <si>
    <t>`torch.take`  documentation refers `indices` as an argument.</t>
  </si>
  <si>
    <t>https://github.com/pytorch/pytorch/issues/43495</t>
  </si>
  <si>
    <t>[docs] Missing docs for reset_peak_stats / reset_peak_memory_stats</t>
  </si>
  <si>
    <t>https://github.com/pytorch/pytorch/issues/41808</t>
  </si>
  <si>
    <t>torch.onnx.export doesn't have parameter external_data_format</t>
  </si>
  <si>
    <t>https://github.com/pytorch/pytorch/issues/50018</t>
  </si>
  <si>
    <t>Loading/saving file using different devices</t>
  </si>
  <si>
    <t>pl992</t>
  </si>
  <si>
    <t>module: docs|module: serialization|triaged</t>
  </si>
  <si>
    <t>https://github.com/pytorch/pytorch/issues/54311</t>
  </si>
  <si>
    <t>missing doc for torch.nn.functional.group_norm</t>
  </si>
  <si>
    <t>sytrus-in-github</t>
  </si>
  <si>
    <t>https://github.com/pytorch/pytorch/issues/34209</t>
  </si>
  <si>
    <t>[docs] Flatten module duplicates all Module's methods and show up in search</t>
  </si>
  <si>
    <t>https://github.com/pytorch/pytorch/issues/46881</t>
  </si>
  <si>
    <t>torch.empty document signature incomplete</t>
  </si>
  <si>
    <t>https://github.com/pytorch/pytorch/issues/43504</t>
  </si>
  <si>
    <t>[docs] Extra backticks in docs of narrow_copy</t>
  </si>
  <si>
    <t>https://github.com/pytorch/pytorch/issues/41590</t>
  </si>
  <si>
    <t>Pin Visual Studio version in CI</t>
  </si>
  <si>
    <t>https://github.com/pytorch/pytorch/issues/54502</t>
  </si>
  <si>
    <t>Add complex autograd support for torch.Tensor.index</t>
  </si>
  <si>
    <t>https://github.com/pytorch/pytorch/issues/53605</t>
  </si>
  <si>
    <t>Windows CUDA builds are failing in HUD</t>
  </si>
  <si>
    <t>high priority|module: build|module: windows|module: cuda|triaged|ci/windows</t>
  </si>
  <si>
    <t>https://github.com/pytorch/pytorch/issues/54382</t>
  </si>
  <si>
    <t>ConvTranspose2d with padding being a python list raises exception</t>
  </si>
  <si>
    <t>high priority|module: nn|module: convolution|triaged|module: regression</t>
  </si>
  <si>
    <t>https://github.com/pytorch/pytorch/issues/54452</t>
  </si>
  <si>
    <t>Complex autograd is supported for torch.Tensor.masked_scatter_ but untested</t>
  </si>
  <si>
    <t>https://github.com/pytorch/pytorch/issues/53608</t>
  </si>
  <si>
    <t>Complex Autograd support for `torch.masked_fill` is currently untested</t>
  </si>
  <si>
    <t>module: tests|triaged|module: complex|complex_autograd</t>
  </si>
  <si>
    <t>https://github.com/pytorch/pytorch/issues/53523</t>
  </si>
  <si>
    <t>OpInfo tests fail gradcheck for ops with TensorList inputs.</t>
  </si>
  <si>
    <t>module: autograd|module: tests|triaged|module: linear algebra</t>
  </si>
  <si>
    <t>https://github.com/pytorch/pytorch/issues/51996</t>
  </si>
  <si>
    <t>Anchor links for documentation are gone in 1.8.0 docs</t>
  </si>
  <si>
    <t>https://github.com/pytorch/pytorch/issues/54683</t>
  </si>
  <si>
    <t>LNK2019 error when linking onnx_torch on Windows with BUILD_TEST=0</t>
  </si>
  <si>
    <t>antoniovs1029</t>
  </si>
  <si>
    <t>https://github.com/pytorch/pytorch/issues/51877</t>
  </si>
  <si>
    <t>test_zero_redundancy_optimizer.py fails when run more than 4 GPU setup</t>
  </si>
  <si>
    <t>arindamroy-eng</t>
  </si>
  <si>
    <t>oncall: distributed|module: optimizer|triaged|module: flaky-tests</t>
  </si>
  <si>
    <t>blefaudeux|mrshenli</t>
  </si>
  <si>
    <t>https://github.com/pytorch/pytorch/issues/53322</t>
  </si>
  <si>
    <t>Migrate `mode` from the TH to Aten (CPU)</t>
  </si>
  <si>
    <t>triaged|module: porting|better-engineering|module: sorting and selection</t>
  </si>
  <si>
    <t>https://github.com/pytorch/pytorch/issues/24731</t>
  </si>
  <si>
    <t>`__iter__` on subclass iterates over plain `Tensor`s instead of instances of the subclass</t>
  </si>
  <si>
    <t>kosiokarchev</t>
  </si>
  <si>
    <t>https://github.com/pytorch/pytorch/issues/54457</t>
  </si>
  <si>
    <t>Complex Autograd support for `torch.dist` is currently untested</t>
  </si>
  <si>
    <t>https://github.com/pytorch/pytorch/issues/53516</t>
  </si>
  <si>
    <t>`Timer.blocked_autorange` overflows for tiny snippets</t>
  </si>
  <si>
    <t>module: performance|module: bootcamp|triaged</t>
  </si>
  <si>
    <t>https://github.com/pytorch/pytorch/issues/54114</t>
  </si>
  <si>
    <t>Migrate `put_` from the TH to Aten (CPU)</t>
  </si>
  <si>
    <t>https://github.com/pytorch/pytorch/issues/24751</t>
  </si>
  <si>
    <t>Migrate `put_` from the TH to Aten (CUDA)</t>
  </si>
  <si>
    <t>https://github.com/pytorch/pytorch/issues/24614</t>
  </si>
  <si>
    <t>Migrate `take` from the TH to Aten (CUDA)</t>
  </si>
  <si>
    <t>https://github.com/pytorch/pytorch/issues/24640</t>
  </si>
  <si>
    <t>üêõ memory leaks with coalesce method</t>
  </si>
  <si>
    <t>module: sparse|module: memory usage|triaged</t>
  </si>
  <si>
    <t>aocsa|peterbell10</t>
  </si>
  <si>
    <t>https://github.com/pytorch/pytorch/issues/52253</t>
  </si>
  <si>
    <t>[docs] Wording about onesided argument in torch.stft docs</t>
  </si>
  <si>
    <t>https://github.com/pytorch/pytorch/issues/54631</t>
  </si>
  <si>
    <t>[deprecation] deprecate `torch.frac`</t>
  </si>
  <si>
    <t>triaged|module: numpy|module: deprecation</t>
  </si>
  <si>
    <t>https://github.com/pytorch/pytorch/issues/52027</t>
  </si>
  <si>
    <t>[numpy] torch.frac is not consistent for Infinity's with the fractional part of NumPy's modf</t>
  </si>
  <si>
    <t>triaged|module: numpy|module: NaNs and Infs</t>
  </si>
  <si>
    <t>https://github.com/pytorch/pytorch/issues/51948</t>
  </si>
  <si>
    <t>Format issue in `torch.nn.functional.embedding_bag`  documentation parameter section</t>
  </si>
  <si>
    <t>https://github.com/pytorch/pytorch/issues/43499</t>
  </si>
  <si>
    <t>hardsigmoid</t>
  </si>
  <si>
    <t>alicera</t>
  </si>
  <si>
    <t>https://github.com/pytorch/pytorch/issues/49649</t>
  </si>
  <si>
    <t>__torch_function__ documentation for inheriting from tensor seems incomplete or incorrect</t>
  </si>
  <si>
    <t>https://github.com/pytorch/pytorch/issues/55284</t>
  </si>
  <si>
    <t>Building with MSVC 2019 Community Edition fails</t>
  </si>
  <si>
    <t>catid</t>
  </si>
  <si>
    <t>https://github.com/pytorch/pytorch/issues/55266</t>
  </si>
  <si>
    <t>[TensorExpr][Testing] Modernize API used in NNC C++ tests</t>
  </si>
  <si>
    <t>triaged|module: testing|NNC</t>
  </si>
  <si>
    <t>https://github.com/pytorch/pytorch/issues/55203</t>
  </si>
  <si>
    <t>AdaptiveAvgPool3d produces incorrect results/NAN/INF  under torch AMP or when inputs are HALF</t>
  </si>
  <si>
    <t>zmy1116</t>
  </si>
  <si>
    <t>high priority|module: cuda|triaged|module: half|module: pooling</t>
  </si>
  <si>
    <t>https://github.com/pytorch/pytorch/issues/52719</t>
  </si>
  <si>
    <t>[bug] [tests] cant run tests locally without setting the ENV variables</t>
  </si>
  <si>
    <t>high priority|triage review|module: ci|triaged</t>
  </si>
  <si>
    <t>https://github.com/pytorch/pytorch/issues/55670</t>
  </si>
  <si>
    <t>torch.matrix_exp() doc is missing a signature</t>
  </si>
  <si>
    <t>https://github.com/pytorch/pytorch/issues/55599</t>
  </si>
  <si>
    <t>Add complex autograd support for torch.symeig</t>
  </si>
  <si>
    <t>https://github.com/pytorch/pytorch/issues/53651</t>
  </si>
  <si>
    <t>PYTORCH_TESTING_DEVICE_ONLY_FOR environment variable don't play well with development environment.</t>
  </si>
  <si>
    <t>https://github.com/pytorch/pytorch/issues/55707</t>
  </si>
  <si>
    <t>Upgrade mypy to 0.812</t>
  </si>
  <si>
    <t>https://github.com/pytorch/pytorch/issues/54211</t>
  </si>
  <si>
    <t>Hash key of cudnn conv benchmark cache should include device id</t>
  </si>
  <si>
    <t>https://github.com/pytorch/pytorch/issues/50844</t>
  </si>
  <si>
    <t>[ROCm] Multiple tests are flaky</t>
  </si>
  <si>
    <t>jaglinux</t>
  </si>
  <si>
    <t>module: rocm|triaged|module: flaky-tests</t>
  </si>
  <si>
    <t>https://github.com/pytorch/pytorch/issues/53190</t>
  </si>
  <si>
    <t>Nightly pipeline failures for CUDA 11.0, Conda</t>
  </si>
  <si>
    <t>rgommers|seemethere</t>
  </si>
  <si>
    <t>https://github.com/pytorch/pytorch/issues/49375</t>
  </si>
  <si>
    <t>Add nondeterministic alert to `index_put_`</t>
  </si>
  <si>
    <t>https://github.com/pytorch/pytorch/issues/55516</t>
  </si>
  <si>
    <t>test_lstsq in test_linalg.py is flaky on ROCm</t>
  </si>
  <si>
    <t>module: rocm|module: tests|triaged|module: linear algebra</t>
  </si>
  <si>
    <t>https://github.com/pytorch/pytorch/issues/53976</t>
  </si>
  <si>
    <t>test issue please ignore</t>
  </si>
  <si>
    <t>https://github.com/pytorch/pytorch/issues/56047</t>
  </si>
  <si>
    <t>test issue please ignore: part 2</t>
  </si>
  <si>
    <t>https://github.com/pytorch/pytorch/issues/56050</t>
  </si>
  <si>
    <t>Unable to build PyTorch without Numpy installed (again)</t>
  </si>
  <si>
    <t>module: build|caffe2|triaged|module: numpy</t>
  </si>
  <si>
    <t>https://github.com/pytorch/pytorch/issues/55849</t>
  </si>
  <si>
    <t>`use_deterministic_algorithms` documentation needs an update</t>
  </si>
  <si>
    <t>module: docs|triaged|module: determinism</t>
  </si>
  <si>
    <t>https://github.com/pytorch/pytorch/issues/55086</t>
  </si>
  <si>
    <t>`tensor.mode()` takes extraordinarily long for sizes larger than `65536`</t>
  </si>
  <si>
    <t>msieb1</t>
  </si>
  <si>
    <t>module: performance|module: cuda|triaged|module: sorting and selection</t>
  </si>
  <si>
    <t>https://github.com/pytorch/pytorch/issues/46507</t>
  </si>
  <si>
    <t>Migrate `_mode` from the TH to Aten (CPU)</t>
  </si>
  <si>
    <t>https://github.com/pytorch/pytorch/issues/24673</t>
  </si>
  <si>
    <t>Migrate `_mode` from the TH to Aten (CUDA)</t>
  </si>
  <si>
    <t>https://github.com/pytorch/pytorch/issues/24526</t>
  </si>
  <si>
    <t>Migrate `mode` from the TH to Aten (CUDA)</t>
  </si>
  <si>
    <t>https://github.com/pytorch/pytorch/issues/24597</t>
  </si>
  <si>
    <t>`nn.CrossEntropyLoss` reductions for large CPUTensors yield wrong results</t>
  </si>
  <si>
    <t>module: numerical-stability|module: nn|module: loss|triaged</t>
  </si>
  <si>
    <t>https://github.com/pytorch/pytorch/issues/55657</t>
  </si>
  <si>
    <t>Add complex autograd support for torch.cross</t>
  </si>
  <si>
    <t>https://github.com/pytorch/pytorch/issues/53512</t>
  </si>
  <si>
    <t>DISABLED test_barrier_timeout_group (__main__.TestDistBackendWithFork)</t>
  </si>
  <si>
    <t>oncall: distributed|triaged|module: flaky-tests</t>
  </si>
  <si>
    <t>cbalioglu</t>
  </si>
  <si>
    <t>https://github.com/pytorch/pytorch/issues/50699</t>
  </si>
  <si>
    <t>torch.sigmoid throws RuntimeError on GPU for complex datatype</t>
  </si>
  <si>
    <t>DLtangsan</t>
  </si>
  <si>
    <t>good first issue|triaged|module: complex|enhancement</t>
  </si>
  <si>
    <t>https://github.com/pytorch/pytorch/issues/55359</t>
  </si>
  <si>
    <t>Some function of generating random number missing the "generator" argument</t>
  </si>
  <si>
    <t>nico-zck</t>
  </si>
  <si>
    <t>https://github.com/pytorch/pytorch/issues/56240</t>
  </si>
  <si>
    <t>RuntimeError: kind_.is_prim()INTERNAL ASSERT FAILED at "../torch/csrc/jit/ir/ir.cpp":1110 from autodiff</t>
  </si>
  <si>
    <t>https://github.com/pytorch/pytorch/issues/54783</t>
  </si>
  <si>
    <t>NameError: name 'yesno_data' is not defined</t>
  </si>
  <si>
    <t>KarthikMgk</t>
  </si>
  <si>
    <t>https://github.com/pytorch/pytorch/issues/38199</t>
  </si>
  <si>
    <t>Port lerp method_tests() to OpInfos</t>
  </si>
  <si>
    <t>https://github.com/pytorch/pytorch/issues/54304</t>
  </si>
  <si>
    <t>[nnc] split with mask + reorder writes out of bounds</t>
  </si>
  <si>
    <t>https://github.com/pytorch/pytorch/issues/53093</t>
  </si>
  <si>
    <t>Misleading/Inconsistent Exceptions Raised by `nn.ModuleList.forward`</t>
  </si>
  <si>
    <t>lumip</t>
  </si>
  <si>
    <t>https://github.com/pytorch/pytorch/issues/55459</t>
  </si>
  <si>
    <t>RuntimeError: CUDA error: invalid configuration argument when using PyTorch code</t>
  </si>
  <si>
    <t>momo1986</t>
  </si>
  <si>
    <t>https://github.com/pytorch/pytorch/issues/55222</t>
  </si>
  <si>
    <t>Allow torch.nn.Linear to have 0 in_features</t>
  </si>
  <si>
    <t>carlosgmartin</t>
  </si>
  <si>
    <t>module: nn|triaged|small|module: initialization</t>
  </si>
  <si>
    <t>https://github.com/pytorch/pytorch/issues/48152</t>
  </si>
  <si>
    <t>Port the scatter  ops from method_tests() to OpInfos</t>
  </si>
  <si>
    <t>https://github.com/pytorch/pytorch/issues/54302</t>
  </si>
  <si>
    <t>GaussianNLLLoss doesn't support the usual reduction='none'</t>
  </si>
  <si>
    <t>almson</t>
  </si>
  <si>
    <t>https://github.com/pytorch/pytorch/issues/53964</t>
  </si>
  <si>
    <t>[torchdeploy] No easy way to force rebuild of local cpython copy</t>
  </si>
  <si>
    <t>module: build|triaged|module: deploy</t>
  </si>
  <si>
    <t>https://github.com/pytorch/pytorch/issues/56490</t>
  </si>
  <si>
    <t>Multiprocessing with tensors on GPU: "Only Tensors of floating point dtype can require gradients"</t>
  </si>
  <si>
    <t>Alvant</t>
  </si>
  <si>
    <t>module: multiprocessing|module: cuda|module: error checking|triaged</t>
  </si>
  <si>
    <t>https://github.com/pytorch/pytorch/issues/56342</t>
  </si>
  <si>
    <t>`Softplus` forward and backward discrepancy</t>
  </si>
  <si>
    <t>shmsong</t>
  </si>
  <si>
    <t>high priority|module: autograd|module: nn|triaged</t>
  </si>
  <si>
    <t>https://github.com/pytorch/pytorch/issues/55587</t>
  </si>
  <si>
    <t>register_full_backward_hook does not consistently fire</t>
  </si>
  <si>
    <t>Shoeboxam</t>
  </si>
  <si>
    <t>https://github.com/pytorch/pytorch/issues/56380</t>
  </si>
  <si>
    <t>nn.InstanceNorm behavior is not consistent with batch size for corner case of inputs with spatial dimension = 1</t>
  </si>
  <si>
    <t>ys-koshelev</t>
  </si>
  <si>
    <t>high priority|module: nn|triaged|module: correctness (silent)|module: norms and normalization</t>
  </si>
  <si>
    <t>https://github.com/pytorch/pytorch/issues/45687</t>
  </si>
  <si>
    <t>On CPU, addmm_() allows resizing the tensor it operates on</t>
  </si>
  <si>
    <t>https://github.com/pytorch/pytorch/issues/56233</t>
  </si>
  <si>
    <t>make lint fails multiple checks</t>
  </si>
  <si>
    <t>module: lint|triaged|module: infra</t>
  </si>
  <si>
    <t>https://github.com/pytorch/pytorch/issues/56738</t>
  </si>
  <si>
    <t>ROCM: After enabling Magma, 4 tests are failing in ROCM CI</t>
  </si>
  <si>
    <t>https://github.com/pytorch/pytorch/issues/55552</t>
  </si>
  <si>
    <t>What would happen if torch.clamp() has min greater than max?</t>
  </si>
  <si>
    <t>qysnn</t>
  </si>
  <si>
    <t>https://github.com/pytorch/pytorch/issues/45664</t>
  </si>
  <si>
    <t>Using the variable s for two different purpose</t>
  </si>
  <si>
    <t>module: docs|triaged|module: complex|complex_autograd</t>
  </si>
  <si>
    <t>https://github.com/pytorch/pytorch/issues/53633</t>
  </si>
  <si>
    <t>Derivative of sinc(x) at x=0 returns NaN, should be 0</t>
  </si>
  <si>
    <t>kbrose</t>
  </si>
  <si>
    <t>module: numerical-stability|module: autograd|triaged|actionable</t>
  </si>
  <si>
    <t>https://github.com/pytorch/pytorch/issues/56760</t>
  </si>
  <si>
    <t>Enable torch.backends._nnapi typechecks during CI</t>
  </si>
  <si>
    <t>https://github.com/pytorch/pytorch/issues/48141</t>
  </si>
  <si>
    <t>Inconsistent naming convention in torch/nn/modules/module.py</t>
  </si>
  <si>
    <t>csukuangfj</t>
  </si>
  <si>
    <t>module: bc-breaking|module: docs|module: nn|triaged</t>
  </si>
  <si>
    <t>https://github.com/pytorch/pytorch/issues/56243</t>
  </si>
  <si>
    <t>ICE compiling `pow_test.cpp` with GCC7</t>
  </si>
  <si>
    <t>https://github.com/pytorch/pytorch/issues/40941</t>
  </si>
  <si>
    <t>Improve torch.linalg documentation</t>
  </si>
  <si>
    <t>https://github.com/pytorch/pytorch/issues/54878</t>
  </si>
  <si>
    <t>torch.multinomial behave unexpectedly on float16 GPU input tensor</t>
  </si>
  <si>
    <t>ycli90</t>
  </si>
  <si>
    <t>high priority|module: cuda|triaged|module: random|module: numerical-reproducibility</t>
  </si>
  <si>
    <t>https://github.com/pytorch/pytorch/issues/46702</t>
  </si>
  <si>
    <t>Support `__pos__` and `positive`</t>
  </si>
  <si>
    <t>https://github.com/pytorch/pytorch/issues/55604</t>
  </si>
  <si>
    <t>Printing two times the profiler yields different FLOPS</t>
  </si>
  <si>
    <t>AdrienCourtois</t>
  </si>
  <si>
    <t>https://github.com/pytorch/pytorch/issues/55606</t>
  </si>
  <si>
    <t>Modification of tests for one method causes failures for some others</t>
  </si>
  <si>
    <t>https://github.com/pytorch/pytorch/issues/53237</t>
  </si>
  <si>
    <t>Migrate `topk` from the TH to Aten (CUDA)</t>
  </si>
  <si>
    <t>https://github.com/pytorch/pytorch/issues/24648</t>
  </si>
  <si>
    <t>A RuntimeError should be raised when input and out= tensor are on different devices for torch.{dot, vdot}</t>
  </si>
  <si>
    <t>module: error checking|triaged|module: testing</t>
  </si>
  <si>
    <t>https://github.com/pytorch/pytorch/issues/55561</t>
  </si>
  <si>
    <t>grad_fn disappear after passing torch.nn.Conv2d with in_channels of 1, on Apple M1</t>
  </si>
  <si>
    <t>baowenxuan</t>
  </si>
  <si>
    <t>module: autograd|triaged|module: macos|module: arm</t>
  </si>
  <si>
    <t>https://github.com/pytorch/pytorch/issues/56145</t>
  </si>
  <si>
    <t>`torch.digamma`: Inconsistent with SciPy</t>
  </si>
  <si>
    <t>module: numerical-stability|module: internals|triaged</t>
  </si>
  <si>
    <t>https://github.com/pytorch/pytorch/issues/49015</t>
  </si>
  <si>
    <t>build break in vec256_test_all_types after MaxPool2d channels PR</t>
  </si>
  <si>
    <t>triaged|module: POWER</t>
  </si>
  <si>
    <t>https://github.com/pytorch/pytorch/issues/56650</t>
  </si>
  <si>
    <t>write a better test that checks that cuda is lazy-loaded</t>
  </si>
  <si>
    <t>anderspapitto</t>
  </si>
  <si>
    <t>https://github.com/pytorch/pytorch/issues/13180</t>
  </si>
  <si>
    <t>[package] find_files_source_depends_on fails to include `__import__` syntax</t>
  </si>
  <si>
    <t>https://github.com/pytorch/pytorch/issues/54960</t>
  </si>
  <si>
    <t>Output difference resulting from torch.cat</t>
  </si>
  <si>
    <t>lawlict</t>
  </si>
  <si>
    <t>high priority|triage review|triaged|module: viewing and reshaping</t>
  </si>
  <si>
    <t>https://github.com/pytorch/pytorch/issues/57122</t>
  </si>
  <si>
    <t>[grad] index_fill : Incorrect gradient when index has duplicates</t>
  </si>
  <si>
    <t>https://github.com/pytorch/pytorch/issues/57006</t>
  </si>
  <si>
    <t>Remove distutils</t>
  </si>
  <si>
    <t>module: build|triaged|enhancement|better-engineering</t>
  </si>
  <si>
    <t>https://github.com/pytorch/pytorch/issues/56527</t>
  </si>
  <si>
    <t>gradcheck fails for slow mode but succeeds for fast mode for 'sort' and 'msort' on large sample inputs</t>
  </si>
  <si>
    <t>module: autograd|triaged|module: sorting and selection|module: testing</t>
  </si>
  <si>
    <t>https://github.com/pytorch/pytorch/issues/57166</t>
  </si>
  <si>
    <t>torch.cholesky with upper=True is wrong for batched CUDA inputs</t>
  </si>
  <si>
    <t>triaged|module: linear algebra|module: magma</t>
  </si>
  <si>
    <t>https://github.com/pytorch/pytorch/issues/57032</t>
  </si>
  <si>
    <t>Port the reverse binary ops from method_tests() to OpInfos</t>
  </si>
  <si>
    <t>https://github.com/pytorch/pytorch/issues/54296</t>
  </si>
  <si>
    <t>[package] error on `__import__`</t>
  </si>
  <si>
    <t>https://github.com/pytorch/pytorch/issues/57193</t>
  </si>
  <si>
    <t>Unexpected behaviour on method signature matching with an Int or IntList single positional argument</t>
  </si>
  <si>
    <t>https://github.com/pytorch/pytorch/issues/54555</t>
  </si>
  <si>
    <t>`torch.add`  documentation refers `value` as an argument.</t>
  </si>
  <si>
    <t>https://github.com/pytorch/pytorch/issues/39425</t>
  </si>
  <si>
    <t>[Docs] Example for torch.nn.functional.conv1d throws an error</t>
  </si>
  <si>
    <t>module: docs|module: nn|module: convolution|triaged</t>
  </si>
  <si>
    <t>https://github.com/pytorch/pytorch/issues/51225</t>
  </si>
  <si>
    <t>TensorIteratorConfig: document that outputs must be added before inputs</t>
  </si>
  <si>
    <t>shamanDevel</t>
  </si>
  <si>
    <t>module: docs|triaged|module: TensorIterator</t>
  </si>
  <si>
    <t>https://github.com/pytorch/pytorch/issues/57343</t>
  </si>
  <si>
    <t>[numpy] TestFFT fails in np&gt;=1.20.1 in `forward` mode</t>
  </si>
  <si>
    <t>triaged|module: numpy|module: fft</t>
  </si>
  <si>
    <t>https://github.com/pytorch/pytorch/issues/56820</t>
  </si>
  <si>
    <t>Port pow and float_power method_tests entries to OpInfos</t>
  </si>
  <si>
    <t>https://github.com/pytorch/pytorch/issues/54295</t>
  </si>
  <si>
    <t>Temp folder is out of space when run unit test cpp_api_parity</t>
  </si>
  <si>
    <t>wchen61</t>
  </si>
  <si>
    <t>https://github.com/pytorch/pytorch/issues/57799</t>
  </si>
  <si>
    <t>Remove deprecated codepath for old-style autograd.Function</t>
  </si>
  <si>
    <t>module: autograd|triaged|better-engineering|module: deprecation|actionable|fixathon</t>
  </si>
  <si>
    <t>https://github.com/pytorch/pytorch/issues/30696</t>
  </si>
  <si>
    <t>torch.save produces inconsistent results between multiple runs</t>
  </si>
  <si>
    <t>https://github.com/pytorch/pytorch/issues/42163</t>
  </si>
  <si>
    <t>torch.where should mention Bool rather than Byte when given wrong dtype mask</t>
  </si>
  <si>
    <t>https://github.com/pytorch/pytorch/issues/49769</t>
  </si>
  <si>
    <t>register_full_backward_hook crash if first argument don't require grad</t>
  </si>
  <si>
    <t>sigmunjr</t>
  </si>
  <si>
    <t>module: autograd|module: nn|triaged|actionable</t>
  </si>
  <si>
    <t>https://github.com/pytorch/pytorch/issues/57944</t>
  </si>
  <si>
    <t>torch.one_hot causes multiple DeviceToHost transfers when input tensor is a cuda tensor</t>
  </si>
  <si>
    <t>https://github.com/pytorch/pytorch/issues/55579</t>
  </si>
  <si>
    <t>Adding gradient operator to PyTorch</t>
  </si>
  <si>
    <t>https://github.com/pytorch/pytorch/issues/56129</t>
  </si>
  <si>
    <t>nccl finds wrong header</t>
  </si>
  <si>
    <t>module: build|module: cuda|triaged|module: nccl</t>
  </si>
  <si>
    <t>https://github.com/pytorch/pytorch/issues/13764</t>
  </si>
  <si>
    <t>torch.diag not implemented for 'ComplexDouble' dtype</t>
  </si>
  <si>
    <t>Rajathbharadwaj</t>
  </si>
  <si>
    <t>https://github.com/pytorch/pytorch/issues/48519</t>
  </si>
  <si>
    <t>Some `torch.Tensor` operators don‚Äôt return `NotImplemented` for invalid inputs</t>
  </si>
  <si>
    <t>triaged|enhancement|module: pybind|module: python array api</t>
  </si>
  <si>
    <t>https://github.com/pytorch/pytorch/issues/57719</t>
  </si>
  <si>
    <t>Using `__torch_function__` with RNN module</t>
  </si>
  <si>
    <t>KatiaSN602</t>
  </si>
  <si>
    <t>module: rnn|module: typing|triaged|module: __torch_function__</t>
  </si>
  <si>
    <t>https://github.com/pytorch/pytorch/issues/55868</t>
  </si>
  <si>
    <t>A bug on the document interpreter in `torch.autograd.profiler` help page</t>
  </si>
  <si>
    <t>scaomath</t>
  </si>
  <si>
    <t>module: docs|triaged|oncall: profiler</t>
  </si>
  <si>
    <t>https://github.com/pytorch/pytorch/issues/57956</t>
  </si>
  <si>
    <t>gradgradcheck fails if the function does not depend on the input</t>
  </si>
  <si>
    <t>https://github.com/pytorch/pytorch/issues/57649</t>
  </si>
  <si>
    <t>Legacy tensor ctor returns uninitialized tensor when input and output device differ</t>
  </si>
  <si>
    <t>high priority|triaged|module: tensor creation</t>
  </si>
  <si>
    <t>https://github.com/pytorch/pytorch/issues/47112</t>
  </si>
  <si>
    <t>torch.topk(k=0) does not work on float tensors</t>
  </si>
  <si>
    <t>bdhirsh</t>
  </si>
  <si>
    <t>https://github.com/pytorch/pytorch/issues/49205</t>
  </si>
  <si>
    <t>[feature req. for torch.inverse] optional return for indicating that whether input is not invertable or not.</t>
  </si>
  <si>
    <t>7starsea</t>
  </si>
  <si>
    <t>triaged|module: linear algebra|function request</t>
  </si>
  <si>
    <t>https://github.com/pytorch/pytorch/issues/25095</t>
  </si>
  <si>
    <t>Improve error reporting of packaging based on importlib.machinery extensions</t>
  </si>
  <si>
    <t>https://github.com/pytorch/pytorch/issues/58157</t>
  </si>
  <si>
    <t>spectral_norm not properly initialized if used with eval first</t>
  </si>
  <si>
    <t>novog</t>
  </si>
  <si>
    <t>https://github.com/pytorch/pytorch/issues/51800</t>
  </si>
  <si>
    <t>[Gloo, MPI] DDP communication hook: getFuture()</t>
  </si>
  <si>
    <t>sinannasir</t>
  </si>
  <si>
    <t>high priority|triage review|oncall: distributed|triaged|better-engineering</t>
  </si>
  <si>
    <t>https://github.com/pytorch/pytorch/issues/42048</t>
  </si>
  <si>
    <t>torch.cholesky fails exceedingly slow on non-pd matrices</t>
  </si>
  <si>
    <t>https://github.com/pytorch/pytorch/issues/34272</t>
  </si>
  <si>
    <t>Raise a TypeError when nn.Module.train parameter misuse.</t>
  </si>
  <si>
    <t>km19809</t>
  </si>
  <si>
    <t>https://github.com/pytorch/pytorch/issues/46763</t>
  </si>
  <si>
    <t>On master branch, `test_lkj_cholesky_log_prob` fails on MacOS 10.13 with `ATEN_CPU_CAPABILITY=default`</t>
  </si>
  <si>
    <t>high priority|module: tests|triaged|module: macos</t>
  </si>
  <si>
    <t>https://github.com/pytorch/pytorch/issues/58381</t>
  </si>
  <si>
    <t>Merge unneeded CreationMeta after all view/inplace deprecation is done</t>
  </si>
  <si>
    <t>https://github.com/pytorch/pytorch/issues/57679</t>
  </si>
  <si>
    <t>The shape of label tensor for CosineEmbeddingLoss should be specified in the document</t>
  </si>
  <si>
    <t>yistLin</t>
  </si>
  <si>
    <t>module: docs|module: nn|module: loss|triaged</t>
  </si>
  <si>
    <t>https://github.com/pytorch/pytorch/issues/52732</t>
  </si>
  <si>
    <t>torch.new_ones should be an operator</t>
  </si>
  <si>
    <t>triaged|actionable|module: tensor creation</t>
  </si>
  <si>
    <t>https://github.com/pytorch/pytorch/issues/58394</t>
  </si>
  <si>
    <t>cosine_similarity produces incorrect results for inputs of different shapes</t>
  </si>
  <si>
    <t>https://github.com/pytorch/pytorch/issues/55273</t>
  </si>
  <si>
    <t>include NCCL 2.9.8 on pytorch 1.9</t>
  </si>
  <si>
    <t>yoyo001</t>
  </si>
  <si>
    <t>module: binaries|triaged|module: third_party</t>
  </si>
  <si>
    <t>https://github.com/pytorch/pytorch/issues/58470</t>
  </si>
  <si>
    <t>Wrong results for arange on VSX</t>
  </si>
  <si>
    <t>triaged|module: vectorization|module: POWER</t>
  </si>
  <si>
    <t>https://github.com/pytorch/pytorch/issues/58551</t>
  </si>
  <si>
    <t>[quantization] Validate qconfig_dict keys</t>
  </si>
  <si>
    <t>supriyar</t>
  </si>
  <si>
    <t>angelayi</t>
  </si>
  <si>
    <t>https://github.com/pytorch/pytorch/issues/57509</t>
  </si>
  <si>
    <t>F.one_hot to return BoolTensor/ByteTensor instead of LongTensor?</t>
  </si>
  <si>
    <t>https://github.com/pytorch/pytorch/issues/33046</t>
  </si>
  <si>
    <t>`coalesce` creates overflowed indices in large sparse COO tensors</t>
  </si>
  <si>
    <t>francois-rozet</t>
  </si>
  <si>
    <t>high priority|module: sparse|module: cuda|triaged</t>
  </si>
  <si>
    <t>https://github.com/pytorch/pytorch/issues/57416</t>
  </si>
  <si>
    <t>MacOS Nightly Conda 3.9 builds timeout</t>
  </si>
  <si>
    <t>high priority|releng|triaged</t>
  </si>
  <si>
    <t>https://github.com/pytorch/pytorch/issues/58534</t>
  </si>
  <si>
    <t>_ConvNd weight initialization does not match docs</t>
  </si>
  <si>
    <t>module: docs|module: nn|triaged|module: initialization</t>
  </si>
  <si>
    <t>https://github.com/pytorch/pytorch/issues/55741</t>
  </si>
  <si>
    <t>slicing and .unique() is broken on CUDA</t>
  </si>
  <si>
    <t>dllu</t>
  </si>
  <si>
    <t>https://github.com/pytorch/pytorch/issues/58959</t>
  </si>
  <si>
    <t>Size of a CSR tensor must be of length 2</t>
  </si>
  <si>
    <t>module: sparse|triaged|open source</t>
  </si>
  <si>
    <t>https://github.com/pytorch/pytorch/issues/57211</t>
  </si>
  <si>
    <t>Documentation for custom DataLoader seems to be incorrect</t>
  </si>
  <si>
    <t>alex4200</t>
  </si>
  <si>
    <t>module: docs|module: dataloader|triaged</t>
  </si>
  <si>
    <t>https://github.com/pytorch/pytorch/issues/58903</t>
  </si>
  <si>
    <t>Migrate `nonzero` from the TH to Aten (CPU)</t>
  </si>
  <si>
    <t>peterbell10|kshitij12345</t>
  </si>
  <si>
    <t>https://github.com/pytorch/pytorch/issues/24745</t>
  </si>
  <si>
    <t>[ONNX] Problem with tuples in for loop in lower_tuples pass</t>
  </si>
  <si>
    <t>matejsladek</t>
  </si>
  <si>
    <t>https://github.com/pytorch/pytorch/issues/56914</t>
  </si>
  <si>
    <t>conda installation from nighlty causes package conflicts and fails to install PyTorch</t>
  </si>
  <si>
    <t>https://github.com/pytorch/pytorch/issues/52751</t>
  </si>
  <si>
    <t>Migrate `renorm` and `renorm_` from the TH to Aten (CPU)</t>
  </si>
  <si>
    <t>https://github.com/pytorch/pytorch/issues/24754</t>
  </si>
  <si>
    <t>Migrate `renorm` and `renorm_` from the TH to Aten (CUDA)</t>
  </si>
  <si>
    <t>high priority|triaged|module: porting|better-engineering|module: norms and normalization</t>
  </si>
  <si>
    <t>https://github.com/pytorch/pytorch/issues/24616</t>
  </si>
  <si>
    <t>[onnx] Silent crash when exporting a model larger than 2gb</t>
  </si>
  <si>
    <t>module: onnx|good first issue|triaged</t>
  </si>
  <si>
    <t>spandantiwari</t>
  </si>
  <si>
    <t>https://github.com/pytorch/pytorch/issues/19277</t>
  </si>
  <si>
    <t>torch.nn.MultiMarginLossÔºöequation format error</t>
  </si>
  <si>
    <t>yeahQing</t>
  </si>
  <si>
    <t>https://github.com/pytorch/pytorch/issues/58634</t>
  </si>
  <si>
    <t>nn.Module: Confusing contract for `.register_parameter(name, None)` and `.register_buffer(name, None)`?</t>
  </si>
  <si>
    <t>module: docs|module: nn|triaged|enhancement</t>
  </si>
  <si>
    <t>https://github.com/pytorch/pytorch/issues/40977</t>
  </si>
  <si>
    <t>Add NCCL_ASYNC_ERROR_HANDLING env var to _dump_DDP_relevant_env_vars</t>
  </si>
  <si>
    <t>module: bootcamp|triaged|module: ddp</t>
  </si>
  <si>
    <t>mrshenli|awgu</t>
  </si>
  <si>
    <t>https://github.com/pytorch/pytorch/issues/57878</t>
  </si>
  <si>
    <t>Documentation for register_module_full_backward_hook</t>
  </si>
  <si>
    <t>owl-uccs</t>
  </si>
  <si>
    <t>https://github.com/pytorch/pytorch/issues/54443</t>
  </si>
  <si>
    <t>Broken link for object detection instance segmentation (torchvision)</t>
  </si>
  <si>
    <t>yassineAlouini</t>
  </si>
  <si>
    <t>triaged|module: vision|module: hub</t>
  </si>
  <si>
    <t>https://github.com/pytorch/pytorch/issues/59078</t>
  </si>
  <si>
    <t>`torch.kthvalue` diverges from numpy equivalent for degenerate shape</t>
  </si>
  <si>
    <t>triaged|module: numpy|module: reductions</t>
  </si>
  <si>
    <t>https://github.com/pytorch/pytorch/issues/59201</t>
  </si>
  <si>
    <t>F.embedding has unexpected behavior with non-2d weights</t>
  </si>
  <si>
    <t>shawnjhenry</t>
  </si>
  <si>
    <t>https://github.com/pytorch/pytorch/issues/55185</t>
  </si>
  <si>
    <t>Quantization-aware training: HistogramObserver raises "tensors to be on the same device" error.</t>
  </si>
  <si>
    <t>zeakey</t>
  </si>
  <si>
    <t>https://github.com/pytorch/pytorch/issues/59075</t>
  </si>
  <si>
    <t>Max-pooling uses implicit negative infinity padding, not zero-padding as indicated in documentation</t>
  </si>
  <si>
    <t>module: docs|triaged|module: pooling|module: padding</t>
  </si>
  <si>
    <t>albanD|Varal7</t>
  </si>
  <si>
    <t>https://github.com/pytorch/pytorch/issues/33384</t>
  </si>
  <si>
    <t>torch.randperm given GPU random generator raise error</t>
  </si>
  <si>
    <t>Fitz13009</t>
  </si>
  <si>
    <t>https://github.com/pytorch/pytorch/issues/58545</t>
  </si>
  <si>
    <t>Getting Started Page for 1.8.1 and LibTorch for Windows</t>
  </si>
  <si>
    <t>Dris101</t>
  </si>
  <si>
    <t>https://github.com/pytorch/pytorch/issues/59300</t>
  </si>
  <si>
    <t>Migrate `lstsq` from the TH to Aten (CPU)</t>
  </si>
  <si>
    <t>https://github.com/pytorch/pytorch/issues/24726</t>
  </si>
  <si>
    <t>binary_cross_entropy misses derivative for target even if the variable is unused for backward</t>
  </si>
  <si>
    <t>https://github.com/pytorch/pytorch/issues/56683</t>
  </si>
  <si>
    <t>[package] support for putting TS in package</t>
  </si>
  <si>
    <t>https://github.com/pytorch/pytorch/issues/54712</t>
  </si>
  <si>
    <t>F.interpolate recompute_scale_factor doc is bad</t>
  </si>
  <si>
    <t>https://github.com/pytorch/pytorch/issues/55909</t>
  </si>
  <si>
    <t>torch.tile() expects the second input to be named dims, not reps</t>
  </si>
  <si>
    <t>calvinmccarter-at-lightmatter</t>
  </si>
  <si>
    <t>saketh-are</t>
  </si>
  <si>
    <t>https://github.com/pytorch/pytorch/issues/59150</t>
  </si>
  <si>
    <t>double backward fails for `binary_cross_entropy` with `reduction='sum'`</t>
  </si>
  <si>
    <t>module: autograd|module: loss|triaged</t>
  </si>
  <si>
    <t>https://github.com/pytorch/pytorch/issues/59477</t>
  </si>
  <si>
    <t>Scatter only supports reduce kwarg on inplace operator.</t>
  </si>
  <si>
    <t>triaged|enhancement|module: scatter &amp; gather ops</t>
  </si>
  <si>
    <t>https://github.com/pytorch/pytorch/issues/56463</t>
  </si>
  <si>
    <t>Nan propagation of min/max function broken for POWER</t>
  </si>
  <si>
    <t>triaged|module: NaNs and Infs|module: POWER</t>
  </si>
  <si>
    <t>https://github.com/pytorch/pytorch/issues/57537</t>
  </si>
  <si>
    <t>`renorm` is failing for slow gradcheck</t>
  </si>
  <si>
    <t>https://github.com/pytorch/pytorch/issues/59584</t>
  </si>
  <si>
    <t>Accessing Tensor::grad() in the C++ API for a non-leaf tensor should warn</t>
  </si>
  <si>
    <t>module: cpp|module: autograd|triaged</t>
  </si>
  <si>
    <t>https://github.com/pytorch/pytorch/issues/35379</t>
  </si>
  <si>
    <t>[docs] attr rendering in F.kl_div</t>
  </si>
  <si>
    <t>https://github.com/pytorch/pytorch/issues/57538</t>
  </si>
  <si>
    <t>Tests fail on A100 GPUs due to inaccurate/differing float values</t>
  </si>
  <si>
    <t>module: nn|module: tests|triaged|module: ddp</t>
  </si>
  <si>
    <t>https://github.com/pytorch/pytorch/issues/52278</t>
  </si>
  <si>
    <t>Support sublist arguments for torch.einsum</t>
  </si>
  <si>
    <t>triaged|module: numpy|module: linear algebra|function request</t>
  </si>
  <si>
    <t>https://github.com/pytorch/pytorch/issues/21412</t>
  </si>
  <si>
    <t>Confusing Exception when run python setup.py install again on Windows</t>
  </si>
  <si>
    <t>https://github.com/pytorch/pytorch/issues/59688</t>
  </si>
  <si>
    <t>Create github actions splash page for displaying s3 artifacts</t>
  </si>
  <si>
    <t>https://github.com/pytorch/pytorch/issues/59403</t>
  </si>
  <si>
    <t>libtorch_cuda.so is missing fast kernels from libcudnn_static.a, therefore statically linked cuDNN could be much slower than dynamically linked</t>
  </si>
  <si>
    <t>high priority|module: performance|module: build|module: cudnn|module: cuda|triaged</t>
  </si>
  <si>
    <t>https://github.com/pytorch/pytorch/issues/50153</t>
  </si>
  <si>
    <t>In input_buffer.cpp, accumulate uses storage().use_count()</t>
  </si>
  <si>
    <t>Varal7</t>
  </si>
  <si>
    <t>https://github.com/pytorch/pytorch/issues/59828</t>
  </si>
  <si>
    <t>Impossible to export ONNX as RAW</t>
  </si>
  <si>
    <t>divideconcept</t>
  </si>
  <si>
    <t>https://github.com/pytorch/pytorch/issues/52261</t>
  </si>
  <si>
    <t>[docs] symeig: unclear format of eigenvectors</t>
  </si>
  <si>
    <t>https://github.com/pytorch/pytorch/issues/59718</t>
  </si>
  <si>
    <t>Compilation issue with CUDA 92</t>
  </si>
  <si>
    <t>https://github.com/pytorch/pytorch/issues/60016</t>
  </si>
  <si>
    <t>Migrate `rrelu_with_noise` and `rrelu_with_noise_` from the TH to Aten (CUDA)</t>
  </si>
  <si>
    <t>thomasjpfan</t>
  </si>
  <si>
    <t>https://github.com/pytorch/pytorch/issues/24618</t>
  </si>
  <si>
    <t>Uninitialised buffers don't show up in `state_dict()`</t>
  </si>
  <si>
    <t>mil-ad</t>
  </si>
  <si>
    <t>https://github.com/pytorch/pytorch/issues/45834</t>
  </si>
  <si>
    <t>[clang-tidy] Templates are being linted</t>
  </si>
  <si>
    <t>https://github.com/pytorch/pytorch/issues/60193</t>
  </si>
  <si>
    <t>[clang-tidy] error: no matching function for call on CUDA include</t>
  </si>
  <si>
    <t>driazati|1ntEgr8</t>
  </si>
  <si>
    <t>https://github.com/pytorch/pytorch/issues/60192</t>
  </si>
  <si>
    <t>Slicing a Subset initialised with a Subset gives error</t>
  </si>
  <si>
    <t>TJ-coding</t>
  </si>
  <si>
    <t>https://github.com/pytorch/pytorch/issues/59512</t>
  </si>
  <si>
    <t>confusing/incomplete ConvTranspose2d DOC</t>
  </si>
  <si>
    <t>dgerin</t>
  </si>
  <si>
    <t>module: nn|module: convolution|triaged</t>
  </si>
  <si>
    <t>https://github.com/pytorch/pytorch/issues/56873</t>
  </si>
  <si>
    <t>torch.nn.LSTM does not document reverse weights for bidirectional LSTMs</t>
  </si>
  <si>
    <t>module: docs|module: nn|module: rnn|triaged</t>
  </si>
  <si>
    <t>https://github.com/pytorch/pytorch/issues/59332</t>
  </si>
  <si>
    <t>Why we do not have torch.nn.ReflectionPad3d?</t>
  </si>
  <si>
    <t>John1231983</t>
  </si>
  <si>
    <t>https://github.com/pytorch/pytorch/issues/27655</t>
  </si>
  <si>
    <t>Python Array API: support constants</t>
  </si>
  <si>
    <t>good first issue|triaged|module: python array api</t>
  </si>
  <si>
    <t>https://github.com/pytorch/pytorch/issues/58739</t>
  </si>
  <si>
    <t>irfft2  size issue for PyTorch 1.8.1</t>
  </si>
  <si>
    <t>yihuajack</t>
  </si>
  <si>
    <t>https://github.com/pytorch/pytorch/issues/59514</t>
  </si>
  <si>
    <t>When input is empty but not None, `torch.autograd.grad` populates .grad of leaf Tensors</t>
  </si>
  <si>
    <t>https://github.com/pytorch/pytorch/issues/47061</t>
  </si>
  <si>
    <t>[complex] torch.sigmoid: sigmoid does not support automatic differentiation for outputs with complex dtype</t>
  </si>
  <si>
    <t>triaged|module: complex|complex_autograd|function request</t>
  </si>
  <si>
    <t>https://github.com/pytorch/pytorch/issues/48552</t>
  </si>
  <si>
    <t>Migrate `nll_loss_backward` from the TH to Aten (CUDA)</t>
  </si>
  <si>
    <t>module: loss|triaged|module: porting|better-engineering</t>
  </si>
  <si>
    <t>https://github.com/pytorch/pytorch/issues/24609</t>
  </si>
  <si>
    <t>backward() on multiple streams and devices is not recording streams properly</t>
  </si>
  <si>
    <t>dmitrivainbrand</t>
  </si>
  <si>
    <t>module: autograd|module: cuda|triaged|module: determinism</t>
  </si>
  <si>
    <t>https://github.com/pytorch/pytorch/issues/33909</t>
  </si>
  <si>
    <t>`exact_dtype=True` is ignored when comparing `torch.Tensor`'s and `np.ndarray`'s</t>
  </si>
  <si>
    <t>triaged|module: numpy|module: testing</t>
  </si>
  <si>
    <t>https://github.com/pytorch/pytorch/issues/58988</t>
  </si>
  <si>
    <t>TopK only implements partial support for BFloat16</t>
  </si>
  <si>
    <t>eqy</t>
  </si>
  <si>
    <t>triaged|module: porting</t>
  </si>
  <si>
    <t>https://github.com/pytorch/pytorch/issues/56176</t>
  </si>
  <si>
    <t>test_grad_scaling_clipping fails</t>
  </si>
  <si>
    <t>https://github.com/pytorch/pytorch/issues/60455</t>
  </si>
  <si>
    <t>torch.gradient currently only supports edge_order to be equal to one.</t>
  </si>
  <si>
    <t>https://github.com/pytorch/pytorch/issues/56036</t>
  </si>
  <si>
    <t>Documenting gradient operator.</t>
  </si>
  <si>
    <t>https://github.com/pytorch/pytorch/issues/56130</t>
  </si>
  <si>
    <t>Gradients created out of place with torch.autograd.grad might not properly be assigned leaf streams</t>
  </si>
  <si>
    <t>module: autograd|module: cuda|triaged</t>
  </si>
  <si>
    <t>https://github.com/pytorch/pytorch/issues/59844</t>
  </si>
  <si>
    <t>Failing tests in TestUnaryUfuncsCPU</t>
  </si>
  <si>
    <t>needs reproduction|module: tests|triaged|module: complex</t>
  </si>
  <si>
    <t>https://github.com/pytorch/pytorch/issues/60259</t>
  </si>
  <si>
    <t>`OMP_NUM_THREADS` doesn't work as intended in some cases</t>
  </si>
  <si>
    <t>module: dependency bug|module: docs|triaged|module: openmp|module: multithreading</t>
  </si>
  <si>
    <t>https://github.com/pytorch/pytorch/issues/60000</t>
  </si>
  <si>
    <t>Conv2D returns random results on arm64 with torch.no_grad()</t>
  </si>
  <si>
    <t>ducha-aiki</t>
  </si>
  <si>
    <t>https://github.com/pytorch/pytorch/issues/60176</t>
  </si>
  <si>
    <t>Migrate `nll_loss_forward` from the TH to Aten (CUDA)</t>
  </si>
  <si>
    <t>https://github.com/pytorch/pytorch/issues/24610</t>
  </si>
  <si>
    <t>[docs] Unclear docs of binary_cross_entropy / BCELoss</t>
  </si>
  <si>
    <t>https://github.com/pytorch/pytorch/issues/56581</t>
  </si>
  <si>
    <t>nn.FeatureAlphaDropout is missing from the docs</t>
  </si>
  <si>
    <t>https://github.com/pytorch/pytorch/issues/60563</t>
  </si>
  <si>
    <t>Migrate `histc` from the TH to Aten (CPU)</t>
  </si>
  <si>
    <t>https://github.com/pytorch/pytorch/issues/24712</t>
  </si>
  <si>
    <t>Migrate `sort` from the TH to Aten (CPU)</t>
  </si>
  <si>
    <t>https://github.com/pytorch/pytorch/issues/24770</t>
  </si>
  <si>
    <t>Migrate `__ilshift__` from the TH to Aten (CUDA)</t>
  </si>
  <si>
    <t>https://github.com/pytorch/pytorch/issues/24510</t>
  </si>
  <si>
    <t>nn.GLU is missing from the docs</t>
  </si>
  <si>
    <t>https://github.com/pytorch/pytorch/issues/60570</t>
  </si>
  <si>
    <t>Migrate `sort` from the TH to Aten (CUDA)</t>
  </si>
  <si>
    <t>https://github.com/pytorch/pytorch/issues/24637</t>
  </si>
  <si>
    <t>M1 Mac: `torch.dot()` returns unexpeted values for tensors of `torch.float32`</t>
  </si>
  <si>
    <t>onkyo14taro</t>
  </si>
  <si>
    <t>module: binaries|triaged|module: macos|module: linear algebra|module: correctness (silent)|module: arm</t>
  </si>
  <si>
    <t>https://github.com/pytorch/pytorch/issues/60351</t>
  </si>
  <si>
    <t>Support non-leaf Tensors for `inputs` kwargs of `autograd.backward()`</t>
  </si>
  <si>
    <t>https://github.com/pytorch/pytorch/issues/60268</t>
  </si>
  <si>
    <t>Support new target type Byte in NLLLoss</t>
  </si>
  <si>
    <t>high priority|module: nn|module: cuda|triaged|enhancement</t>
  </si>
  <si>
    <t>https://github.com/pytorch/pytorch/issues/59765</t>
  </si>
  <si>
    <t>`test_reference_numerics_hard_polygamma_polygamma_n_2_cpu_bfloat16` is failing on `pytorch_linux_xenial_py3_clang5_asan_test2`</t>
  </si>
  <si>
    <t>https://github.com/pytorch/pytorch/issues/60722</t>
  </si>
  <si>
    <t>Docs of torch.Tensor.permute refer to docs of torch.permute for which do not exist</t>
  </si>
  <si>
    <t>Haydnspass</t>
  </si>
  <si>
    <t>https://github.com/pytorch/pytorch/issues/60181</t>
  </si>
  <si>
    <t>Cauchy samples inf values on CUDA</t>
  </si>
  <si>
    <t>YazidJanati</t>
  </si>
  <si>
    <t>https://github.com/pytorch/pytorch/issues/59144</t>
  </si>
  <si>
    <t>init_rpc fails after setting CUDA_VISIBLE_DEVICES env var to ""</t>
  </si>
  <si>
    <t>oncall: distributed|triaged|module: rpc|module: tensorpipe</t>
  </si>
  <si>
    <t>https://github.com/pytorch/pytorch/issues/60578</t>
  </si>
  <si>
    <t>Windows LibTorch debug build with cuda11 Failed due to no enough space.</t>
  </si>
  <si>
    <t>triaged|ci/windows</t>
  </si>
  <si>
    <t>https://github.com/pytorch/pytorch/issues/60856</t>
  </si>
  <si>
    <t>Warning with torch::nn::init::orthogonal_ with LibTorch 1.9.0</t>
  </si>
  <si>
    <t>ankane</t>
  </si>
  <si>
    <t>module: nn|triaged|module: linear algebra|module: deprecation</t>
  </si>
  <si>
    <t>https://github.com/pytorch/pytorch/issues/60060</t>
  </si>
  <si>
    <t>Running some CI tests with `xlarge` `resource_class` VMs for testing AVX512 support</t>
  </si>
  <si>
    <t>module: ci|triaged|module: vectorization</t>
  </si>
  <si>
    <t>https://github.com/pytorch/pytorch/issues/59166</t>
  </si>
  <si>
    <t>Expose findDanglingImpls to Python</t>
  </si>
  <si>
    <t>alanwaketan</t>
  </si>
  <si>
    <t>https://github.com/pytorch/pytorch/issues/59885</t>
  </si>
  <si>
    <t>Native function returning argument autograd hazard</t>
  </si>
  <si>
    <t>module: autograd|triaged|actionable|fixathon</t>
  </si>
  <si>
    <t>https://github.com/pytorch/pytorch/issues/25927</t>
  </si>
  <si>
    <t>genSparseCSRTensor produces predictable crow_indices for random CSR samples.</t>
  </si>
  <si>
    <t>module: sparse|triaged|open source|module: testing</t>
  </si>
  <si>
    <t>https://github.com/pytorch/pytorch/issues/59379</t>
  </si>
  <si>
    <t>Implement Log Matmul</t>
  </si>
  <si>
    <t>triaged|function request|module: distance functions</t>
  </si>
  <si>
    <t>https://github.com/pytorch/pytorch/issues/54064</t>
  </si>
  <si>
    <t>[doc] nn.Unflatten output size is wrong</t>
  </si>
  <si>
    <t>high priority|triage review|module: docs|module: nn|triaged</t>
  </si>
  <si>
    <t>https://github.com/pytorch/pytorch/issues/60841</t>
  </si>
  <si>
    <t>Build Error: namespace "thrust" has no member "host_vector"</t>
  </si>
  <si>
    <t>taiqihe</t>
  </si>
  <si>
    <t>https://github.com/pytorch/pytorch/issues/61011</t>
  </si>
  <si>
    <t>torch.Module typing __init__ no return value</t>
  </si>
  <si>
    <t>Vozf</t>
  </si>
  <si>
    <t>https://github.com/pytorch/pytorch/issues/45497</t>
  </si>
  <si>
    <t>Migrate `glu_backward` from the TH to Aten (CUDA)</t>
  </si>
  <si>
    <t>https://github.com/pytorch/pytorch/issues/24572</t>
  </si>
  <si>
    <t>Migrate `glu` from the TH to Aten (CUDA)</t>
  </si>
  <si>
    <t>https://github.com/pytorch/pytorch/issues/24571</t>
  </si>
  <si>
    <t>Migrate `log_sigmoid_forward` from the TH to Aten (CUDA)</t>
  </si>
  <si>
    <t>https://github.com/pytorch/pytorch/issues/24591</t>
  </si>
  <si>
    <t>Migrate `log_sigmoid_backward` from the TH to Aten (CUDA)</t>
  </si>
  <si>
    <t>https://github.com/pytorch/pytorch/issues/24590</t>
  </si>
  <si>
    <t>[CI] Report wall-time and execution time stats from build/test stages</t>
  </si>
  <si>
    <t>https://github.com/pytorch/pytorch/issues/60591</t>
  </si>
  <si>
    <t>`clang-tidy` CI: `GTEST_SKIP()` identifier cannot be found</t>
  </si>
  <si>
    <t>1ntEgr8</t>
  </si>
  <si>
    <t>module: lint|triaged</t>
  </si>
  <si>
    <t>https://github.com/pytorch/pytorch/issues/60865</t>
  </si>
  <si>
    <t>The class variable name type is incorrectly defined `CosineAnnealingWarmRestart`</t>
  </si>
  <si>
    <t>Lornatang</t>
  </si>
  <si>
    <t>https://github.com/pytorch/pytorch/issues/44770</t>
  </si>
  <si>
    <t>TestCommonCUDA.test_dtypes_matmul_cuda fails</t>
  </si>
  <si>
    <t>https://github.com/pytorch/pytorch/issues/60443</t>
  </si>
  <si>
    <t>Segmentation fault when a Tensor backward hook removes itself</t>
  </si>
  <si>
    <t>nelhage</t>
  </si>
  <si>
    <t>high priority|module: crash|module: autograd|triaged</t>
  </si>
  <si>
    <t>https://github.com/pytorch/pytorch/issues/58354</t>
  </si>
  <si>
    <t>[C++] grad_input may have different memory_format from grad_output in structured kernels</t>
  </si>
  <si>
    <t>triaged|module: memory format|module: structured kernels</t>
  </si>
  <si>
    <t>https://github.com/pytorch/pytorch/issues/60137</t>
  </si>
  <si>
    <t>functional API, volumetric reflection padding returns NotImplementedError</t>
  </si>
  <si>
    <t>berendjan</t>
  </si>
  <si>
    <t>module: nn|triaged|module: padding</t>
  </si>
  <si>
    <t>https://github.com/pytorch/pytorch/issues/61248</t>
  </si>
  <si>
    <t>CMake failed to find existing Python lib in master</t>
  </si>
  <si>
    <t>https://github.com/pytorch/pytorch/issues/59887</t>
  </si>
  <si>
    <t>Torchvision binary wheel building is broken</t>
  </si>
  <si>
    <t>high priority|module: cpp-extensions|triaged|module: vision</t>
  </si>
  <si>
    <t>https://github.com/pytorch/pytorch/issues/61036</t>
  </si>
  <si>
    <t>Bfloat16 build errors on pp64le in vec_test_all_types.cpp</t>
  </si>
  <si>
    <t>module: build|triaged|module: vectorization|module: POWER</t>
  </si>
  <si>
    <t>https://github.com/pytorch/pytorch/issues/61575</t>
  </si>
  <si>
    <t>nn.Module.get_buffer raises size mismatch RuntimeError</t>
  </si>
  <si>
    <t>kernfel</t>
  </si>
  <si>
    <t>https://github.com/pytorch/pytorch/issues/61242</t>
  </si>
  <si>
    <t>torch.sort docs</t>
  </si>
  <si>
    <t>https://github.com/pytorch/pytorch/issues/61682</t>
  </si>
  <si>
    <t>`isclose` gives false positives for large integers.</t>
  </si>
  <si>
    <t>https://github.com/pytorch/pytorch/issues/61412</t>
  </si>
  <si>
    <t>Need a test to make sure the autograd engine inserts proper leaf stream syncs for stolen gradients</t>
  </si>
  <si>
    <t>https://github.com/pytorch/pytorch/issues/59846</t>
  </si>
  <si>
    <t>nn.SmoothL1Loss does not  immediate raise an error when given wrong dtype</t>
  </si>
  <si>
    <t>kaare-mikkelsen</t>
  </si>
  <si>
    <t>module: autograd|module: error checking|triaged|actionable</t>
  </si>
  <si>
    <t>https://github.com/pytorch/pytorch/issues/58816</t>
  </si>
  <si>
    <t>Can't set deterministic=True  in torch.bmm() in Torch 1.9.0 with Cuda 11.1 and A100 GPU</t>
  </si>
  <si>
    <t>lcrun</t>
  </si>
  <si>
    <t>https://github.com/pytorch/pytorch/issues/61571</t>
  </si>
  <si>
    <t>Quantized module using prepare_qat_fx not picklable</t>
  </si>
  <si>
    <t>kev-zheng</t>
  </si>
  <si>
    <t>high priority|triage review|oncall: quantization|triaged</t>
  </si>
  <si>
    <t>https://github.com/pytorch/pytorch/issues/57352</t>
  </si>
  <si>
    <t>LazyInstanceNorm and LazyInstanceNormXd</t>
  </si>
  <si>
    <t>module: nn|triaged|function request</t>
  </si>
  <si>
    <t>https://github.com/pytorch/pytorch/issues/60981</t>
  </si>
  <si>
    <t>Mark autogenerated ci config files autogenerated</t>
  </si>
  <si>
    <t>https://github.com/pytorch/pytorch/issues/61994</t>
  </si>
  <si>
    <t>`torch.isclose` should work with bool tensors</t>
  </si>
  <si>
    <t>module: bootcamp|triaged|enhancement|module: boolean tensor</t>
  </si>
  <si>
    <t>https://github.com/pytorch/pytorch/issues/60533</t>
  </si>
  <si>
    <t>torch.nn.utils.clip_grad_norm_: bad GPU utilization due to GPU-data-dependent control-flow</t>
  </si>
  <si>
    <t>mautier</t>
  </si>
  <si>
    <t>https://github.com/pytorch/pytorch/issues/60691</t>
  </si>
  <si>
    <t>There is no hyperlink on nn.module.register_module_full_backward_hook(). There should be a hyperlink.</t>
  </si>
  <si>
    <t>https://github.com/pytorch/pytorch/issues/61580</t>
  </si>
  <si>
    <t>[elastic launcher] restart on startup failure makes no sense</t>
  </si>
  <si>
    <t>triaged|module: elastic</t>
  </si>
  <si>
    <t>https://github.com/pytorch/pytorch/issues/60910</t>
  </si>
  <si>
    <t>argsort not found when ONNX exporting [JIT]</t>
  </si>
  <si>
    <t>Godricly</t>
  </si>
  <si>
    <t>https://github.com/pytorch/pytorch/issues/33412</t>
  </si>
  <si>
    <t>Windows libtorch debug binary builds have LNK 4099 warnings about missing magma.pdb</t>
  </si>
  <si>
    <t>https://github.com/pytorch/pytorch/issues/61979</t>
  </si>
  <si>
    <t>Error with Mixed Precision Training and BatchNorm2d</t>
  </si>
  <si>
    <t>jreremy</t>
  </si>
  <si>
    <t>https://github.com/pytorch/pytorch/issues/61924</t>
  </si>
  <si>
    <t>Migrate `multilabel_margin_loss_forward` from the TH to Aten (CUDA)</t>
  </si>
  <si>
    <t>https://github.com/pytorch/pytorch/issues/24603</t>
  </si>
  <si>
    <t>Migrate `multilabel_margin_loss_backward` from the TH to Aten (CUDA)</t>
  </si>
  <si>
    <t>https://github.com/pytorch/pytorch/issues/24602</t>
  </si>
  <si>
    <t>torch.nn.functional.cosine_similarity got unexpected behavier with torch.int8 dtype</t>
  </si>
  <si>
    <t>un-knight</t>
  </si>
  <si>
    <t>high priority|module: nn|triaged|module: type promotion|module: distance functions</t>
  </si>
  <si>
    <t>https://github.com/pytorch/pytorch/issues/61454</t>
  </si>
  <si>
    <t>torch.per_channel_symmetric ‚Äî per tensor, symmetric' seems wrong edited.</t>
  </si>
  <si>
    <t>huqinghao</t>
  </si>
  <si>
    <t>https://github.com/pytorch/pytorch/issues/44379</t>
  </si>
  <si>
    <t>odd behavior w/ add_out_dense_sparse_cuda</t>
  </si>
  <si>
    <t>realdoug</t>
  </si>
  <si>
    <t>https://github.com/pytorch/pytorch/issues/12633</t>
  </si>
  <si>
    <t>Delete unrelated Windows test results from S3 bucket</t>
  </si>
  <si>
    <t>https://github.com/pytorch/pytorch/issues/61978</t>
  </si>
  <si>
    <t>DISABLED test_inplace_forward_mode_AD_acos_cuda_complex128 (__main__.TestGradientsCUDA)</t>
  </si>
  <si>
    <t>https://github.com/pytorch/pytorch/issues/62304</t>
  </si>
  <si>
    <t>Add actionlint to lint GitHub action yaml files</t>
  </si>
  <si>
    <t>https://github.com/pytorch/pytorch/issues/62355</t>
  </si>
  <si>
    <t>Build failing when only building parts of PyTorch</t>
  </si>
  <si>
    <t>https://github.com/pytorch/pytorch/issues/62416</t>
  </si>
  <si>
    <t>torch.linalg.svd out of memory</t>
  </si>
  <si>
    <t>KKIverson</t>
  </si>
  <si>
    <t>module: memory usage|triaged|module: linear algebra</t>
  </si>
  <si>
    <t>https://github.com/pytorch/pytorch/issues/61949</t>
  </si>
  <si>
    <t>[torch.profiler] non-context manager use</t>
  </si>
  <si>
    <t>triaged|enhancement|oncall: profiler</t>
  </si>
  <si>
    <t>https://github.com/pytorch/pytorch/issues/60238</t>
  </si>
  <si>
    <t>Complex number cast warnings from fft2 and fftn during backward pass</t>
  </si>
  <si>
    <t>denjots</t>
  </si>
  <si>
    <t>triaged|module: complex|module: fft</t>
  </si>
  <si>
    <t>https://github.com/pytorch/pytorch/issues/59524</t>
  </si>
  <si>
    <t>torch.isin internal asserts when passed a tensor that requires_grad</t>
  </si>
  <si>
    <t>https://github.com/pytorch/pytorch/issues/62506</t>
  </si>
  <si>
    <t>torch.signbit internal asserts when passed a tensor that requires grad</t>
  </si>
  <si>
    <t>https://github.com/pytorch/pytorch/issues/62504</t>
  </si>
  <si>
    <t>CI bazel build output is very verbose</t>
  </si>
  <si>
    <t>https://github.com/pytorch/pytorch/issues/62600</t>
  </si>
  <si>
    <t>Internal builds are failing with HIP errors</t>
  </si>
  <si>
    <t>https://github.com/pytorch/pytorch/issues/62511</t>
  </si>
  <si>
    <t>`torch.jit.isinstance` doesn't account for tuple literals in eager mode</t>
  </si>
  <si>
    <t>module: bootcamp|triaged|OSS contribution wanted</t>
  </si>
  <si>
    <t>https://github.com/pytorch/pytorch/issues/60095</t>
  </si>
  <si>
    <t>torch.nn.AvgPool2d `divisor_override` described wrongly.</t>
  </si>
  <si>
    <t>kylematoba</t>
  </si>
  <si>
    <t>https://github.com/pytorch/pytorch/issues/62636</t>
  </si>
  <si>
    <t>Remove deprecated `torch.set_deterministic` and `torch.is_deterministic`</t>
  </si>
  <si>
    <t>triaged|module: determinism|module: deprecation</t>
  </si>
  <si>
    <t>https://github.com/pytorch/pytorch/issues/58096</t>
  </si>
  <si>
    <t>Potential mistakes in installation instructions for version 1.8.1 (https://pytorch.org/get-started/locally/)</t>
  </si>
  <si>
    <t>netw0rkf10w</t>
  </si>
  <si>
    <t>high priority|triage review|module: binaries|triaged</t>
  </si>
  <si>
    <t>https://github.com/pytorch/pytorch/issues/62541</t>
  </si>
  <si>
    <t>HardSwish ONNX export is not optimized.</t>
  </si>
  <si>
    <t>PeterL1n</t>
  </si>
  <si>
    <t>https://github.com/pytorch/pytorch/issues/58301</t>
  </si>
  <si>
    <t>r.is_sparse() INTERNAL ASSERT FAILED</t>
  </si>
  <si>
    <t>AdarshSubramaniam</t>
  </si>
  <si>
    <t>high priority|module: sparse|triaged</t>
  </si>
  <si>
    <t>https://github.com/pytorch/pytorch/issues/59916</t>
  </si>
  <si>
    <t>Docstring error in SWALR class in torch.optim.swa_utils</t>
  </si>
  <si>
    <t>cneyang</t>
  </si>
  <si>
    <t>https://github.com/pytorch/pytorch/issues/62633</t>
  </si>
  <si>
    <t>CPU runs on a single thread when using `DataLoader` with `num_workers&gt;0` and `pin_memory=True`</t>
  </si>
  <si>
    <t>raven38</t>
  </si>
  <si>
    <t>https://github.com/pytorch/pytorch/issues/60469</t>
  </si>
  <si>
    <t>Torch.linalg.solve large matrix cuda error</t>
  </si>
  <si>
    <t>fahadshamshad</t>
  </si>
  <si>
    <t>module: dependency bug|module: cuda|triaged|module: linear algebra|module: magma</t>
  </si>
  <si>
    <t>https://github.com/pytorch/pytorch/issues/61929</t>
  </si>
  <si>
    <t>Tests from TestMultithreadAutograd do not fail even when they should</t>
  </si>
  <si>
    <t>high priority|module: autograd|module: tests|triaged|module: correctness (silent)</t>
  </si>
  <si>
    <t>https://github.com/pytorch/pytorch/issues/62895</t>
  </si>
  <si>
    <t>Wrong results for `sort` kernel with noncontiguous outputs on CUDA.</t>
  </si>
  <si>
    <t>module: cuda|triaged|module: correctness (silent)|module: sorting and selection</t>
  </si>
  <si>
    <t>https://github.com/pytorch/pytorch/issues/62645</t>
  </si>
  <si>
    <t>[ONNX] prim::Uninitialized not supported in lower_tuples pass</t>
  </si>
  <si>
    <t>https://github.com/pytorch/pytorch/issues/56911</t>
  </si>
  <si>
    <t>Test  PyTorch wheel packages</t>
  </si>
  <si>
    <t>tktrungna</t>
  </si>
  <si>
    <t>https://github.com/pytorch/pytorch/issues/62380</t>
  </si>
  <si>
    <t>Unable to print gc.get_objects() with pytorch</t>
  </si>
  <si>
    <t>NickScottKortical</t>
  </si>
  <si>
    <t>oncall: jit|module: printing|module: bootcamp|triaged|days</t>
  </si>
  <si>
    <t>https://github.com/pytorch/pytorch/issues/54420</t>
  </si>
  <si>
    <t>Shorten job names in HUD</t>
  </si>
  <si>
    <t>https://github.com/pytorch/pytorch/issues/62357</t>
  </si>
  <si>
    <t>[package] os.path error</t>
  </si>
  <si>
    <t>https://github.com/pytorch/pytorch/issues/57490</t>
  </si>
  <si>
    <t>Migrate `nll_loss2d_forward` from the TH to Aten (CUDA)</t>
  </si>
  <si>
    <t>https://github.com/pytorch/pytorch/issues/24608</t>
  </si>
  <si>
    <t>Migrate `nll_loss2d_backward` from the TH to Aten (CUDA)</t>
  </si>
  <si>
    <t>https://github.com/pytorch/pytorch/issues/24607</t>
  </si>
  <si>
    <t>DataChunk needs to implement `__repr__` to visualize</t>
  </si>
  <si>
    <t>https://github.com/pytorch/pytorch/issues/63173</t>
  </si>
  <si>
    <t>Installation with pip/rocm fails</t>
  </si>
  <si>
    <t>module: binaries|module: rocm|triaged</t>
  </si>
  <si>
    <t>https://github.com/pytorch/pytorch/issues/62538</t>
  </si>
  <si>
    <t>When compiled with clang ScatterGather kernel perf is significantly worse</t>
  </si>
  <si>
    <t>module: performance|module: build|triaged|module: scatter &amp; gather ops</t>
  </si>
  <si>
    <t>https://github.com/pytorch/pytorch/issues/63000</t>
  </si>
  <si>
    <t>codecoverage reporting does not work in GHA</t>
  </si>
  <si>
    <t>high priority|module: ci|triaged|module: regression</t>
  </si>
  <si>
    <t>https://github.com/pytorch/pytorch/issues/63366</t>
  </si>
  <si>
    <t>`torch.meshgrid` requires an `OpInfo` test</t>
  </si>
  <si>
    <t>https://github.com/pytorch/pytorch/issues/62719</t>
  </si>
  <si>
    <t>hipErrorNoBinaryForGpu: Coudn't find binary for current devices!</t>
  </si>
  <si>
    <t>styler00dollar</t>
  </si>
  <si>
    <t>https://github.com/pytorch/pytorch/issues/53738</t>
  </si>
  <si>
    <t>tensorinv and other linear algebra operators should not do a universal catch all block</t>
  </si>
  <si>
    <t>triaged|better-engineering|module: linear algebra</t>
  </si>
  <si>
    <t>https://github.com/pytorch/pytorch/issues/53739</t>
  </si>
  <si>
    <t>DataChunk should support `sort` method</t>
  </si>
  <si>
    <t>https://github.com/pytorch/pytorch/issues/63095</t>
  </si>
  <si>
    <t>distributed/test_c10d_spawn segfaults after [Sharing CUDA tensors] note</t>
  </si>
  <si>
    <t>https://github.com/pytorch/pytorch/issues/51961</t>
  </si>
  <si>
    <t>support comparisons between types `c10::optional&lt;T&gt;` and `U` where `T` is comparable to `U`</t>
  </si>
  <si>
    <t>module: internals|module: bootcamp|triaged</t>
  </si>
  <si>
    <t>https://github.com/pytorch/pytorch/issues/62565</t>
  </si>
  <si>
    <t>No-op full backward hooks modify the input</t>
  </si>
  <si>
    <t>module: docs|module: autograd|module: nn|triaged</t>
  </si>
  <si>
    <t>https://github.com/pytorch/pytorch/issues/61446</t>
  </si>
  <si>
    <t>Poisson function failed on rate vector contain zeros.</t>
  </si>
  <si>
    <t>Hananel-Hazan</t>
  </si>
  <si>
    <t>https://github.com/pytorch/pytorch/issues/53485</t>
  </si>
  <si>
    <t>`torch.mul` documentation has format issue and refers `value` as an argument</t>
  </si>
  <si>
    <t>https://github.com/pytorch/pytorch/issues/39329</t>
  </si>
  <si>
    <t>DataLoader should accept Sampler[Any]</t>
  </si>
  <si>
    <t>https://github.com/pytorch/pytorch/issues/63483</t>
  </si>
  <si>
    <t>Deprecation notice at torch.autograd.grad - only_inputs argument</t>
  </si>
  <si>
    <t>eliphatfs</t>
  </si>
  <si>
    <t>https://github.com/pytorch/pytorch/issues/63544</t>
  </si>
  <si>
    <t>ci: file_diff_from_base does not work for ghstack PRs on GHA</t>
  </si>
  <si>
    <t>https://github.com/pytorch/pytorch/issues/60111</t>
  </si>
  <si>
    <t>Weird behavior of cuda::cub::sort_pairs</t>
  </si>
  <si>
    <t>ymwangg</t>
  </si>
  <si>
    <t>high priority|module: cuda|triaged|module: sorting and selection</t>
  </si>
  <si>
    <t>https://github.com/pytorch/pytorch/issues/63427</t>
  </si>
  <si>
    <t>Cannot specify character encoding in cpp_extension.py for C++ compiler info</t>
  </si>
  <si>
    <t>sun-jiao</t>
  </si>
  <si>
    <t>needs reproduction|triaged</t>
  </si>
  <si>
    <t>https://github.com/pytorch/pytorch/issues/63584</t>
  </si>
  <si>
    <t>`min`/`max` require a huge allocation on GPU</t>
  </si>
  <si>
    <t>module: cuda|module: memory usage|triaged|module: reductions</t>
  </si>
  <si>
    <t>https://github.com/pytorch/pytorch/issues/63869</t>
  </si>
  <si>
    <t>Exporting AdaptiveAvgPool2d to ONNX with ATen fallback produces an error</t>
  </si>
  <si>
    <t>maximegregoire</t>
  </si>
  <si>
    <t>module: onnx|triaged|module: pooling</t>
  </si>
  <si>
    <t>https://github.com/pytorch/pytorch/issues/17377</t>
  </si>
  <si>
    <t>Missing type annotation for `fork_rng`</t>
  </si>
  <si>
    <t>aswinmurali-io</t>
  </si>
  <si>
    <t>https://github.com/pytorch/pytorch/issues/63723</t>
  </si>
  <si>
    <t>torch.nn.MultiMarginLoss does not have doc for shape</t>
  </si>
  <si>
    <t>cccntu</t>
  </si>
  <si>
    <t>https://github.com/pytorch/pytorch/issues/63747</t>
  </si>
  <si>
    <t>Port the basic binary operations (add, sub, mul and div, true_divide) to use OpInfos</t>
  </si>
  <si>
    <t>https://github.com/pytorch/pytorch/issues/54294</t>
  </si>
  <si>
    <t>Wrong grad of torch.symeig for degenerate eigenvalues</t>
  </si>
  <si>
    <t>high priority|module: autograd|triaged|module: linear algebra|needs design|module: correctness (silent)</t>
  </si>
  <si>
    <t>https://github.com/pytorch/pytorch/issues/47599</t>
  </si>
  <si>
    <t>SyncBatchNorm + BatchNorm2d produces incorrect gradients</t>
  </si>
  <si>
    <t>https://github.com/pytorch/pytorch/issues/64039</t>
  </si>
  <si>
    <t>Perf regression for 1D cuda sort</t>
  </si>
  <si>
    <t>https://github.com/pytorch/pytorch/issues/63456</t>
  </si>
  <si>
    <t>nn.Orthogonal</t>
  </si>
  <si>
    <t>AlexanderMath</t>
  </si>
  <si>
    <t>feature|module: nn|triaged|needs research</t>
  </si>
  <si>
    <t>https://github.com/pytorch/pytorch/issues/42243</t>
  </si>
  <si>
    <t>tools/nightly.py  raises: TypeError: 'type' object is not subscriptable</t>
  </si>
  <si>
    <t>Freey0</t>
  </si>
  <si>
    <t>module: typing|triaged|module: regression</t>
  </si>
  <si>
    <t>https://github.com/pytorch/pytorch/issues/64017</t>
  </si>
  <si>
    <t>Gradient is incorrect for `torch.nn.functional.nll_loss` for CUDA</t>
  </si>
  <si>
    <t>high priority|module: autograd|module: nn|triaged|module: regression</t>
  </si>
  <si>
    <t>https://github.com/pytorch/pytorch/issues/64163</t>
  </si>
  <si>
    <t>Norm functions don't call __torch_function__ for weights or bias</t>
  </si>
  <si>
    <t>samdow</t>
  </si>
  <si>
    <t>high priority|triaged|module: norms and normalization|module: __torch_function__</t>
  </si>
  <si>
    <t>https://github.com/pytorch/pytorch/issues/63435</t>
  </si>
  <si>
    <t>(ROC) ImportError: libtinfo.so.5: cannot open shared object file: No such file or directory</t>
  </si>
  <si>
    <t>ghost</t>
  </si>
  <si>
    <t>https://github.com/pytorch/pytorch/issues/63480</t>
  </si>
  <si>
    <t>named flatten segfaults when dims is ()</t>
  </si>
  <si>
    <t>Gurkenglas</t>
  </si>
  <si>
    <t>high priority|module: crash|triaged|module: named tensor</t>
  </si>
  <si>
    <t>https://github.com/pytorch/pytorch/issues/61137</t>
  </si>
  <si>
    <t>"RuntimeError: CUDA error: invalid configuration argument" when operating on some GPU tensors</t>
  </si>
  <si>
    <t>high priority|module: cuda|triaged|module: reductions</t>
  </si>
  <si>
    <t>https://github.com/pytorch/pytorch/issues/48573</t>
  </si>
  <si>
    <t>grad of sinc explodes at 0</t>
  </si>
  <si>
    <t>eyaler</t>
  </si>
  <si>
    <t>module: autograd|triaged|module: special</t>
  </si>
  <si>
    <t>https://github.com/pytorch/pytorch/issues/53989</t>
  </si>
  <si>
    <t>DISABLED test_ind_worker_queue (__main__.TestIndividualWorkerQueue)</t>
  </si>
  <si>
    <t>https://github.com/pytorch/pytorch/issues/63657</t>
  </si>
  <si>
    <t>copy_ produces wrong results for large enough dst + broadcasting</t>
  </si>
  <si>
    <t>fdraxler</t>
  </si>
  <si>
    <t>high priority|triage review|triaged</t>
  </si>
  <si>
    <t>https://github.com/pytorch/pytorch/issues/64358</t>
  </si>
  <si>
    <t>switch CUDA svd and qr to using cuSolver</t>
  </si>
  <si>
    <t>https://github.com/pytorch/pytorch/issues/4689</t>
  </si>
  <si>
    <t>The error message for batched inputs to torch.linalg.eigh is wrong</t>
  </si>
  <si>
    <t>https://github.com/pytorch/pytorch/issues/59779</t>
  </si>
  <si>
    <t>scatter's backward formula should call scatter instead of scatter_</t>
  </si>
  <si>
    <t>triaged|module: scatter &amp; gather ops</t>
  </si>
  <si>
    <t>https://github.com/pytorch/pytorch/issues/63430</t>
  </si>
  <si>
    <t>cat shape check is broken on CUDA</t>
  </si>
  <si>
    <t>module: error checking|triaged|small</t>
  </si>
  <si>
    <t>https://github.com/pytorch/pytorch/issues/64207</t>
  </si>
  <si>
    <t>Random Cuda Installation failed in Windows Nightly CI</t>
  </si>
  <si>
    <t>https://github.com/pytorch/pytorch/issues/64536</t>
  </si>
  <si>
    <t>test_python_dispatch fails under pytest</t>
  </si>
  <si>
    <t>good first issue|triaged|better-engineering|module: __torch_dispatch__</t>
  </si>
  <si>
    <t>https://github.com/pytorch/pytorch/issues/62501</t>
  </si>
  <si>
    <t>Segfault on setting gradient value to instance of user-defined class</t>
  </si>
  <si>
    <t>high priority|triage review|module: crash|module: autograd|triaged</t>
  </si>
  <si>
    <t>https://github.com/pytorch/pytorch/issues/64813</t>
  </si>
  <si>
    <t>Investigate warning of unclosed ArchiveStream in DataPipe</t>
  </si>
  <si>
    <t>NivekT</t>
  </si>
  <si>
    <t>https://github.com/pytorch/pytorch/issues/64281</t>
  </si>
  <si>
    <t>Torchhub core tests are silently broken because of a Github API rate issue</t>
  </si>
  <si>
    <t>module: ci|triaged|module: hub</t>
  </si>
  <si>
    <t>https://github.com/pytorch/pytorch/issues/64760</t>
  </si>
  <si>
    <t>Full Backward Hooks get applied even when grad is disabled</t>
  </si>
  <si>
    <t>Nicholasjoseph1994</t>
  </si>
  <si>
    <t>https://github.com/pytorch/pytorch/issues/59901</t>
  </si>
  <si>
    <t>Make gradcheck settings kwarg only</t>
  </si>
  <si>
    <t>module: bc-breaking|triaged|better-engineering|actionable</t>
  </si>
  <si>
    <t>https://github.com/pytorch/pytorch/issues/65165</t>
  </si>
  <si>
    <t>GRU docs has an orphan include link</t>
  </si>
  <si>
    <t>felixdivo</t>
  </si>
  <si>
    <t>module: docs|triaged|actionable</t>
  </si>
  <si>
    <t>https://github.com/pytorch/pytorch/issues/60009</t>
  </si>
  <si>
    <t>log10 is not one of supported operators in torch.onnx</t>
  </si>
  <si>
    <t>mapleee</t>
  </si>
  <si>
    <t>module: onnx|triaged|onnx-triaged</t>
  </si>
  <si>
    <t>shubhambhokare1</t>
  </si>
  <si>
    <t>https://github.com/pytorch/pytorch/issues/61332</t>
  </si>
  <si>
    <t>[DataPipe] Mapper DataPipe should not deepcopy when index specified</t>
  </si>
  <si>
    <t>https://github.com/pytorch/pytorch/issues/65221</t>
  </si>
  <si>
    <t>Support torch.isfinite for ONNX export</t>
  </si>
  <si>
    <t>raoul-khour-ts</t>
  </si>
  <si>
    <t>https://github.com/pytorch/pytorch/issues/64754</t>
  </si>
  <si>
    <t>[docs] Some activation functions are missing images</t>
  </si>
  <si>
    <t>rodrigoberriel</t>
  </si>
  <si>
    <t>https://github.com/pytorch/pytorch/issues/65368</t>
  </si>
  <si>
    <t>[FR] Module.register_module alias for add_module</t>
  </si>
  <si>
    <t>module: nn|triaged|enhancement|actionable</t>
  </si>
  <si>
    <t>https://github.com/pytorch/pytorch/issues/60397</t>
  </si>
  <si>
    <t>[nn] im2col and col2im mutate input if it has no batch dim</t>
  </si>
  <si>
    <t>https://github.com/pytorch/pytorch/issues/64907</t>
  </si>
  <si>
    <t>All PyTorch Mac conda binary builds are broken since Sep 18th</t>
  </si>
  <si>
    <t>high priority|triage review|module: build|module: ci|triaged|module: macos|module: regression</t>
  </si>
  <si>
    <t>https://github.com/pytorch/pytorch/issues/65591</t>
  </si>
  <si>
    <t>Nightly MacOS M1 builds are broken</t>
  </si>
  <si>
    <t>high priority|module: ci|triaged|module: macos|module: regression|module: tensorpipe|module: arm</t>
  </si>
  <si>
    <t>https://github.com/pytorch/pytorch/issues/64649</t>
  </si>
  <si>
    <t>[DataPipe] Forker and Demultiplexer should be able to take unlimited buffer</t>
  </si>
  <si>
    <t>https://github.com/pytorch/pytorch/issues/64991</t>
  </si>
  <si>
    <t>RuntimeError: diag does not support automatic differentiation for outputs with complex dtype.</t>
  </si>
  <si>
    <t>triaged|complex_autograd|function request</t>
  </si>
  <si>
    <t>https://github.com/pytorch/pytorch/issues/48490</t>
  </si>
  <si>
    <t>Overlaps in ONNX jobs shards</t>
  </si>
  <si>
    <t>module: onnx|module: ci|triaged</t>
  </si>
  <si>
    <t>https://github.com/pytorch/pytorch/issues/65458</t>
  </si>
  <si>
    <t>Building without LAPACK causes tests to fail</t>
  </si>
  <si>
    <t>module: tests|triaged|module: linear algebra</t>
  </si>
  <si>
    <t>https://github.com/pytorch/pytorch/issues/59662</t>
  </si>
  <si>
    <t>Sampler should be seeded lazily</t>
  </si>
  <si>
    <t>module: dataloader|triaged|module: regression</t>
  </si>
  <si>
    <t>https://github.com/pytorch/pytorch/issues/63609</t>
  </si>
  <si>
    <t>Difference in git behaviour in CentOS vs Ubuntu base dockers for ROCm</t>
  </si>
  <si>
    <t>jithunnair-amd</t>
  </si>
  <si>
    <t>module: rocm|triaged|module: docker</t>
  </si>
  <si>
    <t>https://github.com/pytorch/pytorch/issues/65048</t>
  </si>
  <si>
    <t>Pickling `torch.dtype` objects is unnecessarily slow</t>
  </si>
  <si>
    <t>module: performance|module: serialization|triaged</t>
  </si>
  <si>
    <t>https://github.com/pytorch/pytorch/issues/65077</t>
  </si>
  <si>
    <t>Add complex autograd support for torch.linalg.det</t>
  </si>
  <si>
    <t>https://github.com/pytorch/pytorch/issues/53513</t>
  </si>
  <si>
    <t>Pt. 2 RuntimeError: isDifferentiableType(variable.scalar_type()) INTERNAL ASSERT FAILED at "../torch/csrc/autograd/functions/utils.h":64, please report a bug to PyTorch.</t>
  </si>
  <si>
    <t>https://github.com/pytorch/pytorch/issues/58547</t>
  </si>
  <si>
    <t>Many iOS jobs are broken due to expired cert</t>
  </si>
  <si>
    <t>triaged|ci: sev</t>
  </si>
  <si>
    <t>https://github.com/pytorch/pytorch/issues/65988</t>
  </si>
  <si>
    <t>Building libtorch + tests results in a failure</t>
  </si>
  <si>
    <t>module: build|module: abi|triaged</t>
  </si>
  <si>
    <t>https://github.com/pytorch/pytorch/issues/66030</t>
  </si>
  <si>
    <t>Better version reporting</t>
  </si>
  <si>
    <t>https://github.com/pytorch/pytorch/issues/61540</t>
  </si>
  <si>
    <t>Make Python Storage untyped</t>
  </si>
  <si>
    <t>https://github.com/pytorch/pytorch/issues/47442</t>
  </si>
  <si>
    <t>./aten/src/ATen/cpu/vec/vec256/vsx/vec256_double_vsx.h:192:12: error: cout is not a member of std</t>
  </si>
  <si>
    <t>module: build|triaged|module: regression|module: POWER</t>
  </si>
  <si>
    <t>https://github.com/pytorch/pytorch/issues/65956</t>
  </si>
  <si>
    <t>Add Hash for Lazy Node to PyTorch</t>
  </si>
  <si>
    <t>triaged|module:lazy</t>
  </si>
  <si>
    <t>https://github.com/pytorch/pytorch/issues/65636</t>
  </si>
  <si>
    <t>Some workflows does not seem to be triggered by GHA</t>
  </si>
  <si>
    <t>https://github.com/pytorch/pytorch/issues/66110</t>
  </si>
  <si>
    <t>TestTensorCreationCPU.test_trilu_indices_cpu  crashes in ParallellTBB mode</t>
  </si>
  <si>
    <t>module: crash|triaged|module: flaky-tests|module: tbb</t>
  </si>
  <si>
    <t>https://github.com/pytorch/pytorch/issues/64571</t>
  </si>
  <si>
    <t>Impossible to launch operators on an external CUDA stream</t>
  </si>
  <si>
    <t>https://github.com/pytorch/pytorch/issues/65822</t>
  </si>
  <si>
    <t>Conda installs CPU ver despite cudatoolkit is provided</t>
  </si>
  <si>
    <t>https://github.com/pytorch/pytorch/issues/66047</t>
  </si>
  <si>
    <t>`pinv` could be differentiable on a wider range of inputs</t>
  </si>
  <si>
    <t>module: autograd|triaged|module: linear algebra</t>
  </si>
  <si>
    <t>https://github.com/pytorch/pytorch/issues/65911</t>
  </si>
  <si>
    <t>win-vs2019-cuda10.2-py3 builds fail with non-deterministic pattern</t>
  </si>
  <si>
    <t>high priority|module: windows|module: cuda|module: ci|triaged</t>
  </si>
  <si>
    <t>https://github.com/pytorch/pytorch/issues/65612</t>
  </si>
  <si>
    <t>clang-1300 hits internal error while compiling PyTorch from source on MacOS</t>
  </si>
  <si>
    <t>high priority|module: dependency bug|module: build|triaged|module: macos</t>
  </si>
  <si>
    <t>https://github.com/pytorch/pytorch/issues/65578</t>
  </si>
  <si>
    <t>Segfault in nightly binaries while creating a tensor form a list if numpy is missing</t>
  </si>
  <si>
    <t>high priority|module: binaries|module: crash|triaged|module: regression|module: tensor creation</t>
  </si>
  <si>
    <t>https://github.com/pytorch/pytorch/issues/66353</t>
  </si>
  <si>
    <t>lstsq not working with autograd</t>
  </si>
  <si>
    <t>bottler</t>
  </si>
  <si>
    <t>high priority|module: autograd|triaged|module: regression|module: linear algebra</t>
  </si>
  <si>
    <t>https://github.com/pytorch/pytorch/issues/66420</t>
  </si>
  <si>
    <t>Difference in `torch.normal` between pytorch 1.8.1 and pytorch 1.9.0</t>
  </si>
  <si>
    <t>https://github.com/pytorch/pytorch/issues/65709</t>
  </si>
  <si>
    <t>Obscure error when source dir is not writeable</t>
  </si>
  <si>
    <t>module: build|module: error checking|triaged</t>
  </si>
  <si>
    <t>https://github.com/pytorch/pytorch/issues/65920</t>
  </si>
  <si>
    <t>`torch.get_autocast_cpu_dtype()` returns a new dtype</t>
  </si>
  <si>
    <t>https://github.com/pytorch/pytorch/issues/65786</t>
  </si>
  <si>
    <t>ONNX Runtime backend tests on CI are disabled</t>
  </si>
  <si>
    <t>high priority|module: onnx|module: ci|triaged</t>
  </si>
  <si>
    <t>https://github.com/pytorch/pytorch/issues/66502</t>
  </si>
  <si>
    <t>`empty_*` functions don't return subclasses properly</t>
  </si>
  <si>
    <t>triaged|module: __torch_dispatch__</t>
  </si>
  <si>
    <t>https://github.com/pytorch/pytorch/issues/65243</t>
  </si>
  <si>
    <t>Warnings during backward execution may not be turned into Python warnings, leading to console spam</t>
  </si>
  <si>
    <t>https://github.com/pytorch/pytorch/issues/50209</t>
  </si>
  <si>
    <t>logsigmoid fails on -inf</t>
  </si>
  <si>
    <t>drewsil</t>
  </si>
  <si>
    <t>https://github.com/pytorch/pytorch/issues/20972</t>
  </si>
  <si>
    <t>`grid_sample` backward pass performance scales poorly with `input` size</t>
  </si>
  <si>
    <t>to-mi</t>
  </si>
  <si>
    <t>module: performance|module: autograd|module: nn|module: cpu|triaged|module: interpolation</t>
  </si>
  <si>
    <t>https://github.com/pytorch/pytorch/issues/64977</t>
  </si>
  <si>
    <t>Error out when parameters() is called on replicated models</t>
  </si>
  <si>
    <t>module: cuda|triaged|module: data parallel</t>
  </si>
  <si>
    <t>https://github.com/pytorch/pytorch/issues/38493</t>
  </si>
  <si>
    <t>torch._C._jit_tree_views.SourceRange should print more descriptively by default</t>
  </si>
  <si>
    <t>zhxchen17</t>
  </si>
  <si>
    <t>https://github.com/pytorch/pytorch/issues/38237</t>
  </si>
  <si>
    <t>torch.topk documentation is incorrect about the meaning of returned indices</t>
  </si>
  <si>
    <t>rodrigodesalvobraz</t>
  </si>
  <si>
    <t>module: docs|module: bootcamp|triaged|module: sorting and selection</t>
  </si>
  <si>
    <t>https://github.com/pytorch/pytorch/issues/50331</t>
  </si>
  <si>
    <t>Set warning or error with `use_deterministic_algorithms`</t>
  </si>
  <si>
    <t>https://github.com/pytorch/pytorch/issues/64883</t>
  </si>
  <si>
    <t>Unexpected error when passing integer tensor to logsumexp</t>
  </si>
  <si>
    <t>module: error checking|triaged|module: reductions</t>
  </si>
  <si>
    <t>https://github.com/pytorch/pytorch/issues/56132</t>
  </si>
  <si>
    <t>Derivative for aten::linalg_pinv is not implemented</t>
  </si>
  <si>
    <t>https://github.com/pytorch/pytorch/issues/66618</t>
  </si>
  <si>
    <t>[bug] torch.polygamma inconsistent with scipy.special.polygamma for n &gt;= 1</t>
  </si>
  <si>
    <t>triaged|module: correctness (silent)|module: special</t>
  </si>
  <si>
    <t>https://github.com/pytorch/pytorch/issues/55357</t>
  </si>
  <si>
    <t>[JIT] Inconsistent results of string `split` func on JIT mode</t>
  </si>
  <si>
    <t>oncall: jit|module: bootcamp|triaged|small</t>
  </si>
  <si>
    <t>https://github.com/pytorch/pytorch/issues/38207</t>
  </si>
  <si>
    <t>bazel CI running into "403 Forbidden" when installing dependencies</t>
  </si>
  <si>
    <t>high priority|module: ci|triaged|ci: sev</t>
  </si>
  <si>
    <t>https://github.com/pytorch/pytorch/issues/66810</t>
  </si>
  <si>
    <t>nn.Module should explicitly state the requirement for __init__ prior to self assigment</t>
  </si>
  <si>
    <t>jfelectron</t>
  </si>
  <si>
    <t>mikaylagawarecki</t>
  </si>
  <si>
    <t>https://github.com/pytorch/pytorch/issues/37824</t>
  </si>
  <si>
    <t>Add simple backwards compatibility check for torch.package</t>
  </si>
  <si>
    <t>triaged|oncall: package/deploy|imported</t>
  </si>
  <si>
    <t>https://github.com/pytorch/pytorch/issues/65154</t>
  </si>
  <si>
    <t>c10::Scalar::to&lt;T&gt;() generated code is ludicrously long</t>
  </si>
  <si>
    <t>https://github.com/pytorch/pytorch/issues/65830</t>
  </si>
  <si>
    <t>[rocm] Memory Leak : `expand` and `log_softmax`</t>
  </si>
  <si>
    <t>module: rocm|module: memory usage|triaged</t>
  </si>
  <si>
    <t>https://github.com/pytorch/pytorch/issues/62533</t>
  </si>
  <si>
    <t>ONNX: source range and node scopes do not appear in final graph</t>
  </si>
  <si>
    <t>https://github.com/pytorch/pytorch/issues/45255</t>
  </si>
  <si>
    <t>forward-mode AD: Check to see that generated code for output_differentiability: [false] is fine</t>
  </si>
  <si>
    <t>high priority|module: autograd|triaged|actionable</t>
  </si>
  <si>
    <t>https://github.com/pytorch/pytorch/issues/61926</t>
  </si>
  <si>
    <t>Windows GPU testing is broken in CircleCI</t>
  </si>
  <si>
    <t>https://github.com/pytorch/pytorch/issues/56654</t>
  </si>
  <si>
    <t>index_put_() acts defferently between on cpu and on gpu</t>
  </si>
  <si>
    <t>bamboo3892</t>
  </si>
  <si>
    <t>module: docs|module: error checking|triaged|module: advanced indexing</t>
  </si>
  <si>
    <t>https://github.com/pytorch/pytorch/issues/39227</t>
  </si>
  <si>
    <t>index_put_ internal assert on CUDA but not on CPU</t>
  </si>
  <si>
    <t>https://github.com/pytorch/pytorch/issues/66495</t>
  </si>
  <si>
    <t>Empty channel support in convolution</t>
  </si>
  <si>
    <t>https://github.com/pytorch/pytorch/issues/56998</t>
  </si>
  <si>
    <t>Migrate pytorch_linux_xenial_py3_6_gcc7 to GHA</t>
  </si>
  <si>
    <t>https://github.com/pytorch/pytorch/issues/66888</t>
  </si>
  <si>
    <t>User Experience Expectation Regarding `XLATensor` Design</t>
  </si>
  <si>
    <t>miladm</t>
  </si>
  <si>
    <t>triaged|module: xla</t>
  </si>
  <si>
    <t>https://github.com/pytorch/pytorch/issues/65130</t>
  </si>
  <si>
    <t>__getitem__ stops working after simple wrapping</t>
  </si>
  <si>
    <t>djl11</t>
  </si>
  <si>
    <t>https://github.com/pytorch/pytorch/issues/67027</t>
  </si>
  <si>
    <t>RuntimeError: svd_cuda: the updating process of SBDSDC did not converge (error: 1)</t>
  </si>
  <si>
    <t>ryh95</t>
  </si>
  <si>
    <t>module: numerical-stability|module: cuda|triaged|module: linear algebra</t>
  </si>
  <si>
    <t>https://github.com/pytorch/pytorch/issues/28293</t>
  </si>
  <si>
    <t>Fix the non-converging issue of SVD on GPU for large matrices</t>
  </si>
  <si>
    <t>https://github.com/pytorch/pytorch/issues/64237</t>
  </si>
  <si>
    <t>Improve F.interpolate error message</t>
  </si>
  <si>
    <t>module: error checking|triaged|enhancement|module: interpolation</t>
  </si>
  <si>
    <t>https://github.com/pytorch/pytorch/issues/63845</t>
  </si>
  <si>
    <t>Rearrange row logic seems not to work correctly in _handle_col_wise_sharding</t>
  </si>
  <si>
    <t>fduwjj</t>
  </si>
  <si>
    <t>oncall: distributed|triaged|sharded_tensor</t>
  </si>
  <si>
    <t>https://github.com/pytorch/pytorch/issues/66281</t>
  </si>
  <si>
    <t>error while building PyTorch v1.10 on ppc64le</t>
  </si>
  <si>
    <t>module: build|triaged|module: vectorization</t>
  </si>
  <si>
    <t>https://github.com/pytorch/pytorch/issues/66867</t>
  </si>
  <si>
    <t>`torch.optim.lr_scheduler.SequentialLR` doesn't have an `optimizer` attribute</t>
  </si>
  <si>
    <t>sallysyw</t>
  </si>
  <si>
    <t>https://github.com/pytorch/pytorch/issues/67318</t>
  </si>
  <si>
    <t>Add memory_format support for `torch.zeros`</t>
  </si>
  <si>
    <t>bdhirsh|sean-ngo</t>
  </si>
  <si>
    <t>https://github.com/pytorch/pytorch/issues/65750</t>
  </si>
  <si>
    <t>Extend OpInfo tests to automatically validate noncontiguous inputs</t>
  </si>
  <si>
    <t>https://github.com/pytorch/pytorch/issues/63341</t>
  </si>
  <si>
    <t>Nightly build downloads logic should be improved</t>
  </si>
  <si>
    <t>module: binaries|module: ci|triaged</t>
  </si>
  <si>
    <t>https://github.com/pytorch/pytorch/issues/66679</t>
  </si>
  <si>
    <t>Remove TH/THC Storage functions for unused dtypes</t>
  </si>
  <si>
    <t>module: internals|triaged|better-engineering</t>
  </si>
  <si>
    <t>https://github.com/pytorch/pytorch/issues/67466</t>
  </si>
  <si>
    <t>C++ BatchNorm pretty_print() fails with optional momentum</t>
  </si>
  <si>
    <t>high priority|module: printing|module: bootcamp|module: nn|triaged|module: norms and normalization</t>
  </si>
  <si>
    <t>https://github.com/pytorch/pytorch/issues/65143</t>
  </si>
  <si>
    <t>Migrate iOS workflows to GHA</t>
  </si>
  <si>
    <t>feature|module: ci|triaged|module: ios</t>
  </si>
  <si>
    <t>https://github.com/pytorch/pytorch/issues/67643</t>
  </si>
  <si>
    <t>Exponential distribution constraint should be non-negative rather than positive</t>
  </si>
  <si>
    <t>JAEarly</t>
  </si>
  <si>
    <t>https://github.com/pytorch/pytorch/issues/67183</t>
  </si>
  <si>
    <t>forward AD inplace over view silently copies in some cases</t>
  </si>
  <si>
    <t>https://github.com/pytorch/pytorch/issues/67800</t>
  </si>
  <si>
    <t>[RFC] Establishing PyTorch Test Owners</t>
  </si>
  <si>
    <t>https://github.com/pytorch/pytorch/issues/66232</t>
  </si>
  <si>
    <t>Detached tensor in channels_last format fails in the next layer</t>
  </si>
  <si>
    <t>SeungjunNah</t>
  </si>
  <si>
    <t>triaged|module: memory format</t>
  </si>
  <si>
    <t>https://github.com/pytorch/pytorch/issues/55301</t>
  </si>
  <si>
    <t>searchsorted produces incorrect output if out is given explicitly and not contiguous</t>
  </si>
  <si>
    <t>ozars</t>
  </si>
  <si>
    <t>triaged|module: correctness (silent)|module: sorting and selection</t>
  </si>
  <si>
    <t>https://github.com/pytorch/pytorch/issues/60492</t>
  </si>
  <si>
    <t>[torch/elastic] Scale down does not work correctly when agent is killed with SIGINT, SIGTERM</t>
  </si>
  <si>
    <t>kiukchung</t>
  </si>
  <si>
    <t>triaged|module: elastic|oncall: r2p</t>
  </si>
  <si>
    <t>aivanou</t>
  </si>
  <si>
    <t>https://github.com/pytorch/pytorch/issues/67742</t>
  </si>
  <si>
    <t>CI: Add timeouts for GHA jobs</t>
  </si>
  <si>
    <t>module: ci|triaged|actionable</t>
  </si>
  <si>
    <t>https://github.com/pytorch/pytorch/issues/67713</t>
  </si>
  <si>
    <t>[Cuda Stream/Event] Python API acces to cudaStreamWaitEvent</t>
  </si>
  <si>
    <t>gauenk</t>
  </si>
  <si>
    <t>https://github.com/pytorch/pytorch/issues/67866</t>
  </si>
  <si>
    <t>[ONNX] Broken url for ONNX Runtime custom ops</t>
  </si>
  <si>
    <t>jcwchen</t>
  </si>
  <si>
    <t>module: onnx|module: docs|triaged</t>
  </si>
  <si>
    <t>https://github.com/pytorch/pytorch/issues/67849</t>
  </si>
  <si>
    <t>a syntax error in pytorch/torch/cuda/__init__.py</t>
  </si>
  <si>
    <t>zhurui1995</t>
  </si>
  <si>
    <t>https://github.com/pytorch/pytorch/issues/67896</t>
  </si>
  <si>
    <t>Warnings being produced when testing optim.</t>
  </si>
  <si>
    <t>OliverFM</t>
  </si>
  <si>
    <t>module: optimizer|module: tests|triaged</t>
  </si>
  <si>
    <t>https://github.com/pytorch/pytorch/issues/67696</t>
  </si>
  <si>
    <t>Can't backward through torch.lobpcg when using "largest" kwarg</t>
  </si>
  <si>
    <t>yanghtr</t>
  </si>
  <si>
    <t>module: autograd|triaged|module: linear algebra|actionable</t>
  </si>
  <si>
    <t>https://github.com/pytorch/pytorch/issues/67827</t>
  </si>
  <si>
    <t>`TestCommonCUDA.test_noncontiguous_samples_linalg_pinv_hermitian_cuda_float32` fails when TF32 is enabled</t>
  </si>
  <si>
    <t>crcrpar</t>
  </si>
  <si>
    <t>module: tests|triaged|module: tf32</t>
  </si>
  <si>
    <t>https://github.com/pytorch/pytorch/issues/67947</t>
  </si>
  <si>
    <t>Windows Libtorch nightly tests have failed since last Saturday.</t>
  </si>
  <si>
    <t>module: windows|module: cpp|triaged</t>
  </si>
  <si>
    <t>https://github.com/pytorch/pytorch/issues/68047</t>
  </si>
  <si>
    <t>torch.nn.Flatten()  docstring</t>
  </si>
  <si>
    <t>qzylalala</t>
  </si>
  <si>
    <t>module: docs|module: nn|triaged|actionable</t>
  </si>
  <si>
    <t>https://github.com/pytorch/pytorch/issues/67415</t>
  </si>
  <si>
    <t>Add optimizer to `ChainedScheduler`</t>
  </si>
  <si>
    <t>rohitgr7</t>
  </si>
  <si>
    <t>https://github.com/pytorch/pytorch/issues/67601</t>
  </si>
  <si>
    <t>Do not print sccache stats on tests/failed builds</t>
  </si>
  <si>
    <t>good first issue|module: ci|triaged|enhancement</t>
  </si>
  <si>
    <t>boyuantan</t>
  </si>
  <si>
    <t>https://github.com/pytorch/pytorch/issues/65431</t>
  </si>
  <si>
    <t>add unpack_sequence and unpad_sequence functions</t>
  </si>
  <si>
    <t>dayyass</t>
  </si>
  <si>
    <t>feature|module: nn|module: rnn|triaged</t>
  </si>
  <si>
    <t>https://github.com/pytorch/pytorch/issues/66549</t>
  </si>
  <si>
    <t>Feature Request: zeros_like() from a dense tensor to a sparse tensor</t>
  </si>
  <si>
    <t>ifsheldon</t>
  </si>
  <si>
    <t>module: sparse|feature|good first issue|triaged|module: tensor creation</t>
  </si>
  <si>
    <t>https://github.com/pytorch/pytorch/issues/67904</t>
  </si>
  <si>
    <t>Why does multinomial distribution in pytorch not implement the entropy function?</t>
  </si>
  <si>
    <t>rhelpacc</t>
  </si>
  <si>
    <t>https://github.com/pytorch/pytorch/issues/60866</t>
  </si>
  <si>
    <t>Tensor with read only memory mapped numpy array causes seg fault.</t>
  </si>
  <si>
    <t>csimo005</t>
  </si>
  <si>
    <t>module: docs|good first issue|triaged|module: numpy|small</t>
  </si>
  <si>
    <t>https://github.com/pytorch/pytorch/issues/46741</t>
  </si>
  <si>
    <t>ONNX export does not support distributions.uniform</t>
  </si>
  <si>
    <t>sidkashyap-at-Intel</t>
  </si>
  <si>
    <t>https://github.com/pytorch/pytorch/issues/42230</t>
  </si>
  <si>
    <t>1D convolution is broken for mkldnn tensors</t>
  </si>
  <si>
    <t>high priority|module: nn|module: convolution|triaged|module: mkldnn|actionable|module: correctness (silent)</t>
  </si>
  <si>
    <t>https://github.com/pytorch/pytorch/issues/68034</t>
  </si>
  <si>
    <t>[docs] torch.histc docs mention min/max have int type</t>
  </si>
  <si>
    <t>https://github.com/pytorch/pytorch/issues/31475</t>
  </si>
  <si>
    <t>Add a config to PRs where we assume there is only 1 GPU available</t>
  </si>
  <si>
    <t>https://github.com/pytorch/pytorch/issues/66511</t>
  </si>
  <si>
    <t>Function request: alias arctan2 to atan2</t>
  </si>
  <si>
    <t>triaged|module: numpy|function request|module: trigonometric functions</t>
  </si>
  <si>
    <t>https://github.com/pytorch/pytorch/issues/65906</t>
  </si>
  <si>
    <t>NLLLoss reduce default is wrong</t>
  </si>
  <si>
    <t>module: docs|module: bootcamp|module: nn|module: loss|triaged|small</t>
  </si>
  <si>
    <t>https://github.com/pytorch/pytorch/issues/17577</t>
  </si>
  <si>
    <t>DISABLED test_addmm_baddbmm_overflow_cuda_float16 (__main__.TestLinalgCUDA)</t>
  </si>
  <si>
    <t>high priority|module: tests|triaged|module: linear algebra</t>
  </si>
  <si>
    <t>https://github.com/pytorch/pytorch/issues/68125</t>
  </si>
  <si>
    <t>dtypesIfCUDA is footgun for non-CUDA devices (see test_linspace_special_steps)</t>
  </si>
  <si>
    <t>https://github.com/pytorch/pytorch/issues/53647</t>
  </si>
  <si>
    <t>Multi-output forward grad codegen is wrong if output values are used</t>
  </si>
  <si>
    <t>https://github.com/pytorch/pytorch/issues/67367</t>
  </si>
  <si>
    <t>retry_on_connect_failures decorator appears to no longer work</t>
  </si>
  <si>
    <t>oncall: distributed|triaged|better-engineering|module: c10d</t>
  </si>
  <si>
    <t>https://github.com/pytorch/pytorch/issues/68541</t>
  </si>
  <si>
    <t>Typos of documents</t>
  </si>
  <si>
    <t>Freed-Wu</t>
  </si>
  <si>
    <t>https://github.com/pytorch/pytorch/issues/68700</t>
  </si>
  <si>
    <t>Figure out why sccache is not working for Windows CPU builds</t>
  </si>
  <si>
    <t>https://github.com/pytorch/pytorch/issues/68796</t>
  </si>
  <si>
    <t>Cannot `torch.load` tensors of different dtypes that view the same data</t>
  </si>
  <si>
    <t>high priority|module: serialization|triaged|module: complex</t>
  </si>
  <si>
    <t>https://github.com/pytorch/pytorch/issues/58970</t>
  </si>
  <si>
    <t>the example of torch.empty_like is torch.empty</t>
  </si>
  <si>
    <t>https://github.com/pytorch/pytorch/issues/68799</t>
  </si>
  <si>
    <t>Why there isn't a `set_to_none` option for `zero_grad()` in libtorch?</t>
  </si>
  <si>
    <t>bitosky</t>
  </si>
  <si>
    <t>module: cpp|module: autograd|module: nn|triaged|actionable</t>
  </si>
  <si>
    <t>https://github.com/pytorch/pytorch/issues/68167</t>
  </si>
  <si>
    <t>Shard mac tests on CI</t>
  </si>
  <si>
    <t>https://github.com/pytorch/pytorch/issues/68260</t>
  </si>
  <si>
    <t>torch.abs() not working for sparse tensor</t>
  </si>
  <si>
    <t>hlahkar</t>
  </si>
  <si>
    <t>module: sparse|triaged|function request</t>
  </si>
  <si>
    <t>https://github.com/pytorch/pytorch/issues/46761</t>
  </si>
  <si>
    <t>Invalid cuda context when running nvfuser with LTC</t>
  </si>
  <si>
    <t>desertfire</t>
  </si>
  <si>
    <t>triaged|LazyTensor_nvfuser_integration|module:lazy</t>
  </si>
  <si>
    <t>https://github.com/pytorch/pytorch/issues/65073</t>
  </si>
  <si>
    <t>`unfold` should not raise such error</t>
  </si>
  <si>
    <t>high priority|module: nn|module: error checking|triaged|module: correctness (silent)</t>
  </si>
  <si>
    <t>https://github.com/pytorch/pytorch/issues/68875</t>
  </si>
  <si>
    <t>The `extra_repr` of `nn.ZeroPad2d` is not correctly implemented</t>
  </si>
  <si>
    <t>https://github.com/pytorch/pytorch/issues/69205</t>
  </si>
  <si>
    <t>layer_norm cuda kernel generates wrong result when either `gamma` or `bias` is missing</t>
  </si>
  <si>
    <t>https://github.com/pytorch/pytorch/issues/69208</t>
  </si>
  <si>
    <t>ChainedScheduler get_last_lr not working</t>
  </si>
  <si>
    <t>azrael417</t>
  </si>
  <si>
    <t>high priority|module: optimizer|module: typing|triaged</t>
  </si>
  <si>
    <t>https://github.com/pytorch/pytorch/issues/68820</t>
  </si>
  <si>
    <t>Don't check error strings on non-native device types</t>
  </si>
  <si>
    <t>https://github.com/pytorch/pytorch/issues/29719</t>
  </si>
  <si>
    <t>torch.kthvalue returns random value when the k is invalid</t>
  </si>
  <si>
    <t>high priority|module: error checking|triaged|module: correctness (silent)|module: sorting and selection</t>
  </si>
  <si>
    <t>https://github.com/pytorch/pytorch/issues/68813</t>
  </si>
  <si>
    <t>[testing] `gradient` OpInfo tests fail in Python 3.10</t>
  </si>
  <si>
    <t>ankitaS11</t>
  </si>
  <si>
    <t>https://github.com/pytorch/pytorch/issues/67612</t>
  </si>
  <si>
    <t>Adding support for HPU as a backend device</t>
  </si>
  <si>
    <t>sujoysaraswati</t>
  </si>
  <si>
    <t>module: internals|triaged|module:lazy</t>
  </si>
  <si>
    <t>https://github.com/pytorch/pytorch/issues/65609</t>
  </si>
  <si>
    <t>Migrate macOS workflows to GHA</t>
  </si>
  <si>
    <t>feature|module: ci|triaged|module: macos</t>
  </si>
  <si>
    <t>https://github.com/pytorch/pytorch/issues/67644</t>
  </si>
  <si>
    <t>`CrossEntropyLoss` doesn't work using all of `weight`, `label_smoothing`, and ignoring indices</t>
  </si>
  <si>
    <t>https://github.com/pytorch/pytorch/issues/69339</t>
  </si>
  <si>
    <t>Enable backward pass comms for sharded linear.</t>
  </si>
  <si>
    <t>https://github.com/pytorch/pytorch/issues/66446</t>
  </si>
  <si>
    <t>ShardedTensor.size() should be equivalent to torch.Tensor.size()</t>
  </si>
  <si>
    <t>oncall: distributed|module: bootcamp|triaged|sharded_tensor</t>
  </si>
  <si>
    <t>https://github.com/pytorch/pytorch/issues/65087</t>
  </si>
  <si>
    <t>OpInfo to support `sample_inputs_func` with just an Iterable output.</t>
  </si>
  <si>
    <t>https://github.com/pytorch/pytorch/issues/52486</t>
  </si>
  <si>
    <t>Previous Version out of date</t>
  </si>
  <si>
    <t>david-waterworth</t>
  </si>
  <si>
    <t>module: binaries|module: docs|triaged</t>
  </si>
  <si>
    <t>https://github.com/pytorch/pytorch/issues/68406</t>
  </si>
  <si>
    <t>Add CUDA 11.5 to install to windows AMI</t>
  </si>
  <si>
    <t>https://github.com/pytorch/pytorch/issues/69081</t>
  </si>
  <si>
    <t>GHA: Mac test stats are not getting reported when tests fail</t>
  </si>
  <si>
    <t>https://github.com/pytorch/pytorch/issues/69389</t>
  </si>
  <si>
    <t>AttributeError: module 'distutils' has no attribute 'version' : with setuptools 59.6.0</t>
  </si>
  <si>
    <t>keskival</t>
  </si>
  <si>
    <t>module: dependency bug|module: ci|triaged|module: tensorboard</t>
  </si>
  <si>
    <t>https://github.com/pytorch/pytorch/issues/69894</t>
  </si>
  <si>
    <t>libtorch at::Tensor::print() linking error</t>
  </si>
  <si>
    <t>juntingzh</t>
  </si>
  <si>
    <t>high priority|module: cpp|triaged|module: regression</t>
  </si>
  <si>
    <t>https://github.com/pytorch/pytorch/issues/69515</t>
  </si>
  <si>
    <t>ParameterDict should implement `.get` and `.setdefault`</t>
  </si>
  <si>
    <t>https://github.com/pytorch/pytorch/issues/68476</t>
  </si>
  <si>
    <t>torch.cartesian_prod throws warning when running example from docs</t>
  </si>
  <si>
    <t>ivan-kapelyukh</t>
  </si>
  <si>
    <t>https://github.com/pytorch/pytorch/issues/68741</t>
  </si>
  <si>
    <t>cdist backward fails if inputs to cdist are not contiguous</t>
  </si>
  <si>
    <t>https://github.com/pytorch/pytorch/issues/69997</t>
  </si>
  <si>
    <t>DISABLED test_fn_fwgrad_bwgrad_linalg_pinv_singular_cuda_complex128 (__main__.TestGradientsCUDA)</t>
  </si>
  <si>
    <t>https://github.com/pytorch/pytorch/issues/70046</t>
  </si>
  <si>
    <t>ci: sev:  use $(MAKE) instead of make -j in CMake Exterproject</t>
  </si>
  <si>
    <t>mlh0101</t>
  </si>
  <si>
    <t>https://github.com/pytorch/pytorch/issues/70091</t>
  </si>
  <si>
    <t>DISABLED test_timer_tiny_fast_snippet (__main__.TestBenchmarkUtils)</t>
  </si>
  <si>
    <t>high priority|module: tests|triaged|module: benchmark</t>
  </si>
  <si>
    <t>https://github.com/pytorch/pytorch/issues/66503</t>
  </si>
  <si>
    <t>Unresolved Symbol Linker Error c10::OperatorHandle::~OperatorHandle(void)</t>
  </si>
  <si>
    <t>esaliya</t>
  </si>
  <si>
    <t>high priority|module: onnx|module: build|module: windows|triaged|module: dispatch</t>
  </si>
  <si>
    <t>https://github.com/pytorch/pytorch/issues/70032</t>
  </si>
  <si>
    <t>Distributions for Symmetric Matrices.</t>
  </si>
  <si>
    <t>nonconvexopt</t>
  </si>
  <si>
    <t>https://github.com/pytorch/pytorch/issues/68050</t>
  </si>
  <si>
    <t>Why the `torch.distributions.MultivariateNormal` did not inherited `torch.distributions.ExponentialFamily`?</t>
  </si>
  <si>
    <t>https://github.com/pytorch/pytorch/issues/69077</t>
  </si>
  <si>
    <t>Compilation failure, pytorch 1.2, CUDA 10.1, OS X</t>
  </si>
  <si>
    <t>module: onnx|module: build|module: cuda|triaged|onnx-needs-info</t>
  </si>
  <si>
    <t>https://github.com/pytorch/pytorch/issues/26945</t>
  </si>
  <si>
    <t>Jacobian mismatch for `nn.functional.poisson_nll_loss`</t>
  </si>
  <si>
    <t>high priority|module: autograd|module: nn|triaged|actionable|module: correctness (silent)</t>
  </si>
  <si>
    <t>https://github.com/pytorch/pytorch/issues/67461</t>
  </si>
  <si>
    <t>The signature of `multilabel_soft_margin_loss` in the doc misses `reduction` parameter</t>
  </si>
  <si>
    <t>module: docs|module: nn|good first issue|triaged</t>
  </si>
  <si>
    <t>https://github.com/pytorch/pytorch/issues/70301</t>
  </si>
  <si>
    <t>output argument never used in softplus_backward?</t>
  </si>
  <si>
    <t>module: nn|triaged|actionable</t>
  </si>
  <si>
    <t>https://github.com/pytorch/pytorch/issues/69042</t>
  </si>
  <si>
    <t>multiprocessing ProcessException (and subclasses) can't be pickled/unpickled</t>
  </si>
  <si>
    <t>epwalsh</t>
  </si>
  <si>
    <t>module: multiprocessing|triaged</t>
  </si>
  <si>
    <t>https://github.com/pytorch/pytorch/issues/70116</t>
  </si>
  <si>
    <t>Missing Google Analytics from the pytorch-sphinx-theme in rendered docs</t>
  </si>
  <si>
    <t>https://github.com/pytorch/pytorch/issues/70185</t>
  </si>
  <si>
    <t>DISABLED test_conv_double_backward_cuda (__main__.TestNN)</t>
  </si>
  <si>
    <t>high priority|triage review|triaged|module: flaky-tests|skipped</t>
  </si>
  <si>
    <t>https://github.com/pytorch/pytorch/issues/69833</t>
  </si>
  <si>
    <t>[docs] SmoothL1Loss to document behavior at beta=0</t>
  </si>
  <si>
    <t>https://github.com/pytorch/pytorch/issues/68558</t>
  </si>
  <si>
    <t>test_adadelta from test_optim.py fails on about 1/3 of seeds from exceeding the error threshold</t>
  </si>
  <si>
    <t>puririshi98</t>
  </si>
  <si>
    <t>module: optimizer|module: tests|triaged|module: flaky-tests</t>
  </si>
  <si>
    <t>https://github.com/pytorch/pytorch/issues/69698</t>
  </si>
  <si>
    <t>Debug builds break sparse CSR</t>
  </si>
  <si>
    <t>module: sparse|module: build|triaged</t>
  </si>
  <si>
    <t>https://github.com/pytorch/pytorch/issues/61103</t>
  </si>
  <si>
    <t>investigate reported issues with quantized BatchNorm2d</t>
  </si>
  <si>
    <t>high priority|oncall: quantization|triaged</t>
  </si>
  <si>
    <t>https://github.com/pytorch/pytorch/issues/43774</t>
  </si>
  <si>
    <t>Let RNN modules handle hidden_size = 0</t>
  </si>
  <si>
    <t>module: rnn|triaged|enhancement|module: NaNs and Infs</t>
  </si>
  <si>
    <t>https://github.com/pytorch/pytorch/issues/56767</t>
  </si>
  <si>
    <t>Autograd mechanics documentation (grad_fn._saved_self, .save_result)</t>
  </si>
  <si>
    <t>cocoaaa</t>
  </si>
  <si>
    <t>https://github.com/pytorch/pytorch/issues/68362</t>
  </si>
  <si>
    <t>GHA: fully clean our workspace between runs and remove problematic non-ephemeral runners</t>
  </si>
  <si>
    <t>https://github.com/pytorch/pytorch/issues/69540</t>
  </si>
  <si>
    <t>Add the attr `_last_lr` for the schedular `SequentialLR`.</t>
  </si>
  <si>
    <t>module: optimizer|triaged|enhancement|module: LrScheduler</t>
  </si>
  <si>
    <t>https://github.com/pytorch/pytorch/issues/68956</t>
  </si>
  <si>
    <t>Migrate `android-ndk` build from CircleCI to GHA</t>
  </si>
  <si>
    <t>module: ci|triaged|oncall: mobile</t>
  </si>
  <si>
    <t>b0noI</t>
  </si>
  <si>
    <t>https://github.com/pytorch/pytorch/issues/67301</t>
  </si>
  <si>
    <t>torch.nn.functional.interpolate nearest behaviour changed in PyTorch 1.9 and appears incorrect</t>
  </si>
  <si>
    <t>nicholasw-gc</t>
  </si>
  <si>
    <t>high priority|triaged|module: interpolation</t>
  </si>
  <si>
    <t>https://github.com/pytorch/pytorch/issues/62237</t>
  </si>
  <si>
    <t>torch.sparse_coo_tensor._values() incorrectly returns a detached tensor</t>
  </si>
  <si>
    <t>smorad</t>
  </si>
  <si>
    <t>https://github.com/pytorch/pytorch/issues/70357</t>
  </si>
  <si>
    <t>Error in `Tensor.triu` and `Tensor.tril` documentation</t>
  </si>
  <si>
    <t>https://github.com/pytorch/pytorch/issues/70972</t>
  </si>
  <si>
    <t>Tests in test_nn fail when compiled without LAPACK support</t>
  </si>
  <si>
    <t>https://github.com/pytorch/pytorch/issues/70912</t>
  </si>
  <si>
    <t>Allow saved tensor hooks to be composed and nested</t>
  </si>
  <si>
    <t>https://github.com/pytorch/pytorch/issues/70134</t>
  </si>
  <si>
    <t>`torch.cuda.caching_allocator_alloc` and `torch.cuda.caching_allocator_delete` are undocumented</t>
  </si>
  <si>
    <t>leofang</t>
  </si>
  <si>
    <t>https://github.com/pytorch/pytorch/issues/70117</t>
  </si>
  <si>
    <t>`ExternalStream` is left undocumented</t>
  </si>
  <si>
    <t>https://github.com/pytorch/pytorch/issues/67414</t>
  </si>
  <si>
    <t>RunTimeError: torch.det and torch.lu does not support automatic differentiation for outputs with complex dtype</t>
  </si>
  <si>
    <t>mzzhang95</t>
  </si>
  <si>
    <t>triaged|module: complex|module: linear algebra|complex_autograd</t>
  </si>
  <si>
    <t>https://github.com/pytorch/pytorch/issues/52891</t>
  </si>
  <si>
    <t>No nightly builds after 2022-01-10</t>
  </si>
  <si>
    <t>https://github.com/pytorch/pytorch/issues/71260</t>
  </si>
  <si>
    <t>[feature request] - ModuleList concatenation</t>
  </si>
  <si>
    <t>https://github.com/pytorch/pytorch/issues/70441</t>
  </si>
  <si>
    <t>test_numba_integration passes tuple into cuda instead of array</t>
  </si>
  <si>
    <t>code-review-doctor</t>
  </si>
  <si>
    <t>https://github.com/pytorch/pytorch/issues/70611</t>
  </si>
  <si>
    <t>linalg.det fails test_noncontiguous_samples</t>
  </si>
  <si>
    <t>high priority|module: autograd|triaged|module: linear algebra|module: correctness (silent)</t>
  </si>
  <si>
    <t>https://github.com/pytorch/pytorch/issues/67512</t>
  </si>
  <si>
    <t>numpy dependency issue causing many test failures across CI</t>
  </si>
  <si>
    <t>https://github.com/pytorch/pytorch/issues/71320</t>
  </si>
  <si>
    <t>import of pandas makes import of torch much slower</t>
  </si>
  <si>
    <t>christopherhesse</t>
  </si>
  <si>
    <t>https://github.com/pytorch/pytorch/issues/71313</t>
  </si>
  <si>
    <t>torch.sparse.sum on empty tensor fails with misleading exception message</t>
  </si>
  <si>
    <t>module: sparse|module: error checking|triaged</t>
  </si>
  <si>
    <t>https://github.com/pytorch/pytorch/issues/65394</t>
  </si>
  <si>
    <t>Typos in channel-last docs</t>
  </si>
  <si>
    <t>vict0rsch</t>
  </si>
  <si>
    <t>https://github.com/pytorch/pytorch/issues/71208</t>
  </si>
  <si>
    <t>`torch.load()` fails under `enable_python_mode()`</t>
  </si>
  <si>
    <t>module: serialization|triaged|module: __torch_dispatch__</t>
  </si>
  <si>
    <t>https://github.com/pytorch/pytorch/issues/66444</t>
  </si>
  <si>
    <t>Implement Segment Reduction in pytorch</t>
  </si>
  <si>
    <t>serhaty</t>
  </si>
  <si>
    <t>https://github.com/pytorch/pytorch/issues/48904</t>
  </si>
  <si>
    <t>isin is incorrect when given non-contiguous inputs on CPU</t>
  </si>
  <si>
    <t>high priority|module: cpu|triaged|module: correctness (silent)|module: sorting and selection</t>
  </si>
  <si>
    <t>https://github.com/pytorch/pytorch/issues/67432</t>
  </si>
  <si>
    <t>torch.{h, v, d}split crash when sections = 0</t>
  </si>
  <si>
    <t>high priority|module: crash|triaged|module: viewing and reshaping</t>
  </si>
  <si>
    <t>https://github.com/pytorch/pytorch/issues/69270</t>
  </si>
  <si>
    <t>DataLoader w/ memory pinning doesn't allow returning custom dict objects from custom data collator</t>
  </si>
  <si>
    <t>eladsegal</t>
  </si>
  <si>
    <t>https://github.com/pytorch/pytorch/issues/67831</t>
  </si>
  <si>
    <t>Audit BinaryUfuncInfos</t>
  </si>
  <si>
    <t>https://github.com/pytorch/pytorch/issues/66322</t>
  </si>
  <si>
    <t>Strange nested exception during wrong call of load_state_dict</t>
  </si>
  <si>
    <t>module: nn|module: error checking|triaged|actionable</t>
  </si>
  <si>
    <t>https://github.com/pytorch/pytorch/issues/67549</t>
  </si>
  <si>
    <t>ROCM 4.1 nightly builds are broken since Nov12th</t>
  </si>
  <si>
    <t>high priority|module: rocm|module: ci|triaged</t>
  </si>
  <si>
    <t>https://github.com/pytorch/pytorch/issues/69773</t>
  </si>
  <si>
    <t>Rendered docs (in Dr. CI) failing to appear on recent PR</t>
  </si>
  <si>
    <t>high priority|module: ci|triaged|module: infra</t>
  </si>
  <si>
    <t>https://github.com/pytorch/pytorch/issues/65250</t>
  </si>
  <si>
    <t>Support the `bitwise_invert` alias to `bitwise_not`</t>
  </si>
  <si>
    <t>Dbhasin1</t>
  </si>
  <si>
    <t>https://github.com/pytorch/pytorch/issues/71686</t>
  </si>
  <si>
    <t>DISABLED test_cuda_memory_leak_detection (__main__.TestCuda)</t>
  </si>
  <si>
    <t>high priority|triaged|module: flaky-tests|skipped</t>
  </si>
  <si>
    <t>https://github.com/pytorch/pytorch/issues/70226</t>
  </si>
  <si>
    <t>docker builds are broken after AMI update</t>
  </si>
  <si>
    <t>high priority|triage review|module: ci|triaged|module: regression|module: docker</t>
  </si>
  <si>
    <t>https://github.com/pytorch/pytorch/issues/71878</t>
  </si>
  <si>
    <t>Activation checkpointing breaks bfloat16 AMP</t>
  </si>
  <si>
    <t>gahdritz</t>
  </si>
  <si>
    <t>module: checkpoint|triaged|module: multithreading|module: bfloat16</t>
  </si>
  <si>
    <t>https://github.com/pytorch/pytorch/issues/71124</t>
  </si>
  <si>
    <t>`test_svd_errors_and_warnings` tests fail on CPU</t>
  </si>
  <si>
    <t>triaged|module: linear algebra|module: openblas</t>
  </si>
  <si>
    <t>https://github.com/pytorch/pytorch/issues/67693</t>
  </si>
  <si>
    <t>`FileLister` output should be sorted for distributed mode</t>
  </si>
  <si>
    <t>https://github.com/pytorch/pytorch/issues/70103</t>
  </si>
  <si>
    <t>Old warnings from F.interpolate docs should be cleaned up</t>
  </si>
  <si>
    <t>module: docs|module: nn|triaged|actionable|module: interpolation</t>
  </si>
  <si>
    <t>https://github.com/pytorch/pytorch/issues/71720</t>
  </si>
  <si>
    <t>`embedding_bag` will trigger segmentation fault in Linux</t>
  </si>
  <si>
    <t>high priority|module: crash|module: nn|module: error checking|triaged|module: embedding</t>
  </si>
  <si>
    <t>https://github.com/pytorch/pytorch/issues/71094</t>
  </si>
  <si>
    <t>Dropout2d doesn't drop channels for (C, H, W)</t>
  </si>
  <si>
    <t>OverLordGoldDragon</t>
  </si>
  <si>
    <t>high priority|module: nn|triaged|module: correctness (silent)</t>
  </si>
  <si>
    <t>https://github.com/pytorch/pytorch/issues/69801</t>
  </si>
  <si>
    <t>Effective memory leak due to head-of-line blocking in CUDACachingAllocator `process_events`.</t>
  </si>
  <si>
    <t>https://github.com/pytorch/pytorch/issues/71616</t>
  </si>
  <si>
    <t>Disallow operations if the result tensor has internal memory overlap</t>
  </si>
  <si>
    <t>high priority|triaged|enhancement|module: partial aliasing</t>
  </si>
  <si>
    <t>https://github.com/pytorch/pytorch/issues/17935</t>
  </si>
  <si>
    <t>torch.multinomial samples same elements multiple times when replacement=False</t>
  </si>
  <si>
    <t>SneachChea</t>
  </si>
  <si>
    <t>high priority|module: distributions|triaged|module: correctness (silent)</t>
  </si>
  <si>
    <t>https://github.com/pytorch/pytorch/issues/25030</t>
  </si>
  <si>
    <t>Windows CI intermittent error: C2993: 'Derived': illegal type for non-type template parameter '__formal</t>
  </si>
  <si>
    <t>high priority|module: build|module: windows|module: ci|triaged|module: flaky-tests</t>
  </si>
  <si>
    <t>https://github.com/pytorch/pytorch/issues/25393</t>
  </si>
  <si>
    <t>Some cublas functions don't handle inputs with zero strides</t>
  </si>
  <si>
    <t>shchur</t>
  </si>
  <si>
    <t>high priority|triaged|module: cublas</t>
  </si>
  <si>
    <t>https://github.com/pytorch/pytorch/issues/29984</t>
  </si>
  <si>
    <t>Remove Python 3.6 references from the codebase</t>
  </si>
  <si>
    <t>module: build|module: bootcamp|triaged</t>
  </si>
  <si>
    <t>musebc</t>
  </si>
  <si>
    <t>https://github.com/pytorch/pytorch/issues/71946</t>
  </si>
  <si>
    <t>Structured Kernel Precompute codegen should handle fields that don't replace anything</t>
  </si>
  <si>
    <t>triaged|module: codegen|module: structured kernels</t>
  </si>
  <si>
    <t>https://github.com/pytorch/pytorch/issues/71314</t>
  </si>
  <si>
    <t>iOS tests were dropped from CI during CircleCI-&gt;GHA migration</t>
  </si>
  <si>
    <t>high priority|module: ci|triaged|module: regression|module: ios</t>
  </si>
  <si>
    <t>https://github.com/pytorch/pytorch/issues/71617</t>
  </si>
  <si>
    <t>binary_linux_manywheel_3_7m_cu102_devtoolset7_test is broken</t>
  </si>
  <si>
    <t>https://github.com/pytorch/pytorch/issues/72610</t>
  </si>
  <si>
    <t>DOCS, CI: pushing a tag is not triggering a docs build</t>
  </si>
  <si>
    <t>module: docs|triaged|module: doc infra|module: infra</t>
  </si>
  <si>
    <t>https://github.com/pytorch/pytorch/issues/72519</t>
  </si>
  <si>
    <t>Seeing several addmm_sparse_csr_cuda float16/bf16 failures</t>
  </si>
  <si>
    <t>module: sparse|module: cuda|triaged|module: linear algebra</t>
  </si>
  <si>
    <t>https://github.com/pytorch/pytorch/issues/72234</t>
  </si>
  <si>
    <t>`StreamWrapper` does not work with `open`</t>
  </si>
  <si>
    <t>https://github.com/pytorch/pytorch/issues/71221</t>
  </si>
  <si>
    <t>{TypeError}pad_sequence(): argument 'sequences' (position 1) must be tuple of Tensors, not Tensor</t>
  </si>
  <si>
    <t>douglascvas</t>
  </si>
  <si>
    <t>high priority|module: nn|module: rnn|triaged|module: regression|actionable</t>
  </si>
  <si>
    <t>https://github.com/pytorch/pytorch/issues/71365</t>
  </si>
  <si>
    <t>Functional version of `MultiheadAttention`, `torch.nn.functional.multi_head_attention_forward` has no documentation</t>
  </si>
  <si>
    <t>module: docs|triaged|actionable|oncall: transformer/mha</t>
  </si>
  <si>
    <t>https://github.com/pytorch/pytorch/issues/72597</t>
  </si>
  <si>
    <t>PyTorch 1.10.2 failed to create workable onnx for sequential LSTMs</t>
  </si>
  <si>
    <t>sapjunior</t>
  </si>
  <si>
    <t>module: onnx|triaged|module: macos|module: regression</t>
  </si>
  <si>
    <t>https://github.com/pytorch/pytorch/issues/72399</t>
  </si>
  <si>
    <t>Pytorch should not log to python root logger</t>
  </si>
  <si>
    <t>https://github.com/pytorch/pytorch/issues/72648</t>
  </si>
  <si>
    <t>[ROCm] test_linalg.py failures after hipMAGMA integration</t>
  </si>
  <si>
    <t>https://github.com/pytorch/pytorch/issues/51303</t>
  </si>
  <si>
    <t>Builder repo is not pinned in release branch</t>
  </si>
  <si>
    <t>https://github.com/pytorch/pytorch/issues/72655</t>
  </si>
  <si>
    <t>Problem with typing for cudnn.allow_tf32</t>
  </si>
  <si>
    <t>module: cudnn|module: cuda|module: typing|triaged</t>
  </si>
  <si>
    <t>https://github.com/pytorch/pytorch/issues/72753</t>
  </si>
  <si>
    <t>FileOpenerIterDataPipe should support an encoding argument</t>
  </si>
  <si>
    <t>erip</t>
  </si>
  <si>
    <t>https://github.com/pytorch/pytorch/issues/72713</t>
  </si>
  <si>
    <t>torch.linalg.det's gradcheck fails with Illegal Memory Access failure for singular matrices</t>
  </si>
  <si>
    <t>high priority|triaged|release notes: linalg_frontend</t>
  </si>
  <si>
    <t>https://github.com/pytorch/pytorch/issues/72203</t>
  </si>
  <si>
    <t>Create a CI workflow for XLA testing using the XLA test image</t>
  </si>
  <si>
    <t>yeounoh</t>
  </si>
  <si>
    <t>triaged|enhancement|module: xla</t>
  </si>
  <si>
    <t>https://github.com/pytorch/pytorch/issues/72693</t>
  </si>
  <si>
    <t>Incorrect ONNX Export for Unidirectional Broadcasting in PReLU</t>
  </si>
  <si>
    <t>ganler</t>
  </si>
  <si>
    <t>https://github.com/pytorch/pytorch/issues/70570</t>
  </si>
  <si>
    <t>Doc issue in `nn.Module`</t>
  </si>
  <si>
    <t>https://github.com/pytorch/pytorch/issues/72862</t>
  </si>
  <si>
    <t>Code in torch/_masked is getting executed during `import torch`</t>
  </si>
  <si>
    <t>triaged|module: masked operators|module: python frontend</t>
  </si>
  <si>
    <t>https://github.com/pytorch/pytorch/issues/72636</t>
  </si>
  <si>
    <t>`torch.RRELU` will crash when the input tensor is empty when running on cuda</t>
  </si>
  <si>
    <t>high priority|module: crash|module: nn|module: cuda|triaged|actionable</t>
  </si>
  <si>
    <t>https://github.com/pytorch/pytorch/issues/70489</t>
  </si>
  <si>
    <t>FBGEMM submodule has not been updated in PyTorch repo in a while</t>
  </si>
  <si>
    <t>high priority|triaged|module: third_party</t>
  </si>
  <si>
    <t>https://github.com/pytorch/pytorch/issues/72073</t>
  </si>
  <si>
    <t>`torch.linalg.solve` is not consistent with `A.inv @ B`</t>
  </si>
  <si>
    <t>module: docs|good first issue|triaged|module: linear algebra</t>
  </si>
  <si>
    <t>https://github.com/pytorch/pytorch/issues/71385</t>
  </si>
  <si>
    <t>Error on unsupported key in dispatch in native_functions.yaml</t>
  </si>
  <si>
    <t>https://github.com/pytorch/pytorch/issues/66190</t>
  </si>
  <si>
    <t>`torch.set_default_dtype` will crash with `complex` dtype</t>
  </si>
  <si>
    <t>nkaretnikov</t>
  </si>
  <si>
    <t>https://github.com/pytorch/pytorch/issues/71674</t>
  </si>
  <si>
    <t>grid_sample backward pass performance scales poorly with input size</t>
  </si>
  <si>
    <t>coolteemf</t>
  </si>
  <si>
    <t>module: performance|module: nn|triaged|module: derivatives|module: interpolation</t>
  </si>
  <si>
    <t>https://github.com/pytorch/pytorch/issues/71415</t>
  </si>
  <si>
    <t>Windows GHA automatic sharding broken</t>
  </si>
  <si>
    <t>https://github.com/pytorch/pytorch/issues/72371</t>
  </si>
  <si>
    <t>BUG (potential crash) with `state_dict()` implementation and overload</t>
  </si>
  <si>
    <t>https://github.com/pytorch/pytorch/issues/72778</t>
  </si>
  <si>
    <t>LTC execution segfaults with nvfuser backend</t>
  </si>
  <si>
    <t>https://github.com/pytorch/pytorch/issues/67610</t>
  </si>
  <si>
    <t>sparse COO comparison strategy</t>
  </si>
  <si>
    <t>module: sparse|triaged|module: testing</t>
  </si>
  <si>
    <t>https://github.com/pytorch/pytorch/issues/68590</t>
  </si>
  <si>
    <t>Add support for comparing meta tensors</t>
  </si>
  <si>
    <t>triaged|module: testing|module: meta tensors</t>
  </si>
  <si>
    <t>https://github.com/pytorch/pytorch/issues/68592</t>
  </si>
  <si>
    <t>Wrong argument to torch.is_floating_type in test_result_dtype</t>
  </si>
  <si>
    <t>module: error checking|module: tests|triaged</t>
  </si>
  <si>
    <t>https://github.com/pytorch/pytorch/issues/66780</t>
  </si>
  <si>
    <t>Update torch.testing.make_tensor "device" and "dtype" arguments to be kwarg-only</t>
  </si>
  <si>
    <t>https://github.com/pytorch/pytorch/issues/72588</t>
  </si>
  <si>
    <t>TestSparse misses out on TestCase.setUp() + thus disabling doesn't work</t>
  </si>
  <si>
    <t>https://github.com/pytorch/pytorch/issues/73363</t>
  </si>
  <si>
    <t>DISABLED test_Sparse_to_Sparse_copy__cuda_bfloat16 (__main__.TestSparseCUDA)</t>
  </si>
  <si>
    <t>pytorch-bot[bot]</t>
  </si>
  <si>
    <t>high priority|triage review|module: sparse|triaged|module: flaky-tests|skipped</t>
  </si>
  <si>
    <t>https://github.com/pytorch/pytorch/issues/72892</t>
  </si>
  <si>
    <t>Aliasing violation in vec256 leads to misoptimization</t>
  </si>
  <si>
    <t>module: cpu|triaged|module: vectorization|module: POWER</t>
  </si>
  <si>
    <t>https://github.com/pytorch/pytorch/issues/58031</t>
  </si>
  <si>
    <t>DISABLED test_coalesce_cuda_bfloat16 (__main__.TestSparseCUDA)</t>
  </si>
  <si>
    <t>module: sparse|triaged|module: flaky-tests|skipped</t>
  </si>
  <si>
    <t>https://github.com/pytorch/pytorch/issues/72893</t>
  </si>
  <si>
    <t>Stop CUDA-11.1 binary builds/tests in CI</t>
  </si>
  <si>
    <t>module: binaries|module: cuda|releng|module: ci|triaged</t>
  </si>
  <si>
    <t>https://github.com/pytorch/pytorch/issues/73377</t>
  </si>
  <si>
    <t>[torchelastic] properly format (or don't log) trace info in structured error when the agent process is killed prematurely</t>
  </si>
  <si>
    <t>https://github.com/pytorch/pytorch/issues/73465</t>
  </si>
  <si>
    <t>[ONNX] torch.onnx emits -1 in shape for Expand</t>
  </si>
  <si>
    <t>shinh</t>
  </si>
  <si>
    <t>https://github.com/pytorch/pytorch/issues/32926</t>
  </si>
  <si>
    <t>`FractionalMaxPool{2,3}d` trigger segmentation fault when `output_size` contains 0</t>
  </si>
  <si>
    <t>high priority|triage review|module: error checking|triaged</t>
  </si>
  <si>
    <t>https://github.com/pytorch/pytorch/issues/73624</t>
  </si>
  <si>
    <t>GHA Retry step: Build and upload nightly docker</t>
  </si>
  <si>
    <t>module: bootcamp|good first issue|module: ci|triaged</t>
  </si>
  <si>
    <t>https://github.com/pytorch/pytorch/issues/73701</t>
  </si>
  <si>
    <t>Incosistency with args for `nn.functional.max_poolNd` vs `nn.MaxPoolNd` functions</t>
  </si>
  <si>
    <t>module: nn|triaged|module: pooling</t>
  </si>
  <si>
    <t>https://github.com/pytorch/pytorch/issues/62545</t>
  </si>
  <si>
    <t>`functional.max_poolNd` warnings are spamming the CI (~15000 times)</t>
  </si>
  <si>
    <t>https://github.com/pytorch/pytorch/issues/71257</t>
  </si>
  <si>
    <t>[PYTORCH]: log error</t>
  </si>
  <si>
    <t>zgplvyou</t>
  </si>
  <si>
    <t>https://github.com/pytorch/pytorch/issues/69444</t>
  </si>
  <si>
    <t>torch.linspace exports incorrectly to ONNX</t>
  </si>
  <si>
    <t>harmonypiano</t>
  </si>
  <si>
    <t>https://github.com/pytorch/pytorch/issues/73559</t>
  </si>
  <si>
    <t>Windows nightly libtorch debug package in pytorch.org is out of date.</t>
  </si>
  <si>
    <t>module: binaries|module: windows|module: ci|triaged|module: regression</t>
  </si>
  <si>
    <t>https://github.com/pytorch/pytorch/issues/73068</t>
  </si>
  <si>
    <r>
      <rPr>
        <rFont val="Arial"/>
        <color theme="1"/>
        <sz val="11.0"/>
      </rPr>
      <t xml:space="preserve">TensorFlow dataset by Jia et al. can be found here: </t>
    </r>
    <r>
      <rPr>
        <rFont val="Arial"/>
        <color rgb="FF1155CC"/>
        <sz val="11.0"/>
        <u/>
      </rPr>
      <t>https://github.com/fordataupload/tfbugdata</t>
    </r>
  </si>
  <si>
    <r>
      <rPr>
        <rFont val="Arial"/>
        <color theme="1"/>
        <sz val="11.0"/>
      </rPr>
      <t xml:space="preserve">TensorFlow by Jia et al. can be found here: </t>
    </r>
    <r>
      <rPr>
        <rFont val="Arial"/>
        <color rgb="FF1155CC"/>
        <sz val="11.0"/>
        <u/>
      </rPr>
      <t>https://www.sciencedirect.com/science/article/abs/pii/S0164121221000327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</si>
</sst>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0">
    <font>
      <sz val="10.0"/>
      <color rgb="FF000000"/>
      <name val="Arial"/>
      <scheme val="minor"/>
    </font>
    <font>
      <b/>
      <color theme="1"/>
      <name val="Consolas"/>
    </font>
    <font>
      <color theme="1"/>
      <name val="Consolas"/>
    </font>
    <font>
      <sz val="10.0"/>
      <color theme="1"/>
      <name val="Consolas"/>
    </font>
    <font>
      <b/>
      <sz val="11.0"/>
      <color theme="1"/>
      <name val="Consolas"/>
    </font>
    <font>
      <b/>
      <sz val="10.0"/>
      <color theme="1"/>
      <name val="Consolas"/>
    </font>
    <font>
      <sz val="11.0"/>
      <color theme="1"/>
      <name val="Consolas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0.0"/>
      <color theme="1"/>
      <name val="Arial"/>
      <scheme val="minor"/>
    </font>
    <font>
      <b/>
      <sz val="14.0"/>
      <color theme="1"/>
      <name val="Calibri"/>
    </font>
    <font>
      <sz val="12.0"/>
      <color rgb="FF000000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u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E67C73"/>
      </left>
      <top style="thick">
        <color rgb="FFE67C73"/>
      </top>
    </border>
    <border>
      <right style="thick">
        <color rgb="FFE67C73"/>
      </right>
      <top style="thick">
        <color rgb="FFE67C73"/>
      </top>
    </border>
    <border>
      <top style="thick">
        <color rgb="FFE67C7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E67C73"/>
      </left>
    </border>
    <border>
      <right style="thick">
        <color rgb="FFE67C73"/>
      </right>
    </border>
    <border>
      <bottom style="thin">
        <color rgb="FF000000"/>
      </bottom>
    </border>
    <border>
      <left style="thick">
        <color rgb="FFE67C73"/>
      </left>
      <bottom style="thick">
        <color rgb="FFE67C73"/>
      </bottom>
    </border>
    <border>
      <right style="thick">
        <color rgb="FFE67C73"/>
      </right>
      <bottom style="thick">
        <color rgb="FFE67C73"/>
      </bottom>
    </border>
    <border>
      <left style="thick">
        <color rgb="FFE67C73"/>
      </left>
      <top style="thin">
        <color rgb="FF000000"/>
      </top>
      <bottom style="thick">
        <color rgb="FFE67C73"/>
      </bottom>
    </border>
    <border>
      <top style="thin">
        <color rgb="FF000000"/>
      </top>
      <bottom style="thick">
        <color rgb="FFE67C73"/>
      </bottom>
    </border>
    <border>
      <right style="thick">
        <color rgb="FFE67C73"/>
      </right>
      <top style="thin">
        <color rgb="FF000000"/>
      </top>
      <bottom style="thick">
        <color rgb="FFE67C73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1" numFmtId="10" xfId="0" applyFont="1" applyNumberFormat="1"/>
    <xf borderId="0" fillId="0" fontId="2" numFmtId="10" xfId="0" applyFont="1" applyNumberFormat="1"/>
    <xf borderId="0" fillId="2" fontId="2" numFmtId="0" xfId="0" applyFill="1" applyFont="1"/>
    <xf borderId="0" fillId="0" fontId="3" numFmtId="0" xfId="0" applyFont="1"/>
    <xf borderId="0" fillId="0" fontId="3" numFmtId="10" xfId="0" applyFont="1" applyNumberFormat="1"/>
    <xf borderId="1" fillId="0" fontId="1" numFmtId="0" xfId="0" applyBorder="1" applyFont="1"/>
    <xf borderId="2" fillId="0" fontId="1" numFmtId="0" xfId="0" applyBorder="1" applyFont="1"/>
    <xf borderId="1" fillId="3" fontId="1" numFmtId="0" xfId="0" applyBorder="1" applyFill="1" applyFont="1"/>
    <xf borderId="3" fillId="3" fontId="1" numFmtId="0" xfId="0" applyAlignment="1" applyBorder="1" applyFont="1">
      <alignment shrinkToFit="0" wrapText="1"/>
    </xf>
    <xf borderId="2" fillId="3" fontId="1" numFmtId="10" xfId="0" applyBorder="1" applyFont="1" applyNumberFormat="1"/>
    <xf borderId="3" fillId="3" fontId="1" numFmtId="0" xfId="0" applyBorder="1" applyFont="1"/>
    <xf borderId="1" fillId="3" fontId="4" numFmtId="0" xfId="0" applyAlignment="1" applyBorder="1" applyFont="1">
      <alignment vertical="bottom"/>
    </xf>
    <xf borderId="3" fillId="3" fontId="4" numFmtId="0" xfId="0" applyAlignment="1" applyBorder="1" applyFont="1">
      <alignment shrinkToFit="0" vertical="bottom" wrapText="1"/>
    </xf>
    <xf borderId="3" fillId="3" fontId="4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2" fillId="3" fontId="1" numFmtId="0" xfId="0" applyBorder="1" applyFont="1"/>
    <xf borderId="4" fillId="3" fontId="1" numFmtId="0" xfId="0" applyAlignment="1" applyBorder="1" applyFont="1">
      <alignment shrinkToFit="0" wrapText="1"/>
    </xf>
    <xf borderId="5" fillId="3" fontId="1" numFmtId="0" xfId="0" applyBorder="1" applyFont="1"/>
    <xf borderId="4" fillId="3" fontId="1" numFmtId="0" xfId="0" applyBorder="1" applyFont="1"/>
    <xf borderId="6" fillId="3" fontId="1" numFmtId="0" xfId="0" applyBorder="1" applyFont="1"/>
    <xf borderId="6" fillId="3" fontId="1" numFmtId="10" xfId="0" applyBorder="1" applyFont="1" applyNumberFormat="1"/>
    <xf borderId="6" fillId="3" fontId="1" numFmtId="0" xfId="0" applyAlignment="1" applyBorder="1" applyFont="1">
      <alignment shrinkToFit="0" wrapText="1"/>
    </xf>
    <xf borderId="5" fillId="3" fontId="1" numFmtId="0" xfId="0" applyAlignment="1" applyBorder="1" applyFont="1">
      <alignment shrinkToFit="0" wrapText="1"/>
    </xf>
    <xf borderId="0" fillId="2" fontId="1" numFmtId="0" xfId="0" applyFont="1"/>
    <xf borderId="1" fillId="3" fontId="5" numFmtId="0" xfId="0" applyBorder="1" applyFont="1"/>
    <xf borderId="3" fillId="3" fontId="5" numFmtId="0" xfId="0" applyBorder="1" applyFont="1"/>
    <xf borderId="3" fillId="3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2" numFmtId="0" xfId="0" applyBorder="1" applyFont="1"/>
    <xf borderId="11" fillId="0" fontId="2" numFmtId="10" xfId="0" applyBorder="1" applyFont="1" applyNumberFormat="1"/>
    <xf borderId="10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0" xfId="0" applyAlignment="1" applyFont="1" applyNumberFormat="1">
      <alignment vertical="bottom"/>
    </xf>
    <xf borderId="12" fillId="0" fontId="6" numFmtId="0" xfId="0" applyAlignment="1" applyBorder="1" applyFont="1">
      <alignment vertical="bottom"/>
    </xf>
    <xf borderId="13" fillId="0" fontId="2" numFmtId="10" xfId="0" applyBorder="1" applyFont="1" applyNumberFormat="1"/>
    <xf borderId="12" fillId="0" fontId="2" numFmtId="0" xfId="0" applyAlignment="1" applyBorder="1" applyFont="1">
      <alignment shrinkToFit="0" wrapText="1"/>
    </xf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horizontal="left"/>
    </xf>
    <xf borderId="13" fillId="0" fontId="2" numFmtId="3" xfId="0" applyAlignment="1" applyBorder="1" applyFont="1" applyNumberFormat="1">
      <alignment horizontal="left"/>
    </xf>
    <xf borderId="0" fillId="2" fontId="2" numFmtId="10" xfId="0" applyAlignment="1" applyFont="1" applyNumberFormat="1">
      <alignment horizontal="left"/>
    </xf>
    <xf borderId="10" fillId="0" fontId="3" numFmtId="0" xfId="0" applyAlignment="1" applyBorder="1" applyFont="1">
      <alignment shrinkToFit="0" vertical="bottom" wrapText="0"/>
    </xf>
    <xf borderId="11" fillId="0" fontId="3" numFmtId="10" xfId="0" applyBorder="1" applyFont="1" applyNumberFormat="1"/>
    <xf borderId="10" fillId="0" fontId="2" numFmtId="0" xfId="0" applyAlignment="1" applyBorder="1" applyFont="1">
      <alignment shrinkToFit="0" wrapText="1"/>
    </xf>
    <xf borderId="11" fillId="0" fontId="2" numFmtId="0" xfId="0" applyAlignment="1" applyBorder="1" applyFont="1">
      <alignment horizontal="left"/>
    </xf>
    <xf borderId="10" fillId="4" fontId="2" numFmtId="0" xfId="0" applyBorder="1" applyFill="1" applyFont="1"/>
    <xf borderId="8" fillId="0" fontId="6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4" fillId="0" fontId="2" numFmtId="10" xfId="0" applyBorder="1" applyFont="1" applyNumberFormat="1"/>
    <xf borderId="14" fillId="0" fontId="6" numFmtId="10" xfId="0" applyAlignment="1" applyBorder="1" applyFont="1" applyNumberFormat="1">
      <alignment vertical="bottom"/>
    </xf>
    <xf borderId="9" fillId="0" fontId="2" numFmtId="10" xfId="0" applyBorder="1" applyFont="1" applyNumberFormat="1"/>
    <xf borderId="0" fillId="0" fontId="7" numFmtId="0" xfId="0" applyFont="1"/>
    <xf borderId="0" fillId="0" fontId="2" numFmtId="0" xfId="0" applyAlignment="1" applyFont="1">
      <alignment horizontal="right"/>
    </xf>
    <xf borderId="8" fillId="0" fontId="2" numFmtId="0" xfId="0" applyBorder="1" applyFont="1"/>
    <xf borderId="14" fillId="0" fontId="2" numFmtId="0" xfId="0" applyBorder="1" applyFont="1"/>
    <xf borderId="12" fillId="4" fontId="2" numFmtId="0" xfId="0" applyBorder="1" applyFont="1"/>
    <xf borderId="10" fillId="0" fontId="3" numFmtId="0" xfId="0" applyBorder="1" applyFont="1"/>
    <xf borderId="13" fillId="0" fontId="2" numFmtId="0" xfId="0" applyAlignment="1" applyBorder="1" applyFont="1">
      <alignment horizontal="left"/>
    </xf>
    <xf borderId="0" fillId="2" fontId="3" numFmtId="0" xfId="0" applyFont="1"/>
    <xf borderId="11" fillId="2" fontId="3" numFmtId="10" xfId="0" applyBorder="1" applyFont="1" applyNumberFormat="1"/>
    <xf borderId="15" fillId="0" fontId="6" numFmtId="0" xfId="0" applyAlignment="1" applyBorder="1" applyFont="1">
      <alignment vertical="bottom"/>
    </xf>
    <xf borderId="16" fillId="0" fontId="2" numFmtId="10" xfId="0" applyBorder="1" applyFont="1" applyNumberFormat="1"/>
    <xf borderId="17" fillId="0" fontId="4" numFmtId="0" xfId="0" applyAlignment="1" applyBorder="1" applyFont="1">
      <alignment horizontal="right" vertical="bottom"/>
    </xf>
    <xf borderId="18" fillId="0" fontId="6" numFmtId="10" xfId="0" applyAlignment="1" applyBorder="1" applyFont="1" applyNumberFormat="1">
      <alignment horizontal="right" vertical="bottom"/>
    </xf>
    <xf borderId="18" fillId="0" fontId="2" numFmtId="10" xfId="0" applyAlignment="1" applyBorder="1" applyFont="1" applyNumberFormat="1">
      <alignment horizontal="right"/>
    </xf>
    <xf borderId="18" fillId="0" fontId="6" numFmtId="0" xfId="0" applyAlignment="1" applyBorder="1" applyFont="1">
      <alignment horizontal="right" vertical="bottom"/>
    </xf>
    <xf borderId="18" fillId="0" fontId="2" numFmtId="0" xfId="0" applyAlignment="1" applyBorder="1" applyFont="1">
      <alignment horizontal="left"/>
    </xf>
    <xf borderId="19" fillId="0" fontId="6" numFmtId="3" xfId="0" applyAlignment="1" applyBorder="1" applyFont="1" applyNumberFormat="1">
      <alignment horizontal="right" vertical="bottom"/>
    </xf>
    <xf borderId="8" fillId="0" fontId="3" numFmtId="0" xfId="0" applyBorder="1" applyFont="1"/>
    <xf borderId="14" fillId="0" fontId="3" numFmtId="10" xfId="0" applyBorder="1" applyFont="1" applyNumberFormat="1"/>
    <xf borderId="14" fillId="2" fontId="3" numFmtId="0" xfId="0" applyBorder="1" applyFont="1"/>
    <xf borderId="9" fillId="2" fontId="3" numFmtId="10" xfId="0" applyBorder="1" applyFont="1" applyNumberFormat="1"/>
    <xf borderId="0" fillId="2" fontId="6" numFmtId="0" xfId="0" applyAlignment="1" applyFont="1">
      <alignment horizontal="right" vertical="bottom"/>
    </xf>
    <xf borderId="0" fillId="0" fontId="6" numFmtId="10" xfId="0" applyAlignment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shrinkToFit="0" wrapText="1"/>
    </xf>
    <xf borderId="0" fillId="0" fontId="7" numFmtId="10" xfId="0" applyFont="1" applyNumberFormat="1"/>
    <xf borderId="0" fillId="2" fontId="7" numFmtId="0" xfId="0" applyFont="1"/>
    <xf borderId="0" fillId="0" fontId="8" numFmtId="10" xfId="0" applyAlignment="1" applyFont="1" applyNumberFormat="1">
      <alignment vertical="bottom"/>
    </xf>
    <xf borderId="0" fillId="0" fontId="7" numFmtId="0" xfId="0" applyAlignment="1" applyFont="1">
      <alignment shrinkToFit="0" wrapText="1"/>
    </xf>
    <xf borderId="0" fillId="0" fontId="9" numFmtId="0" xfId="0" applyAlignment="1" applyFont="1">
      <alignment horizontal="right"/>
    </xf>
    <xf borderId="0" fillId="0" fontId="9" numFmtId="0" xfId="0" applyFont="1"/>
    <xf borderId="0" fillId="0" fontId="9" numFmtId="0" xfId="0" applyAlignment="1" applyFont="1">
      <alignment shrinkToFit="0" wrapText="0"/>
    </xf>
    <xf borderId="0" fillId="0" fontId="7" numFmtId="0" xfId="0" applyAlignment="1" applyFont="1">
      <alignment horizontal="right"/>
    </xf>
    <xf borderId="0" fillId="0" fontId="10" numFmtId="0" xfId="0" applyFont="1"/>
    <xf borderId="0" fillId="0" fontId="10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11" fillId="5" fontId="11" numFmtId="0" xfId="0" applyBorder="1" applyFill="1" applyFont="1"/>
    <xf borderId="0" fillId="5" fontId="11" numFmtId="0" xfId="0" applyAlignment="1" applyFont="1">
      <alignment vertical="bottom"/>
    </xf>
    <xf borderId="11" fillId="5" fontId="11" numFmtId="0" xfId="0" applyAlignment="1" applyBorder="1" applyFont="1">
      <alignment vertical="bottom"/>
    </xf>
    <xf borderId="0" fillId="5" fontId="11" numFmtId="0" xfId="0" applyFont="1"/>
    <xf borderId="10" fillId="5" fontId="11" numFmtId="0" xfId="0" applyBorder="1" applyFont="1"/>
    <xf borderId="11" fillId="0" fontId="12" numFmtId="0" xfId="0" applyBorder="1" applyFont="1"/>
    <xf borderId="0" fillId="0" fontId="12" numFmtId="0" xfId="0" applyAlignment="1" applyFont="1">
      <alignment vertical="bottom"/>
    </xf>
    <xf borderId="11" fillId="0" fontId="12" numFmtId="0" xfId="0" applyAlignment="1" applyBorder="1" applyFont="1">
      <alignment horizontal="center"/>
    </xf>
    <xf borderId="0" fillId="0" fontId="12" numFmtId="0" xfId="0" applyFont="1"/>
    <xf borderId="10" fillId="0" fontId="12" numFmtId="0" xfId="0" applyBorder="1" applyFont="1"/>
    <xf borderId="0" fillId="0" fontId="13" numFmtId="0" xfId="0" applyFont="1"/>
    <xf borderId="9" fillId="0" fontId="12" numFmtId="0" xfId="0" applyBorder="1" applyFont="1"/>
    <xf borderId="14" fillId="0" fontId="12" numFmtId="0" xfId="0" applyBorder="1" applyFont="1"/>
    <xf borderId="8" fillId="0" fontId="12" numFmtId="0" xfId="0" applyBorder="1" applyFont="1"/>
    <xf borderId="0" fillId="0" fontId="14" numFmtId="0" xfId="0" applyFont="1"/>
    <xf borderId="0" fillId="0" fontId="9" numFmtId="10" xfId="0" applyFont="1" applyNumberFormat="1"/>
    <xf borderId="0" fillId="2" fontId="9" numFmtId="0" xfId="0" applyFont="1"/>
    <xf borderId="0" fillId="2" fontId="9" numFmtId="10" xfId="0" applyFont="1" applyNumberFormat="1"/>
    <xf borderId="0" fillId="2" fontId="9" numFmtId="10" xfId="0" applyAlignment="1" applyFont="1" applyNumberFormat="1">
      <alignment horizontal="right"/>
    </xf>
    <xf borderId="0" fillId="2" fontId="9" numFmtId="0" xfId="0" applyAlignment="1" applyFont="1">
      <alignment readingOrder="0"/>
    </xf>
    <xf borderId="0" fillId="0" fontId="10" numFmtId="10" xfId="0" applyFont="1" applyNumberFormat="1"/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5" numFmtId="0" xfId="0" applyAlignment="1" applyFont="1">
      <alignment shrinkToFit="0" vertical="bottom" wrapText="0"/>
    </xf>
    <xf borderId="0" fillId="0" fontId="7" numFmtId="0" xfId="0" applyFont="1"/>
    <xf borderId="0" fillId="0" fontId="15" numFmtId="0" xfId="0" applyAlignment="1" applyFont="1">
      <alignment horizontal="right" shrinkToFit="0" vertical="bottom" wrapText="0"/>
    </xf>
    <xf borderId="0" fillId="0" fontId="15" numFmtId="164" xfId="0" applyAlignment="1" applyFont="1" applyNumberFormat="1">
      <alignment horizontal="right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quotePrefix="1" borderId="0" fillId="0" fontId="15" numFmtId="0" xfId="0" applyAlignment="1" applyFont="1">
      <alignment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uto_filter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11" Type="http://schemas.openxmlformats.org/officeDocument/2006/relationships/worksheet" Target="worksheets/sheet4.xml"/><Relationship Id="rId10" Type="http://schemas.openxmlformats.org/officeDocument/2006/relationships/chartsheet" Target="chartsheets/sheet4.xml"/><Relationship Id="rId13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5" Type="http://schemas.openxmlformats.org/officeDocument/2006/relationships/worksheet" Target="worksheets/sheet7.xml"/><Relationship Id="rId14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Stats!$J$2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Stats!$H$3:$H$13</c:f>
            </c:strRef>
          </c:cat>
          <c:val>
            <c:numRef>
              <c:f>Stats!$J$3:$J$13</c:f>
              <c:numCache/>
            </c:numRef>
          </c:val>
        </c:ser>
        <c:ser>
          <c:idx val="1"/>
          <c:order val="1"/>
          <c:tx>
            <c:strRef>
              <c:f>Stats!$K$2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Stats!$H$3:$H$13</c:f>
            </c:strRef>
          </c:cat>
          <c:val>
            <c:numRef>
              <c:f>Stats!$K$3:$K$13</c:f>
              <c:numCache/>
            </c:numRef>
          </c:val>
        </c:ser>
        <c:axId val="1041836826"/>
        <c:axId val="1139370067"/>
      </c:barChart>
      <c:catAx>
        <c:axId val="10418368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139370067"/>
      </c:catAx>
      <c:valAx>
        <c:axId val="1139370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1836826"/>
        <c:crosses val="max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Stats!$P$2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Stats!$N$3:$N$8</c:f>
            </c:strRef>
          </c:cat>
          <c:val>
            <c:numRef>
              <c:f>Stats!$P$3:$P$8</c:f>
              <c:numCache/>
            </c:numRef>
          </c:val>
        </c:ser>
        <c:ser>
          <c:idx val="1"/>
          <c:order val="1"/>
          <c:tx>
            <c:strRef>
              <c:f>Stats!$Q$2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Stats!$N$3:$N$8</c:f>
            </c:strRef>
          </c:cat>
          <c:val>
            <c:numRef>
              <c:f>Stats!$Q$3:$Q$8</c:f>
              <c:numCache/>
            </c:numRef>
          </c:val>
        </c:ser>
        <c:axId val="2060623871"/>
        <c:axId val="1812271477"/>
      </c:barChart>
      <c:catAx>
        <c:axId val="20606238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12271477"/>
      </c:catAx>
      <c:valAx>
        <c:axId val="1812271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0623871"/>
        <c:crosses val="max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Stats!$T$3:$T$12</c:f>
            </c:strRef>
          </c:cat>
          <c:val>
            <c:numRef>
              <c:f>Stats!$U$3:$U$12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Stats!$AE$2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Stats!$AD$3:$AD$14</c:f>
            </c:strRef>
          </c:cat>
          <c:val>
            <c:numRef>
              <c:f>Stats!$AE$3:$AE$14</c:f>
              <c:numCache/>
            </c:numRef>
          </c:val>
        </c:ser>
        <c:ser>
          <c:idx val="1"/>
          <c:order val="1"/>
          <c:tx>
            <c:strRef>
              <c:f>Stats!$AF$2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Stats!$AD$3:$AD$14</c:f>
            </c:strRef>
          </c:cat>
          <c:val>
            <c:numRef>
              <c:f>Stats!$AF$3:$AF$14</c:f>
              <c:numCache/>
            </c:numRef>
          </c:val>
        </c:ser>
        <c:axId val="1992860544"/>
        <c:axId val="424428498"/>
      </c:barChart>
      <c:catAx>
        <c:axId val="1992860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24428498"/>
      </c:catAx>
      <c:valAx>
        <c:axId val="424428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2860544"/>
        <c:crosses val="max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'DistributionRanked 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'!$B$4:$B$14</c:f>
              <c:numCache/>
            </c:numRef>
          </c:val>
        </c:ser>
        <c:ser>
          <c:idx val="1"/>
          <c:order val="1"/>
          <c:tx>
            <c:strRef>
              <c:f>'DistributionRanked 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'!$C$4:$C$14</c:f>
              <c:numCache/>
            </c:numRef>
          </c:val>
        </c:ser>
        <c:ser>
          <c:idx val="2"/>
          <c:order val="2"/>
          <c:tx>
            <c:strRef>
              <c:f>'DistributionRanked '!$D$3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'!$D$4:$D$14</c:f>
              <c:numCache/>
            </c:numRef>
          </c:val>
        </c:ser>
        <c:ser>
          <c:idx val="3"/>
          <c:order val="3"/>
          <c:tx>
            <c:strRef>
              <c:f>'DistributionRanked '!$E$3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'!$E$4:$E$14</c:f>
              <c:numCache/>
            </c:numRef>
          </c:val>
        </c:ser>
        <c:ser>
          <c:idx val="4"/>
          <c:order val="4"/>
          <c:tx>
            <c:strRef>
              <c:f>'DistributionRanked '!$F$3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'!$F$4:$F$14</c:f>
              <c:numCache/>
            </c:numRef>
          </c:val>
        </c:ser>
        <c:ser>
          <c:idx val="5"/>
          <c:order val="5"/>
          <c:tx>
            <c:strRef>
              <c:f>'DistributionRanked '!$G$3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'DistributionRanked '!$A$4:$A$14</c:f>
            </c:strRef>
          </c:cat>
          <c:val>
            <c:numRef>
              <c:f>'DistributionRanked '!$G$4:$G$14</c:f>
              <c:numCache/>
            </c:numRef>
          </c:val>
        </c:ser>
        <c:overlap val="100"/>
        <c:axId val="549829875"/>
        <c:axId val="285302700"/>
      </c:barChart>
      <c:catAx>
        <c:axId val="5498298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285302700"/>
      </c:catAx>
      <c:valAx>
        <c:axId val="285302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49829875"/>
        <c:crosses val="max"/>
      </c:valAx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Z2207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uto_filter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pytorch/pytorch/issues/63027" TargetMode="External"/><Relationship Id="rId391" Type="http://schemas.openxmlformats.org/officeDocument/2006/relationships/hyperlink" Target="https://github.com/pytorch/pytorch/issues/63281" TargetMode="External"/><Relationship Id="rId390" Type="http://schemas.openxmlformats.org/officeDocument/2006/relationships/hyperlink" Target="https://github.com/pytorch/pytorch/issues/62844" TargetMode="External"/><Relationship Id="rId1" Type="http://schemas.openxmlformats.org/officeDocument/2006/relationships/hyperlink" Target="https://github.com/pytorch/pytorch/issues/7455" TargetMode="External"/><Relationship Id="rId2" Type="http://schemas.openxmlformats.org/officeDocument/2006/relationships/hyperlink" Target="https://github.com/pytorch/pytorch/issues/57273" TargetMode="External"/><Relationship Id="rId3" Type="http://schemas.openxmlformats.org/officeDocument/2006/relationships/hyperlink" Target="https://github.com/pytorch/pytorch/issues/24807" TargetMode="External"/><Relationship Id="rId4" Type="http://schemas.openxmlformats.org/officeDocument/2006/relationships/hyperlink" Target="https://github.com/pytorch/pytorch/issues/2793" TargetMode="External"/><Relationship Id="rId2180" Type="http://schemas.openxmlformats.org/officeDocument/2006/relationships/hyperlink" Target="https://github.com/pytorch/pytorch/issues/72073" TargetMode="External"/><Relationship Id="rId2181" Type="http://schemas.openxmlformats.org/officeDocument/2006/relationships/hyperlink" Target="https://github.com/pytorch/pytorch/issues/71385" TargetMode="External"/><Relationship Id="rId2182" Type="http://schemas.openxmlformats.org/officeDocument/2006/relationships/hyperlink" Target="https://github.com/pytorch/pytorch/issues/66190" TargetMode="External"/><Relationship Id="rId2183" Type="http://schemas.openxmlformats.org/officeDocument/2006/relationships/hyperlink" Target="https://github.com/pytorch/pytorch/issues/71674" TargetMode="External"/><Relationship Id="rId9" Type="http://schemas.openxmlformats.org/officeDocument/2006/relationships/hyperlink" Target="https://github.com/pytorch/pytorch/issues/5059" TargetMode="External"/><Relationship Id="rId385" Type="http://schemas.openxmlformats.org/officeDocument/2006/relationships/hyperlink" Target="https://github.com/pytorch/pytorch/issues/62164" TargetMode="External"/><Relationship Id="rId2184" Type="http://schemas.openxmlformats.org/officeDocument/2006/relationships/hyperlink" Target="https://github.com/pytorch/pytorch/issues/71415" TargetMode="External"/><Relationship Id="rId384" Type="http://schemas.openxmlformats.org/officeDocument/2006/relationships/hyperlink" Target="https://github.com/pytorch/pytorch/issues/62424" TargetMode="External"/><Relationship Id="rId2185" Type="http://schemas.openxmlformats.org/officeDocument/2006/relationships/hyperlink" Target="https://github.com/pytorch/pytorch/issues/72371" TargetMode="External"/><Relationship Id="rId383" Type="http://schemas.openxmlformats.org/officeDocument/2006/relationships/hyperlink" Target="https://github.com/pytorch/pytorch/issues/62107" TargetMode="External"/><Relationship Id="rId2186" Type="http://schemas.openxmlformats.org/officeDocument/2006/relationships/hyperlink" Target="https://github.com/pytorch/pytorch/issues/72778" TargetMode="External"/><Relationship Id="rId382" Type="http://schemas.openxmlformats.org/officeDocument/2006/relationships/hyperlink" Target="https://github.com/pytorch/pytorch/issues/35049" TargetMode="External"/><Relationship Id="rId2187" Type="http://schemas.openxmlformats.org/officeDocument/2006/relationships/hyperlink" Target="https://github.com/pytorch/pytorch/issues/67610" TargetMode="External"/><Relationship Id="rId5" Type="http://schemas.openxmlformats.org/officeDocument/2006/relationships/hyperlink" Target="https://github.com/pytorch/pytorch/issues/24892" TargetMode="External"/><Relationship Id="rId389" Type="http://schemas.openxmlformats.org/officeDocument/2006/relationships/hyperlink" Target="https://github.com/pytorch/pytorch/issues/59859" TargetMode="External"/><Relationship Id="rId2188" Type="http://schemas.openxmlformats.org/officeDocument/2006/relationships/hyperlink" Target="https://github.com/pytorch/pytorch/issues/68590" TargetMode="External"/><Relationship Id="rId6" Type="http://schemas.openxmlformats.org/officeDocument/2006/relationships/hyperlink" Target="https://github.com/pytorch/pytorch/issues/11959" TargetMode="External"/><Relationship Id="rId388" Type="http://schemas.openxmlformats.org/officeDocument/2006/relationships/hyperlink" Target="https://github.com/pytorch/pytorch/issues/61988" TargetMode="External"/><Relationship Id="rId2189" Type="http://schemas.openxmlformats.org/officeDocument/2006/relationships/hyperlink" Target="https://github.com/pytorch/pytorch/issues/68592" TargetMode="External"/><Relationship Id="rId7" Type="http://schemas.openxmlformats.org/officeDocument/2006/relationships/hyperlink" Target="https://github.com/pytorch/pytorch/issues/1254" TargetMode="External"/><Relationship Id="rId387" Type="http://schemas.openxmlformats.org/officeDocument/2006/relationships/hyperlink" Target="https://github.com/pytorch/pytorch/issues/30147" TargetMode="External"/><Relationship Id="rId8" Type="http://schemas.openxmlformats.org/officeDocument/2006/relationships/hyperlink" Target="https://github.com/pytorch/pytorch/issues/36035" TargetMode="External"/><Relationship Id="rId386" Type="http://schemas.openxmlformats.org/officeDocument/2006/relationships/hyperlink" Target="https://github.com/pytorch/pytorch/issues/55768" TargetMode="External"/><Relationship Id="rId381" Type="http://schemas.openxmlformats.org/officeDocument/2006/relationships/hyperlink" Target="https://github.com/pytorch/pytorch/issues/61755" TargetMode="External"/><Relationship Id="rId380" Type="http://schemas.openxmlformats.org/officeDocument/2006/relationships/hyperlink" Target="https://github.com/pytorch/pytorch/issues/61656" TargetMode="External"/><Relationship Id="rId379" Type="http://schemas.openxmlformats.org/officeDocument/2006/relationships/hyperlink" Target="https://github.com/pytorch/pytorch/issues/55589" TargetMode="External"/><Relationship Id="rId2170" Type="http://schemas.openxmlformats.org/officeDocument/2006/relationships/hyperlink" Target="https://github.com/pytorch/pytorch/issues/51303" TargetMode="External"/><Relationship Id="rId2171" Type="http://schemas.openxmlformats.org/officeDocument/2006/relationships/hyperlink" Target="https://github.com/pytorch/pytorch/issues/72655" TargetMode="External"/><Relationship Id="rId2172" Type="http://schemas.openxmlformats.org/officeDocument/2006/relationships/hyperlink" Target="https://github.com/pytorch/pytorch/issues/72753" TargetMode="External"/><Relationship Id="rId374" Type="http://schemas.openxmlformats.org/officeDocument/2006/relationships/hyperlink" Target="https://github.com/pytorch/pytorch/issues/59198" TargetMode="External"/><Relationship Id="rId2173" Type="http://schemas.openxmlformats.org/officeDocument/2006/relationships/hyperlink" Target="https://github.com/pytorch/pytorch/issues/72713" TargetMode="External"/><Relationship Id="rId373" Type="http://schemas.openxmlformats.org/officeDocument/2006/relationships/hyperlink" Target="https://github.com/pytorch/pytorch/issues/51102" TargetMode="External"/><Relationship Id="rId2174" Type="http://schemas.openxmlformats.org/officeDocument/2006/relationships/hyperlink" Target="https://github.com/pytorch/pytorch/issues/72203" TargetMode="External"/><Relationship Id="rId372" Type="http://schemas.openxmlformats.org/officeDocument/2006/relationships/hyperlink" Target="https://github.com/pytorch/pytorch/issues/59974" TargetMode="External"/><Relationship Id="rId2175" Type="http://schemas.openxmlformats.org/officeDocument/2006/relationships/hyperlink" Target="https://github.com/pytorch/pytorch/issues/72693" TargetMode="External"/><Relationship Id="rId371" Type="http://schemas.openxmlformats.org/officeDocument/2006/relationships/hyperlink" Target="https://github.com/pytorch/pytorch/issues/59296" TargetMode="External"/><Relationship Id="rId2176" Type="http://schemas.openxmlformats.org/officeDocument/2006/relationships/hyperlink" Target="https://github.com/pytorch/pytorch/issues/70570" TargetMode="External"/><Relationship Id="rId378" Type="http://schemas.openxmlformats.org/officeDocument/2006/relationships/hyperlink" Target="https://github.com/pytorch/pytorch/issues/60213" TargetMode="External"/><Relationship Id="rId2177" Type="http://schemas.openxmlformats.org/officeDocument/2006/relationships/hyperlink" Target="https://github.com/pytorch/pytorch/issues/72862" TargetMode="External"/><Relationship Id="rId377" Type="http://schemas.openxmlformats.org/officeDocument/2006/relationships/hyperlink" Target="https://github.com/pytorch/pytorch/issues/58098" TargetMode="External"/><Relationship Id="rId2178" Type="http://schemas.openxmlformats.org/officeDocument/2006/relationships/hyperlink" Target="https://github.com/pytorch/pytorch/issues/72636" TargetMode="External"/><Relationship Id="rId376" Type="http://schemas.openxmlformats.org/officeDocument/2006/relationships/hyperlink" Target="https://github.com/pytorch/pytorch/issues/60892" TargetMode="External"/><Relationship Id="rId2179" Type="http://schemas.openxmlformats.org/officeDocument/2006/relationships/hyperlink" Target="https://github.com/pytorch/pytorch/issues/70489" TargetMode="External"/><Relationship Id="rId375" Type="http://schemas.openxmlformats.org/officeDocument/2006/relationships/hyperlink" Target="https://github.com/pytorch/pytorch/issues/60187" TargetMode="External"/><Relationship Id="rId2190" Type="http://schemas.openxmlformats.org/officeDocument/2006/relationships/hyperlink" Target="https://github.com/pytorch/pytorch/issues/66780" TargetMode="External"/><Relationship Id="rId2191" Type="http://schemas.openxmlformats.org/officeDocument/2006/relationships/hyperlink" Target="https://github.com/pytorch/pytorch/issues/72588" TargetMode="External"/><Relationship Id="rId2192" Type="http://schemas.openxmlformats.org/officeDocument/2006/relationships/hyperlink" Target="https://github.com/pytorch/pytorch/issues/73363" TargetMode="External"/><Relationship Id="rId2193" Type="http://schemas.openxmlformats.org/officeDocument/2006/relationships/hyperlink" Target="https://github.com/pytorch/pytorch/issues/72892" TargetMode="External"/><Relationship Id="rId2194" Type="http://schemas.openxmlformats.org/officeDocument/2006/relationships/hyperlink" Target="https://github.com/pytorch/pytorch/issues/58031" TargetMode="External"/><Relationship Id="rId396" Type="http://schemas.openxmlformats.org/officeDocument/2006/relationships/hyperlink" Target="https://github.com/pytorch/pytorch/issues/64178" TargetMode="External"/><Relationship Id="rId2195" Type="http://schemas.openxmlformats.org/officeDocument/2006/relationships/hyperlink" Target="https://github.com/pytorch/pytorch/issues/72893" TargetMode="External"/><Relationship Id="rId395" Type="http://schemas.openxmlformats.org/officeDocument/2006/relationships/hyperlink" Target="https://github.com/pytorch/pytorch/issues/61906" TargetMode="External"/><Relationship Id="rId2196" Type="http://schemas.openxmlformats.org/officeDocument/2006/relationships/hyperlink" Target="https://github.com/pytorch/pytorch/issues/73377" TargetMode="External"/><Relationship Id="rId394" Type="http://schemas.openxmlformats.org/officeDocument/2006/relationships/hyperlink" Target="https://github.com/pytorch/pytorch/issues/61788" TargetMode="External"/><Relationship Id="rId2197" Type="http://schemas.openxmlformats.org/officeDocument/2006/relationships/hyperlink" Target="https://github.com/pytorch/pytorch/issues/73465" TargetMode="External"/><Relationship Id="rId393" Type="http://schemas.openxmlformats.org/officeDocument/2006/relationships/hyperlink" Target="https://github.com/pytorch/pytorch/issues/60121" TargetMode="External"/><Relationship Id="rId2198" Type="http://schemas.openxmlformats.org/officeDocument/2006/relationships/hyperlink" Target="https://github.com/pytorch/pytorch/issues/32926" TargetMode="External"/><Relationship Id="rId2199" Type="http://schemas.openxmlformats.org/officeDocument/2006/relationships/hyperlink" Target="https://github.com/pytorch/pytorch/issues/73624" TargetMode="External"/><Relationship Id="rId399" Type="http://schemas.openxmlformats.org/officeDocument/2006/relationships/hyperlink" Target="https://github.com/pytorch/pytorch/issues/63098" TargetMode="External"/><Relationship Id="rId398" Type="http://schemas.openxmlformats.org/officeDocument/2006/relationships/hyperlink" Target="https://github.com/pytorch/pytorch/issues/63220" TargetMode="External"/><Relationship Id="rId397" Type="http://schemas.openxmlformats.org/officeDocument/2006/relationships/hyperlink" Target="https://github.com/pytorch/pytorch/issues/62852" TargetMode="External"/><Relationship Id="rId1730" Type="http://schemas.openxmlformats.org/officeDocument/2006/relationships/hyperlink" Target="https://github.com/pytorch/pytorch/issues/54295" TargetMode="External"/><Relationship Id="rId1731" Type="http://schemas.openxmlformats.org/officeDocument/2006/relationships/hyperlink" Target="https://github.com/pytorch/pytorch/issues/57799" TargetMode="External"/><Relationship Id="rId1732" Type="http://schemas.openxmlformats.org/officeDocument/2006/relationships/hyperlink" Target="https://github.com/pytorch/pytorch/issues/30696" TargetMode="External"/><Relationship Id="rId1733" Type="http://schemas.openxmlformats.org/officeDocument/2006/relationships/hyperlink" Target="https://github.com/pytorch/pytorch/issues/42163" TargetMode="External"/><Relationship Id="rId1734" Type="http://schemas.openxmlformats.org/officeDocument/2006/relationships/hyperlink" Target="https://github.com/pytorch/pytorch/issues/49769" TargetMode="External"/><Relationship Id="rId1735" Type="http://schemas.openxmlformats.org/officeDocument/2006/relationships/hyperlink" Target="https://github.com/pytorch/pytorch/issues/57944" TargetMode="External"/><Relationship Id="rId1736" Type="http://schemas.openxmlformats.org/officeDocument/2006/relationships/hyperlink" Target="https://github.com/pytorch/pytorch/issues/55579" TargetMode="External"/><Relationship Id="rId1737" Type="http://schemas.openxmlformats.org/officeDocument/2006/relationships/hyperlink" Target="https://github.com/pytorch/pytorch/issues/56129" TargetMode="External"/><Relationship Id="rId1738" Type="http://schemas.openxmlformats.org/officeDocument/2006/relationships/hyperlink" Target="https://github.com/pytorch/pytorch/issues/13764" TargetMode="External"/><Relationship Id="rId1739" Type="http://schemas.openxmlformats.org/officeDocument/2006/relationships/hyperlink" Target="https://github.com/pytorch/pytorch/issues/48519" TargetMode="External"/><Relationship Id="rId1720" Type="http://schemas.openxmlformats.org/officeDocument/2006/relationships/hyperlink" Target="https://github.com/pytorch/pytorch/issues/56527" TargetMode="External"/><Relationship Id="rId1721" Type="http://schemas.openxmlformats.org/officeDocument/2006/relationships/hyperlink" Target="https://github.com/pytorch/pytorch/issues/57166" TargetMode="External"/><Relationship Id="rId1722" Type="http://schemas.openxmlformats.org/officeDocument/2006/relationships/hyperlink" Target="https://github.com/pytorch/pytorch/issues/57032" TargetMode="External"/><Relationship Id="rId1723" Type="http://schemas.openxmlformats.org/officeDocument/2006/relationships/hyperlink" Target="https://github.com/pytorch/pytorch/issues/54296" TargetMode="External"/><Relationship Id="rId1724" Type="http://schemas.openxmlformats.org/officeDocument/2006/relationships/hyperlink" Target="https://github.com/pytorch/pytorch/issues/57193" TargetMode="External"/><Relationship Id="rId1725" Type="http://schemas.openxmlformats.org/officeDocument/2006/relationships/hyperlink" Target="https://github.com/pytorch/pytorch/issues/54555" TargetMode="External"/><Relationship Id="rId1726" Type="http://schemas.openxmlformats.org/officeDocument/2006/relationships/hyperlink" Target="https://github.com/pytorch/pytorch/issues/39425" TargetMode="External"/><Relationship Id="rId1727" Type="http://schemas.openxmlformats.org/officeDocument/2006/relationships/hyperlink" Target="https://github.com/pytorch/pytorch/issues/51225" TargetMode="External"/><Relationship Id="rId1728" Type="http://schemas.openxmlformats.org/officeDocument/2006/relationships/hyperlink" Target="https://github.com/pytorch/pytorch/issues/57343" TargetMode="External"/><Relationship Id="rId1729" Type="http://schemas.openxmlformats.org/officeDocument/2006/relationships/hyperlink" Target="https://github.com/pytorch/pytorch/issues/56820" TargetMode="External"/><Relationship Id="rId1752" Type="http://schemas.openxmlformats.org/officeDocument/2006/relationships/hyperlink" Target="https://github.com/pytorch/pytorch/issues/58381" TargetMode="External"/><Relationship Id="rId1753" Type="http://schemas.openxmlformats.org/officeDocument/2006/relationships/hyperlink" Target="https://github.com/pytorch/pytorch/issues/57679" TargetMode="External"/><Relationship Id="rId1754" Type="http://schemas.openxmlformats.org/officeDocument/2006/relationships/hyperlink" Target="https://github.com/pytorch/pytorch/issues/52732" TargetMode="External"/><Relationship Id="rId1755" Type="http://schemas.openxmlformats.org/officeDocument/2006/relationships/hyperlink" Target="https://github.com/pytorch/pytorch/issues/58394" TargetMode="External"/><Relationship Id="rId1756" Type="http://schemas.openxmlformats.org/officeDocument/2006/relationships/hyperlink" Target="https://github.com/pytorch/pytorch/issues/55273" TargetMode="External"/><Relationship Id="rId1757" Type="http://schemas.openxmlformats.org/officeDocument/2006/relationships/hyperlink" Target="https://github.com/pytorch/pytorch/issues/58470" TargetMode="External"/><Relationship Id="rId1758" Type="http://schemas.openxmlformats.org/officeDocument/2006/relationships/hyperlink" Target="https://github.com/pytorch/pytorch/issues/58551" TargetMode="External"/><Relationship Id="rId1759" Type="http://schemas.openxmlformats.org/officeDocument/2006/relationships/hyperlink" Target="https://github.com/pytorch/pytorch/issues/57509" TargetMode="External"/><Relationship Id="rId808" Type="http://schemas.openxmlformats.org/officeDocument/2006/relationships/hyperlink" Target="https://github.com/pytorch/pytorch/issues/33988" TargetMode="External"/><Relationship Id="rId807" Type="http://schemas.openxmlformats.org/officeDocument/2006/relationships/hyperlink" Target="https://github.com/pytorch/pytorch/issues/33467" TargetMode="External"/><Relationship Id="rId806" Type="http://schemas.openxmlformats.org/officeDocument/2006/relationships/hyperlink" Target="https://github.com/pytorch/pytorch/issues/31611" TargetMode="External"/><Relationship Id="rId805" Type="http://schemas.openxmlformats.org/officeDocument/2006/relationships/hyperlink" Target="https://github.com/pytorch/pytorch/issues/34525" TargetMode="External"/><Relationship Id="rId809" Type="http://schemas.openxmlformats.org/officeDocument/2006/relationships/hyperlink" Target="https://github.com/pytorch/pytorch/issues/34083" TargetMode="External"/><Relationship Id="rId800" Type="http://schemas.openxmlformats.org/officeDocument/2006/relationships/hyperlink" Target="https://github.com/pytorch/pytorch/issues/33562" TargetMode="External"/><Relationship Id="rId804" Type="http://schemas.openxmlformats.org/officeDocument/2006/relationships/hyperlink" Target="https://github.com/pytorch/pytorch/issues/33016" TargetMode="External"/><Relationship Id="rId803" Type="http://schemas.openxmlformats.org/officeDocument/2006/relationships/hyperlink" Target="https://github.com/pytorch/pytorch/issues/34084" TargetMode="External"/><Relationship Id="rId802" Type="http://schemas.openxmlformats.org/officeDocument/2006/relationships/hyperlink" Target="https://github.com/pytorch/pytorch/issues/33229" TargetMode="External"/><Relationship Id="rId801" Type="http://schemas.openxmlformats.org/officeDocument/2006/relationships/hyperlink" Target="https://github.com/pytorch/pytorch/issues/33552" TargetMode="External"/><Relationship Id="rId1750" Type="http://schemas.openxmlformats.org/officeDocument/2006/relationships/hyperlink" Target="https://github.com/pytorch/pytorch/issues/34272" TargetMode="External"/><Relationship Id="rId1751" Type="http://schemas.openxmlformats.org/officeDocument/2006/relationships/hyperlink" Target="https://github.com/pytorch/pytorch/issues/46763" TargetMode="External"/><Relationship Id="rId1741" Type="http://schemas.openxmlformats.org/officeDocument/2006/relationships/hyperlink" Target="https://github.com/pytorch/pytorch/issues/55868" TargetMode="External"/><Relationship Id="rId1742" Type="http://schemas.openxmlformats.org/officeDocument/2006/relationships/hyperlink" Target="https://github.com/pytorch/pytorch/issues/57956" TargetMode="External"/><Relationship Id="rId1743" Type="http://schemas.openxmlformats.org/officeDocument/2006/relationships/hyperlink" Target="https://github.com/pytorch/pytorch/issues/57649" TargetMode="External"/><Relationship Id="rId1744" Type="http://schemas.openxmlformats.org/officeDocument/2006/relationships/hyperlink" Target="https://github.com/pytorch/pytorch/issues/47112" TargetMode="External"/><Relationship Id="rId1745" Type="http://schemas.openxmlformats.org/officeDocument/2006/relationships/hyperlink" Target="https://github.com/pytorch/pytorch/issues/49205" TargetMode="External"/><Relationship Id="rId1746" Type="http://schemas.openxmlformats.org/officeDocument/2006/relationships/hyperlink" Target="https://github.com/pytorch/pytorch/issues/25095" TargetMode="External"/><Relationship Id="rId1747" Type="http://schemas.openxmlformats.org/officeDocument/2006/relationships/hyperlink" Target="https://github.com/pytorch/pytorch/issues/58157" TargetMode="External"/><Relationship Id="rId1748" Type="http://schemas.openxmlformats.org/officeDocument/2006/relationships/hyperlink" Target="https://github.com/pytorch/pytorch/issues/51800" TargetMode="External"/><Relationship Id="rId1749" Type="http://schemas.openxmlformats.org/officeDocument/2006/relationships/hyperlink" Target="https://github.com/pytorch/pytorch/issues/42048" TargetMode="External"/><Relationship Id="rId1740" Type="http://schemas.openxmlformats.org/officeDocument/2006/relationships/hyperlink" Target="https://github.com/pytorch/pytorch/issues/57719" TargetMode="External"/><Relationship Id="rId1710" Type="http://schemas.openxmlformats.org/officeDocument/2006/relationships/hyperlink" Target="https://github.com/pytorch/pytorch/issues/53237" TargetMode="External"/><Relationship Id="rId1711" Type="http://schemas.openxmlformats.org/officeDocument/2006/relationships/hyperlink" Target="https://github.com/pytorch/pytorch/issues/24648" TargetMode="External"/><Relationship Id="rId1712" Type="http://schemas.openxmlformats.org/officeDocument/2006/relationships/hyperlink" Target="https://github.com/pytorch/pytorch/issues/55561" TargetMode="External"/><Relationship Id="rId1713" Type="http://schemas.openxmlformats.org/officeDocument/2006/relationships/hyperlink" Target="https://github.com/pytorch/pytorch/issues/56145" TargetMode="External"/><Relationship Id="rId1714" Type="http://schemas.openxmlformats.org/officeDocument/2006/relationships/hyperlink" Target="https://github.com/pytorch/pytorch/issues/49015" TargetMode="External"/><Relationship Id="rId1715" Type="http://schemas.openxmlformats.org/officeDocument/2006/relationships/hyperlink" Target="https://github.com/pytorch/pytorch/issues/56650" TargetMode="External"/><Relationship Id="rId1716" Type="http://schemas.openxmlformats.org/officeDocument/2006/relationships/hyperlink" Target="https://github.com/pytorch/pytorch/issues/13180" TargetMode="External"/><Relationship Id="rId1717" Type="http://schemas.openxmlformats.org/officeDocument/2006/relationships/hyperlink" Target="https://github.com/pytorch/pytorch/issues/54960" TargetMode="External"/><Relationship Id="rId1718" Type="http://schemas.openxmlformats.org/officeDocument/2006/relationships/hyperlink" Target="https://github.com/pytorch/pytorch/issues/57122" TargetMode="External"/><Relationship Id="rId1719" Type="http://schemas.openxmlformats.org/officeDocument/2006/relationships/hyperlink" Target="https://github.com/pytorch/pytorch/issues/57006" TargetMode="External"/><Relationship Id="rId1700" Type="http://schemas.openxmlformats.org/officeDocument/2006/relationships/hyperlink" Target="https://github.com/pytorch/pytorch/issues/45664" TargetMode="External"/><Relationship Id="rId1701" Type="http://schemas.openxmlformats.org/officeDocument/2006/relationships/hyperlink" Target="https://github.com/pytorch/pytorch/issues/53633" TargetMode="External"/><Relationship Id="rId1702" Type="http://schemas.openxmlformats.org/officeDocument/2006/relationships/hyperlink" Target="https://github.com/pytorch/pytorch/issues/56760" TargetMode="External"/><Relationship Id="rId1703" Type="http://schemas.openxmlformats.org/officeDocument/2006/relationships/hyperlink" Target="https://github.com/pytorch/pytorch/issues/48141" TargetMode="External"/><Relationship Id="rId1704" Type="http://schemas.openxmlformats.org/officeDocument/2006/relationships/hyperlink" Target="https://github.com/pytorch/pytorch/issues/56243" TargetMode="External"/><Relationship Id="rId1705" Type="http://schemas.openxmlformats.org/officeDocument/2006/relationships/hyperlink" Target="https://github.com/pytorch/pytorch/issues/40941" TargetMode="External"/><Relationship Id="rId1706" Type="http://schemas.openxmlformats.org/officeDocument/2006/relationships/hyperlink" Target="https://github.com/pytorch/pytorch/issues/54878" TargetMode="External"/><Relationship Id="rId1707" Type="http://schemas.openxmlformats.org/officeDocument/2006/relationships/hyperlink" Target="https://github.com/pytorch/pytorch/issues/46702" TargetMode="External"/><Relationship Id="rId1708" Type="http://schemas.openxmlformats.org/officeDocument/2006/relationships/hyperlink" Target="https://github.com/pytorch/pytorch/issues/55604" TargetMode="External"/><Relationship Id="rId1709" Type="http://schemas.openxmlformats.org/officeDocument/2006/relationships/hyperlink" Target="https://github.com/pytorch/pytorch/issues/55606" TargetMode="External"/><Relationship Id="rId40" Type="http://schemas.openxmlformats.org/officeDocument/2006/relationships/hyperlink" Target="https://github.com/pytorch/pytorch/issues/39968" TargetMode="External"/><Relationship Id="rId1334" Type="http://schemas.openxmlformats.org/officeDocument/2006/relationships/hyperlink" Target="https://github.com/pytorch/pytorch/issues/46982" TargetMode="External"/><Relationship Id="rId1335" Type="http://schemas.openxmlformats.org/officeDocument/2006/relationships/hyperlink" Target="https://github.com/pytorch/pytorch/issues/26247" TargetMode="External"/><Relationship Id="rId42" Type="http://schemas.openxmlformats.org/officeDocument/2006/relationships/hyperlink" Target="https://github.com/pytorch/pytorch/issues/20785" TargetMode="External"/><Relationship Id="rId1336" Type="http://schemas.openxmlformats.org/officeDocument/2006/relationships/hyperlink" Target="https://github.com/pytorch/pytorch/issues/47529" TargetMode="External"/><Relationship Id="rId41" Type="http://schemas.openxmlformats.org/officeDocument/2006/relationships/hyperlink" Target="https://github.com/pytorch/pytorch/issues/16532" TargetMode="External"/><Relationship Id="rId1337" Type="http://schemas.openxmlformats.org/officeDocument/2006/relationships/hyperlink" Target="https://github.com/pytorch/pytorch/issues/47460" TargetMode="External"/><Relationship Id="rId44" Type="http://schemas.openxmlformats.org/officeDocument/2006/relationships/hyperlink" Target="https://github.com/pytorch/pytorch/issues/27820" TargetMode="External"/><Relationship Id="rId1338" Type="http://schemas.openxmlformats.org/officeDocument/2006/relationships/hyperlink" Target="https://github.com/pytorch/pytorch/issues/43192" TargetMode="External"/><Relationship Id="rId43" Type="http://schemas.openxmlformats.org/officeDocument/2006/relationships/hyperlink" Target="https://github.com/pytorch/pytorch/issues/16838" TargetMode="External"/><Relationship Id="rId1339" Type="http://schemas.openxmlformats.org/officeDocument/2006/relationships/hyperlink" Target="https://github.com/pytorch/pytorch/issues/47499" TargetMode="External"/><Relationship Id="rId46" Type="http://schemas.openxmlformats.org/officeDocument/2006/relationships/hyperlink" Target="https://github.com/pytorch/pytorch/issues/22564" TargetMode="External"/><Relationship Id="rId45" Type="http://schemas.openxmlformats.org/officeDocument/2006/relationships/hyperlink" Target="https://github.com/pytorch/pytorch/issues/3194" TargetMode="External"/><Relationship Id="rId745" Type="http://schemas.openxmlformats.org/officeDocument/2006/relationships/hyperlink" Target="https://github.com/pytorch/pytorch/issues/25016" TargetMode="External"/><Relationship Id="rId744" Type="http://schemas.openxmlformats.org/officeDocument/2006/relationships/hyperlink" Target="https://github.com/pytorch/pytorch/issues/32234" TargetMode="External"/><Relationship Id="rId743" Type="http://schemas.openxmlformats.org/officeDocument/2006/relationships/hyperlink" Target="https://github.com/pytorch/pytorch/issues/27368" TargetMode="External"/><Relationship Id="rId742" Type="http://schemas.openxmlformats.org/officeDocument/2006/relationships/hyperlink" Target="https://github.com/pytorch/pytorch/issues/29744" TargetMode="External"/><Relationship Id="rId749" Type="http://schemas.openxmlformats.org/officeDocument/2006/relationships/hyperlink" Target="https://github.com/pytorch/pytorch/issues/31944" TargetMode="External"/><Relationship Id="rId748" Type="http://schemas.openxmlformats.org/officeDocument/2006/relationships/hyperlink" Target="https://github.com/pytorch/pytorch/issues/25805" TargetMode="External"/><Relationship Id="rId747" Type="http://schemas.openxmlformats.org/officeDocument/2006/relationships/hyperlink" Target="https://github.com/pytorch/pytorch/issues/32914" TargetMode="External"/><Relationship Id="rId746" Type="http://schemas.openxmlformats.org/officeDocument/2006/relationships/hyperlink" Target="https://github.com/pytorch/pytorch/issues/32001" TargetMode="External"/><Relationship Id="rId48" Type="http://schemas.openxmlformats.org/officeDocument/2006/relationships/hyperlink" Target="https://github.com/pytorch/pytorch/issues/21737" TargetMode="External"/><Relationship Id="rId47" Type="http://schemas.openxmlformats.org/officeDocument/2006/relationships/hyperlink" Target="https://github.com/pytorch/pytorch/issues/42239" TargetMode="External"/><Relationship Id="rId49" Type="http://schemas.openxmlformats.org/officeDocument/2006/relationships/hyperlink" Target="https://github.com/pytorch/pytorch/issues/54846" TargetMode="External"/><Relationship Id="rId741" Type="http://schemas.openxmlformats.org/officeDocument/2006/relationships/hyperlink" Target="https://github.com/pytorch/pytorch/issues/24699" TargetMode="External"/><Relationship Id="rId1330" Type="http://schemas.openxmlformats.org/officeDocument/2006/relationships/hyperlink" Target="https://github.com/pytorch/pytorch/issues/46520" TargetMode="External"/><Relationship Id="rId740" Type="http://schemas.openxmlformats.org/officeDocument/2006/relationships/hyperlink" Target="https://github.com/pytorch/pytorch/issues/30717" TargetMode="External"/><Relationship Id="rId1331" Type="http://schemas.openxmlformats.org/officeDocument/2006/relationships/hyperlink" Target="https://github.com/pytorch/pytorch/issues/47432" TargetMode="External"/><Relationship Id="rId1332" Type="http://schemas.openxmlformats.org/officeDocument/2006/relationships/hyperlink" Target="https://github.com/pytorch/pytorch/issues/46875" TargetMode="External"/><Relationship Id="rId1333" Type="http://schemas.openxmlformats.org/officeDocument/2006/relationships/hyperlink" Target="https://github.com/pytorch/pytorch/issues/46588" TargetMode="External"/><Relationship Id="rId1323" Type="http://schemas.openxmlformats.org/officeDocument/2006/relationships/hyperlink" Target="https://github.com/pytorch/pytorch/issues/44601" TargetMode="External"/><Relationship Id="rId1324" Type="http://schemas.openxmlformats.org/officeDocument/2006/relationships/hyperlink" Target="https://github.com/pytorch/pytorch/issues/42102" TargetMode="External"/><Relationship Id="rId31" Type="http://schemas.openxmlformats.org/officeDocument/2006/relationships/hyperlink" Target="https://github.com/pytorch/pytorch/issues/22389" TargetMode="External"/><Relationship Id="rId1325" Type="http://schemas.openxmlformats.org/officeDocument/2006/relationships/hyperlink" Target="https://github.com/pytorch/pytorch/issues/44714" TargetMode="External"/><Relationship Id="rId30" Type="http://schemas.openxmlformats.org/officeDocument/2006/relationships/hyperlink" Target="https://github.com/pytorch/pytorch/issues/60053" TargetMode="External"/><Relationship Id="rId1326" Type="http://schemas.openxmlformats.org/officeDocument/2006/relationships/hyperlink" Target="https://github.com/pytorch/pytorch/issues/47157" TargetMode="External"/><Relationship Id="rId33" Type="http://schemas.openxmlformats.org/officeDocument/2006/relationships/hyperlink" Target="https://github.com/pytorch/pytorch/issues/42218" TargetMode="External"/><Relationship Id="rId1327" Type="http://schemas.openxmlformats.org/officeDocument/2006/relationships/hyperlink" Target="https://github.com/pytorch/pytorch/issues/47397" TargetMode="External"/><Relationship Id="rId32" Type="http://schemas.openxmlformats.org/officeDocument/2006/relationships/hyperlink" Target="https://github.com/pytorch/pytorch/issues/4320" TargetMode="External"/><Relationship Id="rId1328" Type="http://schemas.openxmlformats.org/officeDocument/2006/relationships/hyperlink" Target="https://github.com/pytorch/pytorch/issues/45816" TargetMode="External"/><Relationship Id="rId35" Type="http://schemas.openxmlformats.org/officeDocument/2006/relationships/hyperlink" Target="https://github.com/pytorch/pytorch/issues/35316" TargetMode="External"/><Relationship Id="rId1329" Type="http://schemas.openxmlformats.org/officeDocument/2006/relationships/hyperlink" Target="https://github.com/pytorch/pytorch/issues/47395" TargetMode="External"/><Relationship Id="rId34" Type="http://schemas.openxmlformats.org/officeDocument/2006/relationships/hyperlink" Target="https://github.com/pytorch/pytorch/issues/18133" TargetMode="External"/><Relationship Id="rId739" Type="http://schemas.openxmlformats.org/officeDocument/2006/relationships/hyperlink" Target="https://github.com/pytorch/pytorch/issues/24702" TargetMode="External"/><Relationship Id="rId734" Type="http://schemas.openxmlformats.org/officeDocument/2006/relationships/hyperlink" Target="https://github.com/pytorch/pytorch/issues/31181" TargetMode="External"/><Relationship Id="rId733" Type="http://schemas.openxmlformats.org/officeDocument/2006/relationships/hyperlink" Target="https://github.com/pytorch/pytorch/issues/31734" TargetMode="External"/><Relationship Id="rId732" Type="http://schemas.openxmlformats.org/officeDocument/2006/relationships/hyperlink" Target="https://github.com/pytorch/pytorch/issues/24723" TargetMode="External"/><Relationship Id="rId731" Type="http://schemas.openxmlformats.org/officeDocument/2006/relationships/hyperlink" Target="https://github.com/pytorch/pytorch/issues/24758" TargetMode="External"/><Relationship Id="rId738" Type="http://schemas.openxmlformats.org/officeDocument/2006/relationships/hyperlink" Target="https://github.com/pytorch/pytorch/issues/30902" TargetMode="External"/><Relationship Id="rId737" Type="http://schemas.openxmlformats.org/officeDocument/2006/relationships/hyperlink" Target="https://github.com/pytorch/pytorch/issues/327" TargetMode="External"/><Relationship Id="rId736" Type="http://schemas.openxmlformats.org/officeDocument/2006/relationships/hyperlink" Target="https://github.com/pytorch/pytorch/issues/32481" TargetMode="External"/><Relationship Id="rId735" Type="http://schemas.openxmlformats.org/officeDocument/2006/relationships/hyperlink" Target="https://github.com/pytorch/pytorch/issues/31650" TargetMode="External"/><Relationship Id="rId37" Type="http://schemas.openxmlformats.org/officeDocument/2006/relationships/hyperlink" Target="https://github.com/pytorch/pytorch/issues/55070" TargetMode="External"/><Relationship Id="rId36" Type="http://schemas.openxmlformats.org/officeDocument/2006/relationships/hyperlink" Target="https://github.com/pytorch/pytorch/issues/47583" TargetMode="External"/><Relationship Id="rId39" Type="http://schemas.openxmlformats.org/officeDocument/2006/relationships/hyperlink" Target="https://github.com/pytorch/pytorch/issues/4669" TargetMode="External"/><Relationship Id="rId38" Type="http://schemas.openxmlformats.org/officeDocument/2006/relationships/hyperlink" Target="https://github.com/pytorch/pytorch/issues/7416" TargetMode="External"/><Relationship Id="rId730" Type="http://schemas.openxmlformats.org/officeDocument/2006/relationships/hyperlink" Target="https://github.com/pytorch/pytorch/issues/24511" TargetMode="External"/><Relationship Id="rId1320" Type="http://schemas.openxmlformats.org/officeDocument/2006/relationships/hyperlink" Target="https://github.com/pytorch/pytorch/issues/47103" TargetMode="External"/><Relationship Id="rId1321" Type="http://schemas.openxmlformats.org/officeDocument/2006/relationships/hyperlink" Target="https://github.com/pytorch/pytorch/issues/45864" TargetMode="External"/><Relationship Id="rId1322" Type="http://schemas.openxmlformats.org/officeDocument/2006/relationships/hyperlink" Target="https://github.com/pytorch/pytorch/issues/38607" TargetMode="External"/><Relationship Id="rId1356" Type="http://schemas.openxmlformats.org/officeDocument/2006/relationships/hyperlink" Target="https://github.com/pytorch/pytorch/issues/42890" TargetMode="External"/><Relationship Id="rId2203" Type="http://schemas.openxmlformats.org/officeDocument/2006/relationships/hyperlink" Target="https://github.com/pytorch/pytorch/issues/69444" TargetMode="External"/><Relationship Id="rId1357" Type="http://schemas.openxmlformats.org/officeDocument/2006/relationships/hyperlink" Target="https://github.com/pytorch/pytorch/issues/47757" TargetMode="External"/><Relationship Id="rId2204" Type="http://schemas.openxmlformats.org/officeDocument/2006/relationships/hyperlink" Target="https://github.com/pytorch/pytorch/issues/73559" TargetMode="External"/><Relationship Id="rId20" Type="http://schemas.openxmlformats.org/officeDocument/2006/relationships/hyperlink" Target="https://github.com/pytorch/pytorch/issues/3307" TargetMode="External"/><Relationship Id="rId1358" Type="http://schemas.openxmlformats.org/officeDocument/2006/relationships/hyperlink" Target="https://github.com/pytorch/pytorch/issues/42967" TargetMode="External"/><Relationship Id="rId2205" Type="http://schemas.openxmlformats.org/officeDocument/2006/relationships/hyperlink" Target="https://github.com/pytorch/pytorch/issues/73068" TargetMode="External"/><Relationship Id="rId1359" Type="http://schemas.openxmlformats.org/officeDocument/2006/relationships/hyperlink" Target="https://github.com/pytorch/pytorch/issues/47272" TargetMode="External"/><Relationship Id="rId2206" Type="http://schemas.openxmlformats.org/officeDocument/2006/relationships/drawing" Target="../drawings/drawing11.xml"/><Relationship Id="rId22" Type="http://schemas.openxmlformats.org/officeDocument/2006/relationships/hyperlink" Target="https://github.com/pytorch/pytorch/issues/22301" TargetMode="External"/><Relationship Id="rId21" Type="http://schemas.openxmlformats.org/officeDocument/2006/relationships/hyperlink" Target="https://github.com/pytorch/pytorch/issues/5672" TargetMode="External"/><Relationship Id="rId2208" Type="http://schemas.openxmlformats.org/officeDocument/2006/relationships/table" Target="../tables/table1.xml"/><Relationship Id="rId24" Type="http://schemas.openxmlformats.org/officeDocument/2006/relationships/hyperlink" Target="https://github.com/pytorch/pytorch/issues/5040" TargetMode="External"/><Relationship Id="rId23" Type="http://schemas.openxmlformats.org/officeDocument/2006/relationships/hyperlink" Target="https://github.com/pytorch/pytorch/issues/41443" TargetMode="External"/><Relationship Id="rId767" Type="http://schemas.openxmlformats.org/officeDocument/2006/relationships/hyperlink" Target="https://github.com/pytorch/pytorch/issues/32973" TargetMode="External"/><Relationship Id="rId766" Type="http://schemas.openxmlformats.org/officeDocument/2006/relationships/hyperlink" Target="https://github.com/pytorch/pytorch/issues/32863" TargetMode="External"/><Relationship Id="rId765" Type="http://schemas.openxmlformats.org/officeDocument/2006/relationships/hyperlink" Target="https://github.com/pytorch/pytorch/issues/32756" TargetMode="External"/><Relationship Id="rId764" Type="http://schemas.openxmlformats.org/officeDocument/2006/relationships/hyperlink" Target="https://github.com/pytorch/pytorch/issues/33270" TargetMode="External"/><Relationship Id="rId769" Type="http://schemas.openxmlformats.org/officeDocument/2006/relationships/hyperlink" Target="https://github.com/pytorch/pytorch/issues/33490" TargetMode="External"/><Relationship Id="rId768" Type="http://schemas.openxmlformats.org/officeDocument/2006/relationships/hyperlink" Target="https://github.com/pytorch/pytorch/issues/33544" TargetMode="External"/><Relationship Id="rId26" Type="http://schemas.openxmlformats.org/officeDocument/2006/relationships/hyperlink" Target="https://github.com/pytorch/pytorch/issues/3025" TargetMode="External"/><Relationship Id="rId25" Type="http://schemas.openxmlformats.org/officeDocument/2006/relationships/hyperlink" Target="https://github.com/pytorch/pytorch/issues/42305" TargetMode="External"/><Relationship Id="rId28" Type="http://schemas.openxmlformats.org/officeDocument/2006/relationships/hyperlink" Target="https://github.com/pytorch/pytorch/issues/46930" TargetMode="External"/><Relationship Id="rId1350" Type="http://schemas.openxmlformats.org/officeDocument/2006/relationships/hyperlink" Target="https://github.com/pytorch/pytorch/issues/47160" TargetMode="External"/><Relationship Id="rId27" Type="http://schemas.openxmlformats.org/officeDocument/2006/relationships/hyperlink" Target="https://github.com/pytorch/pytorch/issues/20271" TargetMode="External"/><Relationship Id="rId1351" Type="http://schemas.openxmlformats.org/officeDocument/2006/relationships/hyperlink" Target="https://github.com/pytorch/pytorch/issues/24539" TargetMode="External"/><Relationship Id="rId763" Type="http://schemas.openxmlformats.org/officeDocument/2006/relationships/hyperlink" Target="https://github.com/pytorch/pytorch/issues/24757" TargetMode="External"/><Relationship Id="rId1352" Type="http://schemas.openxmlformats.org/officeDocument/2006/relationships/hyperlink" Target="https://github.com/pytorch/pytorch/issues/47596" TargetMode="External"/><Relationship Id="rId29" Type="http://schemas.openxmlformats.org/officeDocument/2006/relationships/hyperlink" Target="https://github.com/pytorch/pytorch/issues/28871" TargetMode="External"/><Relationship Id="rId762" Type="http://schemas.openxmlformats.org/officeDocument/2006/relationships/hyperlink" Target="https://github.com/pytorch/pytorch/issues/33195" TargetMode="External"/><Relationship Id="rId1353" Type="http://schemas.openxmlformats.org/officeDocument/2006/relationships/hyperlink" Target="https://github.com/pytorch/pytorch/issues/47133" TargetMode="External"/><Relationship Id="rId2200" Type="http://schemas.openxmlformats.org/officeDocument/2006/relationships/hyperlink" Target="https://github.com/pytorch/pytorch/issues/73701" TargetMode="External"/><Relationship Id="rId761" Type="http://schemas.openxmlformats.org/officeDocument/2006/relationships/hyperlink" Target="https://github.com/pytorch/pytorch/issues/30027" TargetMode="External"/><Relationship Id="rId1354" Type="http://schemas.openxmlformats.org/officeDocument/2006/relationships/hyperlink" Target="https://github.com/pytorch/pytorch/issues/47483" TargetMode="External"/><Relationship Id="rId2201" Type="http://schemas.openxmlformats.org/officeDocument/2006/relationships/hyperlink" Target="https://github.com/pytorch/pytorch/issues/62545" TargetMode="External"/><Relationship Id="rId760" Type="http://schemas.openxmlformats.org/officeDocument/2006/relationships/hyperlink" Target="https://github.com/pytorch/pytorch/issues/33176" TargetMode="External"/><Relationship Id="rId1355" Type="http://schemas.openxmlformats.org/officeDocument/2006/relationships/hyperlink" Target="https://github.com/pytorch/pytorch/issues/47697" TargetMode="External"/><Relationship Id="rId2202" Type="http://schemas.openxmlformats.org/officeDocument/2006/relationships/hyperlink" Target="https://github.com/pytorch/pytorch/issues/71257" TargetMode="External"/><Relationship Id="rId1345" Type="http://schemas.openxmlformats.org/officeDocument/2006/relationships/hyperlink" Target="https://github.com/pytorch/pytorch/issues/47090" TargetMode="External"/><Relationship Id="rId1346" Type="http://schemas.openxmlformats.org/officeDocument/2006/relationships/hyperlink" Target="https://github.com/pytorch/pytorch/issues/47069" TargetMode="External"/><Relationship Id="rId1347" Type="http://schemas.openxmlformats.org/officeDocument/2006/relationships/hyperlink" Target="https://github.com/pytorch/pytorch/issues/34266" TargetMode="External"/><Relationship Id="rId1348" Type="http://schemas.openxmlformats.org/officeDocument/2006/relationships/hyperlink" Target="https://github.com/pytorch/pytorch/issues/45114" TargetMode="External"/><Relationship Id="rId11" Type="http://schemas.openxmlformats.org/officeDocument/2006/relationships/hyperlink" Target="https://github.com/pytorch/pytorch/issues/20030" TargetMode="External"/><Relationship Id="rId1349" Type="http://schemas.openxmlformats.org/officeDocument/2006/relationships/hyperlink" Target="https://github.com/pytorch/pytorch/issues/47176" TargetMode="External"/><Relationship Id="rId10" Type="http://schemas.openxmlformats.org/officeDocument/2006/relationships/hyperlink" Target="https://github.com/pytorch/pytorch/issues/20128" TargetMode="External"/><Relationship Id="rId13" Type="http://schemas.openxmlformats.org/officeDocument/2006/relationships/hyperlink" Target="https://github.com/pytorch/pytorch/issues/25100" TargetMode="External"/><Relationship Id="rId12" Type="http://schemas.openxmlformats.org/officeDocument/2006/relationships/hyperlink" Target="https://github.com/pytorch/pytorch/issues/20477" TargetMode="External"/><Relationship Id="rId756" Type="http://schemas.openxmlformats.org/officeDocument/2006/relationships/hyperlink" Target="https://github.com/pytorch/pytorch/issues/33203" TargetMode="External"/><Relationship Id="rId755" Type="http://schemas.openxmlformats.org/officeDocument/2006/relationships/hyperlink" Target="https://github.com/pytorch/pytorch/issues/32639" TargetMode="External"/><Relationship Id="rId754" Type="http://schemas.openxmlformats.org/officeDocument/2006/relationships/hyperlink" Target="https://github.com/pytorch/pytorch/issues/32818" TargetMode="External"/><Relationship Id="rId753" Type="http://schemas.openxmlformats.org/officeDocument/2006/relationships/hyperlink" Target="https://github.com/pytorch/pytorch/issues/13008" TargetMode="External"/><Relationship Id="rId759" Type="http://schemas.openxmlformats.org/officeDocument/2006/relationships/hyperlink" Target="https://github.com/pytorch/pytorch/issues/32008" TargetMode="External"/><Relationship Id="rId758" Type="http://schemas.openxmlformats.org/officeDocument/2006/relationships/hyperlink" Target="https://github.com/pytorch/pytorch/issues/33209" TargetMode="External"/><Relationship Id="rId757" Type="http://schemas.openxmlformats.org/officeDocument/2006/relationships/hyperlink" Target="https://github.com/pytorch/pytorch/issues/32646" TargetMode="External"/><Relationship Id="rId15" Type="http://schemas.openxmlformats.org/officeDocument/2006/relationships/hyperlink" Target="https://github.com/pytorch/pytorch/issues/973" TargetMode="External"/><Relationship Id="rId14" Type="http://schemas.openxmlformats.org/officeDocument/2006/relationships/hyperlink" Target="https://github.com/pytorch/pytorch/issues/19037" TargetMode="External"/><Relationship Id="rId17" Type="http://schemas.openxmlformats.org/officeDocument/2006/relationships/hyperlink" Target="https://github.com/pytorch/pytorch/issues/47038" TargetMode="External"/><Relationship Id="rId16" Type="http://schemas.openxmlformats.org/officeDocument/2006/relationships/hyperlink" Target="https://github.com/pytorch/pytorch/issues/12598" TargetMode="External"/><Relationship Id="rId1340" Type="http://schemas.openxmlformats.org/officeDocument/2006/relationships/hyperlink" Target="https://github.com/pytorch/pytorch/issues/42062" TargetMode="External"/><Relationship Id="rId19" Type="http://schemas.openxmlformats.org/officeDocument/2006/relationships/hyperlink" Target="https://github.com/pytorch/pytorch/issues/48145" TargetMode="External"/><Relationship Id="rId752" Type="http://schemas.openxmlformats.org/officeDocument/2006/relationships/hyperlink" Target="https://github.com/pytorch/pytorch/issues/18566" TargetMode="External"/><Relationship Id="rId1341" Type="http://schemas.openxmlformats.org/officeDocument/2006/relationships/hyperlink" Target="https://github.com/pytorch/pytorch/issues/47377" TargetMode="External"/><Relationship Id="rId18" Type="http://schemas.openxmlformats.org/officeDocument/2006/relationships/hyperlink" Target="https://github.com/pytorch/pytorch/issues/17492" TargetMode="External"/><Relationship Id="rId751" Type="http://schemas.openxmlformats.org/officeDocument/2006/relationships/hyperlink" Target="https://github.com/pytorch/pytorch/issues/24746" TargetMode="External"/><Relationship Id="rId1342" Type="http://schemas.openxmlformats.org/officeDocument/2006/relationships/hyperlink" Target="https://github.com/pytorch/pytorch/issues/31136" TargetMode="External"/><Relationship Id="rId750" Type="http://schemas.openxmlformats.org/officeDocument/2006/relationships/hyperlink" Target="https://github.com/pytorch/pytorch/issues/31768" TargetMode="External"/><Relationship Id="rId1343" Type="http://schemas.openxmlformats.org/officeDocument/2006/relationships/hyperlink" Target="https://github.com/pytorch/pytorch/issues/45333" TargetMode="External"/><Relationship Id="rId1344" Type="http://schemas.openxmlformats.org/officeDocument/2006/relationships/hyperlink" Target="https://github.com/pytorch/pytorch/issues/47358" TargetMode="External"/><Relationship Id="rId84" Type="http://schemas.openxmlformats.org/officeDocument/2006/relationships/hyperlink" Target="https://github.com/pytorch/pytorch/issues/71280" TargetMode="External"/><Relationship Id="rId1774" Type="http://schemas.openxmlformats.org/officeDocument/2006/relationships/hyperlink" Target="https://github.com/pytorch/pytorch/issues/40977" TargetMode="External"/><Relationship Id="rId83" Type="http://schemas.openxmlformats.org/officeDocument/2006/relationships/hyperlink" Target="https://github.com/pytorch/pytorch/issues/68259" TargetMode="External"/><Relationship Id="rId1775" Type="http://schemas.openxmlformats.org/officeDocument/2006/relationships/hyperlink" Target="https://github.com/pytorch/pytorch/issues/57878" TargetMode="External"/><Relationship Id="rId86" Type="http://schemas.openxmlformats.org/officeDocument/2006/relationships/hyperlink" Target="https://github.com/pytorch/pytorch/issues/21344" TargetMode="External"/><Relationship Id="rId1776" Type="http://schemas.openxmlformats.org/officeDocument/2006/relationships/hyperlink" Target="https://github.com/pytorch/pytorch/issues/54443" TargetMode="External"/><Relationship Id="rId85" Type="http://schemas.openxmlformats.org/officeDocument/2006/relationships/hyperlink" Target="https://github.com/pytorch/pytorch/issues/20755" TargetMode="External"/><Relationship Id="rId1777" Type="http://schemas.openxmlformats.org/officeDocument/2006/relationships/hyperlink" Target="https://github.com/pytorch/pytorch/issues/59078" TargetMode="External"/><Relationship Id="rId88" Type="http://schemas.openxmlformats.org/officeDocument/2006/relationships/hyperlink" Target="https://github.com/pytorch/pytorch/issues/26302" TargetMode="External"/><Relationship Id="rId1778" Type="http://schemas.openxmlformats.org/officeDocument/2006/relationships/hyperlink" Target="https://github.com/pytorch/pytorch/issues/59201" TargetMode="External"/><Relationship Id="rId87" Type="http://schemas.openxmlformats.org/officeDocument/2006/relationships/hyperlink" Target="https://github.com/pytorch/pytorch/issues/24816" TargetMode="External"/><Relationship Id="rId1779" Type="http://schemas.openxmlformats.org/officeDocument/2006/relationships/hyperlink" Target="https://github.com/pytorch/pytorch/issues/55185" TargetMode="External"/><Relationship Id="rId89" Type="http://schemas.openxmlformats.org/officeDocument/2006/relationships/hyperlink" Target="https://github.com/pytorch/pytorch/issues/31875" TargetMode="External"/><Relationship Id="rId709" Type="http://schemas.openxmlformats.org/officeDocument/2006/relationships/hyperlink" Target="https://github.com/pytorch/pytorch/issues/24755" TargetMode="External"/><Relationship Id="rId708" Type="http://schemas.openxmlformats.org/officeDocument/2006/relationships/hyperlink" Target="https://github.com/pytorch/pytorch/issues/31515" TargetMode="External"/><Relationship Id="rId707" Type="http://schemas.openxmlformats.org/officeDocument/2006/relationships/hyperlink" Target="https://github.com/pytorch/pytorch/issues/31108" TargetMode="External"/><Relationship Id="rId706" Type="http://schemas.openxmlformats.org/officeDocument/2006/relationships/hyperlink" Target="https://github.com/pytorch/pytorch/issues/31418" TargetMode="External"/><Relationship Id="rId80" Type="http://schemas.openxmlformats.org/officeDocument/2006/relationships/hyperlink" Target="https://github.com/pytorch/pytorch/issues/61767" TargetMode="External"/><Relationship Id="rId82" Type="http://schemas.openxmlformats.org/officeDocument/2006/relationships/hyperlink" Target="https://github.com/pytorch/pytorch/issues/46480" TargetMode="External"/><Relationship Id="rId81" Type="http://schemas.openxmlformats.org/officeDocument/2006/relationships/hyperlink" Target="https://github.com/pytorch/pytorch/issues/40213" TargetMode="External"/><Relationship Id="rId701" Type="http://schemas.openxmlformats.org/officeDocument/2006/relationships/hyperlink" Target="https://github.com/pytorch/pytorch/issues/24583" TargetMode="External"/><Relationship Id="rId700" Type="http://schemas.openxmlformats.org/officeDocument/2006/relationships/hyperlink" Target="https://github.com/pytorch/pytorch/issues/24554" TargetMode="External"/><Relationship Id="rId705" Type="http://schemas.openxmlformats.org/officeDocument/2006/relationships/hyperlink" Target="https://github.com/pytorch/pytorch/issues/31646" TargetMode="External"/><Relationship Id="rId704" Type="http://schemas.openxmlformats.org/officeDocument/2006/relationships/hyperlink" Target="https://github.com/pytorch/pytorch/issues/30932" TargetMode="External"/><Relationship Id="rId703" Type="http://schemas.openxmlformats.org/officeDocument/2006/relationships/hyperlink" Target="https://github.com/pytorch/pytorch/issues/20615" TargetMode="External"/><Relationship Id="rId702" Type="http://schemas.openxmlformats.org/officeDocument/2006/relationships/hyperlink" Target="https://github.com/pytorch/pytorch/issues/24631" TargetMode="External"/><Relationship Id="rId1770" Type="http://schemas.openxmlformats.org/officeDocument/2006/relationships/hyperlink" Target="https://github.com/pytorch/pytorch/issues/24754" TargetMode="External"/><Relationship Id="rId1771" Type="http://schemas.openxmlformats.org/officeDocument/2006/relationships/hyperlink" Target="https://github.com/pytorch/pytorch/issues/24616" TargetMode="External"/><Relationship Id="rId1772" Type="http://schemas.openxmlformats.org/officeDocument/2006/relationships/hyperlink" Target="https://github.com/pytorch/pytorch/issues/19277" TargetMode="External"/><Relationship Id="rId1773" Type="http://schemas.openxmlformats.org/officeDocument/2006/relationships/hyperlink" Target="https://github.com/pytorch/pytorch/issues/58634" TargetMode="External"/><Relationship Id="rId73" Type="http://schemas.openxmlformats.org/officeDocument/2006/relationships/hyperlink" Target="https://github.com/pytorch/pytorch/issues/36941" TargetMode="External"/><Relationship Id="rId1763" Type="http://schemas.openxmlformats.org/officeDocument/2006/relationships/hyperlink" Target="https://github.com/pytorch/pytorch/issues/55741" TargetMode="External"/><Relationship Id="rId72" Type="http://schemas.openxmlformats.org/officeDocument/2006/relationships/hyperlink" Target="https://github.com/pytorch/pytorch/issues/30678" TargetMode="External"/><Relationship Id="rId1764" Type="http://schemas.openxmlformats.org/officeDocument/2006/relationships/hyperlink" Target="https://github.com/pytorch/pytorch/issues/58959" TargetMode="External"/><Relationship Id="rId75" Type="http://schemas.openxmlformats.org/officeDocument/2006/relationships/hyperlink" Target="https://github.com/pytorch/pytorch/issues/42435" TargetMode="External"/><Relationship Id="rId1765" Type="http://schemas.openxmlformats.org/officeDocument/2006/relationships/hyperlink" Target="https://github.com/pytorch/pytorch/issues/57211" TargetMode="External"/><Relationship Id="rId74" Type="http://schemas.openxmlformats.org/officeDocument/2006/relationships/hyperlink" Target="https://github.com/pytorch/pytorch/issues/24137" TargetMode="External"/><Relationship Id="rId1766" Type="http://schemas.openxmlformats.org/officeDocument/2006/relationships/hyperlink" Target="https://github.com/pytorch/pytorch/issues/58903" TargetMode="External"/><Relationship Id="rId77" Type="http://schemas.openxmlformats.org/officeDocument/2006/relationships/hyperlink" Target="https://github.com/pytorch/pytorch/issues/40829" TargetMode="External"/><Relationship Id="rId1767" Type="http://schemas.openxmlformats.org/officeDocument/2006/relationships/hyperlink" Target="https://github.com/pytorch/pytorch/issues/24745" TargetMode="External"/><Relationship Id="rId76" Type="http://schemas.openxmlformats.org/officeDocument/2006/relationships/hyperlink" Target="https://github.com/pytorch/pytorch/issues/33546" TargetMode="External"/><Relationship Id="rId1768" Type="http://schemas.openxmlformats.org/officeDocument/2006/relationships/hyperlink" Target="https://github.com/pytorch/pytorch/issues/56914" TargetMode="External"/><Relationship Id="rId79" Type="http://schemas.openxmlformats.org/officeDocument/2006/relationships/hyperlink" Target="https://github.com/pytorch/pytorch/issues/58632" TargetMode="External"/><Relationship Id="rId1769" Type="http://schemas.openxmlformats.org/officeDocument/2006/relationships/hyperlink" Target="https://github.com/pytorch/pytorch/issues/52751" TargetMode="External"/><Relationship Id="rId78" Type="http://schemas.openxmlformats.org/officeDocument/2006/relationships/hyperlink" Target="https://github.com/pytorch/pytorch/issues/29055" TargetMode="External"/><Relationship Id="rId71" Type="http://schemas.openxmlformats.org/officeDocument/2006/relationships/hyperlink" Target="https://github.com/pytorch/pytorch/issues/8817" TargetMode="External"/><Relationship Id="rId70" Type="http://schemas.openxmlformats.org/officeDocument/2006/relationships/hyperlink" Target="https://github.com/pytorch/pytorch/issues/20124" TargetMode="External"/><Relationship Id="rId1760" Type="http://schemas.openxmlformats.org/officeDocument/2006/relationships/hyperlink" Target="https://github.com/pytorch/pytorch/issues/33046" TargetMode="External"/><Relationship Id="rId1761" Type="http://schemas.openxmlformats.org/officeDocument/2006/relationships/hyperlink" Target="https://github.com/pytorch/pytorch/issues/57416" TargetMode="External"/><Relationship Id="rId1762" Type="http://schemas.openxmlformats.org/officeDocument/2006/relationships/hyperlink" Target="https://github.com/pytorch/pytorch/issues/58534" TargetMode="External"/><Relationship Id="rId62" Type="http://schemas.openxmlformats.org/officeDocument/2006/relationships/hyperlink" Target="https://github.com/pytorch/pytorch/issues/8049" TargetMode="External"/><Relationship Id="rId1312" Type="http://schemas.openxmlformats.org/officeDocument/2006/relationships/hyperlink" Target="https://github.com/pytorch/pytorch/issues/46764" TargetMode="External"/><Relationship Id="rId1796" Type="http://schemas.openxmlformats.org/officeDocument/2006/relationships/hyperlink" Target="https://github.com/pytorch/pytorch/issues/21412" TargetMode="External"/><Relationship Id="rId61" Type="http://schemas.openxmlformats.org/officeDocument/2006/relationships/hyperlink" Target="https://github.com/pytorch/pytorch/issues/31771" TargetMode="External"/><Relationship Id="rId1313" Type="http://schemas.openxmlformats.org/officeDocument/2006/relationships/hyperlink" Target="https://github.com/pytorch/pytorch/issues/39694" TargetMode="External"/><Relationship Id="rId1797" Type="http://schemas.openxmlformats.org/officeDocument/2006/relationships/hyperlink" Target="https://github.com/pytorch/pytorch/issues/59688" TargetMode="External"/><Relationship Id="rId64" Type="http://schemas.openxmlformats.org/officeDocument/2006/relationships/hyperlink" Target="https://github.com/pytorch/pytorch/issues/32516" TargetMode="External"/><Relationship Id="rId1314" Type="http://schemas.openxmlformats.org/officeDocument/2006/relationships/hyperlink" Target="https://github.com/pytorch/pytorch/issues/46814" TargetMode="External"/><Relationship Id="rId1798" Type="http://schemas.openxmlformats.org/officeDocument/2006/relationships/hyperlink" Target="https://github.com/pytorch/pytorch/issues/59403" TargetMode="External"/><Relationship Id="rId63" Type="http://schemas.openxmlformats.org/officeDocument/2006/relationships/hyperlink" Target="https://github.com/pytorch/pytorch/issues/43300" TargetMode="External"/><Relationship Id="rId1315" Type="http://schemas.openxmlformats.org/officeDocument/2006/relationships/hyperlink" Target="https://github.com/pytorch/pytorch/issues/43897" TargetMode="External"/><Relationship Id="rId1799" Type="http://schemas.openxmlformats.org/officeDocument/2006/relationships/hyperlink" Target="https://github.com/pytorch/pytorch/issues/50153" TargetMode="External"/><Relationship Id="rId66" Type="http://schemas.openxmlformats.org/officeDocument/2006/relationships/hyperlink" Target="https://github.com/pytorch/pytorch/issues/35901" TargetMode="External"/><Relationship Id="rId1316" Type="http://schemas.openxmlformats.org/officeDocument/2006/relationships/hyperlink" Target="https://github.com/pytorch/pytorch/issues/39578" TargetMode="External"/><Relationship Id="rId65" Type="http://schemas.openxmlformats.org/officeDocument/2006/relationships/hyperlink" Target="https://github.com/pytorch/pytorch/issues/32994" TargetMode="External"/><Relationship Id="rId1317" Type="http://schemas.openxmlformats.org/officeDocument/2006/relationships/hyperlink" Target="https://github.com/pytorch/pytorch/issues/45771" TargetMode="External"/><Relationship Id="rId68" Type="http://schemas.openxmlformats.org/officeDocument/2006/relationships/hyperlink" Target="https://github.com/pytorch/pytorch/issues/41592" TargetMode="External"/><Relationship Id="rId1318" Type="http://schemas.openxmlformats.org/officeDocument/2006/relationships/hyperlink" Target="https://github.com/pytorch/pytorch/issues/46373" TargetMode="External"/><Relationship Id="rId67" Type="http://schemas.openxmlformats.org/officeDocument/2006/relationships/hyperlink" Target="https://github.com/pytorch/pytorch/issues/53546" TargetMode="External"/><Relationship Id="rId1319" Type="http://schemas.openxmlformats.org/officeDocument/2006/relationships/hyperlink" Target="https://github.com/pytorch/pytorch/issues/33547" TargetMode="External"/><Relationship Id="rId729" Type="http://schemas.openxmlformats.org/officeDocument/2006/relationships/hyperlink" Target="https://github.com/pytorch/pytorch/issues/30831" TargetMode="External"/><Relationship Id="rId728" Type="http://schemas.openxmlformats.org/officeDocument/2006/relationships/hyperlink" Target="https://github.com/pytorch/pytorch/issues/31132" TargetMode="External"/><Relationship Id="rId60" Type="http://schemas.openxmlformats.org/officeDocument/2006/relationships/hyperlink" Target="https://github.com/pytorch/pytorch/issues/24015" TargetMode="External"/><Relationship Id="rId723" Type="http://schemas.openxmlformats.org/officeDocument/2006/relationships/hyperlink" Target="https://github.com/pytorch/pytorch/issues/24512" TargetMode="External"/><Relationship Id="rId722" Type="http://schemas.openxmlformats.org/officeDocument/2006/relationships/hyperlink" Target="https://github.com/pytorch/pytorch/issues/29712" TargetMode="External"/><Relationship Id="rId721" Type="http://schemas.openxmlformats.org/officeDocument/2006/relationships/hyperlink" Target="https://github.com/pytorch/pytorch/issues/31926" TargetMode="External"/><Relationship Id="rId720" Type="http://schemas.openxmlformats.org/officeDocument/2006/relationships/hyperlink" Target="https://github.com/pytorch/pytorch/issues/31021" TargetMode="External"/><Relationship Id="rId727" Type="http://schemas.openxmlformats.org/officeDocument/2006/relationships/hyperlink" Target="https://github.com/pytorch/pytorch/issues/31287" TargetMode="External"/><Relationship Id="rId726" Type="http://schemas.openxmlformats.org/officeDocument/2006/relationships/hyperlink" Target="https://github.com/pytorch/pytorch/issues/28360" TargetMode="External"/><Relationship Id="rId725" Type="http://schemas.openxmlformats.org/officeDocument/2006/relationships/hyperlink" Target="https://github.com/pytorch/pytorch/issues/31427" TargetMode="External"/><Relationship Id="rId724" Type="http://schemas.openxmlformats.org/officeDocument/2006/relationships/hyperlink" Target="https://github.com/pytorch/pytorch/issues/27569" TargetMode="External"/><Relationship Id="rId69" Type="http://schemas.openxmlformats.org/officeDocument/2006/relationships/hyperlink" Target="https://github.com/pytorch/pytorch/issues/11390" TargetMode="External"/><Relationship Id="rId1790" Type="http://schemas.openxmlformats.org/officeDocument/2006/relationships/hyperlink" Target="https://github.com/pytorch/pytorch/issues/56463" TargetMode="External"/><Relationship Id="rId1791" Type="http://schemas.openxmlformats.org/officeDocument/2006/relationships/hyperlink" Target="https://github.com/pytorch/pytorch/issues/57537" TargetMode="External"/><Relationship Id="rId1792" Type="http://schemas.openxmlformats.org/officeDocument/2006/relationships/hyperlink" Target="https://github.com/pytorch/pytorch/issues/59584" TargetMode="External"/><Relationship Id="rId1793" Type="http://schemas.openxmlformats.org/officeDocument/2006/relationships/hyperlink" Target="https://github.com/pytorch/pytorch/issues/35379" TargetMode="External"/><Relationship Id="rId1310" Type="http://schemas.openxmlformats.org/officeDocument/2006/relationships/hyperlink" Target="https://github.com/pytorch/pytorch/issues/41768" TargetMode="External"/><Relationship Id="rId1794" Type="http://schemas.openxmlformats.org/officeDocument/2006/relationships/hyperlink" Target="https://github.com/pytorch/pytorch/issues/57538" TargetMode="External"/><Relationship Id="rId1311" Type="http://schemas.openxmlformats.org/officeDocument/2006/relationships/hyperlink" Target="https://github.com/pytorch/pytorch/issues/41637" TargetMode="External"/><Relationship Id="rId1795" Type="http://schemas.openxmlformats.org/officeDocument/2006/relationships/hyperlink" Target="https://github.com/pytorch/pytorch/issues/52278" TargetMode="External"/><Relationship Id="rId51" Type="http://schemas.openxmlformats.org/officeDocument/2006/relationships/hyperlink" Target="https://github.com/pytorch/pytorch/issues/25010" TargetMode="External"/><Relationship Id="rId1301" Type="http://schemas.openxmlformats.org/officeDocument/2006/relationships/hyperlink" Target="https://github.com/pytorch/pytorch/issues/44283" TargetMode="External"/><Relationship Id="rId1785" Type="http://schemas.openxmlformats.org/officeDocument/2006/relationships/hyperlink" Target="https://github.com/pytorch/pytorch/issues/56683" TargetMode="External"/><Relationship Id="rId50" Type="http://schemas.openxmlformats.org/officeDocument/2006/relationships/hyperlink" Target="https://github.com/pytorch/pytorch/issues/13273" TargetMode="External"/><Relationship Id="rId1302" Type="http://schemas.openxmlformats.org/officeDocument/2006/relationships/hyperlink" Target="https://github.com/pytorch/pytorch/issues/46489" TargetMode="External"/><Relationship Id="rId1786" Type="http://schemas.openxmlformats.org/officeDocument/2006/relationships/hyperlink" Target="https://github.com/pytorch/pytorch/issues/54712" TargetMode="External"/><Relationship Id="rId53" Type="http://schemas.openxmlformats.org/officeDocument/2006/relationships/hyperlink" Target="https://github.com/pytorch/pytorch/issues/31932" TargetMode="External"/><Relationship Id="rId1303" Type="http://schemas.openxmlformats.org/officeDocument/2006/relationships/hyperlink" Target="https://github.com/pytorch/pytorch/issues/25043" TargetMode="External"/><Relationship Id="rId1787" Type="http://schemas.openxmlformats.org/officeDocument/2006/relationships/hyperlink" Target="https://github.com/pytorch/pytorch/issues/55909" TargetMode="External"/><Relationship Id="rId52" Type="http://schemas.openxmlformats.org/officeDocument/2006/relationships/hyperlink" Target="https://github.com/pytorch/pytorch/issues/24200" TargetMode="External"/><Relationship Id="rId1304" Type="http://schemas.openxmlformats.org/officeDocument/2006/relationships/hyperlink" Target="https://github.com/pytorch/pytorch/issues/45210" TargetMode="External"/><Relationship Id="rId1788" Type="http://schemas.openxmlformats.org/officeDocument/2006/relationships/hyperlink" Target="https://github.com/pytorch/pytorch/issues/59150" TargetMode="External"/><Relationship Id="rId55" Type="http://schemas.openxmlformats.org/officeDocument/2006/relationships/hyperlink" Target="https://github.com/pytorch/pytorch/issues/20156" TargetMode="External"/><Relationship Id="rId1305" Type="http://schemas.openxmlformats.org/officeDocument/2006/relationships/hyperlink" Target="https://github.com/pytorch/pytorch/issues/46735" TargetMode="External"/><Relationship Id="rId1789" Type="http://schemas.openxmlformats.org/officeDocument/2006/relationships/hyperlink" Target="https://github.com/pytorch/pytorch/issues/59477" TargetMode="External"/><Relationship Id="rId54" Type="http://schemas.openxmlformats.org/officeDocument/2006/relationships/hyperlink" Target="https://github.com/pytorch/pytorch/issues/34238" TargetMode="External"/><Relationship Id="rId1306" Type="http://schemas.openxmlformats.org/officeDocument/2006/relationships/hyperlink" Target="https://github.com/pytorch/pytorch/issues/46681" TargetMode="External"/><Relationship Id="rId57" Type="http://schemas.openxmlformats.org/officeDocument/2006/relationships/hyperlink" Target="https://github.com/pytorch/pytorch/issues/64785" TargetMode="External"/><Relationship Id="rId1307" Type="http://schemas.openxmlformats.org/officeDocument/2006/relationships/hyperlink" Target="https://github.com/pytorch/pytorch/issues/46651" TargetMode="External"/><Relationship Id="rId56" Type="http://schemas.openxmlformats.org/officeDocument/2006/relationships/hyperlink" Target="https://github.com/pytorch/pytorch/issues/29013" TargetMode="External"/><Relationship Id="rId1308" Type="http://schemas.openxmlformats.org/officeDocument/2006/relationships/hyperlink" Target="https://github.com/pytorch/pytorch/issues/36455" TargetMode="External"/><Relationship Id="rId1309" Type="http://schemas.openxmlformats.org/officeDocument/2006/relationships/hyperlink" Target="https://github.com/pytorch/pytorch/issues/46973" TargetMode="External"/><Relationship Id="rId719" Type="http://schemas.openxmlformats.org/officeDocument/2006/relationships/hyperlink" Target="https://github.com/pytorch/pytorch/issues/24704" TargetMode="External"/><Relationship Id="rId718" Type="http://schemas.openxmlformats.org/officeDocument/2006/relationships/hyperlink" Target="https://github.com/pytorch/pytorch/issues/24724" TargetMode="External"/><Relationship Id="rId717" Type="http://schemas.openxmlformats.org/officeDocument/2006/relationships/hyperlink" Target="https://github.com/pytorch/pytorch/issues/3059" TargetMode="External"/><Relationship Id="rId712" Type="http://schemas.openxmlformats.org/officeDocument/2006/relationships/hyperlink" Target="https://github.com/pytorch/pytorch/issues/28430" TargetMode="External"/><Relationship Id="rId711" Type="http://schemas.openxmlformats.org/officeDocument/2006/relationships/hyperlink" Target="https://github.com/pytorch/pytorch/issues/31497" TargetMode="External"/><Relationship Id="rId710" Type="http://schemas.openxmlformats.org/officeDocument/2006/relationships/hyperlink" Target="https://github.com/pytorch/pytorch/issues/31680" TargetMode="External"/><Relationship Id="rId716" Type="http://schemas.openxmlformats.org/officeDocument/2006/relationships/hyperlink" Target="https://github.com/pytorch/pytorch/issues/24684" TargetMode="External"/><Relationship Id="rId715" Type="http://schemas.openxmlformats.org/officeDocument/2006/relationships/hyperlink" Target="https://github.com/pytorch/pytorch/issues/24633" TargetMode="External"/><Relationship Id="rId714" Type="http://schemas.openxmlformats.org/officeDocument/2006/relationships/hyperlink" Target="https://github.com/pytorch/pytorch/issues/31412" TargetMode="External"/><Relationship Id="rId713" Type="http://schemas.openxmlformats.org/officeDocument/2006/relationships/hyperlink" Target="https://github.com/pytorch/pytorch/issues/30562" TargetMode="External"/><Relationship Id="rId59" Type="http://schemas.openxmlformats.org/officeDocument/2006/relationships/hyperlink" Target="https://github.com/pytorch/pytorch/issues/17918" TargetMode="External"/><Relationship Id="rId58" Type="http://schemas.openxmlformats.org/officeDocument/2006/relationships/hyperlink" Target="https://github.com/pytorch/pytorch/issues/60585" TargetMode="External"/><Relationship Id="rId1780" Type="http://schemas.openxmlformats.org/officeDocument/2006/relationships/hyperlink" Target="https://github.com/pytorch/pytorch/issues/59075" TargetMode="External"/><Relationship Id="rId1781" Type="http://schemas.openxmlformats.org/officeDocument/2006/relationships/hyperlink" Target="https://github.com/pytorch/pytorch/issues/33384" TargetMode="External"/><Relationship Id="rId1782" Type="http://schemas.openxmlformats.org/officeDocument/2006/relationships/hyperlink" Target="https://github.com/pytorch/pytorch/issues/58545" TargetMode="External"/><Relationship Id="rId1783" Type="http://schemas.openxmlformats.org/officeDocument/2006/relationships/hyperlink" Target="https://github.com/pytorch/pytorch/issues/59300" TargetMode="External"/><Relationship Id="rId1300" Type="http://schemas.openxmlformats.org/officeDocument/2006/relationships/hyperlink" Target="https://github.com/pytorch/pytorch/issues/7134" TargetMode="External"/><Relationship Id="rId1784" Type="http://schemas.openxmlformats.org/officeDocument/2006/relationships/hyperlink" Target="https://github.com/pytorch/pytorch/issues/24726" TargetMode="External"/><Relationship Id="rId349" Type="http://schemas.openxmlformats.org/officeDocument/2006/relationships/hyperlink" Target="https://github.com/pytorch/pytorch/issues/54600" TargetMode="External"/><Relationship Id="rId348" Type="http://schemas.openxmlformats.org/officeDocument/2006/relationships/hyperlink" Target="https://github.com/pytorch/pytorch/issues/49998" TargetMode="External"/><Relationship Id="rId347" Type="http://schemas.openxmlformats.org/officeDocument/2006/relationships/hyperlink" Target="https://github.com/pytorch/pytorch/issues/49046" TargetMode="External"/><Relationship Id="rId346" Type="http://schemas.openxmlformats.org/officeDocument/2006/relationships/hyperlink" Target="https://github.com/pytorch/pytorch/issues/54155" TargetMode="External"/><Relationship Id="rId341" Type="http://schemas.openxmlformats.org/officeDocument/2006/relationships/hyperlink" Target="https://github.com/pytorch/pytorch/issues/54136" TargetMode="External"/><Relationship Id="rId340" Type="http://schemas.openxmlformats.org/officeDocument/2006/relationships/hyperlink" Target="https://github.com/pytorch/pytorch/issues/55302" TargetMode="External"/><Relationship Id="rId345" Type="http://schemas.openxmlformats.org/officeDocument/2006/relationships/hyperlink" Target="https://github.com/pytorch/pytorch/issues/54472" TargetMode="External"/><Relationship Id="rId344" Type="http://schemas.openxmlformats.org/officeDocument/2006/relationships/hyperlink" Target="https://github.com/pytorch/pytorch/issues/56022" TargetMode="External"/><Relationship Id="rId343" Type="http://schemas.openxmlformats.org/officeDocument/2006/relationships/hyperlink" Target="https://github.com/pytorch/pytorch/issues/50617" TargetMode="External"/><Relationship Id="rId342" Type="http://schemas.openxmlformats.org/officeDocument/2006/relationships/hyperlink" Target="https://github.com/pytorch/pytorch/issues/55810" TargetMode="External"/><Relationship Id="rId338" Type="http://schemas.openxmlformats.org/officeDocument/2006/relationships/hyperlink" Target="https://github.com/pytorch/pytorch/issues/50747" TargetMode="External"/><Relationship Id="rId337" Type="http://schemas.openxmlformats.org/officeDocument/2006/relationships/hyperlink" Target="https://github.com/pytorch/pytorch/issues/31173" TargetMode="External"/><Relationship Id="rId336" Type="http://schemas.openxmlformats.org/officeDocument/2006/relationships/hyperlink" Target="https://github.com/pytorch/pytorch/issues/54495" TargetMode="External"/><Relationship Id="rId335" Type="http://schemas.openxmlformats.org/officeDocument/2006/relationships/hyperlink" Target="https://github.com/pytorch/pytorch/issues/50837" TargetMode="External"/><Relationship Id="rId339" Type="http://schemas.openxmlformats.org/officeDocument/2006/relationships/hyperlink" Target="https://github.com/pytorch/pytorch/issues/54855" TargetMode="External"/><Relationship Id="rId330" Type="http://schemas.openxmlformats.org/officeDocument/2006/relationships/hyperlink" Target="https://github.com/pytorch/pytorch/issues/48978" TargetMode="External"/><Relationship Id="rId334" Type="http://schemas.openxmlformats.org/officeDocument/2006/relationships/hyperlink" Target="https://github.com/pytorch/pytorch/issues/54506" TargetMode="External"/><Relationship Id="rId333" Type="http://schemas.openxmlformats.org/officeDocument/2006/relationships/hyperlink" Target="https://github.com/pytorch/pytorch/issues/51980" TargetMode="External"/><Relationship Id="rId332" Type="http://schemas.openxmlformats.org/officeDocument/2006/relationships/hyperlink" Target="https://github.com/pytorch/pytorch/issues/54036" TargetMode="External"/><Relationship Id="rId331" Type="http://schemas.openxmlformats.org/officeDocument/2006/relationships/hyperlink" Target="https://github.com/pytorch/pytorch/issues/54152" TargetMode="External"/><Relationship Id="rId370" Type="http://schemas.openxmlformats.org/officeDocument/2006/relationships/hyperlink" Target="https://github.com/pytorch/pytorch/issues/60139" TargetMode="External"/><Relationship Id="rId369" Type="http://schemas.openxmlformats.org/officeDocument/2006/relationships/hyperlink" Target="https://github.com/pytorch/pytorch/issues/60135" TargetMode="External"/><Relationship Id="rId368" Type="http://schemas.openxmlformats.org/officeDocument/2006/relationships/hyperlink" Target="https://github.com/pytorch/pytorch/issues/46224" TargetMode="External"/><Relationship Id="rId363" Type="http://schemas.openxmlformats.org/officeDocument/2006/relationships/hyperlink" Target="https://github.com/pytorch/pytorch/issues/59378" TargetMode="External"/><Relationship Id="rId362" Type="http://schemas.openxmlformats.org/officeDocument/2006/relationships/hyperlink" Target="https://github.com/pytorch/pytorch/issues/59312" TargetMode="External"/><Relationship Id="rId361" Type="http://schemas.openxmlformats.org/officeDocument/2006/relationships/hyperlink" Target="https://github.com/pytorch/pytorch/issues/58769" TargetMode="External"/><Relationship Id="rId360" Type="http://schemas.openxmlformats.org/officeDocument/2006/relationships/hyperlink" Target="https://github.com/pytorch/pytorch/issues/57508" TargetMode="External"/><Relationship Id="rId367" Type="http://schemas.openxmlformats.org/officeDocument/2006/relationships/hyperlink" Target="https://github.com/pytorch/pytorch/issues/58668" TargetMode="External"/><Relationship Id="rId366" Type="http://schemas.openxmlformats.org/officeDocument/2006/relationships/hyperlink" Target="https://github.com/pytorch/pytorch/issues/53171" TargetMode="External"/><Relationship Id="rId365" Type="http://schemas.openxmlformats.org/officeDocument/2006/relationships/hyperlink" Target="https://github.com/pytorch/pytorch/issues/4661" TargetMode="External"/><Relationship Id="rId364" Type="http://schemas.openxmlformats.org/officeDocument/2006/relationships/hyperlink" Target="https://github.com/pytorch/pytorch/issues/59248" TargetMode="External"/><Relationship Id="rId95" Type="http://schemas.openxmlformats.org/officeDocument/2006/relationships/hyperlink" Target="https://github.com/pytorch/pytorch/issues/38913" TargetMode="External"/><Relationship Id="rId94" Type="http://schemas.openxmlformats.org/officeDocument/2006/relationships/hyperlink" Target="https://github.com/pytorch/pytorch/issues/35456" TargetMode="External"/><Relationship Id="rId97" Type="http://schemas.openxmlformats.org/officeDocument/2006/relationships/hyperlink" Target="https://github.com/pytorch/pytorch/issues/51355" TargetMode="External"/><Relationship Id="rId96" Type="http://schemas.openxmlformats.org/officeDocument/2006/relationships/hyperlink" Target="https://github.com/pytorch/pytorch/issues/46983" TargetMode="External"/><Relationship Id="rId99" Type="http://schemas.openxmlformats.org/officeDocument/2006/relationships/hyperlink" Target="https://github.com/pytorch/pytorch/issues/44284" TargetMode="External"/><Relationship Id="rId98" Type="http://schemas.openxmlformats.org/officeDocument/2006/relationships/hyperlink" Target="https://github.com/pytorch/pytorch/issues/51349" TargetMode="External"/><Relationship Id="rId91" Type="http://schemas.openxmlformats.org/officeDocument/2006/relationships/hyperlink" Target="https://github.com/pytorch/pytorch/issues/36029" TargetMode="External"/><Relationship Id="rId90" Type="http://schemas.openxmlformats.org/officeDocument/2006/relationships/hyperlink" Target="https://github.com/pytorch/pytorch/issues/32119" TargetMode="External"/><Relationship Id="rId93" Type="http://schemas.openxmlformats.org/officeDocument/2006/relationships/hyperlink" Target="https://github.com/pytorch/pytorch/issues/33950" TargetMode="External"/><Relationship Id="rId92" Type="http://schemas.openxmlformats.org/officeDocument/2006/relationships/hyperlink" Target="https://github.com/pytorch/pytorch/issues/29994" TargetMode="External"/><Relationship Id="rId359" Type="http://schemas.openxmlformats.org/officeDocument/2006/relationships/hyperlink" Target="https://github.com/pytorch/pytorch/issues/58818" TargetMode="External"/><Relationship Id="rId358" Type="http://schemas.openxmlformats.org/officeDocument/2006/relationships/hyperlink" Target="https://github.com/pytorch/pytorch/issues/58520" TargetMode="External"/><Relationship Id="rId357" Type="http://schemas.openxmlformats.org/officeDocument/2006/relationships/hyperlink" Target="https://github.com/pytorch/pytorch/issues/25135" TargetMode="External"/><Relationship Id="rId352" Type="http://schemas.openxmlformats.org/officeDocument/2006/relationships/hyperlink" Target="https://github.com/pytorch/pytorch/issues/55929" TargetMode="External"/><Relationship Id="rId351" Type="http://schemas.openxmlformats.org/officeDocument/2006/relationships/hyperlink" Target="https://github.com/pytorch/pytorch/issues/34907" TargetMode="External"/><Relationship Id="rId350" Type="http://schemas.openxmlformats.org/officeDocument/2006/relationships/hyperlink" Target="https://github.com/pytorch/pytorch/issues/54354" TargetMode="External"/><Relationship Id="rId356" Type="http://schemas.openxmlformats.org/officeDocument/2006/relationships/hyperlink" Target="https://github.com/pytorch/pytorch/issues/38915" TargetMode="External"/><Relationship Id="rId355" Type="http://schemas.openxmlformats.org/officeDocument/2006/relationships/hyperlink" Target="https://github.com/pytorch/pytorch/issues/58253" TargetMode="External"/><Relationship Id="rId354" Type="http://schemas.openxmlformats.org/officeDocument/2006/relationships/hyperlink" Target="https://github.com/pytorch/pytorch/issues/58073" TargetMode="External"/><Relationship Id="rId353" Type="http://schemas.openxmlformats.org/officeDocument/2006/relationships/hyperlink" Target="https://github.com/pytorch/pytorch/issues/56627" TargetMode="External"/><Relationship Id="rId1378" Type="http://schemas.openxmlformats.org/officeDocument/2006/relationships/hyperlink" Target="https://github.com/pytorch/pytorch/issues/47754" TargetMode="External"/><Relationship Id="rId1379" Type="http://schemas.openxmlformats.org/officeDocument/2006/relationships/hyperlink" Target="https://github.com/pytorch/pytorch/issues/44530" TargetMode="External"/><Relationship Id="rId305" Type="http://schemas.openxmlformats.org/officeDocument/2006/relationships/hyperlink" Target="https://github.com/pytorch/pytorch/issues/598" TargetMode="External"/><Relationship Id="rId789" Type="http://schemas.openxmlformats.org/officeDocument/2006/relationships/hyperlink" Target="https://github.com/pytorch/pytorch/issues/33545" TargetMode="External"/><Relationship Id="rId304" Type="http://schemas.openxmlformats.org/officeDocument/2006/relationships/hyperlink" Target="https://github.com/pytorch/pytorch/issues/48351" TargetMode="External"/><Relationship Id="rId788" Type="http://schemas.openxmlformats.org/officeDocument/2006/relationships/hyperlink" Target="https://github.com/pytorch/pytorch/issues/33182" TargetMode="External"/><Relationship Id="rId303" Type="http://schemas.openxmlformats.org/officeDocument/2006/relationships/hyperlink" Target="https://github.com/pytorch/pytorch/issues/49901" TargetMode="External"/><Relationship Id="rId787" Type="http://schemas.openxmlformats.org/officeDocument/2006/relationships/hyperlink" Target="https://github.com/pytorch/pytorch/issues/24669" TargetMode="External"/><Relationship Id="rId302" Type="http://schemas.openxmlformats.org/officeDocument/2006/relationships/hyperlink" Target="https://github.com/pytorch/pytorch/issues/47571" TargetMode="External"/><Relationship Id="rId786" Type="http://schemas.openxmlformats.org/officeDocument/2006/relationships/hyperlink" Target="https://github.com/pytorch/pytorch/issues/32014" TargetMode="External"/><Relationship Id="rId309" Type="http://schemas.openxmlformats.org/officeDocument/2006/relationships/hyperlink" Target="https://github.com/pytorch/pytorch/issues/51022" TargetMode="External"/><Relationship Id="rId308" Type="http://schemas.openxmlformats.org/officeDocument/2006/relationships/hyperlink" Target="https://github.com/pytorch/pytorch/issues/50014" TargetMode="External"/><Relationship Id="rId307" Type="http://schemas.openxmlformats.org/officeDocument/2006/relationships/hyperlink" Target="https://github.com/pytorch/pytorch/issues/45821" TargetMode="External"/><Relationship Id="rId306" Type="http://schemas.openxmlformats.org/officeDocument/2006/relationships/hyperlink" Target="https://github.com/pytorch/pytorch/issues/48842" TargetMode="External"/><Relationship Id="rId781" Type="http://schemas.openxmlformats.org/officeDocument/2006/relationships/hyperlink" Target="https://github.com/pytorch/pytorch/issues/31950" TargetMode="External"/><Relationship Id="rId1370" Type="http://schemas.openxmlformats.org/officeDocument/2006/relationships/hyperlink" Target="https://github.com/pytorch/pytorch/issues/47313" TargetMode="External"/><Relationship Id="rId780" Type="http://schemas.openxmlformats.org/officeDocument/2006/relationships/hyperlink" Target="https://github.com/pytorch/pytorch/issues/24707" TargetMode="External"/><Relationship Id="rId1371" Type="http://schemas.openxmlformats.org/officeDocument/2006/relationships/hyperlink" Target="https://github.com/pytorch/pytorch/issues/41779" TargetMode="External"/><Relationship Id="rId1372" Type="http://schemas.openxmlformats.org/officeDocument/2006/relationships/hyperlink" Target="https://github.com/pytorch/pytorch/issues/47948" TargetMode="External"/><Relationship Id="rId1373" Type="http://schemas.openxmlformats.org/officeDocument/2006/relationships/hyperlink" Target="https://github.com/pytorch/pytorch/issues/48372" TargetMode="External"/><Relationship Id="rId301" Type="http://schemas.openxmlformats.org/officeDocument/2006/relationships/hyperlink" Target="https://github.com/pytorch/pytorch/issues/48114" TargetMode="External"/><Relationship Id="rId785" Type="http://schemas.openxmlformats.org/officeDocument/2006/relationships/hyperlink" Target="https://github.com/pytorch/pytorch/issues/33045" TargetMode="External"/><Relationship Id="rId1374" Type="http://schemas.openxmlformats.org/officeDocument/2006/relationships/hyperlink" Target="https://github.com/pytorch/pytorch/issues/46536" TargetMode="External"/><Relationship Id="rId300" Type="http://schemas.openxmlformats.org/officeDocument/2006/relationships/hyperlink" Target="https://github.com/pytorch/pytorch/issues/47462" TargetMode="External"/><Relationship Id="rId784" Type="http://schemas.openxmlformats.org/officeDocument/2006/relationships/hyperlink" Target="https://github.com/pytorch/pytorch/issues/33345" TargetMode="External"/><Relationship Id="rId1375" Type="http://schemas.openxmlformats.org/officeDocument/2006/relationships/hyperlink" Target="https://github.com/pytorch/pytorch/issues/48462" TargetMode="External"/><Relationship Id="rId783" Type="http://schemas.openxmlformats.org/officeDocument/2006/relationships/hyperlink" Target="https://github.com/pytorch/pytorch/issues/30775" TargetMode="External"/><Relationship Id="rId1376" Type="http://schemas.openxmlformats.org/officeDocument/2006/relationships/hyperlink" Target="https://github.com/pytorch/pytorch/issues/48304" TargetMode="External"/><Relationship Id="rId782" Type="http://schemas.openxmlformats.org/officeDocument/2006/relationships/hyperlink" Target="https://github.com/pytorch/pytorch/issues/31864" TargetMode="External"/><Relationship Id="rId1377" Type="http://schemas.openxmlformats.org/officeDocument/2006/relationships/hyperlink" Target="https://github.com/pytorch/pytorch/issues/48198" TargetMode="External"/><Relationship Id="rId1367" Type="http://schemas.openxmlformats.org/officeDocument/2006/relationships/hyperlink" Target="https://github.com/pytorch/pytorch/issues/45896" TargetMode="External"/><Relationship Id="rId1368" Type="http://schemas.openxmlformats.org/officeDocument/2006/relationships/hyperlink" Target="https://github.com/pytorch/pytorch/issues/47193" TargetMode="External"/><Relationship Id="rId1369" Type="http://schemas.openxmlformats.org/officeDocument/2006/relationships/hyperlink" Target="https://github.com/pytorch/pytorch/issues/47776" TargetMode="External"/><Relationship Id="rId778" Type="http://schemas.openxmlformats.org/officeDocument/2006/relationships/hyperlink" Target="https://github.com/pytorch/pytorch/issues/33480" TargetMode="External"/><Relationship Id="rId777" Type="http://schemas.openxmlformats.org/officeDocument/2006/relationships/hyperlink" Target="https://github.com/pytorch/pytorch/issues/22745" TargetMode="External"/><Relationship Id="rId776" Type="http://schemas.openxmlformats.org/officeDocument/2006/relationships/hyperlink" Target="https://github.com/pytorch/pytorch/issues/33801" TargetMode="External"/><Relationship Id="rId775" Type="http://schemas.openxmlformats.org/officeDocument/2006/relationships/hyperlink" Target="https://github.com/pytorch/pytorch/issues/23925" TargetMode="External"/><Relationship Id="rId779" Type="http://schemas.openxmlformats.org/officeDocument/2006/relationships/hyperlink" Target="https://github.com/pytorch/pytorch/issues/32289" TargetMode="External"/><Relationship Id="rId770" Type="http://schemas.openxmlformats.org/officeDocument/2006/relationships/hyperlink" Target="https://github.com/pytorch/pytorch/issues/33694" TargetMode="External"/><Relationship Id="rId1360" Type="http://schemas.openxmlformats.org/officeDocument/2006/relationships/hyperlink" Target="https://github.com/pytorch/pytorch/issues/48032" TargetMode="External"/><Relationship Id="rId1361" Type="http://schemas.openxmlformats.org/officeDocument/2006/relationships/hyperlink" Target="https://github.com/pytorch/pytorch/issues/46012" TargetMode="External"/><Relationship Id="rId1362" Type="http://schemas.openxmlformats.org/officeDocument/2006/relationships/hyperlink" Target="https://github.com/pytorch/pytorch/issues/48022" TargetMode="External"/><Relationship Id="rId774" Type="http://schemas.openxmlformats.org/officeDocument/2006/relationships/hyperlink" Target="https://github.com/pytorch/pytorch/issues/24668" TargetMode="External"/><Relationship Id="rId1363" Type="http://schemas.openxmlformats.org/officeDocument/2006/relationships/hyperlink" Target="https://github.com/pytorch/pytorch/issues/24553" TargetMode="External"/><Relationship Id="rId773" Type="http://schemas.openxmlformats.org/officeDocument/2006/relationships/hyperlink" Target="https://github.com/pytorch/pytorch/issues/33699" TargetMode="External"/><Relationship Id="rId1364" Type="http://schemas.openxmlformats.org/officeDocument/2006/relationships/hyperlink" Target="https://github.com/pytorch/pytorch/issues/24666" TargetMode="External"/><Relationship Id="rId772" Type="http://schemas.openxmlformats.org/officeDocument/2006/relationships/hyperlink" Target="https://github.com/pytorch/pytorch/issues/33698" TargetMode="External"/><Relationship Id="rId1365" Type="http://schemas.openxmlformats.org/officeDocument/2006/relationships/hyperlink" Target="https://github.com/pytorch/pytorch/issues/24552" TargetMode="External"/><Relationship Id="rId771" Type="http://schemas.openxmlformats.org/officeDocument/2006/relationships/hyperlink" Target="https://github.com/pytorch/pytorch/issues/24520" TargetMode="External"/><Relationship Id="rId1366" Type="http://schemas.openxmlformats.org/officeDocument/2006/relationships/hyperlink" Target="https://github.com/pytorch/pytorch/issues/24779" TargetMode="External"/><Relationship Id="rId327" Type="http://schemas.openxmlformats.org/officeDocument/2006/relationships/hyperlink" Target="https://github.com/pytorch/pytorch/issues/53456" TargetMode="External"/><Relationship Id="rId326" Type="http://schemas.openxmlformats.org/officeDocument/2006/relationships/hyperlink" Target="https://github.com/pytorch/pytorch/issues/51621" TargetMode="External"/><Relationship Id="rId325" Type="http://schemas.openxmlformats.org/officeDocument/2006/relationships/hyperlink" Target="https://github.com/pytorch/pytorch/issues/53366" TargetMode="External"/><Relationship Id="rId324" Type="http://schemas.openxmlformats.org/officeDocument/2006/relationships/hyperlink" Target="https://github.com/pytorch/pytorch/issues/52822" TargetMode="External"/><Relationship Id="rId329" Type="http://schemas.openxmlformats.org/officeDocument/2006/relationships/hyperlink" Target="https://github.com/pytorch/pytorch/issues/53146" TargetMode="External"/><Relationship Id="rId1390" Type="http://schemas.openxmlformats.org/officeDocument/2006/relationships/hyperlink" Target="https://github.com/pytorch/pytorch/issues/43455" TargetMode="External"/><Relationship Id="rId328" Type="http://schemas.openxmlformats.org/officeDocument/2006/relationships/hyperlink" Target="https://github.com/pytorch/pytorch/issues/51108" TargetMode="External"/><Relationship Id="rId1391" Type="http://schemas.openxmlformats.org/officeDocument/2006/relationships/hyperlink" Target="https://github.com/pytorch/pytorch/issues/43837" TargetMode="External"/><Relationship Id="rId1392" Type="http://schemas.openxmlformats.org/officeDocument/2006/relationships/hyperlink" Target="https://github.com/pytorch/pytorch/issues/48716" TargetMode="External"/><Relationship Id="rId1393" Type="http://schemas.openxmlformats.org/officeDocument/2006/relationships/hyperlink" Target="https://github.com/pytorch/pytorch/issues/46743" TargetMode="External"/><Relationship Id="rId1394" Type="http://schemas.openxmlformats.org/officeDocument/2006/relationships/hyperlink" Target="https://github.com/pytorch/pytorch/issues/45746" TargetMode="External"/><Relationship Id="rId1395" Type="http://schemas.openxmlformats.org/officeDocument/2006/relationships/hyperlink" Target="https://github.com/pytorch/pytorch/issues/42115" TargetMode="External"/><Relationship Id="rId323" Type="http://schemas.openxmlformats.org/officeDocument/2006/relationships/hyperlink" Target="https://github.com/pytorch/pytorch/issues/53518" TargetMode="External"/><Relationship Id="rId1396" Type="http://schemas.openxmlformats.org/officeDocument/2006/relationships/hyperlink" Target="https://github.com/pytorch/pytorch/issues/48764" TargetMode="External"/><Relationship Id="rId322" Type="http://schemas.openxmlformats.org/officeDocument/2006/relationships/hyperlink" Target="https://github.com/pytorch/pytorch/issues/52375" TargetMode="External"/><Relationship Id="rId1397" Type="http://schemas.openxmlformats.org/officeDocument/2006/relationships/hyperlink" Target="https://github.com/pytorch/pytorch/issues/43665" TargetMode="External"/><Relationship Id="rId321" Type="http://schemas.openxmlformats.org/officeDocument/2006/relationships/hyperlink" Target="https://github.com/pytorch/pytorch/issues/44378" TargetMode="External"/><Relationship Id="rId1398" Type="http://schemas.openxmlformats.org/officeDocument/2006/relationships/hyperlink" Target="https://github.com/pytorch/pytorch/issues/48527" TargetMode="External"/><Relationship Id="rId320" Type="http://schemas.openxmlformats.org/officeDocument/2006/relationships/hyperlink" Target="https://github.com/pytorch/pytorch/issues/48595" TargetMode="External"/><Relationship Id="rId1399" Type="http://schemas.openxmlformats.org/officeDocument/2006/relationships/hyperlink" Target="https://github.com/pytorch/pytorch/issues/37141" TargetMode="External"/><Relationship Id="rId1389" Type="http://schemas.openxmlformats.org/officeDocument/2006/relationships/hyperlink" Target="https://github.com/pytorch/pytorch/issues/48165" TargetMode="External"/><Relationship Id="rId316" Type="http://schemas.openxmlformats.org/officeDocument/2006/relationships/hyperlink" Target="https://github.com/pytorch/pytorch/issues/52146" TargetMode="External"/><Relationship Id="rId315" Type="http://schemas.openxmlformats.org/officeDocument/2006/relationships/hyperlink" Target="https://github.com/pytorch/pytorch/issues/52455" TargetMode="External"/><Relationship Id="rId799" Type="http://schemas.openxmlformats.org/officeDocument/2006/relationships/hyperlink" Target="https://github.com/pytorch/pytorch/issues/33143" TargetMode="External"/><Relationship Id="rId314" Type="http://schemas.openxmlformats.org/officeDocument/2006/relationships/hyperlink" Target="https://github.com/pytorch/pytorch/issues/37874" TargetMode="External"/><Relationship Id="rId798" Type="http://schemas.openxmlformats.org/officeDocument/2006/relationships/hyperlink" Target="https://github.com/pytorch/pytorch/issues/34206" TargetMode="External"/><Relationship Id="rId313" Type="http://schemas.openxmlformats.org/officeDocument/2006/relationships/hyperlink" Target="https://github.com/pytorch/pytorch/issues/39502" TargetMode="External"/><Relationship Id="rId797" Type="http://schemas.openxmlformats.org/officeDocument/2006/relationships/hyperlink" Target="https://github.com/pytorch/pytorch/issues/34371" TargetMode="External"/><Relationship Id="rId319" Type="http://schemas.openxmlformats.org/officeDocument/2006/relationships/hyperlink" Target="https://github.com/pytorch/pytorch/issues/52843" TargetMode="External"/><Relationship Id="rId318" Type="http://schemas.openxmlformats.org/officeDocument/2006/relationships/hyperlink" Target="https://github.com/pytorch/pytorch/issues/48228" TargetMode="External"/><Relationship Id="rId317" Type="http://schemas.openxmlformats.org/officeDocument/2006/relationships/hyperlink" Target="https://github.com/pytorch/pytorch/issues/52463" TargetMode="External"/><Relationship Id="rId1380" Type="http://schemas.openxmlformats.org/officeDocument/2006/relationships/hyperlink" Target="https://github.com/pytorch/pytorch/issues/37516" TargetMode="External"/><Relationship Id="rId792" Type="http://schemas.openxmlformats.org/officeDocument/2006/relationships/hyperlink" Target="https://github.com/pytorch/pytorch/issues/33812" TargetMode="External"/><Relationship Id="rId1381" Type="http://schemas.openxmlformats.org/officeDocument/2006/relationships/hyperlink" Target="https://github.com/pytorch/pytorch/issues/48393" TargetMode="External"/><Relationship Id="rId791" Type="http://schemas.openxmlformats.org/officeDocument/2006/relationships/hyperlink" Target="https://github.com/pytorch/pytorch/issues/27644" TargetMode="External"/><Relationship Id="rId1382" Type="http://schemas.openxmlformats.org/officeDocument/2006/relationships/hyperlink" Target="https://github.com/pytorch/pytorch/issues/43342" TargetMode="External"/><Relationship Id="rId790" Type="http://schemas.openxmlformats.org/officeDocument/2006/relationships/hyperlink" Target="https://github.com/pytorch/pytorch/issues/34029" TargetMode="External"/><Relationship Id="rId1383" Type="http://schemas.openxmlformats.org/officeDocument/2006/relationships/hyperlink" Target="https://github.com/pytorch/pytorch/issues/48299" TargetMode="External"/><Relationship Id="rId1384" Type="http://schemas.openxmlformats.org/officeDocument/2006/relationships/hyperlink" Target="https://github.com/pytorch/pytorch/issues/24565" TargetMode="External"/><Relationship Id="rId312" Type="http://schemas.openxmlformats.org/officeDocument/2006/relationships/hyperlink" Target="https://github.com/pytorch/pytorch/issues/44365" TargetMode="External"/><Relationship Id="rId796" Type="http://schemas.openxmlformats.org/officeDocument/2006/relationships/hyperlink" Target="https://github.com/pytorch/pytorch/issues/33757" TargetMode="External"/><Relationship Id="rId1385" Type="http://schemas.openxmlformats.org/officeDocument/2006/relationships/hyperlink" Target="https://github.com/pytorch/pytorch/issues/48189" TargetMode="External"/><Relationship Id="rId311" Type="http://schemas.openxmlformats.org/officeDocument/2006/relationships/hyperlink" Target="https://github.com/pytorch/pytorch/issues/49928" TargetMode="External"/><Relationship Id="rId795" Type="http://schemas.openxmlformats.org/officeDocument/2006/relationships/hyperlink" Target="https://github.com/pytorch/pytorch/issues/32414" TargetMode="External"/><Relationship Id="rId1386" Type="http://schemas.openxmlformats.org/officeDocument/2006/relationships/hyperlink" Target="https://github.com/pytorch/pytorch/issues/48617" TargetMode="External"/><Relationship Id="rId310" Type="http://schemas.openxmlformats.org/officeDocument/2006/relationships/hyperlink" Target="https://github.com/pytorch/pytorch/issues/48831" TargetMode="External"/><Relationship Id="rId794" Type="http://schemas.openxmlformats.org/officeDocument/2006/relationships/hyperlink" Target="https://github.com/pytorch/pytorch/issues/25845" TargetMode="External"/><Relationship Id="rId1387" Type="http://schemas.openxmlformats.org/officeDocument/2006/relationships/hyperlink" Target="https://github.com/pytorch/pytorch/issues/48709" TargetMode="External"/><Relationship Id="rId793" Type="http://schemas.openxmlformats.org/officeDocument/2006/relationships/hyperlink" Target="https://github.com/pytorch/pytorch/issues/31336" TargetMode="External"/><Relationship Id="rId1388" Type="http://schemas.openxmlformats.org/officeDocument/2006/relationships/hyperlink" Target="https://github.com/pytorch/pytorch/issues/44206" TargetMode="External"/><Relationship Id="rId297" Type="http://schemas.openxmlformats.org/officeDocument/2006/relationships/hyperlink" Target="https://github.com/pytorch/pytorch/issues/49219" TargetMode="External"/><Relationship Id="rId296" Type="http://schemas.openxmlformats.org/officeDocument/2006/relationships/hyperlink" Target="https://github.com/pytorch/pytorch/issues/47441" TargetMode="External"/><Relationship Id="rId295" Type="http://schemas.openxmlformats.org/officeDocument/2006/relationships/hyperlink" Target="https://github.com/pytorch/pytorch/issues/48874" TargetMode="External"/><Relationship Id="rId294" Type="http://schemas.openxmlformats.org/officeDocument/2006/relationships/hyperlink" Target="https://github.com/pytorch/pytorch/issues/48835" TargetMode="External"/><Relationship Id="rId299" Type="http://schemas.openxmlformats.org/officeDocument/2006/relationships/hyperlink" Target="https://github.com/pytorch/pytorch/issues/48352" TargetMode="External"/><Relationship Id="rId298" Type="http://schemas.openxmlformats.org/officeDocument/2006/relationships/hyperlink" Target="https://github.com/pytorch/pytorch/issues/49010" TargetMode="External"/><Relationship Id="rId271" Type="http://schemas.openxmlformats.org/officeDocument/2006/relationships/hyperlink" Target="https://github.com/pytorch/pytorch/issues/44219" TargetMode="External"/><Relationship Id="rId270" Type="http://schemas.openxmlformats.org/officeDocument/2006/relationships/hyperlink" Target="https://github.com/pytorch/pytorch/issues/44384" TargetMode="External"/><Relationship Id="rId269" Type="http://schemas.openxmlformats.org/officeDocument/2006/relationships/hyperlink" Target="https://github.com/pytorch/pytorch/issues/43918" TargetMode="External"/><Relationship Id="rId264" Type="http://schemas.openxmlformats.org/officeDocument/2006/relationships/hyperlink" Target="https://github.com/pytorch/pytorch/issues/42242" TargetMode="External"/><Relationship Id="rId263" Type="http://schemas.openxmlformats.org/officeDocument/2006/relationships/hyperlink" Target="https://github.com/pytorch/pytorch/issues/19227" TargetMode="External"/><Relationship Id="rId262" Type="http://schemas.openxmlformats.org/officeDocument/2006/relationships/hyperlink" Target="https://github.com/pytorch/pytorch/issues/32530" TargetMode="External"/><Relationship Id="rId261" Type="http://schemas.openxmlformats.org/officeDocument/2006/relationships/hyperlink" Target="https://github.com/pytorch/pytorch/issues/40640" TargetMode="External"/><Relationship Id="rId268" Type="http://schemas.openxmlformats.org/officeDocument/2006/relationships/hyperlink" Target="https://github.com/pytorch/pytorch/issues/43414" TargetMode="External"/><Relationship Id="rId267" Type="http://schemas.openxmlformats.org/officeDocument/2006/relationships/hyperlink" Target="https://github.com/pytorch/pytorch/issues/42292" TargetMode="External"/><Relationship Id="rId266" Type="http://schemas.openxmlformats.org/officeDocument/2006/relationships/hyperlink" Target="https://github.com/pytorch/pytorch/issues/41842" TargetMode="External"/><Relationship Id="rId265" Type="http://schemas.openxmlformats.org/officeDocument/2006/relationships/hyperlink" Target="https://github.com/pytorch/pytorch/issues/28361" TargetMode="External"/><Relationship Id="rId260" Type="http://schemas.openxmlformats.org/officeDocument/2006/relationships/hyperlink" Target="https://github.com/pytorch/pytorch/issues/38716" TargetMode="External"/><Relationship Id="rId259" Type="http://schemas.openxmlformats.org/officeDocument/2006/relationships/hyperlink" Target="https://github.com/pytorch/pytorch/issues/40083" TargetMode="External"/><Relationship Id="rId258" Type="http://schemas.openxmlformats.org/officeDocument/2006/relationships/hyperlink" Target="https://github.com/pytorch/pytorch/issues/40118" TargetMode="External"/><Relationship Id="rId253" Type="http://schemas.openxmlformats.org/officeDocument/2006/relationships/hyperlink" Target="https://github.com/pytorch/pytorch/issues/38322" TargetMode="External"/><Relationship Id="rId252" Type="http://schemas.openxmlformats.org/officeDocument/2006/relationships/hyperlink" Target="https://github.com/pytorch/pytorch/issues/32079" TargetMode="External"/><Relationship Id="rId251" Type="http://schemas.openxmlformats.org/officeDocument/2006/relationships/hyperlink" Target="https://github.com/pytorch/pytorch/issues/38024" TargetMode="External"/><Relationship Id="rId250" Type="http://schemas.openxmlformats.org/officeDocument/2006/relationships/hyperlink" Target="https://github.com/pytorch/pytorch/issues/37736" TargetMode="External"/><Relationship Id="rId257" Type="http://schemas.openxmlformats.org/officeDocument/2006/relationships/hyperlink" Target="https://github.com/pytorch/pytorch/issues/40046" TargetMode="External"/><Relationship Id="rId256" Type="http://schemas.openxmlformats.org/officeDocument/2006/relationships/hyperlink" Target="https://github.com/pytorch/pytorch/issues/39461" TargetMode="External"/><Relationship Id="rId255" Type="http://schemas.openxmlformats.org/officeDocument/2006/relationships/hyperlink" Target="https://github.com/pytorch/pytorch/issues/36176" TargetMode="External"/><Relationship Id="rId254" Type="http://schemas.openxmlformats.org/officeDocument/2006/relationships/hyperlink" Target="https://github.com/pytorch/pytorch/issues/38479" TargetMode="External"/><Relationship Id="rId293" Type="http://schemas.openxmlformats.org/officeDocument/2006/relationships/hyperlink" Target="https://github.com/pytorch/pytorch/issues/48666" TargetMode="External"/><Relationship Id="rId292" Type="http://schemas.openxmlformats.org/officeDocument/2006/relationships/hyperlink" Target="https://github.com/pytorch/pytorch/issues/48087" TargetMode="External"/><Relationship Id="rId291" Type="http://schemas.openxmlformats.org/officeDocument/2006/relationships/hyperlink" Target="https://github.com/pytorch/pytorch/issues/47851" TargetMode="External"/><Relationship Id="rId290" Type="http://schemas.openxmlformats.org/officeDocument/2006/relationships/hyperlink" Target="https://github.com/pytorch/pytorch/issues/47629" TargetMode="External"/><Relationship Id="rId286" Type="http://schemas.openxmlformats.org/officeDocument/2006/relationships/hyperlink" Target="https://github.com/pytorch/pytorch/issues/47007" TargetMode="External"/><Relationship Id="rId285" Type="http://schemas.openxmlformats.org/officeDocument/2006/relationships/hyperlink" Target="https://github.com/pytorch/pytorch/issues/45357" TargetMode="External"/><Relationship Id="rId284" Type="http://schemas.openxmlformats.org/officeDocument/2006/relationships/hyperlink" Target="https://github.com/pytorch/pytorch/issues/46985" TargetMode="External"/><Relationship Id="rId283" Type="http://schemas.openxmlformats.org/officeDocument/2006/relationships/hyperlink" Target="https://github.com/pytorch/pytorch/issues/46757" TargetMode="External"/><Relationship Id="rId289" Type="http://schemas.openxmlformats.org/officeDocument/2006/relationships/hyperlink" Target="https://github.com/pytorch/pytorch/issues/47292" TargetMode="External"/><Relationship Id="rId288" Type="http://schemas.openxmlformats.org/officeDocument/2006/relationships/hyperlink" Target="https://github.com/pytorch/pytorch/issues/47449" TargetMode="External"/><Relationship Id="rId287" Type="http://schemas.openxmlformats.org/officeDocument/2006/relationships/hyperlink" Target="https://github.com/pytorch/pytorch/issues/47352" TargetMode="External"/><Relationship Id="rId282" Type="http://schemas.openxmlformats.org/officeDocument/2006/relationships/hyperlink" Target="https://github.com/pytorch/pytorch/issues/46255" TargetMode="External"/><Relationship Id="rId281" Type="http://schemas.openxmlformats.org/officeDocument/2006/relationships/hyperlink" Target="https://github.com/pytorch/pytorch/issues/31690" TargetMode="External"/><Relationship Id="rId280" Type="http://schemas.openxmlformats.org/officeDocument/2006/relationships/hyperlink" Target="https://github.com/pytorch/pytorch/issues/46557" TargetMode="External"/><Relationship Id="rId275" Type="http://schemas.openxmlformats.org/officeDocument/2006/relationships/hyperlink" Target="https://github.com/pytorch/pytorch/issues/42942" TargetMode="External"/><Relationship Id="rId274" Type="http://schemas.openxmlformats.org/officeDocument/2006/relationships/hyperlink" Target="https://github.com/pytorch/pytorch/issues/45274" TargetMode="External"/><Relationship Id="rId273" Type="http://schemas.openxmlformats.org/officeDocument/2006/relationships/hyperlink" Target="https://github.com/pytorch/pytorch/issues/45061" TargetMode="External"/><Relationship Id="rId272" Type="http://schemas.openxmlformats.org/officeDocument/2006/relationships/hyperlink" Target="https://github.com/pytorch/pytorch/issues/42265" TargetMode="External"/><Relationship Id="rId279" Type="http://schemas.openxmlformats.org/officeDocument/2006/relationships/hyperlink" Target="https://github.com/pytorch/pytorch/issues/46561" TargetMode="External"/><Relationship Id="rId278" Type="http://schemas.openxmlformats.org/officeDocument/2006/relationships/hyperlink" Target="https://github.com/pytorch/pytorch/issues/45385" TargetMode="External"/><Relationship Id="rId277" Type="http://schemas.openxmlformats.org/officeDocument/2006/relationships/hyperlink" Target="https://github.com/pytorch/pytorch/issues/46312" TargetMode="External"/><Relationship Id="rId276" Type="http://schemas.openxmlformats.org/officeDocument/2006/relationships/hyperlink" Target="https://github.com/pytorch/pytorch/issues/46020" TargetMode="External"/><Relationship Id="rId1851" Type="http://schemas.openxmlformats.org/officeDocument/2006/relationships/hyperlink" Target="https://github.com/pytorch/pytorch/issues/45497" TargetMode="External"/><Relationship Id="rId1852" Type="http://schemas.openxmlformats.org/officeDocument/2006/relationships/hyperlink" Target="https://github.com/pytorch/pytorch/issues/24572" TargetMode="External"/><Relationship Id="rId1853" Type="http://schemas.openxmlformats.org/officeDocument/2006/relationships/hyperlink" Target="https://github.com/pytorch/pytorch/issues/24571" TargetMode="External"/><Relationship Id="rId1854" Type="http://schemas.openxmlformats.org/officeDocument/2006/relationships/hyperlink" Target="https://github.com/pytorch/pytorch/issues/24591" TargetMode="External"/><Relationship Id="rId1855" Type="http://schemas.openxmlformats.org/officeDocument/2006/relationships/hyperlink" Target="https://github.com/pytorch/pytorch/issues/24590" TargetMode="External"/><Relationship Id="rId1856" Type="http://schemas.openxmlformats.org/officeDocument/2006/relationships/hyperlink" Target="https://github.com/pytorch/pytorch/issues/60591" TargetMode="External"/><Relationship Id="rId1857" Type="http://schemas.openxmlformats.org/officeDocument/2006/relationships/hyperlink" Target="https://github.com/pytorch/pytorch/issues/60865" TargetMode="External"/><Relationship Id="rId1858" Type="http://schemas.openxmlformats.org/officeDocument/2006/relationships/hyperlink" Target="https://github.com/pytorch/pytorch/issues/44770" TargetMode="External"/><Relationship Id="rId1859" Type="http://schemas.openxmlformats.org/officeDocument/2006/relationships/hyperlink" Target="https://github.com/pytorch/pytorch/issues/60443" TargetMode="External"/><Relationship Id="rId1850" Type="http://schemas.openxmlformats.org/officeDocument/2006/relationships/hyperlink" Target="https://github.com/pytorch/pytorch/issues/61011" TargetMode="External"/><Relationship Id="rId1840" Type="http://schemas.openxmlformats.org/officeDocument/2006/relationships/hyperlink" Target="https://github.com/pytorch/pytorch/issues/59144" TargetMode="External"/><Relationship Id="rId1841" Type="http://schemas.openxmlformats.org/officeDocument/2006/relationships/hyperlink" Target="https://github.com/pytorch/pytorch/issues/60578" TargetMode="External"/><Relationship Id="rId1842" Type="http://schemas.openxmlformats.org/officeDocument/2006/relationships/hyperlink" Target="https://github.com/pytorch/pytorch/issues/60856" TargetMode="External"/><Relationship Id="rId1843" Type="http://schemas.openxmlformats.org/officeDocument/2006/relationships/hyperlink" Target="https://github.com/pytorch/pytorch/issues/60060" TargetMode="External"/><Relationship Id="rId1844" Type="http://schemas.openxmlformats.org/officeDocument/2006/relationships/hyperlink" Target="https://github.com/pytorch/pytorch/issues/59166" TargetMode="External"/><Relationship Id="rId1845" Type="http://schemas.openxmlformats.org/officeDocument/2006/relationships/hyperlink" Target="https://github.com/pytorch/pytorch/issues/59885" TargetMode="External"/><Relationship Id="rId1846" Type="http://schemas.openxmlformats.org/officeDocument/2006/relationships/hyperlink" Target="https://github.com/pytorch/pytorch/issues/25927" TargetMode="External"/><Relationship Id="rId1847" Type="http://schemas.openxmlformats.org/officeDocument/2006/relationships/hyperlink" Target="https://github.com/pytorch/pytorch/issues/59379" TargetMode="External"/><Relationship Id="rId1848" Type="http://schemas.openxmlformats.org/officeDocument/2006/relationships/hyperlink" Target="https://github.com/pytorch/pytorch/issues/54064" TargetMode="External"/><Relationship Id="rId1849" Type="http://schemas.openxmlformats.org/officeDocument/2006/relationships/hyperlink" Target="https://github.com/pytorch/pytorch/issues/60841" TargetMode="External"/><Relationship Id="rId1873" Type="http://schemas.openxmlformats.org/officeDocument/2006/relationships/hyperlink" Target="https://github.com/pytorch/pytorch/issues/60981" TargetMode="External"/><Relationship Id="rId1874" Type="http://schemas.openxmlformats.org/officeDocument/2006/relationships/hyperlink" Target="https://github.com/pytorch/pytorch/issues/61994" TargetMode="External"/><Relationship Id="rId1875" Type="http://schemas.openxmlformats.org/officeDocument/2006/relationships/hyperlink" Target="https://github.com/pytorch/pytorch/issues/60533" TargetMode="External"/><Relationship Id="rId1876" Type="http://schemas.openxmlformats.org/officeDocument/2006/relationships/hyperlink" Target="https://github.com/pytorch/pytorch/issues/60691" TargetMode="External"/><Relationship Id="rId1877" Type="http://schemas.openxmlformats.org/officeDocument/2006/relationships/hyperlink" Target="https://github.com/pytorch/pytorch/issues/61580" TargetMode="External"/><Relationship Id="rId1878" Type="http://schemas.openxmlformats.org/officeDocument/2006/relationships/hyperlink" Target="https://github.com/pytorch/pytorch/issues/60910" TargetMode="External"/><Relationship Id="rId1879" Type="http://schemas.openxmlformats.org/officeDocument/2006/relationships/hyperlink" Target="https://github.com/pytorch/pytorch/issues/33412" TargetMode="External"/><Relationship Id="rId1870" Type="http://schemas.openxmlformats.org/officeDocument/2006/relationships/hyperlink" Target="https://github.com/pytorch/pytorch/issues/58816" TargetMode="External"/><Relationship Id="rId1871" Type="http://schemas.openxmlformats.org/officeDocument/2006/relationships/hyperlink" Target="https://github.com/pytorch/pytorch/issues/61571" TargetMode="External"/><Relationship Id="rId1872" Type="http://schemas.openxmlformats.org/officeDocument/2006/relationships/hyperlink" Target="https://github.com/pytorch/pytorch/issues/57352" TargetMode="External"/><Relationship Id="rId1862" Type="http://schemas.openxmlformats.org/officeDocument/2006/relationships/hyperlink" Target="https://github.com/pytorch/pytorch/issues/61248" TargetMode="External"/><Relationship Id="rId1863" Type="http://schemas.openxmlformats.org/officeDocument/2006/relationships/hyperlink" Target="https://github.com/pytorch/pytorch/issues/59887" TargetMode="External"/><Relationship Id="rId1864" Type="http://schemas.openxmlformats.org/officeDocument/2006/relationships/hyperlink" Target="https://github.com/pytorch/pytorch/issues/61036" TargetMode="External"/><Relationship Id="rId1865" Type="http://schemas.openxmlformats.org/officeDocument/2006/relationships/hyperlink" Target="https://github.com/pytorch/pytorch/issues/61575" TargetMode="External"/><Relationship Id="rId1866" Type="http://schemas.openxmlformats.org/officeDocument/2006/relationships/hyperlink" Target="https://github.com/pytorch/pytorch/issues/61242" TargetMode="External"/><Relationship Id="rId1867" Type="http://schemas.openxmlformats.org/officeDocument/2006/relationships/hyperlink" Target="https://github.com/pytorch/pytorch/issues/61682" TargetMode="External"/><Relationship Id="rId1868" Type="http://schemas.openxmlformats.org/officeDocument/2006/relationships/hyperlink" Target="https://github.com/pytorch/pytorch/issues/61412" TargetMode="External"/><Relationship Id="rId1869" Type="http://schemas.openxmlformats.org/officeDocument/2006/relationships/hyperlink" Target="https://github.com/pytorch/pytorch/issues/59846" TargetMode="External"/><Relationship Id="rId1860" Type="http://schemas.openxmlformats.org/officeDocument/2006/relationships/hyperlink" Target="https://github.com/pytorch/pytorch/issues/58354" TargetMode="External"/><Relationship Id="rId1861" Type="http://schemas.openxmlformats.org/officeDocument/2006/relationships/hyperlink" Target="https://github.com/pytorch/pytorch/issues/60137" TargetMode="External"/><Relationship Id="rId1810" Type="http://schemas.openxmlformats.org/officeDocument/2006/relationships/hyperlink" Target="https://github.com/pytorch/pytorch/issues/59332" TargetMode="External"/><Relationship Id="rId1811" Type="http://schemas.openxmlformats.org/officeDocument/2006/relationships/hyperlink" Target="https://github.com/pytorch/pytorch/issues/27655" TargetMode="External"/><Relationship Id="rId1812" Type="http://schemas.openxmlformats.org/officeDocument/2006/relationships/hyperlink" Target="https://github.com/pytorch/pytorch/issues/58739" TargetMode="External"/><Relationship Id="rId1813" Type="http://schemas.openxmlformats.org/officeDocument/2006/relationships/hyperlink" Target="https://github.com/pytorch/pytorch/issues/59514" TargetMode="External"/><Relationship Id="rId1814" Type="http://schemas.openxmlformats.org/officeDocument/2006/relationships/hyperlink" Target="https://github.com/pytorch/pytorch/issues/47061" TargetMode="External"/><Relationship Id="rId1815" Type="http://schemas.openxmlformats.org/officeDocument/2006/relationships/hyperlink" Target="https://github.com/pytorch/pytorch/issues/48552" TargetMode="External"/><Relationship Id="rId1816" Type="http://schemas.openxmlformats.org/officeDocument/2006/relationships/hyperlink" Target="https://github.com/pytorch/pytorch/issues/24609" TargetMode="External"/><Relationship Id="rId1817" Type="http://schemas.openxmlformats.org/officeDocument/2006/relationships/hyperlink" Target="https://github.com/pytorch/pytorch/issues/33909" TargetMode="External"/><Relationship Id="rId1818" Type="http://schemas.openxmlformats.org/officeDocument/2006/relationships/hyperlink" Target="https://github.com/pytorch/pytorch/issues/58988" TargetMode="External"/><Relationship Id="rId1819" Type="http://schemas.openxmlformats.org/officeDocument/2006/relationships/hyperlink" Target="https://github.com/pytorch/pytorch/issues/56176" TargetMode="External"/><Relationship Id="rId1800" Type="http://schemas.openxmlformats.org/officeDocument/2006/relationships/hyperlink" Target="https://github.com/pytorch/pytorch/issues/59828" TargetMode="External"/><Relationship Id="rId1801" Type="http://schemas.openxmlformats.org/officeDocument/2006/relationships/hyperlink" Target="https://github.com/pytorch/pytorch/issues/52261" TargetMode="External"/><Relationship Id="rId1802" Type="http://schemas.openxmlformats.org/officeDocument/2006/relationships/hyperlink" Target="https://github.com/pytorch/pytorch/issues/59718" TargetMode="External"/><Relationship Id="rId1803" Type="http://schemas.openxmlformats.org/officeDocument/2006/relationships/hyperlink" Target="https://github.com/pytorch/pytorch/issues/60016" TargetMode="External"/><Relationship Id="rId1804" Type="http://schemas.openxmlformats.org/officeDocument/2006/relationships/hyperlink" Target="https://github.com/pytorch/pytorch/issues/24618" TargetMode="External"/><Relationship Id="rId1805" Type="http://schemas.openxmlformats.org/officeDocument/2006/relationships/hyperlink" Target="https://github.com/pytorch/pytorch/issues/45834" TargetMode="External"/><Relationship Id="rId1806" Type="http://schemas.openxmlformats.org/officeDocument/2006/relationships/hyperlink" Target="https://github.com/pytorch/pytorch/issues/60193" TargetMode="External"/><Relationship Id="rId1807" Type="http://schemas.openxmlformats.org/officeDocument/2006/relationships/hyperlink" Target="https://github.com/pytorch/pytorch/issues/60192" TargetMode="External"/><Relationship Id="rId1808" Type="http://schemas.openxmlformats.org/officeDocument/2006/relationships/hyperlink" Target="https://github.com/pytorch/pytorch/issues/59512" TargetMode="External"/><Relationship Id="rId1809" Type="http://schemas.openxmlformats.org/officeDocument/2006/relationships/hyperlink" Target="https://github.com/pytorch/pytorch/issues/56873" TargetMode="External"/><Relationship Id="rId1830" Type="http://schemas.openxmlformats.org/officeDocument/2006/relationships/hyperlink" Target="https://github.com/pytorch/pytorch/issues/24712" TargetMode="External"/><Relationship Id="rId1831" Type="http://schemas.openxmlformats.org/officeDocument/2006/relationships/hyperlink" Target="https://github.com/pytorch/pytorch/issues/24770" TargetMode="External"/><Relationship Id="rId1832" Type="http://schemas.openxmlformats.org/officeDocument/2006/relationships/hyperlink" Target="https://github.com/pytorch/pytorch/issues/24510" TargetMode="External"/><Relationship Id="rId1833" Type="http://schemas.openxmlformats.org/officeDocument/2006/relationships/hyperlink" Target="https://github.com/pytorch/pytorch/issues/60570" TargetMode="External"/><Relationship Id="rId1834" Type="http://schemas.openxmlformats.org/officeDocument/2006/relationships/hyperlink" Target="https://github.com/pytorch/pytorch/issues/24637" TargetMode="External"/><Relationship Id="rId1835" Type="http://schemas.openxmlformats.org/officeDocument/2006/relationships/hyperlink" Target="https://github.com/pytorch/pytorch/issues/60351" TargetMode="External"/><Relationship Id="rId1836" Type="http://schemas.openxmlformats.org/officeDocument/2006/relationships/hyperlink" Target="https://github.com/pytorch/pytorch/issues/60268" TargetMode="External"/><Relationship Id="rId1837" Type="http://schemas.openxmlformats.org/officeDocument/2006/relationships/hyperlink" Target="https://github.com/pytorch/pytorch/issues/59765" TargetMode="External"/><Relationship Id="rId1838" Type="http://schemas.openxmlformats.org/officeDocument/2006/relationships/hyperlink" Target="https://github.com/pytorch/pytorch/issues/60722" TargetMode="External"/><Relationship Id="rId1839" Type="http://schemas.openxmlformats.org/officeDocument/2006/relationships/hyperlink" Target="https://github.com/pytorch/pytorch/issues/60181" TargetMode="External"/><Relationship Id="rId1820" Type="http://schemas.openxmlformats.org/officeDocument/2006/relationships/hyperlink" Target="https://github.com/pytorch/pytorch/issues/60455" TargetMode="External"/><Relationship Id="rId1821" Type="http://schemas.openxmlformats.org/officeDocument/2006/relationships/hyperlink" Target="https://github.com/pytorch/pytorch/issues/56036" TargetMode="External"/><Relationship Id="rId1822" Type="http://schemas.openxmlformats.org/officeDocument/2006/relationships/hyperlink" Target="https://github.com/pytorch/pytorch/issues/56130" TargetMode="External"/><Relationship Id="rId1823" Type="http://schemas.openxmlformats.org/officeDocument/2006/relationships/hyperlink" Target="https://github.com/pytorch/pytorch/issues/59844" TargetMode="External"/><Relationship Id="rId1824" Type="http://schemas.openxmlformats.org/officeDocument/2006/relationships/hyperlink" Target="https://github.com/pytorch/pytorch/issues/60259" TargetMode="External"/><Relationship Id="rId1825" Type="http://schemas.openxmlformats.org/officeDocument/2006/relationships/hyperlink" Target="https://github.com/pytorch/pytorch/issues/60000" TargetMode="External"/><Relationship Id="rId1826" Type="http://schemas.openxmlformats.org/officeDocument/2006/relationships/hyperlink" Target="https://github.com/pytorch/pytorch/issues/60176" TargetMode="External"/><Relationship Id="rId1827" Type="http://schemas.openxmlformats.org/officeDocument/2006/relationships/hyperlink" Target="https://github.com/pytorch/pytorch/issues/24610" TargetMode="External"/><Relationship Id="rId1828" Type="http://schemas.openxmlformats.org/officeDocument/2006/relationships/hyperlink" Target="https://github.com/pytorch/pytorch/issues/56581" TargetMode="External"/><Relationship Id="rId1829" Type="http://schemas.openxmlformats.org/officeDocument/2006/relationships/hyperlink" Target="https://github.com/pytorch/pytorch/issues/60563" TargetMode="External"/><Relationship Id="rId1455" Type="http://schemas.openxmlformats.org/officeDocument/2006/relationships/hyperlink" Target="https://github.com/pytorch/pytorch/issues/49656" TargetMode="External"/><Relationship Id="rId1456" Type="http://schemas.openxmlformats.org/officeDocument/2006/relationships/hyperlink" Target="https://github.com/pytorch/pytorch/issues/42271" TargetMode="External"/><Relationship Id="rId1457" Type="http://schemas.openxmlformats.org/officeDocument/2006/relationships/hyperlink" Target="https://github.com/pytorch/pytorch/issues/46391" TargetMode="External"/><Relationship Id="rId1458" Type="http://schemas.openxmlformats.org/officeDocument/2006/relationships/hyperlink" Target="https://github.com/pytorch/pytorch/issues/48324" TargetMode="External"/><Relationship Id="rId1459" Type="http://schemas.openxmlformats.org/officeDocument/2006/relationships/hyperlink" Target="https://github.com/pytorch/pytorch/issues/49704" TargetMode="External"/><Relationship Id="rId629" Type="http://schemas.openxmlformats.org/officeDocument/2006/relationships/hyperlink" Target="https://github.com/pytorch/pytorch/issues/24080" TargetMode="External"/><Relationship Id="rId624" Type="http://schemas.openxmlformats.org/officeDocument/2006/relationships/hyperlink" Target="https://github.com/pytorch/pytorch/issues/26510" TargetMode="External"/><Relationship Id="rId623" Type="http://schemas.openxmlformats.org/officeDocument/2006/relationships/hyperlink" Target="https://github.com/pytorch/pytorch/issues/22483" TargetMode="External"/><Relationship Id="rId622" Type="http://schemas.openxmlformats.org/officeDocument/2006/relationships/hyperlink" Target="https://github.com/pytorch/pytorch/issues/24562" TargetMode="External"/><Relationship Id="rId621" Type="http://schemas.openxmlformats.org/officeDocument/2006/relationships/hyperlink" Target="https://github.com/pytorch/pytorch/issues/26032" TargetMode="External"/><Relationship Id="rId628" Type="http://schemas.openxmlformats.org/officeDocument/2006/relationships/hyperlink" Target="https://github.com/pytorch/pytorch/issues/26998" TargetMode="External"/><Relationship Id="rId627" Type="http://schemas.openxmlformats.org/officeDocument/2006/relationships/hyperlink" Target="https://github.com/pytorch/pytorch/issues/19088" TargetMode="External"/><Relationship Id="rId626" Type="http://schemas.openxmlformats.org/officeDocument/2006/relationships/hyperlink" Target="https://github.com/pytorch/pytorch/issues/26892" TargetMode="External"/><Relationship Id="rId625" Type="http://schemas.openxmlformats.org/officeDocument/2006/relationships/hyperlink" Target="https://github.com/pytorch/pytorch/issues/24192" TargetMode="External"/><Relationship Id="rId1450" Type="http://schemas.openxmlformats.org/officeDocument/2006/relationships/hyperlink" Target="https://github.com/pytorch/pytorch/issues/49737" TargetMode="External"/><Relationship Id="rId620" Type="http://schemas.openxmlformats.org/officeDocument/2006/relationships/hyperlink" Target="https://github.com/pytorch/pytorch/issues/24791" TargetMode="External"/><Relationship Id="rId1451" Type="http://schemas.openxmlformats.org/officeDocument/2006/relationships/hyperlink" Target="https://github.com/pytorch/pytorch/issues/49889" TargetMode="External"/><Relationship Id="rId1452" Type="http://schemas.openxmlformats.org/officeDocument/2006/relationships/hyperlink" Target="https://github.com/pytorch/pytorch/issues/49977" TargetMode="External"/><Relationship Id="rId1453" Type="http://schemas.openxmlformats.org/officeDocument/2006/relationships/hyperlink" Target="https://github.com/pytorch/pytorch/issues/49918" TargetMode="External"/><Relationship Id="rId1454" Type="http://schemas.openxmlformats.org/officeDocument/2006/relationships/hyperlink" Target="https://github.com/pytorch/pytorch/issues/47722" TargetMode="External"/><Relationship Id="rId1444" Type="http://schemas.openxmlformats.org/officeDocument/2006/relationships/hyperlink" Target="https://github.com/pytorch/pytorch/issues/49743" TargetMode="External"/><Relationship Id="rId1445" Type="http://schemas.openxmlformats.org/officeDocument/2006/relationships/hyperlink" Target="https://github.com/pytorch/pytorch/issues/43667" TargetMode="External"/><Relationship Id="rId1446" Type="http://schemas.openxmlformats.org/officeDocument/2006/relationships/hyperlink" Target="https://github.com/pytorch/pytorch/issues/33290" TargetMode="External"/><Relationship Id="rId1447" Type="http://schemas.openxmlformats.org/officeDocument/2006/relationships/hyperlink" Target="https://github.com/pytorch/pytorch/issues/49833" TargetMode="External"/><Relationship Id="rId1448" Type="http://schemas.openxmlformats.org/officeDocument/2006/relationships/hyperlink" Target="https://github.com/pytorch/pytorch/issues/48225" TargetMode="External"/><Relationship Id="rId1449" Type="http://schemas.openxmlformats.org/officeDocument/2006/relationships/hyperlink" Target="https://github.com/pytorch/pytorch/issues/47123" TargetMode="External"/><Relationship Id="rId619" Type="http://schemas.openxmlformats.org/officeDocument/2006/relationships/hyperlink" Target="https://github.com/pytorch/pytorch/issues/25865" TargetMode="External"/><Relationship Id="rId618" Type="http://schemas.openxmlformats.org/officeDocument/2006/relationships/hyperlink" Target="https://github.com/pytorch/pytorch/issues/26328" TargetMode="External"/><Relationship Id="rId613" Type="http://schemas.openxmlformats.org/officeDocument/2006/relationships/hyperlink" Target="https://github.com/pytorch/pytorch/issues/25854" TargetMode="External"/><Relationship Id="rId612" Type="http://schemas.openxmlformats.org/officeDocument/2006/relationships/hyperlink" Target="https://github.com/pytorch/pytorch/issues/24613" TargetMode="External"/><Relationship Id="rId611" Type="http://schemas.openxmlformats.org/officeDocument/2006/relationships/hyperlink" Target="https://github.com/pytorch/pytorch/issues/25836" TargetMode="External"/><Relationship Id="rId610" Type="http://schemas.openxmlformats.org/officeDocument/2006/relationships/hyperlink" Target="https://github.com/pytorch/pytorch/issues/19268" TargetMode="External"/><Relationship Id="rId617" Type="http://schemas.openxmlformats.org/officeDocument/2006/relationships/hyperlink" Target="https://github.com/pytorch/pytorch/issues/26437" TargetMode="External"/><Relationship Id="rId616" Type="http://schemas.openxmlformats.org/officeDocument/2006/relationships/hyperlink" Target="https://github.com/pytorch/pytorch/issues/26076" TargetMode="External"/><Relationship Id="rId615" Type="http://schemas.openxmlformats.org/officeDocument/2006/relationships/hyperlink" Target="https://github.com/pytorch/pytorch/issues/22226" TargetMode="External"/><Relationship Id="rId614" Type="http://schemas.openxmlformats.org/officeDocument/2006/relationships/hyperlink" Target="https://github.com/pytorch/pytorch/issues/26036" TargetMode="External"/><Relationship Id="rId1440" Type="http://schemas.openxmlformats.org/officeDocument/2006/relationships/hyperlink" Target="https://github.com/pytorch/pytorch/issues/26191" TargetMode="External"/><Relationship Id="rId1441" Type="http://schemas.openxmlformats.org/officeDocument/2006/relationships/hyperlink" Target="https://github.com/pytorch/pytorch/issues/48214" TargetMode="External"/><Relationship Id="rId1442" Type="http://schemas.openxmlformats.org/officeDocument/2006/relationships/hyperlink" Target="https://github.com/pytorch/pytorch/issues/37130" TargetMode="External"/><Relationship Id="rId1443" Type="http://schemas.openxmlformats.org/officeDocument/2006/relationships/hyperlink" Target="https://github.com/pytorch/pytorch/issues/34062" TargetMode="External"/><Relationship Id="rId1477" Type="http://schemas.openxmlformats.org/officeDocument/2006/relationships/hyperlink" Target="https://github.com/pytorch/pytorch/issues/49257" TargetMode="External"/><Relationship Id="rId1478" Type="http://schemas.openxmlformats.org/officeDocument/2006/relationships/hyperlink" Target="https://github.com/pytorch/pytorch/issues/49563" TargetMode="External"/><Relationship Id="rId1479" Type="http://schemas.openxmlformats.org/officeDocument/2006/relationships/hyperlink" Target="https://github.com/pytorch/pytorch/issues/48968" TargetMode="External"/><Relationship Id="rId646" Type="http://schemas.openxmlformats.org/officeDocument/2006/relationships/hyperlink" Target="https://github.com/pytorch/pytorch/issues/28365" TargetMode="External"/><Relationship Id="rId645" Type="http://schemas.openxmlformats.org/officeDocument/2006/relationships/hyperlink" Target="https://github.com/pytorch/pytorch/issues/27844" TargetMode="External"/><Relationship Id="rId644" Type="http://schemas.openxmlformats.org/officeDocument/2006/relationships/hyperlink" Target="https://github.com/pytorch/pytorch/issues/22444" TargetMode="External"/><Relationship Id="rId643" Type="http://schemas.openxmlformats.org/officeDocument/2006/relationships/hyperlink" Target="https://github.com/pytorch/pytorch/issues/27830" TargetMode="External"/><Relationship Id="rId649" Type="http://schemas.openxmlformats.org/officeDocument/2006/relationships/hyperlink" Target="https://github.com/pytorch/pytorch/issues/14727" TargetMode="External"/><Relationship Id="rId648" Type="http://schemas.openxmlformats.org/officeDocument/2006/relationships/hyperlink" Target="https://github.com/pytorch/pytorch/issues/25549" TargetMode="External"/><Relationship Id="rId647" Type="http://schemas.openxmlformats.org/officeDocument/2006/relationships/hyperlink" Target="https://github.com/pytorch/pytorch/issues/28216" TargetMode="External"/><Relationship Id="rId1470" Type="http://schemas.openxmlformats.org/officeDocument/2006/relationships/hyperlink" Target="https://github.com/pytorch/pytorch/issues/50208" TargetMode="External"/><Relationship Id="rId1471" Type="http://schemas.openxmlformats.org/officeDocument/2006/relationships/hyperlink" Target="https://github.com/pytorch/pytorch/issues/50207" TargetMode="External"/><Relationship Id="rId1472" Type="http://schemas.openxmlformats.org/officeDocument/2006/relationships/hyperlink" Target="https://github.com/pytorch/pytorch/issues/49982" TargetMode="External"/><Relationship Id="rId642" Type="http://schemas.openxmlformats.org/officeDocument/2006/relationships/hyperlink" Target="https://github.com/pytorch/pytorch/issues/26792" TargetMode="External"/><Relationship Id="rId1473" Type="http://schemas.openxmlformats.org/officeDocument/2006/relationships/hyperlink" Target="https://github.com/pytorch/pytorch/issues/49034" TargetMode="External"/><Relationship Id="rId641" Type="http://schemas.openxmlformats.org/officeDocument/2006/relationships/hyperlink" Target="https://github.com/pytorch/pytorch/issues/28009" TargetMode="External"/><Relationship Id="rId1474" Type="http://schemas.openxmlformats.org/officeDocument/2006/relationships/hyperlink" Target="https://github.com/pytorch/pytorch/issues/49492" TargetMode="External"/><Relationship Id="rId640" Type="http://schemas.openxmlformats.org/officeDocument/2006/relationships/hyperlink" Target="https://github.com/pytorch/pytorch/issues/15476" TargetMode="External"/><Relationship Id="rId1475" Type="http://schemas.openxmlformats.org/officeDocument/2006/relationships/hyperlink" Target="https://github.com/pytorch/pytorch/issues/50448" TargetMode="External"/><Relationship Id="rId1476" Type="http://schemas.openxmlformats.org/officeDocument/2006/relationships/hyperlink" Target="https://github.com/pytorch/pytorch/issues/50404" TargetMode="External"/><Relationship Id="rId1466" Type="http://schemas.openxmlformats.org/officeDocument/2006/relationships/hyperlink" Target="https://github.com/pytorch/pytorch/issues/15921" TargetMode="External"/><Relationship Id="rId1467" Type="http://schemas.openxmlformats.org/officeDocument/2006/relationships/hyperlink" Target="https://github.com/pytorch/pytorch/issues/47671" TargetMode="External"/><Relationship Id="rId1468" Type="http://schemas.openxmlformats.org/officeDocument/2006/relationships/hyperlink" Target="https://github.com/pytorch/pytorch/issues/49044" TargetMode="External"/><Relationship Id="rId1469" Type="http://schemas.openxmlformats.org/officeDocument/2006/relationships/hyperlink" Target="https://github.com/pytorch/pytorch/issues/47098" TargetMode="External"/><Relationship Id="rId635" Type="http://schemas.openxmlformats.org/officeDocument/2006/relationships/hyperlink" Target="https://github.com/pytorch/pytorch/issues/27442" TargetMode="External"/><Relationship Id="rId634" Type="http://schemas.openxmlformats.org/officeDocument/2006/relationships/hyperlink" Target="https://github.com/pytorch/pytorch/issues/20046" TargetMode="External"/><Relationship Id="rId633" Type="http://schemas.openxmlformats.org/officeDocument/2006/relationships/hyperlink" Target="https://github.com/pytorch/pytorch/issues/10127" TargetMode="External"/><Relationship Id="rId632" Type="http://schemas.openxmlformats.org/officeDocument/2006/relationships/hyperlink" Target="https://github.com/pytorch/pytorch/issues/27443" TargetMode="External"/><Relationship Id="rId639" Type="http://schemas.openxmlformats.org/officeDocument/2006/relationships/hyperlink" Target="https://github.com/pytorch/pytorch/issues/26797" TargetMode="External"/><Relationship Id="rId638" Type="http://schemas.openxmlformats.org/officeDocument/2006/relationships/hyperlink" Target="https://github.com/pytorch/pytorch/issues/25347" TargetMode="External"/><Relationship Id="rId637" Type="http://schemas.openxmlformats.org/officeDocument/2006/relationships/hyperlink" Target="https://github.com/pytorch/pytorch/issues/27737" TargetMode="External"/><Relationship Id="rId636" Type="http://schemas.openxmlformats.org/officeDocument/2006/relationships/hyperlink" Target="https://github.com/pytorch/pytorch/issues/27605" TargetMode="External"/><Relationship Id="rId1460" Type="http://schemas.openxmlformats.org/officeDocument/2006/relationships/hyperlink" Target="https://github.com/pytorch/pytorch/issues/49730" TargetMode="External"/><Relationship Id="rId1461" Type="http://schemas.openxmlformats.org/officeDocument/2006/relationships/hyperlink" Target="https://github.com/pytorch/pytorch/issues/42571" TargetMode="External"/><Relationship Id="rId631" Type="http://schemas.openxmlformats.org/officeDocument/2006/relationships/hyperlink" Target="https://github.com/pytorch/pytorch/issues/26884" TargetMode="External"/><Relationship Id="rId1462" Type="http://schemas.openxmlformats.org/officeDocument/2006/relationships/hyperlink" Target="https://github.com/pytorch/pytorch/issues/48370" TargetMode="External"/><Relationship Id="rId630" Type="http://schemas.openxmlformats.org/officeDocument/2006/relationships/hyperlink" Target="https://github.com/pytorch/pytorch/issues/27080" TargetMode="External"/><Relationship Id="rId1463" Type="http://schemas.openxmlformats.org/officeDocument/2006/relationships/hyperlink" Target="https://github.com/pytorch/pytorch/issues/50211" TargetMode="External"/><Relationship Id="rId1464" Type="http://schemas.openxmlformats.org/officeDocument/2006/relationships/hyperlink" Target="https://github.com/pytorch/pytorch/issues/49478" TargetMode="External"/><Relationship Id="rId1465" Type="http://schemas.openxmlformats.org/officeDocument/2006/relationships/hyperlink" Target="https://github.com/pytorch/pytorch/issues/49878" TargetMode="External"/><Relationship Id="rId1411" Type="http://schemas.openxmlformats.org/officeDocument/2006/relationships/hyperlink" Target="https://github.com/pytorch/pytorch/issues/30845" TargetMode="External"/><Relationship Id="rId1895" Type="http://schemas.openxmlformats.org/officeDocument/2006/relationships/hyperlink" Target="https://github.com/pytorch/pytorch/issues/62504" TargetMode="External"/><Relationship Id="rId1412" Type="http://schemas.openxmlformats.org/officeDocument/2006/relationships/hyperlink" Target="https://github.com/pytorch/pytorch/issues/47330" TargetMode="External"/><Relationship Id="rId1896" Type="http://schemas.openxmlformats.org/officeDocument/2006/relationships/hyperlink" Target="https://github.com/pytorch/pytorch/issues/62600" TargetMode="External"/><Relationship Id="rId1413" Type="http://schemas.openxmlformats.org/officeDocument/2006/relationships/hyperlink" Target="https://github.com/pytorch/pytorch/issues/45964" TargetMode="External"/><Relationship Id="rId1897" Type="http://schemas.openxmlformats.org/officeDocument/2006/relationships/hyperlink" Target="https://github.com/pytorch/pytorch/issues/62511" TargetMode="External"/><Relationship Id="rId1414" Type="http://schemas.openxmlformats.org/officeDocument/2006/relationships/hyperlink" Target="https://github.com/pytorch/pytorch/issues/47679" TargetMode="External"/><Relationship Id="rId1898" Type="http://schemas.openxmlformats.org/officeDocument/2006/relationships/hyperlink" Target="https://github.com/pytorch/pytorch/issues/60095" TargetMode="External"/><Relationship Id="rId1415" Type="http://schemas.openxmlformats.org/officeDocument/2006/relationships/hyperlink" Target="https://github.com/pytorch/pytorch/issues/24693" TargetMode="External"/><Relationship Id="rId1899" Type="http://schemas.openxmlformats.org/officeDocument/2006/relationships/hyperlink" Target="https://github.com/pytorch/pytorch/issues/62636" TargetMode="External"/><Relationship Id="rId1416" Type="http://schemas.openxmlformats.org/officeDocument/2006/relationships/hyperlink" Target="https://github.com/pytorch/pytorch/issues/27356" TargetMode="External"/><Relationship Id="rId1417" Type="http://schemas.openxmlformats.org/officeDocument/2006/relationships/hyperlink" Target="https://github.com/pytorch/pytorch/issues/47755" TargetMode="External"/><Relationship Id="rId1418" Type="http://schemas.openxmlformats.org/officeDocument/2006/relationships/hyperlink" Target="https://github.com/pytorch/pytorch/issues/49064" TargetMode="External"/><Relationship Id="rId1419" Type="http://schemas.openxmlformats.org/officeDocument/2006/relationships/hyperlink" Target="https://github.com/pytorch/pytorch/issues/48879" TargetMode="External"/><Relationship Id="rId1890" Type="http://schemas.openxmlformats.org/officeDocument/2006/relationships/hyperlink" Target="https://github.com/pytorch/pytorch/issues/62416" TargetMode="External"/><Relationship Id="rId1891" Type="http://schemas.openxmlformats.org/officeDocument/2006/relationships/hyperlink" Target="https://github.com/pytorch/pytorch/issues/61949" TargetMode="External"/><Relationship Id="rId1892" Type="http://schemas.openxmlformats.org/officeDocument/2006/relationships/hyperlink" Target="https://github.com/pytorch/pytorch/issues/60238" TargetMode="External"/><Relationship Id="rId1893" Type="http://schemas.openxmlformats.org/officeDocument/2006/relationships/hyperlink" Target="https://github.com/pytorch/pytorch/issues/59524" TargetMode="External"/><Relationship Id="rId1410" Type="http://schemas.openxmlformats.org/officeDocument/2006/relationships/hyperlink" Target="https://github.com/pytorch/pytorch/issues/45215" TargetMode="External"/><Relationship Id="rId1894" Type="http://schemas.openxmlformats.org/officeDocument/2006/relationships/hyperlink" Target="https://github.com/pytorch/pytorch/issues/62506" TargetMode="External"/><Relationship Id="rId1400" Type="http://schemas.openxmlformats.org/officeDocument/2006/relationships/hyperlink" Target="https://github.com/pytorch/pytorch/issues/48517" TargetMode="External"/><Relationship Id="rId1884" Type="http://schemas.openxmlformats.org/officeDocument/2006/relationships/hyperlink" Target="https://github.com/pytorch/pytorch/issues/61454" TargetMode="External"/><Relationship Id="rId1401" Type="http://schemas.openxmlformats.org/officeDocument/2006/relationships/hyperlink" Target="https://github.com/pytorch/pytorch/issues/46405" TargetMode="External"/><Relationship Id="rId1885" Type="http://schemas.openxmlformats.org/officeDocument/2006/relationships/hyperlink" Target="https://github.com/pytorch/pytorch/issues/44379" TargetMode="External"/><Relationship Id="rId1402" Type="http://schemas.openxmlformats.org/officeDocument/2006/relationships/hyperlink" Target="https://github.com/pytorch/pytorch/issues/46800" TargetMode="External"/><Relationship Id="rId1886" Type="http://schemas.openxmlformats.org/officeDocument/2006/relationships/hyperlink" Target="https://github.com/pytorch/pytorch/issues/12633" TargetMode="External"/><Relationship Id="rId1403" Type="http://schemas.openxmlformats.org/officeDocument/2006/relationships/hyperlink" Target="https://github.com/pytorch/pytorch/issues/47287" TargetMode="External"/><Relationship Id="rId1887" Type="http://schemas.openxmlformats.org/officeDocument/2006/relationships/hyperlink" Target="https://github.com/pytorch/pytorch/issues/61978" TargetMode="External"/><Relationship Id="rId1404" Type="http://schemas.openxmlformats.org/officeDocument/2006/relationships/hyperlink" Target="https://github.com/pytorch/pytorch/issues/47594" TargetMode="External"/><Relationship Id="rId1888" Type="http://schemas.openxmlformats.org/officeDocument/2006/relationships/hyperlink" Target="https://github.com/pytorch/pytorch/issues/62304" TargetMode="External"/><Relationship Id="rId1405" Type="http://schemas.openxmlformats.org/officeDocument/2006/relationships/hyperlink" Target="https://github.com/pytorch/pytorch/issues/46826" TargetMode="External"/><Relationship Id="rId1889" Type="http://schemas.openxmlformats.org/officeDocument/2006/relationships/hyperlink" Target="https://github.com/pytorch/pytorch/issues/62355" TargetMode="External"/><Relationship Id="rId1406" Type="http://schemas.openxmlformats.org/officeDocument/2006/relationships/hyperlink" Target="https://github.com/pytorch/pytorch/issues/46497" TargetMode="External"/><Relationship Id="rId1407" Type="http://schemas.openxmlformats.org/officeDocument/2006/relationships/hyperlink" Target="https://github.com/pytorch/pytorch/issues/43498" TargetMode="External"/><Relationship Id="rId1408" Type="http://schemas.openxmlformats.org/officeDocument/2006/relationships/hyperlink" Target="https://github.com/pytorch/pytorch/issues/25464" TargetMode="External"/><Relationship Id="rId1409" Type="http://schemas.openxmlformats.org/officeDocument/2006/relationships/hyperlink" Target="https://github.com/pytorch/pytorch/issues/48895" TargetMode="External"/><Relationship Id="rId1880" Type="http://schemas.openxmlformats.org/officeDocument/2006/relationships/hyperlink" Target="https://github.com/pytorch/pytorch/issues/61979" TargetMode="External"/><Relationship Id="rId1881" Type="http://schemas.openxmlformats.org/officeDocument/2006/relationships/hyperlink" Target="https://github.com/pytorch/pytorch/issues/61924" TargetMode="External"/><Relationship Id="rId1882" Type="http://schemas.openxmlformats.org/officeDocument/2006/relationships/hyperlink" Target="https://github.com/pytorch/pytorch/issues/24603" TargetMode="External"/><Relationship Id="rId1883" Type="http://schemas.openxmlformats.org/officeDocument/2006/relationships/hyperlink" Target="https://github.com/pytorch/pytorch/issues/24602" TargetMode="External"/><Relationship Id="rId1433" Type="http://schemas.openxmlformats.org/officeDocument/2006/relationships/hyperlink" Target="https://github.com/pytorch/pytorch/issues/47934" TargetMode="External"/><Relationship Id="rId1434" Type="http://schemas.openxmlformats.org/officeDocument/2006/relationships/hyperlink" Target="https://github.com/pytorch/pytorch/issues/42986" TargetMode="External"/><Relationship Id="rId1435" Type="http://schemas.openxmlformats.org/officeDocument/2006/relationships/hyperlink" Target="https://github.com/pytorch/pytorch/issues/49432" TargetMode="External"/><Relationship Id="rId1436" Type="http://schemas.openxmlformats.org/officeDocument/2006/relationships/hyperlink" Target="https://github.com/pytorch/pytorch/issues/49214" TargetMode="External"/><Relationship Id="rId1437" Type="http://schemas.openxmlformats.org/officeDocument/2006/relationships/hyperlink" Target="https://github.com/pytorch/pytorch/issues/49610" TargetMode="External"/><Relationship Id="rId1438" Type="http://schemas.openxmlformats.org/officeDocument/2006/relationships/hyperlink" Target="https://github.com/pytorch/pytorch/issues/49686" TargetMode="External"/><Relationship Id="rId1439" Type="http://schemas.openxmlformats.org/officeDocument/2006/relationships/hyperlink" Target="https://github.com/pytorch/pytorch/issues/49738" TargetMode="External"/><Relationship Id="rId609" Type="http://schemas.openxmlformats.org/officeDocument/2006/relationships/hyperlink" Target="https://github.com/pytorch/pytorch/issues/25172" TargetMode="External"/><Relationship Id="rId608" Type="http://schemas.openxmlformats.org/officeDocument/2006/relationships/hyperlink" Target="https://github.com/pytorch/pytorch/issues/25834" TargetMode="External"/><Relationship Id="rId607" Type="http://schemas.openxmlformats.org/officeDocument/2006/relationships/hyperlink" Target="https://github.com/pytorch/pytorch/issues/25399" TargetMode="External"/><Relationship Id="rId602" Type="http://schemas.openxmlformats.org/officeDocument/2006/relationships/hyperlink" Target="https://github.com/pytorch/pytorch/issues/25360" TargetMode="External"/><Relationship Id="rId601" Type="http://schemas.openxmlformats.org/officeDocument/2006/relationships/hyperlink" Target="https://github.com/pytorch/pytorch/issues/12309" TargetMode="External"/><Relationship Id="rId600" Type="http://schemas.openxmlformats.org/officeDocument/2006/relationships/hyperlink" Target="https://github.com/pytorch/pytorch/issues/25304" TargetMode="External"/><Relationship Id="rId606" Type="http://schemas.openxmlformats.org/officeDocument/2006/relationships/hyperlink" Target="https://github.com/pytorch/pytorch/issues/24550" TargetMode="External"/><Relationship Id="rId605" Type="http://schemas.openxmlformats.org/officeDocument/2006/relationships/hyperlink" Target="https://github.com/pytorch/pytorch/issues/24612" TargetMode="External"/><Relationship Id="rId604" Type="http://schemas.openxmlformats.org/officeDocument/2006/relationships/hyperlink" Target="https://github.com/pytorch/pytorch/issues/24853" TargetMode="External"/><Relationship Id="rId603" Type="http://schemas.openxmlformats.org/officeDocument/2006/relationships/hyperlink" Target="https://github.com/pytorch/pytorch/issues/24403" TargetMode="External"/><Relationship Id="rId1430" Type="http://schemas.openxmlformats.org/officeDocument/2006/relationships/hyperlink" Target="https://github.com/pytorch/pytorch/issues/45581" TargetMode="External"/><Relationship Id="rId1431" Type="http://schemas.openxmlformats.org/officeDocument/2006/relationships/hyperlink" Target="https://github.com/pytorch/pytorch/issues/49228" TargetMode="External"/><Relationship Id="rId1432" Type="http://schemas.openxmlformats.org/officeDocument/2006/relationships/hyperlink" Target="https://github.com/pytorch/pytorch/issues/49091" TargetMode="External"/><Relationship Id="rId1422" Type="http://schemas.openxmlformats.org/officeDocument/2006/relationships/hyperlink" Target="https://github.com/pytorch/pytorch/issues/47833" TargetMode="External"/><Relationship Id="rId1423" Type="http://schemas.openxmlformats.org/officeDocument/2006/relationships/hyperlink" Target="https://github.com/pytorch/pytorch/issues/49075" TargetMode="External"/><Relationship Id="rId1424" Type="http://schemas.openxmlformats.org/officeDocument/2006/relationships/hyperlink" Target="https://github.com/pytorch/pytorch/issues/41238" TargetMode="External"/><Relationship Id="rId1425" Type="http://schemas.openxmlformats.org/officeDocument/2006/relationships/hyperlink" Target="https://github.com/pytorch/pytorch/issues/48901" TargetMode="External"/><Relationship Id="rId1426" Type="http://schemas.openxmlformats.org/officeDocument/2006/relationships/hyperlink" Target="https://github.com/pytorch/pytorch/issues/46213" TargetMode="External"/><Relationship Id="rId1427" Type="http://schemas.openxmlformats.org/officeDocument/2006/relationships/hyperlink" Target="https://github.com/pytorch/pytorch/issues/42003" TargetMode="External"/><Relationship Id="rId1428" Type="http://schemas.openxmlformats.org/officeDocument/2006/relationships/hyperlink" Target="https://github.com/pytorch/pytorch/issues/47578" TargetMode="External"/><Relationship Id="rId1429" Type="http://schemas.openxmlformats.org/officeDocument/2006/relationships/hyperlink" Target="https://github.com/pytorch/pytorch/issues/49462" TargetMode="External"/><Relationship Id="rId1420" Type="http://schemas.openxmlformats.org/officeDocument/2006/relationships/hyperlink" Target="https://github.com/pytorch/pytorch/issues/48873" TargetMode="External"/><Relationship Id="rId1421" Type="http://schemas.openxmlformats.org/officeDocument/2006/relationships/hyperlink" Target="https://github.com/pytorch/pytorch/issues/48804" TargetMode="External"/><Relationship Id="rId1059" Type="http://schemas.openxmlformats.org/officeDocument/2006/relationships/hyperlink" Target="https://github.com/pytorch/pytorch/issues/41712" TargetMode="External"/><Relationship Id="rId228" Type="http://schemas.openxmlformats.org/officeDocument/2006/relationships/hyperlink" Target="https://github.com/pytorch/pytorch/issues/26038" TargetMode="External"/><Relationship Id="rId227" Type="http://schemas.openxmlformats.org/officeDocument/2006/relationships/hyperlink" Target="https://github.com/pytorch/pytorch/issues/22615" TargetMode="External"/><Relationship Id="rId226" Type="http://schemas.openxmlformats.org/officeDocument/2006/relationships/hyperlink" Target="https://github.com/pytorch/pytorch/issues/24821" TargetMode="External"/><Relationship Id="rId225" Type="http://schemas.openxmlformats.org/officeDocument/2006/relationships/hyperlink" Target="https://github.com/pytorch/pytorch/issues/24175" TargetMode="External"/><Relationship Id="rId229" Type="http://schemas.openxmlformats.org/officeDocument/2006/relationships/hyperlink" Target="https://github.com/pytorch/pytorch/issues/27365" TargetMode="External"/><Relationship Id="rId1050" Type="http://schemas.openxmlformats.org/officeDocument/2006/relationships/hyperlink" Target="https://github.com/pytorch/pytorch/issues/41725" TargetMode="External"/><Relationship Id="rId220" Type="http://schemas.openxmlformats.org/officeDocument/2006/relationships/hyperlink" Target="https://github.com/pytorch/pytorch/issues/22833" TargetMode="External"/><Relationship Id="rId1051" Type="http://schemas.openxmlformats.org/officeDocument/2006/relationships/hyperlink" Target="https://github.com/pytorch/pytorch/issues/41727" TargetMode="External"/><Relationship Id="rId1052" Type="http://schemas.openxmlformats.org/officeDocument/2006/relationships/hyperlink" Target="https://github.com/pytorch/pytorch/issues/41755" TargetMode="External"/><Relationship Id="rId1053" Type="http://schemas.openxmlformats.org/officeDocument/2006/relationships/hyperlink" Target="https://github.com/pytorch/pytorch/issues/41759" TargetMode="External"/><Relationship Id="rId1054" Type="http://schemas.openxmlformats.org/officeDocument/2006/relationships/hyperlink" Target="https://github.com/pytorch/pytorch/issues/41761" TargetMode="External"/><Relationship Id="rId224" Type="http://schemas.openxmlformats.org/officeDocument/2006/relationships/hyperlink" Target="https://github.com/pytorch/pytorch/issues/23656" TargetMode="External"/><Relationship Id="rId1055" Type="http://schemas.openxmlformats.org/officeDocument/2006/relationships/hyperlink" Target="https://github.com/pytorch/pytorch/issues/41751" TargetMode="External"/><Relationship Id="rId223" Type="http://schemas.openxmlformats.org/officeDocument/2006/relationships/hyperlink" Target="https://github.com/pytorch/pytorch/issues/23757" TargetMode="External"/><Relationship Id="rId1056" Type="http://schemas.openxmlformats.org/officeDocument/2006/relationships/hyperlink" Target="https://github.com/pytorch/pytorch/issues/41719" TargetMode="External"/><Relationship Id="rId222" Type="http://schemas.openxmlformats.org/officeDocument/2006/relationships/hyperlink" Target="https://github.com/pytorch/pytorch/issues/23603" TargetMode="External"/><Relationship Id="rId1057" Type="http://schemas.openxmlformats.org/officeDocument/2006/relationships/hyperlink" Target="https://github.com/pytorch/pytorch/issues/41406" TargetMode="External"/><Relationship Id="rId221" Type="http://schemas.openxmlformats.org/officeDocument/2006/relationships/hyperlink" Target="https://github.com/pytorch/pytorch/issues/18215" TargetMode="External"/><Relationship Id="rId1058" Type="http://schemas.openxmlformats.org/officeDocument/2006/relationships/hyperlink" Target="https://github.com/pytorch/pytorch/issues/41753" TargetMode="External"/><Relationship Id="rId1048" Type="http://schemas.openxmlformats.org/officeDocument/2006/relationships/hyperlink" Target="https://github.com/pytorch/pytorch/issues/41723" TargetMode="External"/><Relationship Id="rId1049" Type="http://schemas.openxmlformats.org/officeDocument/2006/relationships/hyperlink" Target="https://github.com/pytorch/pytorch/issues/41724" TargetMode="External"/><Relationship Id="rId217" Type="http://schemas.openxmlformats.org/officeDocument/2006/relationships/hyperlink" Target="https://github.com/pytorch/pytorch/issues/21261" TargetMode="External"/><Relationship Id="rId216" Type="http://schemas.openxmlformats.org/officeDocument/2006/relationships/hyperlink" Target="https://github.com/pytorch/pytorch/issues/20630" TargetMode="External"/><Relationship Id="rId215" Type="http://schemas.openxmlformats.org/officeDocument/2006/relationships/hyperlink" Target="https://github.com/pytorch/pytorch/issues/19363" TargetMode="External"/><Relationship Id="rId699" Type="http://schemas.openxmlformats.org/officeDocument/2006/relationships/hyperlink" Target="https://github.com/pytorch/pytorch/issues/30015" TargetMode="External"/><Relationship Id="rId214" Type="http://schemas.openxmlformats.org/officeDocument/2006/relationships/hyperlink" Target="https://github.com/pytorch/pytorch/issues/18382" TargetMode="External"/><Relationship Id="rId698" Type="http://schemas.openxmlformats.org/officeDocument/2006/relationships/hyperlink" Target="https://github.com/pytorch/pytorch/issues/31271" TargetMode="External"/><Relationship Id="rId219" Type="http://schemas.openxmlformats.org/officeDocument/2006/relationships/hyperlink" Target="https://github.com/pytorch/pytorch/issues/21857" TargetMode="External"/><Relationship Id="rId218" Type="http://schemas.openxmlformats.org/officeDocument/2006/relationships/hyperlink" Target="https://github.com/pytorch/pytorch/issues/20457" TargetMode="External"/><Relationship Id="rId693" Type="http://schemas.openxmlformats.org/officeDocument/2006/relationships/hyperlink" Target="https://github.com/pytorch/pytorch/issues/30512" TargetMode="External"/><Relationship Id="rId1040" Type="http://schemas.openxmlformats.org/officeDocument/2006/relationships/hyperlink" Target="https://github.com/pytorch/pytorch/issues/38807" TargetMode="External"/><Relationship Id="rId692" Type="http://schemas.openxmlformats.org/officeDocument/2006/relationships/hyperlink" Target="https://github.com/pytorch/pytorch/issues/31103" TargetMode="External"/><Relationship Id="rId1041" Type="http://schemas.openxmlformats.org/officeDocument/2006/relationships/hyperlink" Target="https://github.com/pytorch/pytorch/issues/40018" TargetMode="External"/><Relationship Id="rId691" Type="http://schemas.openxmlformats.org/officeDocument/2006/relationships/hyperlink" Target="https://github.com/pytorch/pytorch/issues/24173" TargetMode="External"/><Relationship Id="rId1042" Type="http://schemas.openxmlformats.org/officeDocument/2006/relationships/hyperlink" Target="https://github.com/pytorch/pytorch/issues/41402" TargetMode="External"/><Relationship Id="rId690" Type="http://schemas.openxmlformats.org/officeDocument/2006/relationships/hyperlink" Target="https://github.com/pytorch/pytorch/issues/2362" TargetMode="External"/><Relationship Id="rId1043" Type="http://schemas.openxmlformats.org/officeDocument/2006/relationships/hyperlink" Target="https://github.com/pytorch/pytorch/issues/34294" TargetMode="External"/><Relationship Id="rId213" Type="http://schemas.openxmlformats.org/officeDocument/2006/relationships/hyperlink" Target="https://github.com/pytorch/pytorch/issues/61844" TargetMode="External"/><Relationship Id="rId697" Type="http://schemas.openxmlformats.org/officeDocument/2006/relationships/hyperlink" Target="https://github.com/pytorch/pytorch/issues/31198" TargetMode="External"/><Relationship Id="rId1044" Type="http://schemas.openxmlformats.org/officeDocument/2006/relationships/hyperlink" Target="https://github.com/pytorch/pytorch/issues/41699" TargetMode="External"/><Relationship Id="rId212" Type="http://schemas.openxmlformats.org/officeDocument/2006/relationships/hyperlink" Target="https://github.com/pytorch/pytorch/issues/71973" TargetMode="External"/><Relationship Id="rId696" Type="http://schemas.openxmlformats.org/officeDocument/2006/relationships/hyperlink" Target="https://github.com/pytorch/pytorch/issues/29065" TargetMode="External"/><Relationship Id="rId1045" Type="http://schemas.openxmlformats.org/officeDocument/2006/relationships/hyperlink" Target="https://github.com/pytorch/pytorch/issues/41715" TargetMode="External"/><Relationship Id="rId211" Type="http://schemas.openxmlformats.org/officeDocument/2006/relationships/hyperlink" Target="https://github.com/pytorch/pytorch/issues/66946" TargetMode="External"/><Relationship Id="rId695" Type="http://schemas.openxmlformats.org/officeDocument/2006/relationships/hyperlink" Target="https://github.com/pytorch/pytorch/issues/30708" TargetMode="External"/><Relationship Id="rId1046" Type="http://schemas.openxmlformats.org/officeDocument/2006/relationships/hyperlink" Target="https://github.com/pytorch/pytorch/issues/41717" TargetMode="External"/><Relationship Id="rId210" Type="http://schemas.openxmlformats.org/officeDocument/2006/relationships/hyperlink" Target="https://github.com/pytorch/pytorch/issues/38032" TargetMode="External"/><Relationship Id="rId694" Type="http://schemas.openxmlformats.org/officeDocument/2006/relationships/hyperlink" Target="https://github.com/pytorch/pytorch/issues/30477" TargetMode="External"/><Relationship Id="rId1047" Type="http://schemas.openxmlformats.org/officeDocument/2006/relationships/hyperlink" Target="https://github.com/pytorch/pytorch/issues/41721" TargetMode="External"/><Relationship Id="rId249" Type="http://schemas.openxmlformats.org/officeDocument/2006/relationships/hyperlink" Target="https://github.com/pytorch/pytorch/issues/17501" TargetMode="External"/><Relationship Id="rId248" Type="http://schemas.openxmlformats.org/officeDocument/2006/relationships/hyperlink" Target="https://github.com/pytorch/pytorch/issues/29906" TargetMode="External"/><Relationship Id="rId247" Type="http://schemas.openxmlformats.org/officeDocument/2006/relationships/hyperlink" Target="https://github.com/pytorch/pytorch/issues/37680" TargetMode="External"/><Relationship Id="rId1070" Type="http://schemas.openxmlformats.org/officeDocument/2006/relationships/hyperlink" Target="https://github.com/pytorch/pytorch/issues/41473" TargetMode="External"/><Relationship Id="rId1071" Type="http://schemas.openxmlformats.org/officeDocument/2006/relationships/hyperlink" Target="https://github.com/pytorch/pytorch/issues/42073" TargetMode="External"/><Relationship Id="rId1072" Type="http://schemas.openxmlformats.org/officeDocument/2006/relationships/hyperlink" Target="https://github.com/pytorch/pytorch/issues/41886" TargetMode="External"/><Relationship Id="rId242" Type="http://schemas.openxmlformats.org/officeDocument/2006/relationships/hyperlink" Target="https://github.com/pytorch/pytorch/issues/34996" TargetMode="External"/><Relationship Id="rId1073" Type="http://schemas.openxmlformats.org/officeDocument/2006/relationships/hyperlink" Target="https://github.com/pytorch/pytorch/issues/41722" TargetMode="External"/><Relationship Id="rId241" Type="http://schemas.openxmlformats.org/officeDocument/2006/relationships/hyperlink" Target="https://github.com/pytorch/pytorch/issues/33473" TargetMode="External"/><Relationship Id="rId1074" Type="http://schemas.openxmlformats.org/officeDocument/2006/relationships/hyperlink" Target="https://github.com/pytorch/pytorch/issues/41743" TargetMode="External"/><Relationship Id="rId240" Type="http://schemas.openxmlformats.org/officeDocument/2006/relationships/hyperlink" Target="https://github.com/pytorch/pytorch/issues/35300" TargetMode="External"/><Relationship Id="rId1075" Type="http://schemas.openxmlformats.org/officeDocument/2006/relationships/hyperlink" Target="https://github.com/pytorch/pytorch/issues/41760" TargetMode="External"/><Relationship Id="rId1076" Type="http://schemas.openxmlformats.org/officeDocument/2006/relationships/hyperlink" Target="https://github.com/pytorch/pytorch/issues/41700" TargetMode="External"/><Relationship Id="rId246" Type="http://schemas.openxmlformats.org/officeDocument/2006/relationships/hyperlink" Target="https://github.com/pytorch/pytorch/issues/26304" TargetMode="External"/><Relationship Id="rId1077" Type="http://schemas.openxmlformats.org/officeDocument/2006/relationships/hyperlink" Target="https://github.com/pytorch/pytorch/issues/41749" TargetMode="External"/><Relationship Id="rId245" Type="http://schemas.openxmlformats.org/officeDocument/2006/relationships/hyperlink" Target="https://github.com/pytorch/pytorch/issues/35699" TargetMode="External"/><Relationship Id="rId1078" Type="http://schemas.openxmlformats.org/officeDocument/2006/relationships/hyperlink" Target="https://github.com/pytorch/pytorch/issues/41716" TargetMode="External"/><Relationship Id="rId244" Type="http://schemas.openxmlformats.org/officeDocument/2006/relationships/hyperlink" Target="https://github.com/pytorch/pytorch/issues/21821" TargetMode="External"/><Relationship Id="rId1079" Type="http://schemas.openxmlformats.org/officeDocument/2006/relationships/hyperlink" Target="https://github.com/pytorch/pytorch/issues/41757" TargetMode="External"/><Relationship Id="rId243" Type="http://schemas.openxmlformats.org/officeDocument/2006/relationships/hyperlink" Target="https://github.com/pytorch/pytorch/issues/33928" TargetMode="External"/><Relationship Id="rId239" Type="http://schemas.openxmlformats.org/officeDocument/2006/relationships/hyperlink" Target="https://github.com/pytorch/pytorch/issues/22534" TargetMode="External"/><Relationship Id="rId238" Type="http://schemas.openxmlformats.org/officeDocument/2006/relationships/hyperlink" Target="https://github.com/pytorch/pytorch/issues/33188" TargetMode="External"/><Relationship Id="rId237" Type="http://schemas.openxmlformats.org/officeDocument/2006/relationships/hyperlink" Target="https://github.com/pytorch/pytorch/issues/32139" TargetMode="External"/><Relationship Id="rId236" Type="http://schemas.openxmlformats.org/officeDocument/2006/relationships/hyperlink" Target="https://github.com/pytorch/pytorch/issues/24508" TargetMode="External"/><Relationship Id="rId1060" Type="http://schemas.openxmlformats.org/officeDocument/2006/relationships/hyperlink" Target="https://github.com/pytorch/pytorch/issues/37584" TargetMode="External"/><Relationship Id="rId1061" Type="http://schemas.openxmlformats.org/officeDocument/2006/relationships/hyperlink" Target="https://github.com/pytorch/pytorch/issues/41477" TargetMode="External"/><Relationship Id="rId231" Type="http://schemas.openxmlformats.org/officeDocument/2006/relationships/hyperlink" Target="https://github.com/pytorch/pytorch/issues/29352" TargetMode="External"/><Relationship Id="rId1062" Type="http://schemas.openxmlformats.org/officeDocument/2006/relationships/hyperlink" Target="https://github.com/pytorch/pytorch/issues/41922" TargetMode="External"/><Relationship Id="rId230" Type="http://schemas.openxmlformats.org/officeDocument/2006/relationships/hyperlink" Target="https://github.com/pytorch/pytorch/issues/26333" TargetMode="External"/><Relationship Id="rId1063" Type="http://schemas.openxmlformats.org/officeDocument/2006/relationships/hyperlink" Target="https://github.com/pytorch/pytorch/issues/41740" TargetMode="External"/><Relationship Id="rId1064" Type="http://schemas.openxmlformats.org/officeDocument/2006/relationships/hyperlink" Target="https://github.com/pytorch/pytorch/issues/41746" TargetMode="External"/><Relationship Id="rId1065" Type="http://schemas.openxmlformats.org/officeDocument/2006/relationships/hyperlink" Target="https://github.com/pytorch/pytorch/issues/41745" TargetMode="External"/><Relationship Id="rId235" Type="http://schemas.openxmlformats.org/officeDocument/2006/relationships/hyperlink" Target="https://github.com/pytorch/pytorch/issues/23796" TargetMode="External"/><Relationship Id="rId1066" Type="http://schemas.openxmlformats.org/officeDocument/2006/relationships/hyperlink" Target="https://github.com/pytorch/pytorch/issues/35319" TargetMode="External"/><Relationship Id="rId234" Type="http://schemas.openxmlformats.org/officeDocument/2006/relationships/hyperlink" Target="https://github.com/pytorch/pytorch/issues/28389" TargetMode="External"/><Relationship Id="rId1067" Type="http://schemas.openxmlformats.org/officeDocument/2006/relationships/hyperlink" Target="https://github.com/pytorch/pytorch/issues/41733" TargetMode="External"/><Relationship Id="rId233" Type="http://schemas.openxmlformats.org/officeDocument/2006/relationships/hyperlink" Target="https://github.com/pytorch/pytorch/issues/29031" TargetMode="External"/><Relationship Id="rId1068" Type="http://schemas.openxmlformats.org/officeDocument/2006/relationships/hyperlink" Target="https://github.com/pytorch/pytorch/issues/41758" TargetMode="External"/><Relationship Id="rId232" Type="http://schemas.openxmlformats.org/officeDocument/2006/relationships/hyperlink" Target="https://github.com/pytorch/pytorch/issues/28983" TargetMode="External"/><Relationship Id="rId1069" Type="http://schemas.openxmlformats.org/officeDocument/2006/relationships/hyperlink" Target="https://github.com/pytorch/pytorch/issues/41795" TargetMode="External"/><Relationship Id="rId1015" Type="http://schemas.openxmlformats.org/officeDocument/2006/relationships/hyperlink" Target="https://github.com/pytorch/pytorch/issues/40227" TargetMode="External"/><Relationship Id="rId1499" Type="http://schemas.openxmlformats.org/officeDocument/2006/relationships/hyperlink" Target="https://github.com/pytorch/pytorch/issues/50513" TargetMode="External"/><Relationship Id="rId1016" Type="http://schemas.openxmlformats.org/officeDocument/2006/relationships/hyperlink" Target="https://github.com/pytorch/pytorch/issues/40744" TargetMode="External"/><Relationship Id="rId1017" Type="http://schemas.openxmlformats.org/officeDocument/2006/relationships/hyperlink" Target="https://github.com/pytorch/pytorch/issues/39600" TargetMode="External"/><Relationship Id="rId1018" Type="http://schemas.openxmlformats.org/officeDocument/2006/relationships/hyperlink" Target="https://github.com/pytorch/pytorch/issues/40560" TargetMode="External"/><Relationship Id="rId1019" Type="http://schemas.openxmlformats.org/officeDocument/2006/relationships/hyperlink" Target="https://github.com/pytorch/pytorch/issues/24557" TargetMode="External"/><Relationship Id="rId668" Type="http://schemas.openxmlformats.org/officeDocument/2006/relationships/hyperlink" Target="https://github.com/pytorch/pytorch/issues/24513" TargetMode="External"/><Relationship Id="rId667" Type="http://schemas.openxmlformats.org/officeDocument/2006/relationships/hyperlink" Target="https://github.com/pytorch/pytorch/issues/24517" TargetMode="External"/><Relationship Id="rId666" Type="http://schemas.openxmlformats.org/officeDocument/2006/relationships/hyperlink" Target="https://github.com/pytorch/pytorch/issues/27627" TargetMode="External"/><Relationship Id="rId665" Type="http://schemas.openxmlformats.org/officeDocument/2006/relationships/hyperlink" Target="https://github.com/pytorch/pytorch/issues/23401" TargetMode="External"/><Relationship Id="rId669" Type="http://schemas.openxmlformats.org/officeDocument/2006/relationships/hyperlink" Target="https://github.com/pytorch/pytorch/issues/24664" TargetMode="External"/><Relationship Id="rId1490" Type="http://schemas.openxmlformats.org/officeDocument/2006/relationships/hyperlink" Target="https://github.com/pytorch/pytorch/issues/49541" TargetMode="External"/><Relationship Id="rId660" Type="http://schemas.openxmlformats.org/officeDocument/2006/relationships/hyperlink" Target="https://github.com/pytorch/pytorch/issues/28658" TargetMode="External"/><Relationship Id="rId1491" Type="http://schemas.openxmlformats.org/officeDocument/2006/relationships/hyperlink" Target="https://github.com/pytorch/pytorch/issues/50567" TargetMode="External"/><Relationship Id="rId1492" Type="http://schemas.openxmlformats.org/officeDocument/2006/relationships/hyperlink" Target="https://github.com/pytorch/pytorch/issues/24747" TargetMode="External"/><Relationship Id="rId1493" Type="http://schemas.openxmlformats.org/officeDocument/2006/relationships/hyperlink" Target="https://github.com/pytorch/pytorch/issues/50996" TargetMode="External"/><Relationship Id="rId1010" Type="http://schemas.openxmlformats.org/officeDocument/2006/relationships/hyperlink" Target="https://github.com/pytorch/pytorch/issues/40158" TargetMode="External"/><Relationship Id="rId1494" Type="http://schemas.openxmlformats.org/officeDocument/2006/relationships/hyperlink" Target="https://github.com/pytorch/pytorch/issues/48492" TargetMode="External"/><Relationship Id="rId664" Type="http://schemas.openxmlformats.org/officeDocument/2006/relationships/hyperlink" Target="https://github.com/pytorch/pytorch/issues/19151" TargetMode="External"/><Relationship Id="rId1011" Type="http://schemas.openxmlformats.org/officeDocument/2006/relationships/hyperlink" Target="https://github.com/pytorch/pytorch/issues/35547" TargetMode="External"/><Relationship Id="rId1495" Type="http://schemas.openxmlformats.org/officeDocument/2006/relationships/hyperlink" Target="https://github.com/pytorch/pytorch/issues/21596" TargetMode="External"/><Relationship Id="rId663" Type="http://schemas.openxmlformats.org/officeDocument/2006/relationships/hyperlink" Target="https://github.com/pytorch/pytorch/issues/6962" TargetMode="External"/><Relationship Id="rId1012" Type="http://schemas.openxmlformats.org/officeDocument/2006/relationships/hyperlink" Target="https://github.com/pytorch/pytorch/issues/40032" TargetMode="External"/><Relationship Id="rId1496" Type="http://schemas.openxmlformats.org/officeDocument/2006/relationships/hyperlink" Target="https://github.com/pytorch/pytorch/issues/34859" TargetMode="External"/><Relationship Id="rId662" Type="http://schemas.openxmlformats.org/officeDocument/2006/relationships/hyperlink" Target="https://github.com/pytorch/pytorch/issues/28060" TargetMode="External"/><Relationship Id="rId1013" Type="http://schemas.openxmlformats.org/officeDocument/2006/relationships/hyperlink" Target="https://github.com/pytorch/pytorch/issues/40768" TargetMode="External"/><Relationship Id="rId1497" Type="http://schemas.openxmlformats.org/officeDocument/2006/relationships/hyperlink" Target="https://github.com/pytorch/pytorch/issues/50496" TargetMode="External"/><Relationship Id="rId661" Type="http://schemas.openxmlformats.org/officeDocument/2006/relationships/hyperlink" Target="https://github.com/pytorch/pytorch/issues/29162" TargetMode="External"/><Relationship Id="rId1014" Type="http://schemas.openxmlformats.org/officeDocument/2006/relationships/hyperlink" Target="https://github.com/pytorch/pytorch/issues/40658" TargetMode="External"/><Relationship Id="rId1498" Type="http://schemas.openxmlformats.org/officeDocument/2006/relationships/hyperlink" Target="https://github.com/pytorch/pytorch/issues/40690" TargetMode="External"/><Relationship Id="rId1004" Type="http://schemas.openxmlformats.org/officeDocument/2006/relationships/hyperlink" Target="https://github.com/pytorch/pytorch/issues/40393" TargetMode="External"/><Relationship Id="rId1488" Type="http://schemas.openxmlformats.org/officeDocument/2006/relationships/hyperlink" Target="https://github.com/pytorch/pytorch/issues/48520" TargetMode="External"/><Relationship Id="rId1005" Type="http://schemas.openxmlformats.org/officeDocument/2006/relationships/hyperlink" Target="https://github.com/pytorch/pytorch/issues/40223" TargetMode="External"/><Relationship Id="rId1489" Type="http://schemas.openxmlformats.org/officeDocument/2006/relationships/hyperlink" Target="https://github.com/pytorch/pytorch/issues/49100" TargetMode="External"/><Relationship Id="rId1006" Type="http://schemas.openxmlformats.org/officeDocument/2006/relationships/hyperlink" Target="https://github.com/pytorch/pytorch/issues/40157" TargetMode="External"/><Relationship Id="rId1007" Type="http://schemas.openxmlformats.org/officeDocument/2006/relationships/hyperlink" Target="https://github.com/pytorch/pytorch/issues/39394" TargetMode="External"/><Relationship Id="rId1008" Type="http://schemas.openxmlformats.org/officeDocument/2006/relationships/hyperlink" Target="https://github.com/pytorch/pytorch/issues/33439" TargetMode="External"/><Relationship Id="rId1009" Type="http://schemas.openxmlformats.org/officeDocument/2006/relationships/hyperlink" Target="https://github.com/pytorch/pytorch/issues/40701" TargetMode="External"/><Relationship Id="rId657" Type="http://schemas.openxmlformats.org/officeDocument/2006/relationships/hyperlink" Target="https://github.com/pytorch/pytorch/issues/28792" TargetMode="External"/><Relationship Id="rId656" Type="http://schemas.openxmlformats.org/officeDocument/2006/relationships/hyperlink" Target="https://github.com/pytorch/pytorch/issues/28198" TargetMode="External"/><Relationship Id="rId655" Type="http://schemas.openxmlformats.org/officeDocument/2006/relationships/hyperlink" Target="https://github.com/pytorch/pytorch/issues/22526" TargetMode="External"/><Relationship Id="rId654" Type="http://schemas.openxmlformats.org/officeDocument/2006/relationships/hyperlink" Target="https://github.com/pytorch/pytorch/issues/27568" TargetMode="External"/><Relationship Id="rId659" Type="http://schemas.openxmlformats.org/officeDocument/2006/relationships/hyperlink" Target="https://github.com/pytorch/pytorch/issues/28575" TargetMode="External"/><Relationship Id="rId658" Type="http://schemas.openxmlformats.org/officeDocument/2006/relationships/hyperlink" Target="https://github.com/pytorch/pytorch/issues/28789" TargetMode="External"/><Relationship Id="rId1480" Type="http://schemas.openxmlformats.org/officeDocument/2006/relationships/hyperlink" Target="https://github.com/pytorch/pytorch/issues/48568" TargetMode="External"/><Relationship Id="rId1481" Type="http://schemas.openxmlformats.org/officeDocument/2006/relationships/hyperlink" Target="https://github.com/pytorch/pytorch/issues/48724" TargetMode="External"/><Relationship Id="rId1482" Type="http://schemas.openxmlformats.org/officeDocument/2006/relationships/hyperlink" Target="https://github.com/pytorch/pytorch/issues/50730" TargetMode="External"/><Relationship Id="rId1483" Type="http://schemas.openxmlformats.org/officeDocument/2006/relationships/hyperlink" Target="https://github.com/pytorch/pytorch/issues/46277" TargetMode="External"/><Relationship Id="rId653" Type="http://schemas.openxmlformats.org/officeDocument/2006/relationships/hyperlink" Target="https://github.com/pytorch/pytorch/issues/28583" TargetMode="External"/><Relationship Id="rId1000" Type="http://schemas.openxmlformats.org/officeDocument/2006/relationships/hyperlink" Target="https://github.com/pytorch/pytorch/issues/37234" TargetMode="External"/><Relationship Id="rId1484" Type="http://schemas.openxmlformats.org/officeDocument/2006/relationships/hyperlink" Target="https://github.com/pytorch/pytorch/issues/49601" TargetMode="External"/><Relationship Id="rId652" Type="http://schemas.openxmlformats.org/officeDocument/2006/relationships/hyperlink" Target="https://github.com/pytorch/pytorch/issues/26401" TargetMode="External"/><Relationship Id="rId1001" Type="http://schemas.openxmlformats.org/officeDocument/2006/relationships/hyperlink" Target="https://github.com/pytorch/pytorch/issues/40239" TargetMode="External"/><Relationship Id="rId1485" Type="http://schemas.openxmlformats.org/officeDocument/2006/relationships/hyperlink" Target="https://github.com/pytorch/pytorch/issues/41709" TargetMode="External"/><Relationship Id="rId651" Type="http://schemas.openxmlformats.org/officeDocument/2006/relationships/hyperlink" Target="https://github.com/pytorch/pytorch/issues/24334" TargetMode="External"/><Relationship Id="rId1002" Type="http://schemas.openxmlformats.org/officeDocument/2006/relationships/hyperlink" Target="https://github.com/pytorch/pytorch/issues/38555" TargetMode="External"/><Relationship Id="rId1486" Type="http://schemas.openxmlformats.org/officeDocument/2006/relationships/hyperlink" Target="https://github.com/pytorch/pytorch/issues/41710" TargetMode="External"/><Relationship Id="rId650" Type="http://schemas.openxmlformats.org/officeDocument/2006/relationships/hyperlink" Target="https://github.com/pytorch/pytorch/issues/28457" TargetMode="External"/><Relationship Id="rId1003" Type="http://schemas.openxmlformats.org/officeDocument/2006/relationships/hyperlink" Target="https://github.com/pytorch/pytorch/issues/24692" TargetMode="External"/><Relationship Id="rId1487" Type="http://schemas.openxmlformats.org/officeDocument/2006/relationships/hyperlink" Target="https://github.com/pytorch/pytorch/issues/50439" TargetMode="External"/><Relationship Id="rId1037" Type="http://schemas.openxmlformats.org/officeDocument/2006/relationships/hyperlink" Target="https://github.com/pytorch/pytorch/issues/34061" TargetMode="External"/><Relationship Id="rId1038" Type="http://schemas.openxmlformats.org/officeDocument/2006/relationships/hyperlink" Target="https://github.com/pytorch/pytorch/issues/40131" TargetMode="External"/><Relationship Id="rId1039" Type="http://schemas.openxmlformats.org/officeDocument/2006/relationships/hyperlink" Target="https://github.com/pytorch/pytorch/issues/24578" TargetMode="External"/><Relationship Id="rId206" Type="http://schemas.openxmlformats.org/officeDocument/2006/relationships/hyperlink" Target="https://github.com/pytorch/pytorch/issues/65870" TargetMode="External"/><Relationship Id="rId205" Type="http://schemas.openxmlformats.org/officeDocument/2006/relationships/hyperlink" Target="https://github.com/pytorch/pytorch/issues/68057" TargetMode="External"/><Relationship Id="rId689" Type="http://schemas.openxmlformats.org/officeDocument/2006/relationships/hyperlink" Target="https://github.com/pytorch/pytorch/issues/30910" TargetMode="External"/><Relationship Id="rId204" Type="http://schemas.openxmlformats.org/officeDocument/2006/relationships/hyperlink" Target="https://github.com/pytorch/pytorch/issues/67386" TargetMode="External"/><Relationship Id="rId688" Type="http://schemas.openxmlformats.org/officeDocument/2006/relationships/hyperlink" Target="https://github.com/pytorch/pytorch/issues/30524" TargetMode="External"/><Relationship Id="rId203" Type="http://schemas.openxmlformats.org/officeDocument/2006/relationships/hyperlink" Target="https://github.com/pytorch/pytorch/issues/64999" TargetMode="External"/><Relationship Id="rId687" Type="http://schemas.openxmlformats.org/officeDocument/2006/relationships/hyperlink" Target="https://github.com/pytorch/pytorch/issues/30731" TargetMode="External"/><Relationship Id="rId209" Type="http://schemas.openxmlformats.org/officeDocument/2006/relationships/hyperlink" Target="https://github.com/pytorch/pytorch/issues/71063" TargetMode="External"/><Relationship Id="rId208" Type="http://schemas.openxmlformats.org/officeDocument/2006/relationships/hyperlink" Target="https://github.com/pytorch/pytorch/issues/65396" TargetMode="External"/><Relationship Id="rId207" Type="http://schemas.openxmlformats.org/officeDocument/2006/relationships/hyperlink" Target="https://github.com/pytorch/pytorch/issues/50690" TargetMode="External"/><Relationship Id="rId682" Type="http://schemas.openxmlformats.org/officeDocument/2006/relationships/hyperlink" Target="https://github.com/pytorch/pytorch/issues/30627" TargetMode="External"/><Relationship Id="rId681" Type="http://schemas.openxmlformats.org/officeDocument/2006/relationships/hyperlink" Target="https://github.com/pytorch/pytorch/issues/28649" TargetMode="External"/><Relationship Id="rId1030" Type="http://schemas.openxmlformats.org/officeDocument/2006/relationships/hyperlink" Target="https://github.com/pytorch/pytorch/issues/39991" TargetMode="External"/><Relationship Id="rId680" Type="http://schemas.openxmlformats.org/officeDocument/2006/relationships/hyperlink" Target="https://github.com/pytorch/pytorch/issues/30682" TargetMode="External"/><Relationship Id="rId1031" Type="http://schemas.openxmlformats.org/officeDocument/2006/relationships/hyperlink" Target="https://github.com/pytorch/pytorch/issues/40105" TargetMode="External"/><Relationship Id="rId1032" Type="http://schemas.openxmlformats.org/officeDocument/2006/relationships/hyperlink" Target="https://github.com/pytorch/pytorch/issues/36977" TargetMode="External"/><Relationship Id="rId202" Type="http://schemas.openxmlformats.org/officeDocument/2006/relationships/hyperlink" Target="https://github.com/pytorch/pytorch/issues/37583" TargetMode="External"/><Relationship Id="rId686" Type="http://schemas.openxmlformats.org/officeDocument/2006/relationships/hyperlink" Target="https://github.com/pytorch/pytorch/issues/30184" TargetMode="External"/><Relationship Id="rId1033" Type="http://schemas.openxmlformats.org/officeDocument/2006/relationships/hyperlink" Target="https://github.com/pytorch/pytorch/issues/36403" TargetMode="External"/><Relationship Id="rId201" Type="http://schemas.openxmlformats.org/officeDocument/2006/relationships/hyperlink" Target="https://github.com/pytorch/pytorch/issues/62793" TargetMode="External"/><Relationship Id="rId685" Type="http://schemas.openxmlformats.org/officeDocument/2006/relationships/hyperlink" Target="https://github.com/pytorch/pytorch/issues/30572" TargetMode="External"/><Relationship Id="rId1034" Type="http://schemas.openxmlformats.org/officeDocument/2006/relationships/hyperlink" Target="https://github.com/pytorch/pytorch/issues/40998" TargetMode="External"/><Relationship Id="rId200" Type="http://schemas.openxmlformats.org/officeDocument/2006/relationships/hyperlink" Target="https://github.com/pytorch/pytorch/issues/55090" TargetMode="External"/><Relationship Id="rId684" Type="http://schemas.openxmlformats.org/officeDocument/2006/relationships/hyperlink" Target="https://github.com/pytorch/pytorch/issues/29161" TargetMode="External"/><Relationship Id="rId1035" Type="http://schemas.openxmlformats.org/officeDocument/2006/relationships/hyperlink" Target="https://github.com/pytorch/pytorch/issues/40553" TargetMode="External"/><Relationship Id="rId683" Type="http://schemas.openxmlformats.org/officeDocument/2006/relationships/hyperlink" Target="https://github.com/pytorch/pytorch/issues/29823" TargetMode="External"/><Relationship Id="rId1036" Type="http://schemas.openxmlformats.org/officeDocument/2006/relationships/hyperlink" Target="https://github.com/pytorch/pytorch/issues/40023" TargetMode="External"/><Relationship Id="rId1026" Type="http://schemas.openxmlformats.org/officeDocument/2006/relationships/hyperlink" Target="https://github.com/pytorch/pytorch/issues/37240" TargetMode="External"/><Relationship Id="rId1027" Type="http://schemas.openxmlformats.org/officeDocument/2006/relationships/hyperlink" Target="https://github.com/pytorch/pytorch/issues/3169" TargetMode="External"/><Relationship Id="rId1028" Type="http://schemas.openxmlformats.org/officeDocument/2006/relationships/hyperlink" Target="https://github.com/pytorch/pytorch/issues/24679" TargetMode="External"/><Relationship Id="rId1029" Type="http://schemas.openxmlformats.org/officeDocument/2006/relationships/hyperlink" Target="https://github.com/pytorch/pytorch/issues/24678" TargetMode="External"/><Relationship Id="rId679" Type="http://schemas.openxmlformats.org/officeDocument/2006/relationships/hyperlink" Target="https://github.com/pytorch/pytorch/issues/29968" TargetMode="External"/><Relationship Id="rId678" Type="http://schemas.openxmlformats.org/officeDocument/2006/relationships/hyperlink" Target="https://github.com/pytorch/pytorch/issues/30301" TargetMode="External"/><Relationship Id="rId677" Type="http://schemas.openxmlformats.org/officeDocument/2006/relationships/hyperlink" Target="https://github.com/pytorch/pytorch/issues/29008" TargetMode="External"/><Relationship Id="rId676" Type="http://schemas.openxmlformats.org/officeDocument/2006/relationships/hyperlink" Target="https://github.com/pytorch/pytorch/issues/20356" TargetMode="External"/><Relationship Id="rId671" Type="http://schemas.openxmlformats.org/officeDocument/2006/relationships/hyperlink" Target="https://github.com/pytorch/pytorch/issues/29475" TargetMode="External"/><Relationship Id="rId670" Type="http://schemas.openxmlformats.org/officeDocument/2006/relationships/hyperlink" Target="https://github.com/pytorch/pytorch/issues/24660" TargetMode="External"/><Relationship Id="rId1020" Type="http://schemas.openxmlformats.org/officeDocument/2006/relationships/hyperlink" Target="https://github.com/pytorch/pytorch/issues/40784" TargetMode="External"/><Relationship Id="rId1021" Type="http://schemas.openxmlformats.org/officeDocument/2006/relationships/hyperlink" Target="https://github.com/pytorch/pytorch/issues/40666" TargetMode="External"/><Relationship Id="rId675" Type="http://schemas.openxmlformats.org/officeDocument/2006/relationships/hyperlink" Target="https://github.com/pytorch/pytorch/issues/28347" TargetMode="External"/><Relationship Id="rId1022" Type="http://schemas.openxmlformats.org/officeDocument/2006/relationships/hyperlink" Target="https://github.com/pytorch/pytorch/issues/32082" TargetMode="External"/><Relationship Id="rId674" Type="http://schemas.openxmlformats.org/officeDocument/2006/relationships/hyperlink" Target="https://github.com/pytorch/pytorch/issues/30074" TargetMode="External"/><Relationship Id="rId1023" Type="http://schemas.openxmlformats.org/officeDocument/2006/relationships/hyperlink" Target="https://github.com/pytorch/pytorch/issues/40067" TargetMode="External"/><Relationship Id="rId673" Type="http://schemas.openxmlformats.org/officeDocument/2006/relationships/hyperlink" Target="https://github.com/pytorch/pytorch/issues/29187" TargetMode="External"/><Relationship Id="rId1024" Type="http://schemas.openxmlformats.org/officeDocument/2006/relationships/hyperlink" Target="https://github.com/pytorch/pytorch/issues/40929" TargetMode="External"/><Relationship Id="rId672" Type="http://schemas.openxmlformats.org/officeDocument/2006/relationships/hyperlink" Target="https://github.com/pytorch/pytorch/issues/29683" TargetMode="External"/><Relationship Id="rId1025" Type="http://schemas.openxmlformats.org/officeDocument/2006/relationships/hyperlink" Target="https://github.com/pytorch/pytorch/issues/37735" TargetMode="External"/><Relationship Id="rId190" Type="http://schemas.openxmlformats.org/officeDocument/2006/relationships/hyperlink" Target="https://github.com/pytorch/pytorch/issues/43231" TargetMode="External"/><Relationship Id="rId194" Type="http://schemas.openxmlformats.org/officeDocument/2006/relationships/hyperlink" Target="https://github.com/pytorch/pytorch/issues/22620" TargetMode="External"/><Relationship Id="rId193" Type="http://schemas.openxmlformats.org/officeDocument/2006/relationships/hyperlink" Target="https://github.com/pytorch/pytorch/issues/62708" TargetMode="External"/><Relationship Id="rId192" Type="http://schemas.openxmlformats.org/officeDocument/2006/relationships/hyperlink" Target="https://github.com/pytorch/pytorch/issues/36921" TargetMode="External"/><Relationship Id="rId191" Type="http://schemas.openxmlformats.org/officeDocument/2006/relationships/hyperlink" Target="https://github.com/pytorch/pytorch/issues/61726" TargetMode="External"/><Relationship Id="rId187" Type="http://schemas.openxmlformats.org/officeDocument/2006/relationships/hyperlink" Target="https://github.com/pytorch/pytorch/issues/58120" TargetMode="External"/><Relationship Id="rId186" Type="http://schemas.openxmlformats.org/officeDocument/2006/relationships/hyperlink" Target="https://github.com/pytorch/pytorch/issues/49421" TargetMode="External"/><Relationship Id="rId185" Type="http://schemas.openxmlformats.org/officeDocument/2006/relationships/hyperlink" Target="https://github.com/pytorch/pytorch/issues/60605" TargetMode="External"/><Relationship Id="rId184" Type="http://schemas.openxmlformats.org/officeDocument/2006/relationships/hyperlink" Target="https://github.com/pytorch/pytorch/issues/58121" TargetMode="External"/><Relationship Id="rId189" Type="http://schemas.openxmlformats.org/officeDocument/2006/relationships/hyperlink" Target="https://github.com/pytorch/pytorch/issues/61291" TargetMode="External"/><Relationship Id="rId188" Type="http://schemas.openxmlformats.org/officeDocument/2006/relationships/hyperlink" Target="https://github.com/pytorch/pytorch/issues/38681" TargetMode="External"/><Relationship Id="rId183" Type="http://schemas.openxmlformats.org/officeDocument/2006/relationships/hyperlink" Target="https://github.com/pytorch/pytorch/issues/57577" TargetMode="External"/><Relationship Id="rId182" Type="http://schemas.openxmlformats.org/officeDocument/2006/relationships/hyperlink" Target="https://github.com/pytorch/pytorch/issues/58035" TargetMode="External"/><Relationship Id="rId181" Type="http://schemas.openxmlformats.org/officeDocument/2006/relationships/hyperlink" Target="https://github.com/pytorch/pytorch/issues/58399" TargetMode="External"/><Relationship Id="rId180" Type="http://schemas.openxmlformats.org/officeDocument/2006/relationships/hyperlink" Target="https://github.com/pytorch/pytorch/issues/45427" TargetMode="External"/><Relationship Id="rId176" Type="http://schemas.openxmlformats.org/officeDocument/2006/relationships/hyperlink" Target="https://github.com/pytorch/pytorch/issues/58387" TargetMode="External"/><Relationship Id="rId175" Type="http://schemas.openxmlformats.org/officeDocument/2006/relationships/hyperlink" Target="https://github.com/pytorch/pytorch/issues/56608" TargetMode="External"/><Relationship Id="rId174" Type="http://schemas.openxmlformats.org/officeDocument/2006/relationships/hyperlink" Target="https://github.com/pytorch/pytorch/issues/57644" TargetMode="External"/><Relationship Id="rId173" Type="http://schemas.openxmlformats.org/officeDocument/2006/relationships/hyperlink" Target="https://github.com/pytorch/pytorch/issues/51498" TargetMode="External"/><Relationship Id="rId179" Type="http://schemas.openxmlformats.org/officeDocument/2006/relationships/hyperlink" Target="https://github.com/pytorch/pytorch/issues/58750" TargetMode="External"/><Relationship Id="rId178" Type="http://schemas.openxmlformats.org/officeDocument/2006/relationships/hyperlink" Target="https://github.com/pytorch/pytorch/issues/46720" TargetMode="External"/><Relationship Id="rId177" Type="http://schemas.openxmlformats.org/officeDocument/2006/relationships/hyperlink" Target="https://github.com/pytorch/pytorch/issues/57109" TargetMode="External"/><Relationship Id="rId1910" Type="http://schemas.openxmlformats.org/officeDocument/2006/relationships/hyperlink" Target="https://github.com/pytorch/pytorch/issues/62380" TargetMode="External"/><Relationship Id="rId1911" Type="http://schemas.openxmlformats.org/officeDocument/2006/relationships/hyperlink" Target="https://github.com/pytorch/pytorch/issues/54420" TargetMode="External"/><Relationship Id="rId1912" Type="http://schemas.openxmlformats.org/officeDocument/2006/relationships/hyperlink" Target="https://github.com/pytorch/pytorch/issues/62357" TargetMode="External"/><Relationship Id="rId1913" Type="http://schemas.openxmlformats.org/officeDocument/2006/relationships/hyperlink" Target="https://github.com/pytorch/pytorch/issues/57490" TargetMode="External"/><Relationship Id="rId1914" Type="http://schemas.openxmlformats.org/officeDocument/2006/relationships/hyperlink" Target="https://github.com/pytorch/pytorch/issues/24608" TargetMode="External"/><Relationship Id="rId1915" Type="http://schemas.openxmlformats.org/officeDocument/2006/relationships/hyperlink" Target="https://github.com/pytorch/pytorch/issues/24607" TargetMode="External"/><Relationship Id="rId1916" Type="http://schemas.openxmlformats.org/officeDocument/2006/relationships/hyperlink" Target="https://github.com/pytorch/pytorch/issues/63173" TargetMode="External"/><Relationship Id="rId1917" Type="http://schemas.openxmlformats.org/officeDocument/2006/relationships/hyperlink" Target="https://github.com/pytorch/pytorch/issues/62538" TargetMode="External"/><Relationship Id="rId1918" Type="http://schemas.openxmlformats.org/officeDocument/2006/relationships/hyperlink" Target="https://github.com/pytorch/pytorch/issues/63000" TargetMode="External"/><Relationship Id="rId1919" Type="http://schemas.openxmlformats.org/officeDocument/2006/relationships/hyperlink" Target="https://github.com/pytorch/pytorch/issues/63366" TargetMode="External"/><Relationship Id="rId1900" Type="http://schemas.openxmlformats.org/officeDocument/2006/relationships/hyperlink" Target="https://github.com/pytorch/pytorch/issues/58096" TargetMode="External"/><Relationship Id="rId1901" Type="http://schemas.openxmlformats.org/officeDocument/2006/relationships/hyperlink" Target="https://github.com/pytorch/pytorch/issues/62541" TargetMode="External"/><Relationship Id="rId1902" Type="http://schemas.openxmlformats.org/officeDocument/2006/relationships/hyperlink" Target="https://github.com/pytorch/pytorch/issues/58301" TargetMode="External"/><Relationship Id="rId1903" Type="http://schemas.openxmlformats.org/officeDocument/2006/relationships/hyperlink" Target="https://github.com/pytorch/pytorch/issues/59916" TargetMode="External"/><Relationship Id="rId1904" Type="http://schemas.openxmlformats.org/officeDocument/2006/relationships/hyperlink" Target="https://github.com/pytorch/pytorch/issues/62633" TargetMode="External"/><Relationship Id="rId1905" Type="http://schemas.openxmlformats.org/officeDocument/2006/relationships/hyperlink" Target="https://github.com/pytorch/pytorch/issues/60469" TargetMode="External"/><Relationship Id="rId1906" Type="http://schemas.openxmlformats.org/officeDocument/2006/relationships/hyperlink" Target="https://github.com/pytorch/pytorch/issues/61929" TargetMode="External"/><Relationship Id="rId1907" Type="http://schemas.openxmlformats.org/officeDocument/2006/relationships/hyperlink" Target="https://github.com/pytorch/pytorch/issues/62895" TargetMode="External"/><Relationship Id="rId1908" Type="http://schemas.openxmlformats.org/officeDocument/2006/relationships/hyperlink" Target="https://github.com/pytorch/pytorch/issues/62645" TargetMode="External"/><Relationship Id="rId1909" Type="http://schemas.openxmlformats.org/officeDocument/2006/relationships/hyperlink" Target="https://github.com/pytorch/pytorch/issues/56911" TargetMode="External"/><Relationship Id="rId198" Type="http://schemas.openxmlformats.org/officeDocument/2006/relationships/hyperlink" Target="https://github.com/pytorch/pytorch/issues/63565" TargetMode="External"/><Relationship Id="rId197" Type="http://schemas.openxmlformats.org/officeDocument/2006/relationships/hyperlink" Target="https://github.com/pytorch/pytorch/issues/63342" TargetMode="External"/><Relationship Id="rId196" Type="http://schemas.openxmlformats.org/officeDocument/2006/relationships/hyperlink" Target="https://github.com/pytorch/pytorch/issues/62569" TargetMode="External"/><Relationship Id="rId195" Type="http://schemas.openxmlformats.org/officeDocument/2006/relationships/hyperlink" Target="https://github.com/pytorch/pytorch/issues/60560" TargetMode="External"/><Relationship Id="rId199" Type="http://schemas.openxmlformats.org/officeDocument/2006/relationships/hyperlink" Target="https://github.com/pytorch/pytorch/issues/64080" TargetMode="External"/><Relationship Id="rId150" Type="http://schemas.openxmlformats.org/officeDocument/2006/relationships/hyperlink" Target="https://github.com/pytorch/pytorch/issues/48523" TargetMode="External"/><Relationship Id="rId149" Type="http://schemas.openxmlformats.org/officeDocument/2006/relationships/hyperlink" Target="https://github.com/pytorch/pytorch/issues/24504" TargetMode="External"/><Relationship Id="rId148" Type="http://schemas.openxmlformats.org/officeDocument/2006/relationships/hyperlink" Target="https://github.com/pytorch/pytorch/issues/41084" TargetMode="External"/><Relationship Id="rId1090" Type="http://schemas.openxmlformats.org/officeDocument/2006/relationships/hyperlink" Target="https://github.com/pytorch/pytorch/issues/41734" TargetMode="External"/><Relationship Id="rId1091" Type="http://schemas.openxmlformats.org/officeDocument/2006/relationships/hyperlink" Target="https://github.com/pytorch/pytorch/issues/40580" TargetMode="External"/><Relationship Id="rId1092" Type="http://schemas.openxmlformats.org/officeDocument/2006/relationships/hyperlink" Target="https://github.com/pytorch/pytorch/issues/41701" TargetMode="External"/><Relationship Id="rId1093" Type="http://schemas.openxmlformats.org/officeDocument/2006/relationships/hyperlink" Target="https://github.com/pytorch/pytorch/issues/41702" TargetMode="External"/><Relationship Id="rId1094" Type="http://schemas.openxmlformats.org/officeDocument/2006/relationships/hyperlink" Target="https://github.com/pytorch/pytorch/issues/40986" TargetMode="External"/><Relationship Id="rId143" Type="http://schemas.openxmlformats.org/officeDocument/2006/relationships/hyperlink" Target="https://github.com/pytorch/pytorch/issues/43770" TargetMode="External"/><Relationship Id="rId1095" Type="http://schemas.openxmlformats.org/officeDocument/2006/relationships/hyperlink" Target="https://github.com/pytorch/pytorch/issues/24701" TargetMode="External"/><Relationship Id="rId142" Type="http://schemas.openxmlformats.org/officeDocument/2006/relationships/hyperlink" Target="https://github.com/pytorch/pytorch/issues/36428" TargetMode="External"/><Relationship Id="rId1096" Type="http://schemas.openxmlformats.org/officeDocument/2006/relationships/hyperlink" Target="https://github.com/pytorch/pytorch/issues/42281" TargetMode="External"/><Relationship Id="rId141" Type="http://schemas.openxmlformats.org/officeDocument/2006/relationships/hyperlink" Target="https://github.com/pytorch/pytorch/issues/41865" TargetMode="External"/><Relationship Id="rId1097" Type="http://schemas.openxmlformats.org/officeDocument/2006/relationships/hyperlink" Target="https://github.com/pytorch/pytorch/issues/42406" TargetMode="External"/><Relationship Id="rId140" Type="http://schemas.openxmlformats.org/officeDocument/2006/relationships/hyperlink" Target="https://github.com/pytorch/pytorch/issues/32983" TargetMode="External"/><Relationship Id="rId1098" Type="http://schemas.openxmlformats.org/officeDocument/2006/relationships/hyperlink" Target="https://github.com/pytorch/pytorch/issues/38221" TargetMode="External"/><Relationship Id="rId147" Type="http://schemas.openxmlformats.org/officeDocument/2006/relationships/hyperlink" Target="https://github.com/pytorch/pytorch/issues/46585" TargetMode="External"/><Relationship Id="rId1099" Type="http://schemas.openxmlformats.org/officeDocument/2006/relationships/hyperlink" Target="https://github.com/pytorch/pytorch/issues/39210" TargetMode="External"/><Relationship Id="rId146" Type="http://schemas.openxmlformats.org/officeDocument/2006/relationships/hyperlink" Target="https://github.com/pytorch/pytorch/issues/26596" TargetMode="External"/><Relationship Id="rId145" Type="http://schemas.openxmlformats.org/officeDocument/2006/relationships/hyperlink" Target="https://github.com/pytorch/pytorch/issues/24802" TargetMode="External"/><Relationship Id="rId144" Type="http://schemas.openxmlformats.org/officeDocument/2006/relationships/hyperlink" Target="https://github.com/pytorch/pytorch/issues/15676" TargetMode="External"/><Relationship Id="rId139" Type="http://schemas.openxmlformats.org/officeDocument/2006/relationships/hyperlink" Target="https://github.com/pytorch/pytorch/issues/42415" TargetMode="External"/><Relationship Id="rId138" Type="http://schemas.openxmlformats.org/officeDocument/2006/relationships/hyperlink" Target="https://github.com/pytorch/pytorch/issues/40604" TargetMode="External"/><Relationship Id="rId137" Type="http://schemas.openxmlformats.org/officeDocument/2006/relationships/hyperlink" Target="https://github.com/pytorch/pytorch/issues/36071" TargetMode="External"/><Relationship Id="rId1080" Type="http://schemas.openxmlformats.org/officeDocument/2006/relationships/hyperlink" Target="https://github.com/pytorch/pytorch/issues/41393" TargetMode="External"/><Relationship Id="rId1081" Type="http://schemas.openxmlformats.org/officeDocument/2006/relationships/hyperlink" Target="https://github.com/pytorch/pytorch/issues/31796" TargetMode="External"/><Relationship Id="rId1082" Type="http://schemas.openxmlformats.org/officeDocument/2006/relationships/hyperlink" Target="https://github.com/pytorch/pytorch/issues/38081" TargetMode="External"/><Relationship Id="rId1083" Type="http://schemas.openxmlformats.org/officeDocument/2006/relationships/hyperlink" Target="https://github.com/pytorch/pytorch/issues/41729" TargetMode="External"/><Relationship Id="rId132" Type="http://schemas.openxmlformats.org/officeDocument/2006/relationships/hyperlink" Target="https://github.com/pytorch/pytorch/issues/38377" TargetMode="External"/><Relationship Id="rId1084" Type="http://schemas.openxmlformats.org/officeDocument/2006/relationships/hyperlink" Target="https://github.com/pytorch/pytorch/issues/41767" TargetMode="External"/><Relationship Id="rId131" Type="http://schemas.openxmlformats.org/officeDocument/2006/relationships/hyperlink" Target="https://github.com/pytorch/pytorch/issues/38764" TargetMode="External"/><Relationship Id="rId1085" Type="http://schemas.openxmlformats.org/officeDocument/2006/relationships/hyperlink" Target="https://github.com/pytorch/pytorch/issues/41726" TargetMode="External"/><Relationship Id="rId130" Type="http://schemas.openxmlformats.org/officeDocument/2006/relationships/hyperlink" Target="https://github.com/pytorch/pytorch/issues/37558" TargetMode="External"/><Relationship Id="rId1086" Type="http://schemas.openxmlformats.org/officeDocument/2006/relationships/hyperlink" Target="https://github.com/pytorch/pytorch/issues/41741" TargetMode="External"/><Relationship Id="rId1087" Type="http://schemas.openxmlformats.org/officeDocument/2006/relationships/hyperlink" Target="https://github.com/pytorch/pytorch/issues/41703" TargetMode="External"/><Relationship Id="rId136" Type="http://schemas.openxmlformats.org/officeDocument/2006/relationships/hyperlink" Target="https://github.com/pytorch/pytorch/issues/39007" TargetMode="External"/><Relationship Id="rId1088" Type="http://schemas.openxmlformats.org/officeDocument/2006/relationships/hyperlink" Target="https://github.com/pytorch/pytorch/issues/41748" TargetMode="External"/><Relationship Id="rId135" Type="http://schemas.openxmlformats.org/officeDocument/2006/relationships/hyperlink" Target="https://github.com/pytorch/pytorch/issues/40320" TargetMode="External"/><Relationship Id="rId1089" Type="http://schemas.openxmlformats.org/officeDocument/2006/relationships/hyperlink" Target="https://github.com/pytorch/pytorch/issues/38011" TargetMode="External"/><Relationship Id="rId134" Type="http://schemas.openxmlformats.org/officeDocument/2006/relationships/hyperlink" Target="https://github.com/pytorch/pytorch/issues/38889" TargetMode="External"/><Relationship Id="rId133" Type="http://schemas.openxmlformats.org/officeDocument/2006/relationships/hyperlink" Target="https://github.com/pytorch/pytorch/issues/35761" TargetMode="External"/><Relationship Id="rId172" Type="http://schemas.openxmlformats.org/officeDocument/2006/relationships/hyperlink" Target="https://github.com/pytorch/pytorch/issues/56274" TargetMode="External"/><Relationship Id="rId171" Type="http://schemas.openxmlformats.org/officeDocument/2006/relationships/hyperlink" Target="https://github.com/pytorch/pytorch/issues/55595" TargetMode="External"/><Relationship Id="rId170" Type="http://schemas.openxmlformats.org/officeDocument/2006/relationships/hyperlink" Target="https://github.com/pytorch/pytorch/issues/33760" TargetMode="External"/><Relationship Id="rId165" Type="http://schemas.openxmlformats.org/officeDocument/2006/relationships/hyperlink" Target="https://github.com/pytorch/pytorch/issues/53882" TargetMode="External"/><Relationship Id="rId164" Type="http://schemas.openxmlformats.org/officeDocument/2006/relationships/hyperlink" Target="https://github.com/pytorch/pytorch/issues/50104" TargetMode="External"/><Relationship Id="rId163" Type="http://schemas.openxmlformats.org/officeDocument/2006/relationships/hyperlink" Target="https://github.com/pytorch/pytorch/issues/48841" TargetMode="External"/><Relationship Id="rId162" Type="http://schemas.openxmlformats.org/officeDocument/2006/relationships/hyperlink" Target="https://github.com/pytorch/pytorch/issues/52857" TargetMode="External"/><Relationship Id="rId169" Type="http://schemas.openxmlformats.org/officeDocument/2006/relationships/hyperlink" Target="https://github.com/pytorch/pytorch/issues/55613" TargetMode="External"/><Relationship Id="rId168" Type="http://schemas.openxmlformats.org/officeDocument/2006/relationships/hyperlink" Target="https://github.com/pytorch/pytorch/issues/51652" TargetMode="External"/><Relationship Id="rId167" Type="http://schemas.openxmlformats.org/officeDocument/2006/relationships/hyperlink" Target="https://github.com/pytorch/pytorch/issues/54752" TargetMode="External"/><Relationship Id="rId166" Type="http://schemas.openxmlformats.org/officeDocument/2006/relationships/hyperlink" Target="https://github.com/pytorch/pytorch/issues/50042" TargetMode="External"/><Relationship Id="rId161" Type="http://schemas.openxmlformats.org/officeDocument/2006/relationships/hyperlink" Target="https://github.com/pytorch/pytorch/issues/50749" TargetMode="External"/><Relationship Id="rId160" Type="http://schemas.openxmlformats.org/officeDocument/2006/relationships/hyperlink" Target="https://github.com/pytorch/pytorch/issues/50695" TargetMode="External"/><Relationship Id="rId159" Type="http://schemas.openxmlformats.org/officeDocument/2006/relationships/hyperlink" Target="https://github.com/pytorch/pytorch/issues/51141" TargetMode="External"/><Relationship Id="rId154" Type="http://schemas.openxmlformats.org/officeDocument/2006/relationships/hyperlink" Target="https://github.com/pytorch/pytorch/issues/37756" TargetMode="External"/><Relationship Id="rId153" Type="http://schemas.openxmlformats.org/officeDocument/2006/relationships/hyperlink" Target="https://github.com/pytorch/pytorch/issues/22656" TargetMode="External"/><Relationship Id="rId152" Type="http://schemas.openxmlformats.org/officeDocument/2006/relationships/hyperlink" Target="https://github.com/pytorch/pytorch/issues/49019" TargetMode="External"/><Relationship Id="rId151" Type="http://schemas.openxmlformats.org/officeDocument/2006/relationships/hyperlink" Target="https://github.com/pytorch/pytorch/issues/49052" TargetMode="External"/><Relationship Id="rId158" Type="http://schemas.openxmlformats.org/officeDocument/2006/relationships/hyperlink" Target="https://github.com/pytorch/pytorch/issues/48049" TargetMode="External"/><Relationship Id="rId157" Type="http://schemas.openxmlformats.org/officeDocument/2006/relationships/hyperlink" Target="https://github.com/pytorch/pytorch/issues/40702" TargetMode="External"/><Relationship Id="rId156" Type="http://schemas.openxmlformats.org/officeDocument/2006/relationships/hyperlink" Target="https://github.com/pytorch/pytorch/issues/50064" TargetMode="External"/><Relationship Id="rId155" Type="http://schemas.openxmlformats.org/officeDocument/2006/relationships/hyperlink" Target="https://github.com/pytorch/pytorch/issues/42588" TargetMode="External"/><Relationship Id="rId1972" Type="http://schemas.openxmlformats.org/officeDocument/2006/relationships/hyperlink" Target="https://github.com/pytorch/pytorch/issues/64991" TargetMode="External"/><Relationship Id="rId1973" Type="http://schemas.openxmlformats.org/officeDocument/2006/relationships/hyperlink" Target="https://github.com/pytorch/pytorch/issues/48490" TargetMode="External"/><Relationship Id="rId1974" Type="http://schemas.openxmlformats.org/officeDocument/2006/relationships/hyperlink" Target="https://github.com/pytorch/pytorch/issues/65458" TargetMode="External"/><Relationship Id="rId1975" Type="http://schemas.openxmlformats.org/officeDocument/2006/relationships/hyperlink" Target="https://github.com/pytorch/pytorch/issues/59662" TargetMode="External"/><Relationship Id="rId1976" Type="http://schemas.openxmlformats.org/officeDocument/2006/relationships/hyperlink" Target="https://github.com/pytorch/pytorch/issues/63609" TargetMode="External"/><Relationship Id="rId1977" Type="http://schemas.openxmlformats.org/officeDocument/2006/relationships/hyperlink" Target="https://github.com/pytorch/pytorch/issues/65048" TargetMode="External"/><Relationship Id="rId1978" Type="http://schemas.openxmlformats.org/officeDocument/2006/relationships/hyperlink" Target="https://github.com/pytorch/pytorch/issues/65077" TargetMode="External"/><Relationship Id="rId1979" Type="http://schemas.openxmlformats.org/officeDocument/2006/relationships/hyperlink" Target="https://github.com/pytorch/pytorch/issues/53513" TargetMode="External"/><Relationship Id="rId1970" Type="http://schemas.openxmlformats.org/officeDocument/2006/relationships/hyperlink" Target="https://github.com/pytorch/pytorch/issues/65591" TargetMode="External"/><Relationship Id="rId1971" Type="http://schemas.openxmlformats.org/officeDocument/2006/relationships/hyperlink" Target="https://github.com/pytorch/pytorch/issues/64649" TargetMode="External"/><Relationship Id="rId1961" Type="http://schemas.openxmlformats.org/officeDocument/2006/relationships/hyperlink" Target="https://github.com/pytorch/pytorch/issues/59901" TargetMode="External"/><Relationship Id="rId1962" Type="http://schemas.openxmlformats.org/officeDocument/2006/relationships/hyperlink" Target="https://github.com/pytorch/pytorch/issues/65165" TargetMode="External"/><Relationship Id="rId1963" Type="http://schemas.openxmlformats.org/officeDocument/2006/relationships/hyperlink" Target="https://github.com/pytorch/pytorch/issues/60009" TargetMode="External"/><Relationship Id="rId1964" Type="http://schemas.openxmlformats.org/officeDocument/2006/relationships/hyperlink" Target="https://github.com/pytorch/pytorch/issues/61332" TargetMode="External"/><Relationship Id="rId1965" Type="http://schemas.openxmlformats.org/officeDocument/2006/relationships/hyperlink" Target="https://github.com/pytorch/pytorch/issues/65221" TargetMode="External"/><Relationship Id="rId1966" Type="http://schemas.openxmlformats.org/officeDocument/2006/relationships/hyperlink" Target="https://github.com/pytorch/pytorch/issues/64754" TargetMode="External"/><Relationship Id="rId1967" Type="http://schemas.openxmlformats.org/officeDocument/2006/relationships/hyperlink" Target="https://github.com/pytorch/pytorch/issues/65368" TargetMode="External"/><Relationship Id="rId1968" Type="http://schemas.openxmlformats.org/officeDocument/2006/relationships/hyperlink" Target="https://github.com/pytorch/pytorch/issues/60397" TargetMode="External"/><Relationship Id="rId1969" Type="http://schemas.openxmlformats.org/officeDocument/2006/relationships/hyperlink" Target="https://github.com/pytorch/pytorch/issues/64907" TargetMode="External"/><Relationship Id="rId1960" Type="http://schemas.openxmlformats.org/officeDocument/2006/relationships/hyperlink" Target="https://github.com/pytorch/pytorch/issues/64760" TargetMode="External"/><Relationship Id="rId1510" Type="http://schemas.openxmlformats.org/officeDocument/2006/relationships/hyperlink" Target="https://github.com/pytorch/pytorch/issues/49952" TargetMode="External"/><Relationship Id="rId1994" Type="http://schemas.openxmlformats.org/officeDocument/2006/relationships/hyperlink" Target="https://github.com/pytorch/pytorch/issues/66353" TargetMode="External"/><Relationship Id="rId1511" Type="http://schemas.openxmlformats.org/officeDocument/2006/relationships/hyperlink" Target="https://github.com/pytorch/pytorch/issues/50662" TargetMode="External"/><Relationship Id="rId1995" Type="http://schemas.openxmlformats.org/officeDocument/2006/relationships/hyperlink" Target="https://github.com/pytorch/pytorch/issues/66420" TargetMode="External"/><Relationship Id="rId1512" Type="http://schemas.openxmlformats.org/officeDocument/2006/relationships/hyperlink" Target="https://github.com/pytorch/pytorch/issues/51036" TargetMode="External"/><Relationship Id="rId1996" Type="http://schemas.openxmlformats.org/officeDocument/2006/relationships/hyperlink" Target="https://github.com/pytorch/pytorch/issues/65709" TargetMode="External"/><Relationship Id="rId1513" Type="http://schemas.openxmlformats.org/officeDocument/2006/relationships/hyperlink" Target="https://github.com/pytorch/pytorch/issues/24714" TargetMode="External"/><Relationship Id="rId1997" Type="http://schemas.openxmlformats.org/officeDocument/2006/relationships/hyperlink" Target="https://github.com/pytorch/pytorch/issues/65920" TargetMode="External"/><Relationship Id="rId1514" Type="http://schemas.openxmlformats.org/officeDocument/2006/relationships/hyperlink" Target="https://github.com/pytorch/pytorch/issues/24577" TargetMode="External"/><Relationship Id="rId1998" Type="http://schemas.openxmlformats.org/officeDocument/2006/relationships/hyperlink" Target="https://github.com/pytorch/pytorch/issues/65786" TargetMode="External"/><Relationship Id="rId1515" Type="http://schemas.openxmlformats.org/officeDocument/2006/relationships/hyperlink" Target="https://github.com/pytorch/pytorch/issues/48230" TargetMode="External"/><Relationship Id="rId1999" Type="http://schemas.openxmlformats.org/officeDocument/2006/relationships/hyperlink" Target="https://github.com/pytorch/pytorch/issues/66502" TargetMode="External"/><Relationship Id="rId1516" Type="http://schemas.openxmlformats.org/officeDocument/2006/relationships/hyperlink" Target="https://github.com/pytorch/pytorch/issues/36328" TargetMode="External"/><Relationship Id="rId1517" Type="http://schemas.openxmlformats.org/officeDocument/2006/relationships/hyperlink" Target="https://github.com/pytorch/pytorch/issues/51234" TargetMode="External"/><Relationship Id="rId1518" Type="http://schemas.openxmlformats.org/officeDocument/2006/relationships/hyperlink" Target="https://github.com/pytorch/pytorch/issues/49756" TargetMode="External"/><Relationship Id="rId1519" Type="http://schemas.openxmlformats.org/officeDocument/2006/relationships/hyperlink" Target="https://github.com/pytorch/pytorch/issues/51541" TargetMode="External"/><Relationship Id="rId1990" Type="http://schemas.openxmlformats.org/officeDocument/2006/relationships/hyperlink" Target="https://github.com/pytorch/pytorch/issues/66047" TargetMode="External"/><Relationship Id="rId1991" Type="http://schemas.openxmlformats.org/officeDocument/2006/relationships/hyperlink" Target="https://github.com/pytorch/pytorch/issues/65911" TargetMode="External"/><Relationship Id="rId1992" Type="http://schemas.openxmlformats.org/officeDocument/2006/relationships/hyperlink" Target="https://github.com/pytorch/pytorch/issues/65612" TargetMode="External"/><Relationship Id="rId1993" Type="http://schemas.openxmlformats.org/officeDocument/2006/relationships/hyperlink" Target="https://github.com/pytorch/pytorch/issues/65578" TargetMode="External"/><Relationship Id="rId1983" Type="http://schemas.openxmlformats.org/officeDocument/2006/relationships/hyperlink" Target="https://github.com/pytorch/pytorch/issues/61540" TargetMode="External"/><Relationship Id="rId1500" Type="http://schemas.openxmlformats.org/officeDocument/2006/relationships/hyperlink" Target="https://github.com/pytorch/pytorch/issues/20113" TargetMode="External"/><Relationship Id="rId1984" Type="http://schemas.openxmlformats.org/officeDocument/2006/relationships/hyperlink" Target="https://github.com/pytorch/pytorch/issues/47442" TargetMode="External"/><Relationship Id="rId1501" Type="http://schemas.openxmlformats.org/officeDocument/2006/relationships/hyperlink" Target="https://github.com/pytorch/pytorch/issues/50378" TargetMode="External"/><Relationship Id="rId1985" Type="http://schemas.openxmlformats.org/officeDocument/2006/relationships/hyperlink" Target="https://github.com/pytorch/pytorch/issues/65956" TargetMode="External"/><Relationship Id="rId1502" Type="http://schemas.openxmlformats.org/officeDocument/2006/relationships/hyperlink" Target="https://github.com/pytorch/pytorch/issues/51105" TargetMode="External"/><Relationship Id="rId1986" Type="http://schemas.openxmlformats.org/officeDocument/2006/relationships/hyperlink" Target="https://github.com/pytorch/pytorch/issues/65636" TargetMode="External"/><Relationship Id="rId1503" Type="http://schemas.openxmlformats.org/officeDocument/2006/relationships/hyperlink" Target="https://github.com/pytorch/pytorch/issues/50330" TargetMode="External"/><Relationship Id="rId1987" Type="http://schemas.openxmlformats.org/officeDocument/2006/relationships/hyperlink" Target="https://github.com/pytorch/pytorch/issues/66110" TargetMode="External"/><Relationship Id="rId1504" Type="http://schemas.openxmlformats.org/officeDocument/2006/relationships/hyperlink" Target="https://github.com/pytorch/pytorch/issues/49824" TargetMode="External"/><Relationship Id="rId1988" Type="http://schemas.openxmlformats.org/officeDocument/2006/relationships/hyperlink" Target="https://github.com/pytorch/pytorch/issues/64571" TargetMode="External"/><Relationship Id="rId1505" Type="http://schemas.openxmlformats.org/officeDocument/2006/relationships/hyperlink" Target="https://github.com/pytorch/pytorch/issues/49542" TargetMode="External"/><Relationship Id="rId1989" Type="http://schemas.openxmlformats.org/officeDocument/2006/relationships/hyperlink" Target="https://github.com/pytorch/pytorch/issues/65822" TargetMode="External"/><Relationship Id="rId1506" Type="http://schemas.openxmlformats.org/officeDocument/2006/relationships/hyperlink" Target="https://github.com/pytorch/pytorch/issues/51042" TargetMode="External"/><Relationship Id="rId1507" Type="http://schemas.openxmlformats.org/officeDocument/2006/relationships/hyperlink" Target="https://github.com/pytorch/pytorch/issues/51132" TargetMode="External"/><Relationship Id="rId1508" Type="http://schemas.openxmlformats.org/officeDocument/2006/relationships/hyperlink" Target="https://github.com/pytorch/pytorch/issues/24685" TargetMode="External"/><Relationship Id="rId1509" Type="http://schemas.openxmlformats.org/officeDocument/2006/relationships/hyperlink" Target="https://github.com/pytorch/pytorch/issues/24543" TargetMode="External"/><Relationship Id="rId1980" Type="http://schemas.openxmlformats.org/officeDocument/2006/relationships/hyperlink" Target="https://github.com/pytorch/pytorch/issues/58547" TargetMode="External"/><Relationship Id="rId1981" Type="http://schemas.openxmlformats.org/officeDocument/2006/relationships/hyperlink" Target="https://github.com/pytorch/pytorch/issues/65988" TargetMode="External"/><Relationship Id="rId1982" Type="http://schemas.openxmlformats.org/officeDocument/2006/relationships/hyperlink" Target="https://github.com/pytorch/pytorch/issues/66030" TargetMode="External"/><Relationship Id="rId1930" Type="http://schemas.openxmlformats.org/officeDocument/2006/relationships/hyperlink" Target="https://github.com/pytorch/pytorch/issues/63544" TargetMode="External"/><Relationship Id="rId1931" Type="http://schemas.openxmlformats.org/officeDocument/2006/relationships/hyperlink" Target="https://github.com/pytorch/pytorch/issues/60111" TargetMode="External"/><Relationship Id="rId1932" Type="http://schemas.openxmlformats.org/officeDocument/2006/relationships/hyperlink" Target="https://github.com/pytorch/pytorch/issues/63427" TargetMode="External"/><Relationship Id="rId1933" Type="http://schemas.openxmlformats.org/officeDocument/2006/relationships/hyperlink" Target="https://github.com/pytorch/pytorch/issues/63584" TargetMode="External"/><Relationship Id="rId1934" Type="http://schemas.openxmlformats.org/officeDocument/2006/relationships/hyperlink" Target="https://github.com/pytorch/pytorch/issues/63869" TargetMode="External"/><Relationship Id="rId1935" Type="http://schemas.openxmlformats.org/officeDocument/2006/relationships/hyperlink" Target="https://github.com/pytorch/pytorch/issues/17377" TargetMode="External"/><Relationship Id="rId1936" Type="http://schemas.openxmlformats.org/officeDocument/2006/relationships/hyperlink" Target="https://github.com/pytorch/pytorch/issues/63723" TargetMode="External"/><Relationship Id="rId1937" Type="http://schemas.openxmlformats.org/officeDocument/2006/relationships/hyperlink" Target="https://github.com/pytorch/pytorch/issues/63747" TargetMode="External"/><Relationship Id="rId1938" Type="http://schemas.openxmlformats.org/officeDocument/2006/relationships/hyperlink" Target="https://github.com/pytorch/pytorch/issues/54294" TargetMode="External"/><Relationship Id="rId1939" Type="http://schemas.openxmlformats.org/officeDocument/2006/relationships/hyperlink" Target="https://github.com/pytorch/pytorch/issues/47599" TargetMode="External"/><Relationship Id="rId1920" Type="http://schemas.openxmlformats.org/officeDocument/2006/relationships/hyperlink" Target="https://github.com/pytorch/pytorch/issues/62719" TargetMode="External"/><Relationship Id="rId1921" Type="http://schemas.openxmlformats.org/officeDocument/2006/relationships/hyperlink" Target="https://github.com/pytorch/pytorch/issues/53738" TargetMode="External"/><Relationship Id="rId1922" Type="http://schemas.openxmlformats.org/officeDocument/2006/relationships/hyperlink" Target="https://github.com/pytorch/pytorch/issues/53739" TargetMode="External"/><Relationship Id="rId1923" Type="http://schemas.openxmlformats.org/officeDocument/2006/relationships/hyperlink" Target="https://github.com/pytorch/pytorch/issues/63095" TargetMode="External"/><Relationship Id="rId1924" Type="http://schemas.openxmlformats.org/officeDocument/2006/relationships/hyperlink" Target="https://github.com/pytorch/pytorch/issues/51961" TargetMode="External"/><Relationship Id="rId1925" Type="http://schemas.openxmlformats.org/officeDocument/2006/relationships/hyperlink" Target="https://github.com/pytorch/pytorch/issues/62565" TargetMode="External"/><Relationship Id="rId1926" Type="http://schemas.openxmlformats.org/officeDocument/2006/relationships/hyperlink" Target="https://github.com/pytorch/pytorch/issues/61446" TargetMode="External"/><Relationship Id="rId1927" Type="http://schemas.openxmlformats.org/officeDocument/2006/relationships/hyperlink" Target="https://github.com/pytorch/pytorch/issues/53485" TargetMode="External"/><Relationship Id="rId1928" Type="http://schemas.openxmlformats.org/officeDocument/2006/relationships/hyperlink" Target="https://github.com/pytorch/pytorch/issues/39329" TargetMode="External"/><Relationship Id="rId1929" Type="http://schemas.openxmlformats.org/officeDocument/2006/relationships/hyperlink" Target="https://github.com/pytorch/pytorch/issues/63483" TargetMode="External"/><Relationship Id="rId1950" Type="http://schemas.openxmlformats.org/officeDocument/2006/relationships/hyperlink" Target="https://github.com/pytorch/pytorch/issues/63657" TargetMode="External"/><Relationship Id="rId1951" Type="http://schemas.openxmlformats.org/officeDocument/2006/relationships/hyperlink" Target="https://github.com/pytorch/pytorch/issues/64358" TargetMode="External"/><Relationship Id="rId1952" Type="http://schemas.openxmlformats.org/officeDocument/2006/relationships/hyperlink" Target="https://github.com/pytorch/pytorch/issues/4689" TargetMode="External"/><Relationship Id="rId1953" Type="http://schemas.openxmlformats.org/officeDocument/2006/relationships/hyperlink" Target="https://github.com/pytorch/pytorch/issues/59779" TargetMode="External"/><Relationship Id="rId1954" Type="http://schemas.openxmlformats.org/officeDocument/2006/relationships/hyperlink" Target="https://github.com/pytorch/pytorch/issues/63430" TargetMode="External"/><Relationship Id="rId1955" Type="http://schemas.openxmlformats.org/officeDocument/2006/relationships/hyperlink" Target="https://github.com/pytorch/pytorch/issues/64207" TargetMode="External"/><Relationship Id="rId1956" Type="http://schemas.openxmlformats.org/officeDocument/2006/relationships/hyperlink" Target="https://github.com/pytorch/pytorch/issues/64536" TargetMode="External"/><Relationship Id="rId1957" Type="http://schemas.openxmlformats.org/officeDocument/2006/relationships/hyperlink" Target="https://github.com/pytorch/pytorch/issues/62501" TargetMode="External"/><Relationship Id="rId1958" Type="http://schemas.openxmlformats.org/officeDocument/2006/relationships/hyperlink" Target="https://github.com/pytorch/pytorch/issues/64813" TargetMode="External"/><Relationship Id="rId1959" Type="http://schemas.openxmlformats.org/officeDocument/2006/relationships/hyperlink" Target="https://github.com/pytorch/pytorch/issues/64281" TargetMode="External"/><Relationship Id="rId1940" Type="http://schemas.openxmlformats.org/officeDocument/2006/relationships/hyperlink" Target="https://github.com/pytorch/pytorch/issues/64039" TargetMode="External"/><Relationship Id="rId1941" Type="http://schemas.openxmlformats.org/officeDocument/2006/relationships/hyperlink" Target="https://github.com/pytorch/pytorch/issues/63456" TargetMode="External"/><Relationship Id="rId1942" Type="http://schemas.openxmlformats.org/officeDocument/2006/relationships/hyperlink" Target="https://github.com/pytorch/pytorch/issues/42243" TargetMode="External"/><Relationship Id="rId1943" Type="http://schemas.openxmlformats.org/officeDocument/2006/relationships/hyperlink" Target="https://github.com/pytorch/pytorch/issues/64017" TargetMode="External"/><Relationship Id="rId1944" Type="http://schemas.openxmlformats.org/officeDocument/2006/relationships/hyperlink" Target="https://github.com/pytorch/pytorch/issues/64163" TargetMode="External"/><Relationship Id="rId1945" Type="http://schemas.openxmlformats.org/officeDocument/2006/relationships/hyperlink" Target="https://github.com/pytorch/pytorch/issues/63435" TargetMode="External"/><Relationship Id="rId1946" Type="http://schemas.openxmlformats.org/officeDocument/2006/relationships/hyperlink" Target="https://github.com/pytorch/pytorch/issues/63480" TargetMode="External"/><Relationship Id="rId1947" Type="http://schemas.openxmlformats.org/officeDocument/2006/relationships/hyperlink" Target="https://github.com/pytorch/pytorch/issues/61137" TargetMode="External"/><Relationship Id="rId1948" Type="http://schemas.openxmlformats.org/officeDocument/2006/relationships/hyperlink" Target="https://github.com/pytorch/pytorch/issues/48573" TargetMode="External"/><Relationship Id="rId1949" Type="http://schemas.openxmlformats.org/officeDocument/2006/relationships/hyperlink" Target="https://github.com/pytorch/pytorch/issues/53989" TargetMode="External"/><Relationship Id="rId1576" Type="http://schemas.openxmlformats.org/officeDocument/2006/relationships/hyperlink" Target="https://github.com/pytorch/pytorch/issues/50661" TargetMode="External"/><Relationship Id="rId1577" Type="http://schemas.openxmlformats.org/officeDocument/2006/relationships/hyperlink" Target="https://github.com/pytorch/pytorch/issues/41750" TargetMode="External"/><Relationship Id="rId1578" Type="http://schemas.openxmlformats.org/officeDocument/2006/relationships/hyperlink" Target="https://github.com/pytorch/pytorch/issues/38775" TargetMode="External"/><Relationship Id="rId1579" Type="http://schemas.openxmlformats.org/officeDocument/2006/relationships/hyperlink" Target="https://github.com/pytorch/pytorch/issues/38779" TargetMode="External"/><Relationship Id="rId509" Type="http://schemas.openxmlformats.org/officeDocument/2006/relationships/hyperlink" Target="https://github.com/pytorch/pytorch/issues/20421" TargetMode="External"/><Relationship Id="rId508" Type="http://schemas.openxmlformats.org/officeDocument/2006/relationships/hyperlink" Target="https://github.com/pytorch/pytorch/issues/21257" TargetMode="External"/><Relationship Id="rId503" Type="http://schemas.openxmlformats.org/officeDocument/2006/relationships/hyperlink" Target="https://github.com/pytorch/pytorch/issues/21026" TargetMode="External"/><Relationship Id="rId987" Type="http://schemas.openxmlformats.org/officeDocument/2006/relationships/hyperlink" Target="https://github.com/pytorch/pytorch/issues/24676" TargetMode="External"/><Relationship Id="rId502" Type="http://schemas.openxmlformats.org/officeDocument/2006/relationships/hyperlink" Target="https://github.com/pytorch/pytorch/issues/20529" TargetMode="External"/><Relationship Id="rId986" Type="http://schemas.openxmlformats.org/officeDocument/2006/relationships/hyperlink" Target="https://github.com/pytorch/pytorch/issues/24782" TargetMode="External"/><Relationship Id="rId501" Type="http://schemas.openxmlformats.org/officeDocument/2006/relationships/hyperlink" Target="https://github.com/pytorch/pytorch/issues/19540" TargetMode="External"/><Relationship Id="rId985" Type="http://schemas.openxmlformats.org/officeDocument/2006/relationships/hyperlink" Target="https://github.com/pytorch/pytorch/issues/24771" TargetMode="External"/><Relationship Id="rId500" Type="http://schemas.openxmlformats.org/officeDocument/2006/relationships/hyperlink" Target="https://github.com/pytorch/pytorch/issues/21269" TargetMode="External"/><Relationship Id="rId984" Type="http://schemas.openxmlformats.org/officeDocument/2006/relationships/hyperlink" Target="https://github.com/pytorch/pytorch/issues/24533" TargetMode="External"/><Relationship Id="rId507" Type="http://schemas.openxmlformats.org/officeDocument/2006/relationships/hyperlink" Target="https://github.com/pytorch/pytorch/issues/21508" TargetMode="External"/><Relationship Id="rId506" Type="http://schemas.openxmlformats.org/officeDocument/2006/relationships/hyperlink" Target="https://github.com/pytorch/pytorch/issues/17273" TargetMode="External"/><Relationship Id="rId505" Type="http://schemas.openxmlformats.org/officeDocument/2006/relationships/hyperlink" Target="https://github.com/pytorch/pytorch/issues/21584" TargetMode="External"/><Relationship Id="rId989" Type="http://schemas.openxmlformats.org/officeDocument/2006/relationships/hyperlink" Target="https://github.com/pytorch/pytorch/issues/24529" TargetMode="External"/><Relationship Id="rId504" Type="http://schemas.openxmlformats.org/officeDocument/2006/relationships/hyperlink" Target="https://github.com/pytorch/pytorch/issues/18254" TargetMode="External"/><Relationship Id="rId988" Type="http://schemas.openxmlformats.org/officeDocument/2006/relationships/hyperlink" Target="https://github.com/pytorch/pytorch/issues/24639" TargetMode="External"/><Relationship Id="rId1570" Type="http://schemas.openxmlformats.org/officeDocument/2006/relationships/hyperlink" Target="https://github.com/pytorch/pytorch/issues/36247" TargetMode="External"/><Relationship Id="rId1571" Type="http://schemas.openxmlformats.org/officeDocument/2006/relationships/hyperlink" Target="https://github.com/pytorch/pytorch/issues/53000" TargetMode="External"/><Relationship Id="rId983" Type="http://schemas.openxmlformats.org/officeDocument/2006/relationships/hyperlink" Target="https://github.com/pytorch/pytorch/issues/24534" TargetMode="External"/><Relationship Id="rId1572" Type="http://schemas.openxmlformats.org/officeDocument/2006/relationships/hyperlink" Target="https://github.com/pytorch/pytorch/issues/38137" TargetMode="External"/><Relationship Id="rId982" Type="http://schemas.openxmlformats.org/officeDocument/2006/relationships/hyperlink" Target="https://github.com/pytorch/pytorch/issues/24536" TargetMode="External"/><Relationship Id="rId1573" Type="http://schemas.openxmlformats.org/officeDocument/2006/relationships/hyperlink" Target="https://github.com/pytorch/pytorch/issues/52213" TargetMode="External"/><Relationship Id="rId981" Type="http://schemas.openxmlformats.org/officeDocument/2006/relationships/hyperlink" Target="https://github.com/pytorch/pytorch/issues/37725" TargetMode="External"/><Relationship Id="rId1574" Type="http://schemas.openxmlformats.org/officeDocument/2006/relationships/hyperlink" Target="https://github.com/pytorch/pytorch/issues/52526" TargetMode="External"/><Relationship Id="rId980" Type="http://schemas.openxmlformats.org/officeDocument/2006/relationships/hyperlink" Target="https://github.com/pytorch/pytorch/issues/35110" TargetMode="External"/><Relationship Id="rId1575" Type="http://schemas.openxmlformats.org/officeDocument/2006/relationships/hyperlink" Target="https://github.com/pytorch/pytorch/issues/53030" TargetMode="External"/><Relationship Id="rId1565" Type="http://schemas.openxmlformats.org/officeDocument/2006/relationships/hyperlink" Target="https://github.com/pytorch/pytorch/issues/52724" TargetMode="External"/><Relationship Id="rId1566" Type="http://schemas.openxmlformats.org/officeDocument/2006/relationships/hyperlink" Target="https://github.com/pytorch/pytorch/issues/52806" TargetMode="External"/><Relationship Id="rId1567" Type="http://schemas.openxmlformats.org/officeDocument/2006/relationships/hyperlink" Target="https://github.com/pytorch/pytorch/issues/52568" TargetMode="External"/><Relationship Id="rId1568" Type="http://schemas.openxmlformats.org/officeDocument/2006/relationships/hyperlink" Target="https://github.com/pytorch/pytorch/issues/51992" TargetMode="External"/><Relationship Id="rId1569" Type="http://schemas.openxmlformats.org/officeDocument/2006/relationships/hyperlink" Target="https://github.com/pytorch/pytorch/issues/52742" TargetMode="External"/><Relationship Id="rId976" Type="http://schemas.openxmlformats.org/officeDocument/2006/relationships/hyperlink" Target="https://github.com/pytorch/pytorch/issues/33583" TargetMode="External"/><Relationship Id="rId975" Type="http://schemas.openxmlformats.org/officeDocument/2006/relationships/hyperlink" Target="https://github.com/pytorch/pytorch/issues/39060" TargetMode="External"/><Relationship Id="rId974" Type="http://schemas.openxmlformats.org/officeDocument/2006/relationships/hyperlink" Target="https://github.com/pytorch/pytorch/issues/39471" TargetMode="External"/><Relationship Id="rId973" Type="http://schemas.openxmlformats.org/officeDocument/2006/relationships/hyperlink" Target="https://github.com/pytorch/pytorch/issues/39556" TargetMode="External"/><Relationship Id="rId979" Type="http://schemas.openxmlformats.org/officeDocument/2006/relationships/hyperlink" Target="https://github.com/pytorch/pytorch/issues/39044" TargetMode="External"/><Relationship Id="rId978" Type="http://schemas.openxmlformats.org/officeDocument/2006/relationships/hyperlink" Target="https://github.com/pytorch/pytorch/issues/39846" TargetMode="External"/><Relationship Id="rId977" Type="http://schemas.openxmlformats.org/officeDocument/2006/relationships/hyperlink" Target="https://github.com/pytorch/pytorch/issues/37668" TargetMode="External"/><Relationship Id="rId1560" Type="http://schemas.openxmlformats.org/officeDocument/2006/relationships/hyperlink" Target="https://github.com/pytorch/pytorch/issues/51206" TargetMode="External"/><Relationship Id="rId972" Type="http://schemas.openxmlformats.org/officeDocument/2006/relationships/hyperlink" Target="https://github.com/pytorch/pytorch/issues/39976" TargetMode="External"/><Relationship Id="rId1561" Type="http://schemas.openxmlformats.org/officeDocument/2006/relationships/hyperlink" Target="https://github.com/pytorch/pytorch/issues/52716" TargetMode="External"/><Relationship Id="rId971" Type="http://schemas.openxmlformats.org/officeDocument/2006/relationships/hyperlink" Target="https://github.com/pytorch/pytorch/issues/39572" TargetMode="External"/><Relationship Id="rId1562" Type="http://schemas.openxmlformats.org/officeDocument/2006/relationships/hyperlink" Target="https://github.com/pytorch/pytorch/issues/50016" TargetMode="External"/><Relationship Id="rId970" Type="http://schemas.openxmlformats.org/officeDocument/2006/relationships/hyperlink" Target="https://github.com/pytorch/pytorch/issues/39657" TargetMode="External"/><Relationship Id="rId1563" Type="http://schemas.openxmlformats.org/officeDocument/2006/relationships/hyperlink" Target="https://github.com/pytorch/pytorch/issues/51730" TargetMode="External"/><Relationship Id="rId1564" Type="http://schemas.openxmlformats.org/officeDocument/2006/relationships/hyperlink" Target="https://github.com/pytorch/pytorch/issues/52055" TargetMode="External"/><Relationship Id="rId1114" Type="http://schemas.openxmlformats.org/officeDocument/2006/relationships/hyperlink" Target="https://github.com/pytorch/pytorch/issues/39566" TargetMode="External"/><Relationship Id="rId1598" Type="http://schemas.openxmlformats.org/officeDocument/2006/relationships/hyperlink" Target="https://github.com/pytorch/pytorch/issues/53565" TargetMode="External"/><Relationship Id="rId1115" Type="http://schemas.openxmlformats.org/officeDocument/2006/relationships/hyperlink" Target="https://github.com/pytorch/pytorch/issues/41827" TargetMode="External"/><Relationship Id="rId1599" Type="http://schemas.openxmlformats.org/officeDocument/2006/relationships/hyperlink" Target="https://github.com/pytorch/pytorch/issues/53606" TargetMode="External"/><Relationship Id="rId1116" Type="http://schemas.openxmlformats.org/officeDocument/2006/relationships/hyperlink" Target="https://github.com/pytorch/pytorch/issues/41776" TargetMode="External"/><Relationship Id="rId1117" Type="http://schemas.openxmlformats.org/officeDocument/2006/relationships/hyperlink" Target="https://github.com/pytorch/pytorch/issues/42213" TargetMode="External"/><Relationship Id="rId1118" Type="http://schemas.openxmlformats.org/officeDocument/2006/relationships/hyperlink" Target="https://github.com/pytorch/pytorch/issues/42364" TargetMode="External"/><Relationship Id="rId1119" Type="http://schemas.openxmlformats.org/officeDocument/2006/relationships/hyperlink" Target="https://github.com/pytorch/pytorch/issues/22764" TargetMode="External"/><Relationship Id="rId525" Type="http://schemas.openxmlformats.org/officeDocument/2006/relationships/hyperlink" Target="https://github.com/pytorch/pytorch/issues/21706" TargetMode="External"/><Relationship Id="rId524" Type="http://schemas.openxmlformats.org/officeDocument/2006/relationships/hyperlink" Target="https://github.com/pytorch/pytorch/issues/21363" TargetMode="External"/><Relationship Id="rId523" Type="http://schemas.openxmlformats.org/officeDocument/2006/relationships/hyperlink" Target="https://github.com/pytorch/pytorch/issues/18967" TargetMode="External"/><Relationship Id="rId522" Type="http://schemas.openxmlformats.org/officeDocument/2006/relationships/hyperlink" Target="https://github.com/pytorch/pytorch/issues/20823" TargetMode="External"/><Relationship Id="rId529" Type="http://schemas.openxmlformats.org/officeDocument/2006/relationships/hyperlink" Target="https://github.com/pytorch/pytorch/issues/21922" TargetMode="External"/><Relationship Id="rId528" Type="http://schemas.openxmlformats.org/officeDocument/2006/relationships/hyperlink" Target="https://github.com/pytorch/pytorch/issues/19394" TargetMode="External"/><Relationship Id="rId527" Type="http://schemas.openxmlformats.org/officeDocument/2006/relationships/hyperlink" Target="https://github.com/pytorch/pytorch/issues/18851" TargetMode="External"/><Relationship Id="rId526" Type="http://schemas.openxmlformats.org/officeDocument/2006/relationships/hyperlink" Target="https://github.com/pytorch/pytorch/issues/22200" TargetMode="External"/><Relationship Id="rId1590" Type="http://schemas.openxmlformats.org/officeDocument/2006/relationships/hyperlink" Target="https://github.com/pytorch/pytorch/issues/53833" TargetMode="External"/><Relationship Id="rId1591" Type="http://schemas.openxmlformats.org/officeDocument/2006/relationships/hyperlink" Target="https://github.com/pytorch/pytorch/issues/53182" TargetMode="External"/><Relationship Id="rId1592" Type="http://schemas.openxmlformats.org/officeDocument/2006/relationships/hyperlink" Target="https://github.com/pytorch/pytorch/issues/53409" TargetMode="External"/><Relationship Id="rId1593" Type="http://schemas.openxmlformats.org/officeDocument/2006/relationships/hyperlink" Target="https://github.com/pytorch/pytorch/issues/52581" TargetMode="External"/><Relationship Id="rId521" Type="http://schemas.openxmlformats.org/officeDocument/2006/relationships/hyperlink" Target="https://github.com/pytorch/pytorch/issues/18353" TargetMode="External"/><Relationship Id="rId1110" Type="http://schemas.openxmlformats.org/officeDocument/2006/relationships/hyperlink" Target="https://github.com/pytorch/pytorch/issues/42662" TargetMode="External"/><Relationship Id="rId1594" Type="http://schemas.openxmlformats.org/officeDocument/2006/relationships/hyperlink" Target="https://github.com/pytorch/pytorch/issues/25580" TargetMode="External"/><Relationship Id="rId520" Type="http://schemas.openxmlformats.org/officeDocument/2006/relationships/hyperlink" Target="https://github.com/pytorch/pytorch/issues/22072" TargetMode="External"/><Relationship Id="rId1111" Type="http://schemas.openxmlformats.org/officeDocument/2006/relationships/hyperlink" Target="https://github.com/pytorch/pytorch/issues/41359" TargetMode="External"/><Relationship Id="rId1595" Type="http://schemas.openxmlformats.org/officeDocument/2006/relationships/hyperlink" Target="https://github.com/pytorch/pytorch/issues/53062" TargetMode="External"/><Relationship Id="rId1112" Type="http://schemas.openxmlformats.org/officeDocument/2006/relationships/hyperlink" Target="https://github.com/pytorch/pytorch/issues/41780" TargetMode="External"/><Relationship Id="rId1596" Type="http://schemas.openxmlformats.org/officeDocument/2006/relationships/hyperlink" Target="https://github.com/pytorch/pytorch/issues/52044" TargetMode="External"/><Relationship Id="rId1113" Type="http://schemas.openxmlformats.org/officeDocument/2006/relationships/hyperlink" Target="https://github.com/pytorch/pytorch/issues/42462" TargetMode="External"/><Relationship Id="rId1597" Type="http://schemas.openxmlformats.org/officeDocument/2006/relationships/hyperlink" Target="https://github.com/pytorch/pytorch/issues/53092" TargetMode="External"/><Relationship Id="rId1103" Type="http://schemas.openxmlformats.org/officeDocument/2006/relationships/hyperlink" Target="https://github.com/pytorch/pytorch/issues/42657" TargetMode="External"/><Relationship Id="rId1587" Type="http://schemas.openxmlformats.org/officeDocument/2006/relationships/hyperlink" Target="https://github.com/pytorch/pytorch/issues/50002" TargetMode="External"/><Relationship Id="rId1104" Type="http://schemas.openxmlformats.org/officeDocument/2006/relationships/hyperlink" Target="https://github.com/pytorch/pytorch/issues/41362" TargetMode="External"/><Relationship Id="rId1588" Type="http://schemas.openxmlformats.org/officeDocument/2006/relationships/hyperlink" Target="https://github.com/pytorch/pytorch/issues/50577" TargetMode="External"/><Relationship Id="rId1105" Type="http://schemas.openxmlformats.org/officeDocument/2006/relationships/hyperlink" Target="https://github.com/pytorch/pytorch/issues/42549" TargetMode="External"/><Relationship Id="rId1589" Type="http://schemas.openxmlformats.org/officeDocument/2006/relationships/hyperlink" Target="https://github.com/pytorch/pytorch/issues/44640" TargetMode="External"/><Relationship Id="rId1106" Type="http://schemas.openxmlformats.org/officeDocument/2006/relationships/hyperlink" Target="https://github.com/pytorch/pytorch/issues/42506" TargetMode="External"/><Relationship Id="rId1107" Type="http://schemas.openxmlformats.org/officeDocument/2006/relationships/hyperlink" Target="https://github.com/pytorch/pytorch/issues/42616" TargetMode="External"/><Relationship Id="rId1108" Type="http://schemas.openxmlformats.org/officeDocument/2006/relationships/hyperlink" Target="https://github.com/pytorch/pytorch/issues/42776" TargetMode="External"/><Relationship Id="rId1109" Type="http://schemas.openxmlformats.org/officeDocument/2006/relationships/hyperlink" Target="https://github.com/pytorch/pytorch/issues/42578" TargetMode="External"/><Relationship Id="rId519" Type="http://schemas.openxmlformats.org/officeDocument/2006/relationships/hyperlink" Target="https://github.com/pytorch/pytorch/issues/22032" TargetMode="External"/><Relationship Id="rId514" Type="http://schemas.openxmlformats.org/officeDocument/2006/relationships/hyperlink" Target="https://github.com/pytorch/pytorch/issues/18275" TargetMode="External"/><Relationship Id="rId998" Type="http://schemas.openxmlformats.org/officeDocument/2006/relationships/hyperlink" Target="https://github.com/pytorch/pytorch/issues/35810" TargetMode="External"/><Relationship Id="rId513" Type="http://schemas.openxmlformats.org/officeDocument/2006/relationships/hyperlink" Target="https://github.com/pytorch/pytorch/issues/21820" TargetMode="External"/><Relationship Id="rId997" Type="http://schemas.openxmlformats.org/officeDocument/2006/relationships/hyperlink" Target="https://github.com/pytorch/pytorch/issues/39328" TargetMode="External"/><Relationship Id="rId512" Type="http://schemas.openxmlformats.org/officeDocument/2006/relationships/hyperlink" Target="https://github.com/pytorch/pytorch/issues/21822" TargetMode="External"/><Relationship Id="rId996" Type="http://schemas.openxmlformats.org/officeDocument/2006/relationships/hyperlink" Target="https://github.com/pytorch/pytorch/issues/33912" TargetMode="External"/><Relationship Id="rId511" Type="http://schemas.openxmlformats.org/officeDocument/2006/relationships/hyperlink" Target="https://github.com/pytorch/pytorch/issues/13276" TargetMode="External"/><Relationship Id="rId995" Type="http://schemas.openxmlformats.org/officeDocument/2006/relationships/hyperlink" Target="https://github.com/pytorch/pytorch/issues/38183" TargetMode="External"/><Relationship Id="rId518" Type="http://schemas.openxmlformats.org/officeDocument/2006/relationships/hyperlink" Target="https://github.com/pytorch/pytorch/issues/22053" TargetMode="External"/><Relationship Id="rId517" Type="http://schemas.openxmlformats.org/officeDocument/2006/relationships/hyperlink" Target="https://github.com/pytorch/pytorch/issues/22106" TargetMode="External"/><Relationship Id="rId516" Type="http://schemas.openxmlformats.org/officeDocument/2006/relationships/hyperlink" Target="https://github.com/pytorch/pytorch/issues/21710" TargetMode="External"/><Relationship Id="rId515" Type="http://schemas.openxmlformats.org/officeDocument/2006/relationships/hyperlink" Target="https://github.com/pytorch/pytorch/issues/17909" TargetMode="External"/><Relationship Id="rId999" Type="http://schemas.openxmlformats.org/officeDocument/2006/relationships/hyperlink" Target="https://github.com/pytorch/pytorch/issues/40287" TargetMode="External"/><Relationship Id="rId990" Type="http://schemas.openxmlformats.org/officeDocument/2006/relationships/hyperlink" Target="https://github.com/pytorch/pytorch/issues/24677" TargetMode="External"/><Relationship Id="rId1580" Type="http://schemas.openxmlformats.org/officeDocument/2006/relationships/hyperlink" Target="https://github.com/pytorch/pytorch/issues/51930" TargetMode="External"/><Relationship Id="rId1581" Type="http://schemas.openxmlformats.org/officeDocument/2006/relationships/hyperlink" Target="https://github.com/pytorch/pytorch/issues/53013" TargetMode="External"/><Relationship Id="rId1582" Type="http://schemas.openxmlformats.org/officeDocument/2006/relationships/hyperlink" Target="https://github.com/pytorch/pytorch/issues/32193" TargetMode="External"/><Relationship Id="rId510" Type="http://schemas.openxmlformats.org/officeDocument/2006/relationships/hyperlink" Target="https://github.com/pytorch/pytorch/issues/21643" TargetMode="External"/><Relationship Id="rId994" Type="http://schemas.openxmlformats.org/officeDocument/2006/relationships/hyperlink" Target="https://github.com/pytorch/pytorch/issues/31283" TargetMode="External"/><Relationship Id="rId1583" Type="http://schemas.openxmlformats.org/officeDocument/2006/relationships/hyperlink" Target="https://github.com/pytorch/pytorch/issues/53593" TargetMode="External"/><Relationship Id="rId993" Type="http://schemas.openxmlformats.org/officeDocument/2006/relationships/hyperlink" Target="https://github.com/pytorch/pytorch/issues/25301" TargetMode="External"/><Relationship Id="rId1100" Type="http://schemas.openxmlformats.org/officeDocument/2006/relationships/hyperlink" Target="https://github.com/pytorch/pytorch/issues/42363" TargetMode="External"/><Relationship Id="rId1584" Type="http://schemas.openxmlformats.org/officeDocument/2006/relationships/hyperlink" Target="https://github.com/pytorch/pytorch/issues/53505" TargetMode="External"/><Relationship Id="rId992" Type="http://schemas.openxmlformats.org/officeDocument/2006/relationships/hyperlink" Target="https://github.com/pytorch/pytorch/issues/24530" TargetMode="External"/><Relationship Id="rId1101" Type="http://schemas.openxmlformats.org/officeDocument/2006/relationships/hyperlink" Target="https://github.com/pytorch/pytorch/issues/42418" TargetMode="External"/><Relationship Id="rId1585" Type="http://schemas.openxmlformats.org/officeDocument/2006/relationships/hyperlink" Target="https://github.com/pytorch/pytorch/issues/53540" TargetMode="External"/><Relationship Id="rId991" Type="http://schemas.openxmlformats.org/officeDocument/2006/relationships/hyperlink" Target="https://github.com/pytorch/pytorch/issues/24652" TargetMode="External"/><Relationship Id="rId1102" Type="http://schemas.openxmlformats.org/officeDocument/2006/relationships/hyperlink" Target="https://github.com/pytorch/pytorch/issues/41656" TargetMode="External"/><Relationship Id="rId1586" Type="http://schemas.openxmlformats.org/officeDocument/2006/relationships/hyperlink" Target="https://github.com/pytorch/pytorch/issues/51735" TargetMode="External"/><Relationship Id="rId1532" Type="http://schemas.openxmlformats.org/officeDocument/2006/relationships/hyperlink" Target="https://github.com/pytorch/pytorch/issues/39784" TargetMode="External"/><Relationship Id="rId1533" Type="http://schemas.openxmlformats.org/officeDocument/2006/relationships/hyperlink" Target="https://github.com/pytorch/pytorch/issues/47500" TargetMode="External"/><Relationship Id="rId1534" Type="http://schemas.openxmlformats.org/officeDocument/2006/relationships/hyperlink" Target="https://github.com/pytorch/pytorch/issues/34067" TargetMode="External"/><Relationship Id="rId1535" Type="http://schemas.openxmlformats.org/officeDocument/2006/relationships/hyperlink" Target="https://github.com/pytorch/pytorch/issues/52163" TargetMode="External"/><Relationship Id="rId1536" Type="http://schemas.openxmlformats.org/officeDocument/2006/relationships/hyperlink" Target="https://github.com/pytorch/pytorch/issues/52002" TargetMode="External"/><Relationship Id="rId1537" Type="http://schemas.openxmlformats.org/officeDocument/2006/relationships/hyperlink" Target="https://github.com/pytorch/pytorch/issues/51026" TargetMode="External"/><Relationship Id="rId1538" Type="http://schemas.openxmlformats.org/officeDocument/2006/relationships/hyperlink" Target="https://github.com/pytorch/pytorch/issues/42952" TargetMode="External"/><Relationship Id="rId1539" Type="http://schemas.openxmlformats.org/officeDocument/2006/relationships/hyperlink" Target="https://github.com/pytorch/pytorch/issues/51719" TargetMode="External"/><Relationship Id="rId949" Type="http://schemas.openxmlformats.org/officeDocument/2006/relationships/hyperlink" Target="https://github.com/pytorch/pytorch/issues/39281" TargetMode="External"/><Relationship Id="rId948" Type="http://schemas.openxmlformats.org/officeDocument/2006/relationships/hyperlink" Target="https://github.com/pytorch/pytorch/issues/38966" TargetMode="External"/><Relationship Id="rId943" Type="http://schemas.openxmlformats.org/officeDocument/2006/relationships/hyperlink" Target="https://github.com/pytorch/pytorch/issues/38336" TargetMode="External"/><Relationship Id="rId942" Type="http://schemas.openxmlformats.org/officeDocument/2006/relationships/hyperlink" Target="https://github.com/pytorch/pytorch/issues/38922" TargetMode="External"/><Relationship Id="rId941" Type="http://schemas.openxmlformats.org/officeDocument/2006/relationships/hyperlink" Target="https://github.com/pytorch/pytorch/issues/32866" TargetMode="External"/><Relationship Id="rId940" Type="http://schemas.openxmlformats.org/officeDocument/2006/relationships/hyperlink" Target="https://github.com/pytorch/pytorch/issues/39020" TargetMode="External"/><Relationship Id="rId947" Type="http://schemas.openxmlformats.org/officeDocument/2006/relationships/hyperlink" Target="https://github.com/pytorch/pytorch/issues/32284" TargetMode="External"/><Relationship Id="rId946" Type="http://schemas.openxmlformats.org/officeDocument/2006/relationships/hyperlink" Target="https://github.com/pytorch/pytorch/issues/37698" TargetMode="External"/><Relationship Id="rId945" Type="http://schemas.openxmlformats.org/officeDocument/2006/relationships/hyperlink" Target="https://github.com/pytorch/pytorch/issues/36831" TargetMode="External"/><Relationship Id="rId944" Type="http://schemas.openxmlformats.org/officeDocument/2006/relationships/hyperlink" Target="https://github.com/pytorch/pytorch/issues/39236" TargetMode="External"/><Relationship Id="rId1530" Type="http://schemas.openxmlformats.org/officeDocument/2006/relationships/hyperlink" Target="https://github.com/pytorch/pytorch/issues/42125" TargetMode="External"/><Relationship Id="rId1531" Type="http://schemas.openxmlformats.org/officeDocument/2006/relationships/hyperlink" Target="https://github.com/pytorch/pytorch/issues/49543" TargetMode="External"/><Relationship Id="rId1521" Type="http://schemas.openxmlformats.org/officeDocument/2006/relationships/hyperlink" Target="https://github.com/pytorch/pytorch/issues/51366" TargetMode="External"/><Relationship Id="rId1522" Type="http://schemas.openxmlformats.org/officeDocument/2006/relationships/hyperlink" Target="https://github.com/pytorch/pytorch/issues/51544" TargetMode="External"/><Relationship Id="rId1523" Type="http://schemas.openxmlformats.org/officeDocument/2006/relationships/hyperlink" Target="https://github.com/pytorch/pytorch/issues/51438" TargetMode="External"/><Relationship Id="rId1524" Type="http://schemas.openxmlformats.org/officeDocument/2006/relationships/hyperlink" Target="https://github.com/pytorch/pytorch/issues/49683" TargetMode="External"/><Relationship Id="rId1525" Type="http://schemas.openxmlformats.org/officeDocument/2006/relationships/hyperlink" Target="https://github.com/pytorch/pytorch/issues/51434" TargetMode="External"/><Relationship Id="rId1526" Type="http://schemas.openxmlformats.org/officeDocument/2006/relationships/hyperlink" Target="https://github.com/pytorch/pytorch/issues/51352" TargetMode="External"/><Relationship Id="rId1527" Type="http://schemas.openxmlformats.org/officeDocument/2006/relationships/hyperlink" Target="https://github.com/pytorch/pytorch/issues/51889" TargetMode="External"/><Relationship Id="rId1528" Type="http://schemas.openxmlformats.org/officeDocument/2006/relationships/hyperlink" Target="https://github.com/pytorch/pytorch/issues/51250" TargetMode="External"/><Relationship Id="rId1529" Type="http://schemas.openxmlformats.org/officeDocument/2006/relationships/hyperlink" Target="https://github.com/pytorch/pytorch/issues/51840" TargetMode="External"/><Relationship Id="rId939" Type="http://schemas.openxmlformats.org/officeDocument/2006/relationships/hyperlink" Target="https://github.com/pytorch/pytorch/issues/36900" TargetMode="External"/><Relationship Id="rId938" Type="http://schemas.openxmlformats.org/officeDocument/2006/relationships/hyperlink" Target="https://github.com/pytorch/pytorch/issues/24594" TargetMode="External"/><Relationship Id="rId937" Type="http://schemas.openxmlformats.org/officeDocument/2006/relationships/hyperlink" Target="https://github.com/pytorch/pytorch/issues/34096" TargetMode="External"/><Relationship Id="rId932" Type="http://schemas.openxmlformats.org/officeDocument/2006/relationships/hyperlink" Target="https://github.com/pytorch/pytorch/issues/26528" TargetMode="External"/><Relationship Id="rId931" Type="http://schemas.openxmlformats.org/officeDocument/2006/relationships/hyperlink" Target="https://github.com/pytorch/pytorch/issues/38694" TargetMode="External"/><Relationship Id="rId930" Type="http://schemas.openxmlformats.org/officeDocument/2006/relationships/hyperlink" Target="https://github.com/pytorch/pytorch/issues/26411" TargetMode="External"/><Relationship Id="rId936" Type="http://schemas.openxmlformats.org/officeDocument/2006/relationships/hyperlink" Target="https://github.com/pytorch/pytorch/issues/9303" TargetMode="External"/><Relationship Id="rId935" Type="http://schemas.openxmlformats.org/officeDocument/2006/relationships/hyperlink" Target="https://github.com/pytorch/pytorch/issues/38401" TargetMode="External"/><Relationship Id="rId934" Type="http://schemas.openxmlformats.org/officeDocument/2006/relationships/hyperlink" Target="https://github.com/pytorch/pytorch/issues/38545" TargetMode="External"/><Relationship Id="rId933" Type="http://schemas.openxmlformats.org/officeDocument/2006/relationships/hyperlink" Target="https://github.com/pytorch/pytorch/issues/32561" TargetMode="External"/><Relationship Id="rId1520" Type="http://schemas.openxmlformats.org/officeDocument/2006/relationships/hyperlink" Target="https://github.com/pytorch/pytorch/issues/50381" TargetMode="External"/><Relationship Id="rId1554" Type="http://schemas.openxmlformats.org/officeDocument/2006/relationships/hyperlink" Target="https://github.com/pytorch/pytorch/issues/51592" TargetMode="External"/><Relationship Id="rId1555" Type="http://schemas.openxmlformats.org/officeDocument/2006/relationships/hyperlink" Target="https://github.com/pytorch/pytorch/issues/50967" TargetMode="External"/><Relationship Id="rId1556" Type="http://schemas.openxmlformats.org/officeDocument/2006/relationships/hyperlink" Target="https://github.com/pytorch/pytorch/issues/52257" TargetMode="External"/><Relationship Id="rId1557" Type="http://schemas.openxmlformats.org/officeDocument/2006/relationships/hyperlink" Target="https://github.com/pytorch/pytorch/issues/51625" TargetMode="External"/><Relationship Id="rId1558" Type="http://schemas.openxmlformats.org/officeDocument/2006/relationships/hyperlink" Target="https://github.com/pytorch/pytorch/issues/52467" TargetMode="External"/><Relationship Id="rId1559" Type="http://schemas.openxmlformats.org/officeDocument/2006/relationships/hyperlink" Target="https://github.com/pytorch/pytorch/issues/51708" TargetMode="External"/><Relationship Id="rId965" Type="http://schemas.openxmlformats.org/officeDocument/2006/relationships/hyperlink" Target="https://github.com/pytorch/pytorch/issues/39557" TargetMode="External"/><Relationship Id="rId964" Type="http://schemas.openxmlformats.org/officeDocument/2006/relationships/hyperlink" Target="https://github.com/pytorch/pytorch/issues/39449" TargetMode="External"/><Relationship Id="rId963" Type="http://schemas.openxmlformats.org/officeDocument/2006/relationships/hyperlink" Target="https://github.com/pytorch/pytorch/issues/39558" TargetMode="External"/><Relationship Id="rId962" Type="http://schemas.openxmlformats.org/officeDocument/2006/relationships/hyperlink" Target="https://github.com/pytorch/pytorch/issues/39620" TargetMode="External"/><Relationship Id="rId969" Type="http://schemas.openxmlformats.org/officeDocument/2006/relationships/hyperlink" Target="https://github.com/pytorch/pytorch/issues/38698" TargetMode="External"/><Relationship Id="rId968" Type="http://schemas.openxmlformats.org/officeDocument/2006/relationships/hyperlink" Target="https://github.com/pytorch/pytorch/issues/39734" TargetMode="External"/><Relationship Id="rId967" Type="http://schemas.openxmlformats.org/officeDocument/2006/relationships/hyperlink" Target="https://github.com/pytorch/pytorch/issues/39330" TargetMode="External"/><Relationship Id="rId966" Type="http://schemas.openxmlformats.org/officeDocument/2006/relationships/hyperlink" Target="https://github.com/pytorch/pytorch/issues/38728" TargetMode="External"/><Relationship Id="rId961" Type="http://schemas.openxmlformats.org/officeDocument/2006/relationships/hyperlink" Target="https://github.com/pytorch/pytorch/issues/39624" TargetMode="External"/><Relationship Id="rId1550" Type="http://schemas.openxmlformats.org/officeDocument/2006/relationships/hyperlink" Target="https://github.com/pytorch/pytorch/issues/18627" TargetMode="External"/><Relationship Id="rId960" Type="http://schemas.openxmlformats.org/officeDocument/2006/relationships/hyperlink" Target="https://github.com/pytorch/pytorch/issues/34800" TargetMode="External"/><Relationship Id="rId1551" Type="http://schemas.openxmlformats.org/officeDocument/2006/relationships/hyperlink" Target="https://github.com/pytorch/pytorch/issues/50790" TargetMode="External"/><Relationship Id="rId1552" Type="http://schemas.openxmlformats.org/officeDocument/2006/relationships/hyperlink" Target="https://github.com/pytorch/pytorch/issues/51949" TargetMode="External"/><Relationship Id="rId1553" Type="http://schemas.openxmlformats.org/officeDocument/2006/relationships/hyperlink" Target="https://github.com/pytorch/pytorch/issues/52468" TargetMode="External"/><Relationship Id="rId1543" Type="http://schemas.openxmlformats.org/officeDocument/2006/relationships/hyperlink" Target="https://github.com/pytorch/pytorch/issues/41739" TargetMode="External"/><Relationship Id="rId1544" Type="http://schemas.openxmlformats.org/officeDocument/2006/relationships/hyperlink" Target="https://github.com/pytorch/pytorch/issues/41738" TargetMode="External"/><Relationship Id="rId1545" Type="http://schemas.openxmlformats.org/officeDocument/2006/relationships/hyperlink" Target="https://github.com/pytorch/pytorch/issues/41736" TargetMode="External"/><Relationship Id="rId1546" Type="http://schemas.openxmlformats.org/officeDocument/2006/relationships/hyperlink" Target="https://github.com/pytorch/pytorch/issues/41732" TargetMode="External"/><Relationship Id="rId1547" Type="http://schemas.openxmlformats.org/officeDocument/2006/relationships/hyperlink" Target="https://github.com/pytorch/pytorch/issues/41713" TargetMode="External"/><Relationship Id="rId1548" Type="http://schemas.openxmlformats.org/officeDocument/2006/relationships/hyperlink" Target="https://github.com/pytorch/pytorch/issues/41708" TargetMode="External"/><Relationship Id="rId1549" Type="http://schemas.openxmlformats.org/officeDocument/2006/relationships/hyperlink" Target="https://github.com/pytorch/pytorch/issues/41737" TargetMode="External"/><Relationship Id="rId959" Type="http://schemas.openxmlformats.org/officeDocument/2006/relationships/hyperlink" Target="https://github.com/pytorch/pytorch/issues/24549" TargetMode="External"/><Relationship Id="rId954" Type="http://schemas.openxmlformats.org/officeDocument/2006/relationships/hyperlink" Target="https://github.com/pytorch/pytorch/issues/33111" TargetMode="External"/><Relationship Id="rId953" Type="http://schemas.openxmlformats.org/officeDocument/2006/relationships/hyperlink" Target="https://github.com/pytorch/pytorch/issues/37590" TargetMode="External"/><Relationship Id="rId952" Type="http://schemas.openxmlformats.org/officeDocument/2006/relationships/hyperlink" Target="https://github.com/pytorch/pytorch/issues/38411" TargetMode="External"/><Relationship Id="rId951" Type="http://schemas.openxmlformats.org/officeDocument/2006/relationships/hyperlink" Target="https://github.com/pytorch/pytorch/issues/38372" TargetMode="External"/><Relationship Id="rId958" Type="http://schemas.openxmlformats.org/officeDocument/2006/relationships/hyperlink" Target="https://github.com/pytorch/pytorch/issues/33138" TargetMode="External"/><Relationship Id="rId957" Type="http://schemas.openxmlformats.org/officeDocument/2006/relationships/hyperlink" Target="https://github.com/pytorch/pytorch/issues/39545" TargetMode="External"/><Relationship Id="rId956" Type="http://schemas.openxmlformats.org/officeDocument/2006/relationships/hyperlink" Target="https://github.com/pytorch/pytorch/issues/38554" TargetMode="External"/><Relationship Id="rId955" Type="http://schemas.openxmlformats.org/officeDocument/2006/relationships/hyperlink" Target="https://github.com/pytorch/pytorch/issues/38235" TargetMode="External"/><Relationship Id="rId950" Type="http://schemas.openxmlformats.org/officeDocument/2006/relationships/hyperlink" Target="https://github.com/pytorch/pytorch/issues/38410" TargetMode="External"/><Relationship Id="rId1540" Type="http://schemas.openxmlformats.org/officeDocument/2006/relationships/hyperlink" Target="https://github.com/pytorch/pytorch/issues/52264" TargetMode="External"/><Relationship Id="rId1541" Type="http://schemas.openxmlformats.org/officeDocument/2006/relationships/hyperlink" Target="https://github.com/pytorch/pytorch/issues/41747" TargetMode="External"/><Relationship Id="rId1542" Type="http://schemas.openxmlformats.org/officeDocument/2006/relationships/hyperlink" Target="https://github.com/pytorch/pytorch/issues/41742" TargetMode="External"/><Relationship Id="rId2027" Type="http://schemas.openxmlformats.org/officeDocument/2006/relationships/hyperlink" Target="https://github.com/pytorch/pytorch/issues/64237" TargetMode="External"/><Relationship Id="rId2028" Type="http://schemas.openxmlformats.org/officeDocument/2006/relationships/hyperlink" Target="https://github.com/pytorch/pytorch/issues/63845" TargetMode="External"/><Relationship Id="rId2029" Type="http://schemas.openxmlformats.org/officeDocument/2006/relationships/hyperlink" Target="https://github.com/pytorch/pytorch/issues/66281" TargetMode="External"/><Relationship Id="rId590" Type="http://schemas.openxmlformats.org/officeDocument/2006/relationships/hyperlink" Target="https://github.com/pytorch/pytorch/issues/24987" TargetMode="External"/><Relationship Id="rId107" Type="http://schemas.openxmlformats.org/officeDocument/2006/relationships/hyperlink" Target="https://github.com/pytorch/pytorch/issues/59408" TargetMode="External"/><Relationship Id="rId106" Type="http://schemas.openxmlformats.org/officeDocument/2006/relationships/hyperlink" Target="https://github.com/pytorch/pytorch/issues/56014" TargetMode="External"/><Relationship Id="rId105" Type="http://schemas.openxmlformats.org/officeDocument/2006/relationships/hyperlink" Target="https://github.com/pytorch/pytorch/issues/53350" TargetMode="External"/><Relationship Id="rId589" Type="http://schemas.openxmlformats.org/officeDocument/2006/relationships/hyperlink" Target="https://github.com/pytorch/pytorch/issues/10532" TargetMode="External"/><Relationship Id="rId104" Type="http://schemas.openxmlformats.org/officeDocument/2006/relationships/hyperlink" Target="https://github.com/pytorch/pytorch/issues/55088" TargetMode="External"/><Relationship Id="rId588" Type="http://schemas.openxmlformats.org/officeDocument/2006/relationships/hyperlink" Target="https://github.com/pytorch/pytorch/issues/25072" TargetMode="External"/><Relationship Id="rId109" Type="http://schemas.openxmlformats.org/officeDocument/2006/relationships/hyperlink" Target="https://github.com/pytorch/pytorch/issues/57381" TargetMode="External"/><Relationship Id="rId1170" Type="http://schemas.openxmlformats.org/officeDocument/2006/relationships/hyperlink" Target="https://github.com/pytorch/pytorch/issues/43431" TargetMode="External"/><Relationship Id="rId108" Type="http://schemas.openxmlformats.org/officeDocument/2006/relationships/hyperlink" Target="https://github.com/pytorch/pytorch/issues/61455" TargetMode="External"/><Relationship Id="rId1171" Type="http://schemas.openxmlformats.org/officeDocument/2006/relationships/hyperlink" Target="https://github.com/pytorch/pytorch/issues/43228" TargetMode="External"/><Relationship Id="rId583" Type="http://schemas.openxmlformats.org/officeDocument/2006/relationships/hyperlink" Target="https://github.com/pytorch/pytorch/issues/24382" TargetMode="External"/><Relationship Id="rId1172" Type="http://schemas.openxmlformats.org/officeDocument/2006/relationships/hyperlink" Target="https://github.com/pytorch/pytorch/issues/39520" TargetMode="External"/><Relationship Id="rId582" Type="http://schemas.openxmlformats.org/officeDocument/2006/relationships/hyperlink" Target="https://github.com/pytorch/pytorch/issues/24164" TargetMode="External"/><Relationship Id="rId1173" Type="http://schemas.openxmlformats.org/officeDocument/2006/relationships/hyperlink" Target="https://github.com/pytorch/pytorch/issues/42980" TargetMode="External"/><Relationship Id="rId2020" Type="http://schemas.openxmlformats.org/officeDocument/2006/relationships/hyperlink" Target="https://github.com/pytorch/pytorch/issues/39227" TargetMode="External"/><Relationship Id="rId581" Type="http://schemas.openxmlformats.org/officeDocument/2006/relationships/hyperlink" Target="https://github.com/pytorch/pytorch/issues/8212" TargetMode="External"/><Relationship Id="rId1174" Type="http://schemas.openxmlformats.org/officeDocument/2006/relationships/hyperlink" Target="https://github.com/pytorch/pytorch/issues/43389" TargetMode="External"/><Relationship Id="rId2021" Type="http://schemas.openxmlformats.org/officeDocument/2006/relationships/hyperlink" Target="https://github.com/pytorch/pytorch/issues/66495" TargetMode="External"/><Relationship Id="rId580" Type="http://schemas.openxmlformats.org/officeDocument/2006/relationships/hyperlink" Target="https://github.com/pytorch/pytorch/issues/24088" TargetMode="External"/><Relationship Id="rId1175" Type="http://schemas.openxmlformats.org/officeDocument/2006/relationships/hyperlink" Target="https://github.com/pytorch/pytorch/issues/43013" TargetMode="External"/><Relationship Id="rId2022" Type="http://schemas.openxmlformats.org/officeDocument/2006/relationships/hyperlink" Target="https://github.com/pytorch/pytorch/issues/56998" TargetMode="External"/><Relationship Id="rId103" Type="http://schemas.openxmlformats.org/officeDocument/2006/relationships/hyperlink" Target="https://github.com/pytorch/pytorch/issues/12635" TargetMode="External"/><Relationship Id="rId587" Type="http://schemas.openxmlformats.org/officeDocument/2006/relationships/hyperlink" Target="https://github.com/pytorch/pytorch/issues/22970" TargetMode="External"/><Relationship Id="rId1176" Type="http://schemas.openxmlformats.org/officeDocument/2006/relationships/hyperlink" Target="https://github.com/pytorch/pytorch/issues/44599" TargetMode="External"/><Relationship Id="rId2023" Type="http://schemas.openxmlformats.org/officeDocument/2006/relationships/hyperlink" Target="https://github.com/pytorch/pytorch/issues/66888" TargetMode="External"/><Relationship Id="rId102" Type="http://schemas.openxmlformats.org/officeDocument/2006/relationships/hyperlink" Target="https://github.com/pytorch/pytorch/issues/28937" TargetMode="External"/><Relationship Id="rId586" Type="http://schemas.openxmlformats.org/officeDocument/2006/relationships/hyperlink" Target="https://github.com/pytorch/pytorch/issues/24968" TargetMode="External"/><Relationship Id="rId1177" Type="http://schemas.openxmlformats.org/officeDocument/2006/relationships/hyperlink" Target="https://github.com/pytorch/pytorch/issues/42446" TargetMode="External"/><Relationship Id="rId2024" Type="http://schemas.openxmlformats.org/officeDocument/2006/relationships/hyperlink" Target="https://github.com/pytorch/pytorch/issues/65130" TargetMode="External"/><Relationship Id="rId101" Type="http://schemas.openxmlformats.org/officeDocument/2006/relationships/hyperlink" Target="https://github.com/pytorch/pytorch/issues/9922" TargetMode="External"/><Relationship Id="rId585" Type="http://schemas.openxmlformats.org/officeDocument/2006/relationships/hyperlink" Target="https://github.com/pytorch/pytorch/issues/23218" TargetMode="External"/><Relationship Id="rId1178" Type="http://schemas.openxmlformats.org/officeDocument/2006/relationships/hyperlink" Target="https://github.com/pytorch/pytorch/issues/43669" TargetMode="External"/><Relationship Id="rId2025" Type="http://schemas.openxmlformats.org/officeDocument/2006/relationships/hyperlink" Target="https://github.com/pytorch/pytorch/issues/67027" TargetMode="External"/><Relationship Id="rId100" Type="http://schemas.openxmlformats.org/officeDocument/2006/relationships/hyperlink" Target="https://github.com/pytorch/pytorch/issues/34997" TargetMode="External"/><Relationship Id="rId584" Type="http://schemas.openxmlformats.org/officeDocument/2006/relationships/hyperlink" Target="https://github.com/pytorch/pytorch/issues/24806" TargetMode="External"/><Relationship Id="rId1179" Type="http://schemas.openxmlformats.org/officeDocument/2006/relationships/hyperlink" Target="https://github.com/pytorch/pytorch/issues/44195" TargetMode="External"/><Relationship Id="rId2026" Type="http://schemas.openxmlformats.org/officeDocument/2006/relationships/hyperlink" Target="https://github.com/pytorch/pytorch/issues/28293" TargetMode="External"/><Relationship Id="rId1169" Type="http://schemas.openxmlformats.org/officeDocument/2006/relationships/hyperlink" Target="https://github.com/pytorch/pytorch/issues/44061" TargetMode="External"/><Relationship Id="rId2016" Type="http://schemas.openxmlformats.org/officeDocument/2006/relationships/hyperlink" Target="https://github.com/pytorch/pytorch/issues/62533" TargetMode="External"/><Relationship Id="rId2017" Type="http://schemas.openxmlformats.org/officeDocument/2006/relationships/hyperlink" Target="https://github.com/pytorch/pytorch/issues/45255" TargetMode="External"/><Relationship Id="rId2018" Type="http://schemas.openxmlformats.org/officeDocument/2006/relationships/hyperlink" Target="https://github.com/pytorch/pytorch/issues/61926" TargetMode="External"/><Relationship Id="rId2019" Type="http://schemas.openxmlformats.org/officeDocument/2006/relationships/hyperlink" Target="https://github.com/pytorch/pytorch/issues/56654" TargetMode="External"/><Relationship Id="rId579" Type="http://schemas.openxmlformats.org/officeDocument/2006/relationships/hyperlink" Target="https://github.com/pytorch/pytorch/issues/22538" TargetMode="External"/><Relationship Id="rId578" Type="http://schemas.openxmlformats.org/officeDocument/2006/relationships/hyperlink" Target="https://github.com/pytorch/pytorch/issues/18657" TargetMode="External"/><Relationship Id="rId577" Type="http://schemas.openxmlformats.org/officeDocument/2006/relationships/hyperlink" Target="https://github.com/pytorch/pytorch/issues/20404" TargetMode="External"/><Relationship Id="rId1160" Type="http://schemas.openxmlformats.org/officeDocument/2006/relationships/hyperlink" Target="https://github.com/pytorch/pytorch/issues/41966" TargetMode="External"/><Relationship Id="rId572" Type="http://schemas.openxmlformats.org/officeDocument/2006/relationships/hyperlink" Target="https://github.com/pytorch/pytorch/issues/23480" TargetMode="External"/><Relationship Id="rId1161" Type="http://schemas.openxmlformats.org/officeDocument/2006/relationships/hyperlink" Target="https://github.com/pytorch/pytorch/issues/43265" TargetMode="External"/><Relationship Id="rId571" Type="http://schemas.openxmlformats.org/officeDocument/2006/relationships/hyperlink" Target="https://github.com/pytorch/pytorch/issues/13968" TargetMode="External"/><Relationship Id="rId1162" Type="http://schemas.openxmlformats.org/officeDocument/2006/relationships/hyperlink" Target="https://github.com/pytorch/pytorch/issues/42747" TargetMode="External"/><Relationship Id="rId570" Type="http://schemas.openxmlformats.org/officeDocument/2006/relationships/hyperlink" Target="https://github.com/pytorch/pytorch/issues/22753" TargetMode="External"/><Relationship Id="rId1163" Type="http://schemas.openxmlformats.org/officeDocument/2006/relationships/hyperlink" Target="https://github.com/pytorch/pytorch/issues/39639" TargetMode="External"/><Relationship Id="rId2010" Type="http://schemas.openxmlformats.org/officeDocument/2006/relationships/hyperlink" Target="https://github.com/pytorch/pytorch/issues/55357" TargetMode="External"/><Relationship Id="rId1164" Type="http://schemas.openxmlformats.org/officeDocument/2006/relationships/hyperlink" Target="https://github.com/pytorch/pytorch/issues/41756" TargetMode="External"/><Relationship Id="rId2011" Type="http://schemas.openxmlformats.org/officeDocument/2006/relationships/hyperlink" Target="https://github.com/pytorch/pytorch/issues/38207" TargetMode="External"/><Relationship Id="rId576" Type="http://schemas.openxmlformats.org/officeDocument/2006/relationships/hyperlink" Target="https://github.com/pytorch/pytorch/issues/23947" TargetMode="External"/><Relationship Id="rId1165" Type="http://schemas.openxmlformats.org/officeDocument/2006/relationships/hyperlink" Target="https://github.com/pytorch/pytorch/issues/44096" TargetMode="External"/><Relationship Id="rId2012" Type="http://schemas.openxmlformats.org/officeDocument/2006/relationships/hyperlink" Target="https://github.com/pytorch/pytorch/issues/66810" TargetMode="External"/><Relationship Id="rId575" Type="http://schemas.openxmlformats.org/officeDocument/2006/relationships/hyperlink" Target="https://github.com/pytorch/pytorch/issues/23982" TargetMode="External"/><Relationship Id="rId1166" Type="http://schemas.openxmlformats.org/officeDocument/2006/relationships/hyperlink" Target="https://github.com/pytorch/pytorch/issues/42605" TargetMode="External"/><Relationship Id="rId2013" Type="http://schemas.openxmlformats.org/officeDocument/2006/relationships/hyperlink" Target="https://github.com/pytorch/pytorch/issues/37824" TargetMode="External"/><Relationship Id="rId574" Type="http://schemas.openxmlformats.org/officeDocument/2006/relationships/hyperlink" Target="https://github.com/pytorch/pytorch/issues/23881" TargetMode="External"/><Relationship Id="rId1167" Type="http://schemas.openxmlformats.org/officeDocument/2006/relationships/hyperlink" Target="https://github.com/pytorch/pytorch/issues/42695" TargetMode="External"/><Relationship Id="rId2014" Type="http://schemas.openxmlformats.org/officeDocument/2006/relationships/hyperlink" Target="https://github.com/pytorch/pytorch/issues/65154" TargetMode="External"/><Relationship Id="rId573" Type="http://schemas.openxmlformats.org/officeDocument/2006/relationships/hyperlink" Target="https://github.com/pytorch/pytorch/issues/24001" TargetMode="External"/><Relationship Id="rId1168" Type="http://schemas.openxmlformats.org/officeDocument/2006/relationships/hyperlink" Target="https://github.com/pytorch/pytorch/issues/44450" TargetMode="External"/><Relationship Id="rId2015" Type="http://schemas.openxmlformats.org/officeDocument/2006/relationships/hyperlink" Target="https://github.com/pytorch/pytorch/issues/65830" TargetMode="External"/><Relationship Id="rId2049" Type="http://schemas.openxmlformats.org/officeDocument/2006/relationships/hyperlink" Target="https://github.com/pytorch/pytorch/issues/67827" TargetMode="External"/><Relationship Id="rId129" Type="http://schemas.openxmlformats.org/officeDocument/2006/relationships/hyperlink" Target="https://github.com/pytorch/pytorch/issues/37786" TargetMode="External"/><Relationship Id="rId128" Type="http://schemas.openxmlformats.org/officeDocument/2006/relationships/hyperlink" Target="https://github.com/pytorch/pytorch/issues/32519" TargetMode="External"/><Relationship Id="rId127" Type="http://schemas.openxmlformats.org/officeDocument/2006/relationships/hyperlink" Target="https://github.com/pytorch/pytorch/issues/36755" TargetMode="External"/><Relationship Id="rId126" Type="http://schemas.openxmlformats.org/officeDocument/2006/relationships/hyperlink" Target="https://github.com/pytorch/pytorch/issues/30300" TargetMode="External"/><Relationship Id="rId1190" Type="http://schemas.openxmlformats.org/officeDocument/2006/relationships/hyperlink" Target="https://github.com/pytorch/pytorch/issues/40260" TargetMode="External"/><Relationship Id="rId1191" Type="http://schemas.openxmlformats.org/officeDocument/2006/relationships/hyperlink" Target="https://github.com/pytorch/pytorch/issues/34797" TargetMode="External"/><Relationship Id="rId1192" Type="http://schemas.openxmlformats.org/officeDocument/2006/relationships/hyperlink" Target="https://github.com/pytorch/pytorch/issues/43441" TargetMode="External"/><Relationship Id="rId1193" Type="http://schemas.openxmlformats.org/officeDocument/2006/relationships/hyperlink" Target="https://github.com/pytorch/pytorch/issues/41706" TargetMode="External"/><Relationship Id="rId2040" Type="http://schemas.openxmlformats.org/officeDocument/2006/relationships/hyperlink" Target="https://github.com/pytorch/pytorch/issues/66232" TargetMode="External"/><Relationship Id="rId121" Type="http://schemas.openxmlformats.org/officeDocument/2006/relationships/hyperlink" Target="https://github.com/pytorch/pytorch/issues/20028" TargetMode="External"/><Relationship Id="rId1194" Type="http://schemas.openxmlformats.org/officeDocument/2006/relationships/hyperlink" Target="https://github.com/pytorch/pytorch/issues/41707" TargetMode="External"/><Relationship Id="rId2041" Type="http://schemas.openxmlformats.org/officeDocument/2006/relationships/hyperlink" Target="https://github.com/pytorch/pytorch/issues/55301" TargetMode="External"/><Relationship Id="rId120" Type="http://schemas.openxmlformats.org/officeDocument/2006/relationships/hyperlink" Target="https://github.com/pytorch/pytorch/issues/24035" TargetMode="External"/><Relationship Id="rId1195" Type="http://schemas.openxmlformats.org/officeDocument/2006/relationships/hyperlink" Target="https://github.com/pytorch/pytorch/issues/33793" TargetMode="External"/><Relationship Id="rId2042" Type="http://schemas.openxmlformats.org/officeDocument/2006/relationships/hyperlink" Target="https://github.com/pytorch/pytorch/issues/60492" TargetMode="External"/><Relationship Id="rId1196" Type="http://schemas.openxmlformats.org/officeDocument/2006/relationships/hyperlink" Target="https://github.com/pytorch/pytorch/issues/44482" TargetMode="External"/><Relationship Id="rId2043" Type="http://schemas.openxmlformats.org/officeDocument/2006/relationships/hyperlink" Target="https://github.com/pytorch/pytorch/issues/67742" TargetMode="External"/><Relationship Id="rId1197" Type="http://schemas.openxmlformats.org/officeDocument/2006/relationships/hyperlink" Target="https://github.com/pytorch/pytorch/issues/43761" TargetMode="External"/><Relationship Id="rId2044" Type="http://schemas.openxmlformats.org/officeDocument/2006/relationships/hyperlink" Target="https://github.com/pytorch/pytorch/issues/67713" TargetMode="External"/><Relationship Id="rId125" Type="http://schemas.openxmlformats.org/officeDocument/2006/relationships/hyperlink" Target="https://github.com/pytorch/pytorch/issues/18853" TargetMode="External"/><Relationship Id="rId1198" Type="http://schemas.openxmlformats.org/officeDocument/2006/relationships/hyperlink" Target="https://github.com/pytorch/pytorch/issues/43622" TargetMode="External"/><Relationship Id="rId2045" Type="http://schemas.openxmlformats.org/officeDocument/2006/relationships/hyperlink" Target="https://github.com/pytorch/pytorch/issues/67866" TargetMode="External"/><Relationship Id="rId124" Type="http://schemas.openxmlformats.org/officeDocument/2006/relationships/hyperlink" Target="https://github.com/pytorch/pytorch/issues/33899" TargetMode="External"/><Relationship Id="rId1199" Type="http://schemas.openxmlformats.org/officeDocument/2006/relationships/hyperlink" Target="https://github.com/pytorch/pytorch/issues/43178" TargetMode="External"/><Relationship Id="rId2046" Type="http://schemas.openxmlformats.org/officeDocument/2006/relationships/hyperlink" Target="https://github.com/pytorch/pytorch/issues/67849" TargetMode="External"/><Relationship Id="rId123" Type="http://schemas.openxmlformats.org/officeDocument/2006/relationships/hyperlink" Target="https://github.com/pytorch/pytorch/issues/26123" TargetMode="External"/><Relationship Id="rId2047" Type="http://schemas.openxmlformats.org/officeDocument/2006/relationships/hyperlink" Target="https://github.com/pytorch/pytorch/issues/67896" TargetMode="External"/><Relationship Id="rId122" Type="http://schemas.openxmlformats.org/officeDocument/2006/relationships/hyperlink" Target="https://github.com/pytorch/pytorch/issues/32645" TargetMode="External"/><Relationship Id="rId2048" Type="http://schemas.openxmlformats.org/officeDocument/2006/relationships/hyperlink" Target="https://github.com/pytorch/pytorch/issues/67696" TargetMode="External"/><Relationship Id="rId2038" Type="http://schemas.openxmlformats.org/officeDocument/2006/relationships/hyperlink" Target="https://github.com/pytorch/pytorch/issues/67183" TargetMode="External"/><Relationship Id="rId2039" Type="http://schemas.openxmlformats.org/officeDocument/2006/relationships/hyperlink" Target="https://github.com/pytorch/pytorch/issues/67800" TargetMode="External"/><Relationship Id="rId118" Type="http://schemas.openxmlformats.org/officeDocument/2006/relationships/hyperlink" Target="https://github.com/pytorch/pytorch/issues/11030" TargetMode="External"/><Relationship Id="rId117" Type="http://schemas.openxmlformats.org/officeDocument/2006/relationships/hyperlink" Target="https://github.com/pytorch/pytorch/issues/20522" TargetMode="External"/><Relationship Id="rId116" Type="http://schemas.openxmlformats.org/officeDocument/2006/relationships/hyperlink" Target="https://github.com/pytorch/pytorch/issues/62810" TargetMode="External"/><Relationship Id="rId115" Type="http://schemas.openxmlformats.org/officeDocument/2006/relationships/hyperlink" Target="https://github.com/pytorch/pytorch/issues/67239" TargetMode="External"/><Relationship Id="rId599" Type="http://schemas.openxmlformats.org/officeDocument/2006/relationships/hyperlink" Target="https://github.com/pytorch/pytorch/issues/25214" TargetMode="External"/><Relationship Id="rId1180" Type="http://schemas.openxmlformats.org/officeDocument/2006/relationships/hyperlink" Target="https://github.com/pytorch/pytorch/issues/36915" TargetMode="External"/><Relationship Id="rId1181" Type="http://schemas.openxmlformats.org/officeDocument/2006/relationships/hyperlink" Target="https://github.com/pytorch/pytorch/issues/43709" TargetMode="External"/><Relationship Id="rId119" Type="http://schemas.openxmlformats.org/officeDocument/2006/relationships/hyperlink" Target="https://github.com/pytorch/pytorch/issues/18724" TargetMode="External"/><Relationship Id="rId1182" Type="http://schemas.openxmlformats.org/officeDocument/2006/relationships/hyperlink" Target="https://github.com/pytorch/pytorch/issues/33210" TargetMode="External"/><Relationship Id="rId110" Type="http://schemas.openxmlformats.org/officeDocument/2006/relationships/hyperlink" Target="https://github.com/pytorch/pytorch/issues/62967" TargetMode="External"/><Relationship Id="rId594" Type="http://schemas.openxmlformats.org/officeDocument/2006/relationships/hyperlink" Target="https://github.com/pytorch/pytorch/issues/25293" TargetMode="External"/><Relationship Id="rId1183" Type="http://schemas.openxmlformats.org/officeDocument/2006/relationships/hyperlink" Target="https://github.com/pytorch/pytorch/issues/44793" TargetMode="External"/><Relationship Id="rId2030" Type="http://schemas.openxmlformats.org/officeDocument/2006/relationships/hyperlink" Target="https://github.com/pytorch/pytorch/issues/66867" TargetMode="External"/><Relationship Id="rId593" Type="http://schemas.openxmlformats.org/officeDocument/2006/relationships/hyperlink" Target="https://github.com/pytorch/pytorch/issues/23948" TargetMode="External"/><Relationship Id="rId1184" Type="http://schemas.openxmlformats.org/officeDocument/2006/relationships/hyperlink" Target="https://github.com/pytorch/pytorch/issues/43141" TargetMode="External"/><Relationship Id="rId2031" Type="http://schemas.openxmlformats.org/officeDocument/2006/relationships/hyperlink" Target="https://github.com/pytorch/pytorch/issues/67318" TargetMode="External"/><Relationship Id="rId592" Type="http://schemas.openxmlformats.org/officeDocument/2006/relationships/hyperlink" Target="https://github.com/pytorch/pytorch/issues/21817" TargetMode="External"/><Relationship Id="rId1185" Type="http://schemas.openxmlformats.org/officeDocument/2006/relationships/hyperlink" Target="https://github.com/pytorch/pytorch/issues/33394" TargetMode="External"/><Relationship Id="rId2032" Type="http://schemas.openxmlformats.org/officeDocument/2006/relationships/hyperlink" Target="https://github.com/pytorch/pytorch/issues/65750" TargetMode="External"/><Relationship Id="rId591" Type="http://schemas.openxmlformats.org/officeDocument/2006/relationships/hyperlink" Target="https://github.com/pytorch/pytorch/issues/24309" TargetMode="External"/><Relationship Id="rId1186" Type="http://schemas.openxmlformats.org/officeDocument/2006/relationships/hyperlink" Target="https://github.com/pytorch/pytorch/issues/43511" TargetMode="External"/><Relationship Id="rId2033" Type="http://schemas.openxmlformats.org/officeDocument/2006/relationships/hyperlink" Target="https://github.com/pytorch/pytorch/issues/63341" TargetMode="External"/><Relationship Id="rId114" Type="http://schemas.openxmlformats.org/officeDocument/2006/relationships/hyperlink" Target="https://github.com/pytorch/pytorch/issues/54437" TargetMode="External"/><Relationship Id="rId598" Type="http://schemas.openxmlformats.org/officeDocument/2006/relationships/hyperlink" Target="https://github.com/pytorch/pytorch/issues/25320" TargetMode="External"/><Relationship Id="rId1187" Type="http://schemas.openxmlformats.org/officeDocument/2006/relationships/hyperlink" Target="https://github.com/pytorch/pytorch/issues/43699" TargetMode="External"/><Relationship Id="rId2034" Type="http://schemas.openxmlformats.org/officeDocument/2006/relationships/hyperlink" Target="https://github.com/pytorch/pytorch/issues/66679" TargetMode="External"/><Relationship Id="rId113" Type="http://schemas.openxmlformats.org/officeDocument/2006/relationships/hyperlink" Target="https://github.com/pytorch/pytorch/issues/63753" TargetMode="External"/><Relationship Id="rId597" Type="http://schemas.openxmlformats.org/officeDocument/2006/relationships/hyperlink" Target="https://github.com/pytorch/pytorch/issues/21703" TargetMode="External"/><Relationship Id="rId1188" Type="http://schemas.openxmlformats.org/officeDocument/2006/relationships/hyperlink" Target="https://github.com/pytorch/pytorch/issues/44472" TargetMode="External"/><Relationship Id="rId2035" Type="http://schemas.openxmlformats.org/officeDocument/2006/relationships/hyperlink" Target="https://github.com/pytorch/pytorch/issues/67466" TargetMode="External"/><Relationship Id="rId112" Type="http://schemas.openxmlformats.org/officeDocument/2006/relationships/hyperlink" Target="https://github.com/pytorch/pytorch/issues/62811" TargetMode="External"/><Relationship Id="rId596" Type="http://schemas.openxmlformats.org/officeDocument/2006/relationships/hyperlink" Target="https://github.com/pytorch/pytorch/issues/22963" TargetMode="External"/><Relationship Id="rId1189" Type="http://schemas.openxmlformats.org/officeDocument/2006/relationships/hyperlink" Target="https://github.com/pytorch/pytorch/issues/43219" TargetMode="External"/><Relationship Id="rId2036" Type="http://schemas.openxmlformats.org/officeDocument/2006/relationships/hyperlink" Target="https://github.com/pytorch/pytorch/issues/65143" TargetMode="External"/><Relationship Id="rId111" Type="http://schemas.openxmlformats.org/officeDocument/2006/relationships/hyperlink" Target="https://github.com/pytorch/pytorch/issues/45945" TargetMode="External"/><Relationship Id="rId595" Type="http://schemas.openxmlformats.org/officeDocument/2006/relationships/hyperlink" Target="https://github.com/pytorch/pytorch/issues/17893" TargetMode="External"/><Relationship Id="rId2037" Type="http://schemas.openxmlformats.org/officeDocument/2006/relationships/hyperlink" Target="https://github.com/pytorch/pytorch/issues/67643" TargetMode="External"/><Relationship Id="rId1136" Type="http://schemas.openxmlformats.org/officeDocument/2006/relationships/hyperlink" Target="https://github.com/pytorch/pytorch/issues/41711" TargetMode="External"/><Relationship Id="rId1137" Type="http://schemas.openxmlformats.org/officeDocument/2006/relationships/hyperlink" Target="https://github.com/pytorch/pytorch/issues/42884" TargetMode="External"/><Relationship Id="rId1138" Type="http://schemas.openxmlformats.org/officeDocument/2006/relationships/hyperlink" Target="https://github.com/pytorch/pytorch/issues/41720" TargetMode="External"/><Relationship Id="rId1139" Type="http://schemas.openxmlformats.org/officeDocument/2006/relationships/hyperlink" Target="https://github.com/pytorch/pytorch/issues/30350" TargetMode="External"/><Relationship Id="rId547" Type="http://schemas.openxmlformats.org/officeDocument/2006/relationships/hyperlink" Target="https://github.com/pytorch/pytorch/issues/17357" TargetMode="External"/><Relationship Id="rId546" Type="http://schemas.openxmlformats.org/officeDocument/2006/relationships/hyperlink" Target="https://github.com/pytorch/pytorch/issues/22572" TargetMode="External"/><Relationship Id="rId545" Type="http://schemas.openxmlformats.org/officeDocument/2006/relationships/hyperlink" Target="https://github.com/pytorch/pytorch/issues/22843" TargetMode="External"/><Relationship Id="rId544" Type="http://schemas.openxmlformats.org/officeDocument/2006/relationships/hyperlink" Target="https://github.com/pytorch/pytorch/issues/22832" TargetMode="External"/><Relationship Id="rId549" Type="http://schemas.openxmlformats.org/officeDocument/2006/relationships/hyperlink" Target="https://github.com/pytorch/pytorch/issues/23016" TargetMode="External"/><Relationship Id="rId548" Type="http://schemas.openxmlformats.org/officeDocument/2006/relationships/hyperlink" Target="https://github.com/pytorch/pytorch/issues/18308" TargetMode="External"/><Relationship Id="rId1130" Type="http://schemas.openxmlformats.org/officeDocument/2006/relationships/hyperlink" Target="https://github.com/pytorch/pytorch/issues/42982" TargetMode="External"/><Relationship Id="rId1131" Type="http://schemas.openxmlformats.org/officeDocument/2006/relationships/hyperlink" Target="https://github.com/pytorch/pytorch/issues/36796" TargetMode="External"/><Relationship Id="rId543" Type="http://schemas.openxmlformats.org/officeDocument/2006/relationships/hyperlink" Target="https://github.com/pytorch/pytorch/issues/15734" TargetMode="External"/><Relationship Id="rId1132" Type="http://schemas.openxmlformats.org/officeDocument/2006/relationships/hyperlink" Target="https://github.com/pytorch/pytorch/issues/41340" TargetMode="External"/><Relationship Id="rId542" Type="http://schemas.openxmlformats.org/officeDocument/2006/relationships/hyperlink" Target="https://github.com/pytorch/pytorch/issues/20146" TargetMode="External"/><Relationship Id="rId1133" Type="http://schemas.openxmlformats.org/officeDocument/2006/relationships/hyperlink" Target="https://github.com/pytorch/pytorch/issues/43057" TargetMode="External"/><Relationship Id="rId541" Type="http://schemas.openxmlformats.org/officeDocument/2006/relationships/hyperlink" Target="https://github.com/pytorch/pytorch/issues/21935" TargetMode="External"/><Relationship Id="rId1134" Type="http://schemas.openxmlformats.org/officeDocument/2006/relationships/hyperlink" Target="https://github.com/pytorch/pytorch/issues/41704" TargetMode="External"/><Relationship Id="rId540" Type="http://schemas.openxmlformats.org/officeDocument/2006/relationships/hyperlink" Target="https://github.com/pytorch/pytorch/issues/14698" TargetMode="External"/><Relationship Id="rId1135" Type="http://schemas.openxmlformats.org/officeDocument/2006/relationships/hyperlink" Target="https://github.com/pytorch/pytorch/issues/41705" TargetMode="External"/><Relationship Id="rId1125" Type="http://schemas.openxmlformats.org/officeDocument/2006/relationships/hyperlink" Target="https://github.com/pytorch/pytorch/issues/42998" TargetMode="External"/><Relationship Id="rId1126" Type="http://schemas.openxmlformats.org/officeDocument/2006/relationships/hyperlink" Target="https://github.com/pytorch/pytorch/issues/42153" TargetMode="External"/><Relationship Id="rId1127" Type="http://schemas.openxmlformats.org/officeDocument/2006/relationships/hyperlink" Target="https://github.com/pytorch/pytorch/issues/41389" TargetMode="External"/><Relationship Id="rId1128" Type="http://schemas.openxmlformats.org/officeDocument/2006/relationships/hyperlink" Target="https://github.com/pytorch/pytorch/issues/42999" TargetMode="External"/><Relationship Id="rId1129" Type="http://schemas.openxmlformats.org/officeDocument/2006/relationships/hyperlink" Target="https://github.com/pytorch/pytorch/issues/43036" TargetMode="External"/><Relationship Id="rId536" Type="http://schemas.openxmlformats.org/officeDocument/2006/relationships/hyperlink" Target="https://github.com/pytorch/pytorch/issues/22581" TargetMode="External"/><Relationship Id="rId535" Type="http://schemas.openxmlformats.org/officeDocument/2006/relationships/hyperlink" Target="https://github.com/pytorch/pytorch/issues/21796" TargetMode="External"/><Relationship Id="rId534" Type="http://schemas.openxmlformats.org/officeDocument/2006/relationships/hyperlink" Target="https://github.com/pytorch/pytorch/issues/22529" TargetMode="External"/><Relationship Id="rId533" Type="http://schemas.openxmlformats.org/officeDocument/2006/relationships/hyperlink" Target="https://github.com/pytorch/pytorch/issues/22507" TargetMode="External"/><Relationship Id="rId539" Type="http://schemas.openxmlformats.org/officeDocument/2006/relationships/hyperlink" Target="https://github.com/pytorch/pytorch/issues/22109" TargetMode="External"/><Relationship Id="rId538" Type="http://schemas.openxmlformats.org/officeDocument/2006/relationships/hyperlink" Target="https://github.com/pytorch/pytorch/issues/22553" TargetMode="External"/><Relationship Id="rId537" Type="http://schemas.openxmlformats.org/officeDocument/2006/relationships/hyperlink" Target="https://github.com/pytorch/pytorch/issues/21081" TargetMode="External"/><Relationship Id="rId1120" Type="http://schemas.openxmlformats.org/officeDocument/2006/relationships/hyperlink" Target="https://github.com/pytorch/pytorch/issues/37325" TargetMode="External"/><Relationship Id="rId532" Type="http://schemas.openxmlformats.org/officeDocument/2006/relationships/hyperlink" Target="https://github.com/pytorch/pytorch/issues/21251" TargetMode="External"/><Relationship Id="rId1121" Type="http://schemas.openxmlformats.org/officeDocument/2006/relationships/hyperlink" Target="https://github.com/pytorch/pytorch/issues/42908" TargetMode="External"/><Relationship Id="rId531" Type="http://schemas.openxmlformats.org/officeDocument/2006/relationships/hyperlink" Target="https://github.com/pytorch/pytorch/issues/22489" TargetMode="External"/><Relationship Id="rId1122" Type="http://schemas.openxmlformats.org/officeDocument/2006/relationships/hyperlink" Target="https://github.com/pytorch/pytorch/issues/42984" TargetMode="External"/><Relationship Id="rId530" Type="http://schemas.openxmlformats.org/officeDocument/2006/relationships/hyperlink" Target="https://github.com/pytorch/pytorch/issues/22192" TargetMode="External"/><Relationship Id="rId1123" Type="http://schemas.openxmlformats.org/officeDocument/2006/relationships/hyperlink" Target="https://github.com/pytorch/pytorch/issues/42860" TargetMode="External"/><Relationship Id="rId1124" Type="http://schemas.openxmlformats.org/officeDocument/2006/relationships/hyperlink" Target="https://github.com/pytorch/pytorch/issues/42955" TargetMode="External"/><Relationship Id="rId1158" Type="http://schemas.openxmlformats.org/officeDocument/2006/relationships/hyperlink" Target="https://github.com/pytorch/pytorch/issues/43768" TargetMode="External"/><Relationship Id="rId2005" Type="http://schemas.openxmlformats.org/officeDocument/2006/relationships/hyperlink" Target="https://github.com/pytorch/pytorch/issues/38237" TargetMode="External"/><Relationship Id="rId1159" Type="http://schemas.openxmlformats.org/officeDocument/2006/relationships/hyperlink" Target="https://github.com/pytorch/pytorch/issues/43185" TargetMode="External"/><Relationship Id="rId2006" Type="http://schemas.openxmlformats.org/officeDocument/2006/relationships/hyperlink" Target="https://github.com/pytorch/pytorch/issues/50331" TargetMode="External"/><Relationship Id="rId2007" Type="http://schemas.openxmlformats.org/officeDocument/2006/relationships/hyperlink" Target="https://github.com/pytorch/pytorch/issues/64883" TargetMode="External"/><Relationship Id="rId2008" Type="http://schemas.openxmlformats.org/officeDocument/2006/relationships/hyperlink" Target="https://github.com/pytorch/pytorch/issues/56132" TargetMode="External"/><Relationship Id="rId2009" Type="http://schemas.openxmlformats.org/officeDocument/2006/relationships/hyperlink" Target="https://github.com/pytorch/pytorch/issues/66618" TargetMode="External"/><Relationship Id="rId569" Type="http://schemas.openxmlformats.org/officeDocument/2006/relationships/hyperlink" Target="https://github.com/pytorch/pytorch/issues/23670" TargetMode="External"/><Relationship Id="rId568" Type="http://schemas.openxmlformats.org/officeDocument/2006/relationships/hyperlink" Target="https://github.com/pytorch/pytorch/issues/23688" TargetMode="External"/><Relationship Id="rId567" Type="http://schemas.openxmlformats.org/officeDocument/2006/relationships/hyperlink" Target="https://github.com/pytorch/pytorch/issues/23642" TargetMode="External"/><Relationship Id="rId566" Type="http://schemas.openxmlformats.org/officeDocument/2006/relationships/hyperlink" Target="https://github.com/pytorch/pytorch/issues/23607" TargetMode="External"/><Relationship Id="rId561" Type="http://schemas.openxmlformats.org/officeDocument/2006/relationships/hyperlink" Target="https://github.com/pytorch/pytorch/issues/20178" TargetMode="External"/><Relationship Id="rId1150" Type="http://schemas.openxmlformats.org/officeDocument/2006/relationships/hyperlink" Target="https://github.com/pytorch/pytorch/issues/42282" TargetMode="External"/><Relationship Id="rId560" Type="http://schemas.openxmlformats.org/officeDocument/2006/relationships/hyperlink" Target="https://github.com/pytorch/pytorch/issues/22710" TargetMode="External"/><Relationship Id="rId1151" Type="http://schemas.openxmlformats.org/officeDocument/2006/relationships/hyperlink" Target="https://github.com/pytorch/pytorch/issues/41817" TargetMode="External"/><Relationship Id="rId1152" Type="http://schemas.openxmlformats.org/officeDocument/2006/relationships/hyperlink" Target="https://github.com/pytorch/pytorch/issues/43522" TargetMode="External"/><Relationship Id="rId1153" Type="http://schemas.openxmlformats.org/officeDocument/2006/relationships/hyperlink" Target="https://github.com/pytorch/pytorch/issues/22853" TargetMode="External"/><Relationship Id="rId2000" Type="http://schemas.openxmlformats.org/officeDocument/2006/relationships/hyperlink" Target="https://github.com/pytorch/pytorch/issues/65243" TargetMode="External"/><Relationship Id="rId565" Type="http://schemas.openxmlformats.org/officeDocument/2006/relationships/hyperlink" Target="https://github.com/pytorch/pytorch/issues/21076" TargetMode="External"/><Relationship Id="rId1154" Type="http://schemas.openxmlformats.org/officeDocument/2006/relationships/hyperlink" Target="https://github.com/pytorch/pytorch/issues/43514" TargetMode="External"/><Relationship Id="rId2001" Type="http://schemas.openxmlformats.org/officeDocument/2006/relationships/hyperlink" Target="https://github.com/pytorch/pytorch/issues/50209" TargetMode="External"/><Relationship Id="rId564" Type="http://schemas.openxmlformats.org/officeDocument/2006/relationships/hyperlink" Target="https://github.com/pytorch/pytorch/issues/19422" TargetMode="External"/><Relationship Id="rId1155" Type="http://schemas.openxmlformats.org/officeDocument/2006/relationships/hyperlink" Target="https://github.com/pytorch/pytorch/issues/43732" TargetMode="External"/><Relationship Id="rId2002" Type="http://schemas.openxmlformats.org/officeDocument/2006/relationships/hyperlink" Target="https://github.com/pytorch/pytorch/issues/20972" TargetMode="External"/><Relationship Id="rId563" Type="http://schemas.openxmlformats.org/officeDocument/2006/relationships/hyperlink" Target="https://github.com/pytorch/pytorch/issues/21406" TargetMode="External"/><Relationship Id="rId1156" Type="http://schemas.openxmlformats.org/officeDocument/2006/relationships/hyperlink" Target="https://github.com/pytorch/pytorch/issues/37722" TargetMode="External"/><Relationship Id="rId2003" Type="http://schemas.openxmlformats.org/officeDocument/2006/relationships/hyperlink" Target="https://github.com/pytorch/pytorch/issues/64977" TargetMode="External"/><Relationship Id="rId562" Type="http://schemas.openxmlformats.org/officeDocument/2006/relationships/hyperlink" Target="https://github.com/pytorch/pytorch/issues/22131" TargetMode="External"/><Relationship Id="rId1157" Type="http://schemas.openxmlformats.org/officeDocument/2006/relationships/hyperlink" Target="https://github.com/pytorch/pytorch/issues/43405" TargetMode="External"/><Relationship Id="rId2004" Type="http://schemas.openxmlformats.org/officeDocument/2006/relationships/hyperlink" Target="https://github.com/pytorch/pytorch/issues/38493" TargetMode="External"/><Relationship Id="rId1147" Type="http://schemas.openxmlformats.org/officeDocument/2006/relationships/hyperlink" Target="https://github.com/pytorch/pytorch/issues/43442" TargetMode="External"/><Relationship Id="rId1148" Type="http://schemas.openxmlformats.org/officeDocument/2006/relationships/hyperlink" Target="https://github.com/pytorch/pytorch/issues/43216" TargetMode="External"/><Relationship Id="rId1149" Type="http://schemas.openxmlformats.org/officeDocument/2006/relationships/hyperlink" Target="https://github.com/pytorch/pytorch/issues/42968" TargetMode="External"/><Relationship Id="rId558" Type="http://schemas.openxmlformats.org/officeDocument/2006/relationships/hyperlink" Target="https://github.com/pytorch/pytorch/issues/16955" TargetMode="External"/><Relationship Id="rId557" Type="http://schemas.openxmlformats.org/officeDocument/2006/relationships/hyperlink" Target="https://github.com/pytorch/pytorch/issues/19189" TargetMode="External"/><Relationship Id="rId556" Type="http://schemas.openxmlformats.org/officeDocument/2006/relationships/hyperlink" Target="https://github.com/pytorch/pytorch/issues/23039" TargetMode="External"/><Relationship Id="rId555" Type="http://schemas.openxmlformats.org/officeDocument/2006/relationships/hyperlink" Target="https://github.com/pytorch/pytorch/issues/20465" TargetMode="External"/><Relationship Id="rId559" Type="http://schemas.openxmlformats.org/officeDocument/2006/relationships/hyperlink" Target="https://github.com/pytorch/pytorch/issues/23393" TargetMode="External"/><Relationship Id="rId550" Type="http://schemas.openxmlformats.org/officeDocument/2006/relationships/hyperlink" Target="https://github.com/pytorch/pytorch/issues/23140" TargetMode="External"/><Relationship Id="rId1140" Type="http://schemas.openxmlformats.org/officeDocument/2006/relationships/hyperlink" Target="https://github.com/pytorch/pytorch/issues/41314" TargetMode="External"/><Relationship Id="rId1141" Type="http://schemas.openxmlformats.org/officeDocument/2006/relationships/hyperlink" Target="https://github.com/pytorch/pytorch/issues/41735" TargetMode="External"/><Relationship Id="rId1142" Type="http://schemas.openxmlformats.org/officeDocument/2006/relationships/hyperlink" Target="https://github.com/pytorch/pytorch/issues/43338" TargetMode="External"/><Relationship Id="rId554" Type="http://schemas.openxmlformats.org/officeDocument/2006/relationships/hyperlink" Target="https://github.com/pytorch/pytorch/issues/21044" TargetMode="External"/><Relationship Id="rId1143" Type="http://schemas.openxmlformats.org/officeDocument/2006/relationships/hyperlink" Target="https://github.com/pytorch/pytorch/issues/5025" TargetMode="External"/><Relationship Id="rId553" Type="http://schemas.openxmlformats.org/officeDocument/2006/relationships/hyperlink" Target="https://github.com/pytorch/pytorch/issues/8698" TargetMode="External"/><Relationship Id="rId1144" Type="http://schemas.openxmlformats.org/officeDocument/2006/relationships/hyperlink" Target="https://github.com/pytorch/pytorch/issues/43344" TargetMode="External"/><Relationship Id="rId552" Type="http://schemas.openxmlformats.org/officeDocument/2006/relationships/hyperlink" Target="https://github.com/pytorch/pytorch/issues/22431" TargetMode="External"/><Relationship Id="rId1145" Type="http://schemas.openxmlformats.org/officeDocument/2006/relationships/hyperlink" Target="https://github.com/pytorch/pytorch/issues/42467" TargetMode="External"/><Relationship Id="rId551" Type="http://schemas.openxmlformats.org/officeDocument/2006/relationships/hyperlink" Target="https://github.com/pytorch/pytorch/issues/20535" TargetMode="External"/><Relationship Id="rId1146" Type="http://schemas.openxmlformats.org/officeDocument/2006/relationships/hyperlink" Target="https://github.com/pytorch/pytorch/issues/43436" TargetMode="External"/><Relationship Id="rId2090" Type="http://schemas.openxmlformats.org/officeDocument/2006/relationships/hyperlink" Target="https://github.com/pytorch/pytorch/issues/68406" TargetMode="External"/><Relationship Id="rId2091" Type="http://schemas.openxmlformats.org/officeDocument/2006/relationships/hyperlink" Target="https://github.com/pytorch/pytorch/issues/69081" TargetMode="External"/><Relationship Id="rId2092" Type="http://schemas.openxmlformats.org/officeDocument/2006/relationships/hyperlink" Target="https://github.com/pytorch/pytorch/issues/69389" TargetMode="External"/><Relationship Id="rId2093" Type="http://schemas.openxmlformats.org/officeDocument/2006/relationships/hyperlink" Target="https://github.com/pytorch/pytorch/issues/69894" TargetMode="External"/><Relationship Id="rId2094" Type="http://schemas.openxmlformats.org/officeDocument/2006/relationships/hyperlink" Target="https://github.com/pytorch/pytorch/issues/69515" TargetMode="External"/><Relationship Id="rId2095" Type="http://schemas.openxmlformats.org/officeDocument/2006/relationships/hyperlink" Target="https://github.com/pytorch/pytorch/issues/68476" TargetMode="External"/><Relationship Id="rId2096" Type="http://schemas.openxmlformats.org/officeDocument/2006/relationships/hyperlink" Target="https://github.com/pytorch/pytorch/issues/68741" TargetMode="External"/><Relationship Id="rId2097" Type="http://schemas.openxmlformats.org/officeDocument/2006/relationships/hyperlink" Target="https://github.com/pytorch/pytorch/issues/69997" TargetMode="External"/><Relationship Id="rId2098" Type="http://schemas.openxmlformats.org/officeDocument/2006/relationships/hyperlink" Target="https://github.com/pytorch/pytorch/issues/70046" TargetMode="External"/><Relationship Id="rId2099" Type="http://schemas.openxmlformats.org/officeDocument/2006/relationships/hyperlink" Target="https://github.com/pytorch/pytorch/issues/70091" TargetMode="External"/><Relationship Id="rId2060" Type="http://schemas.openxmlformats.org/officeDocument/2006/relationships/hyperlink" Target="https://github.com/pytorch/pytorch/issues/68034" TargetMode="External"/><Relationship Id="rId2061" Type="http://schemas.openxmlformats.org/officeDocument/2006/relationships/hyperlink" Target="https://github.com/pytorch/pytorch/issues/31475" TargetMode="External"/><Relationship Id="rId2062" Type="http://schemas.openxmlformats.org/officeDocument/2006/relationships/hyperlink" Target="https://github.com/pytorch/pytorch/issues/66511" TargetMode="External"/><Relationship Id="rId2063" Type="http://schemas.openxmlformats.org/officeDocument/2006/relationships/hyperlink" Target="https://github.com/pytorch/pytorch/issues/65906" TargetMode="External"/><Relationship Id="rId2064" Type="http://schemas.openxmlformats.org/officeDocument/2006/relationships/hyperlink" Target="https://github.com/pytorch/pytorch/issues/17577" TargetMode="External"/><Relationship Id="rId2065" Type="http://schemas.openxmlformats.org/officeDocument/2006/relationships/hyperlink" Target="https://github.com/pytorch/pytorch/issues/68125" TargetMode="External"/><Relationship Id="rId2066" Type="http://schemas.openxmlformats.org/officeDocument/2006/relationships/hyperlink" Target="https://github.com/pytorch/pytorch/issues/53647" TargetMode="External"/><Relationship Id="rId2067" Type="http://schemas.openxmlformats.org/officeDocument/2006/relationships/hyperlink" Target="https://github.com/pytorch/pytorch/issues/67367" TargetMode="External"/><Relationship Id="rId2068" Type="http://schemas.openxmlformats.org/officeDocument/2006/relationships/hyperlink" Target="https://github.com/pytorch/pytorch/issues/68541" TargetMode="External"/><Relationship Id="rId2069" Type="http://schemas.openxmlformats.org/officeDocument/2006/relationships/hyperlink" Target="https://github.com/pytorch/pytorch/issues/68700" TargetMode="External"/><Relationship Id="rId2050" Type="http://schemas.openxmlformats.org/officeDocument/2006/relationships/hyperlink" Target="https://github.com/pytorch/pytorch/issues/67947" TargetMode="External"/><Relationship Id="rId2051" Type="http://schemas.openxmlformats.org/officeDocument/2006/relationships/hyperlink" Target="https://github.com/pytorch/pytorch/issues/68047" TargetMode="External"/><Relationship Id="rId495" Type="http://schemas.openxmlformats.org/officeDocument/2006/relationships/hyperlink" Target="https://github.com/pytorch/pytorch/issues/20635" TargetMode="External"/><Relationship Id="rId2052" Type="http://schemas.openxmlformats.org/officeDocument/2006/relationships/hyperlink" Target="https://github.com/pytorch/pytorch/issues/67415" TargetMode="External"/><Relationship Id="rId494" Type="http://schemas.openxmlformats.org/officeDocument/2006/relationships/hyperlink" Target="https://github.com/pytorch/pytorch/issues/20978" TargetMode="External"/><Relationship Id="rId2053" Type="http://schemas.openxmlformats.org/officeDocument/2006/relationships/hyperlink" Target="https://github.com/pytorch/pytorch/issues/67601" TargetMode="External"/><Relationship Id="rId493" Type="http://schemas.openxmlformats.org/officeDocument/2006/relationships/hyperlink" Target="https://github.com/pytorch/pytorch/issues/18408" TargetMode="External"/><Relationship Id="rId2054" Type="http://schemas.openxmlformats.org/officeDocument/2006/relationships/hyperlink" Target="https://github.com/pytorch/pytorch/issues/65431" TargetMode="External"/><Relationship Id="rId492" Type="http://schemas.openxmlformats.org/officeDocument/2006/relationships/hyperlink" Target="https://github.com/pytorch/pytorch/issues/20525" TargetMode="External"/><Relationship Id="rId2055" Type="http://schemas.openxmlformats.org/officeDocument/2006/relationships/hyperlink" Target="https://github.com/pytorch/pytorch/issues/66549" TargetMode="External"/><Relationship Id="rId499" Type="http://schemas.openxmlformats.org/officeDocument/2006/relationships/hyperlink" Target="https://github.com/pytorch/pytorch/issues/19462" TargetMode="External"/><Relationship Id="rId2056" Type="http://schemas.openxmlformats.org/officeDocument/2006/relationships/hyperlink" Target="https://github.com/pytorch/pytorch/issues/67904" TargetMode="External"/><Relationship Id="rId498" Type="http://schemas.openxmlformats.org/officeDocument/2006/relationships/hyperlink" Target="https://github.com/pytorch/pytorch/issues/15773" TargetMode="External"/><Relationship Id="rId2057" Type="http://schemas.openxmlformats.org/officeDocument/2006/relationships/hyperlink" Target="https://github.com/pytorch/pytorch/issues/60866" TargetMode="External"/><Relationship Id="rId497" Type="http://schemas.openxmlformats.org/officeDocument/2006/relationships/hyperlink" Target="https://github.com/pytorch/pytorch/issues/21108" TargetMode="External"/><Relationship Id="rId2058" Type="http://schemas.openxmlformats.org/officeDocument/2006/relationships/hyperlink" Target="https://github.com/pytorch/pytorch/issues/46741" TargetMode="External"/><Relationship Id="rId496" Type="http://schemas.openxmlformats.org/officeDocument/2006/relationships/hyperlink" Target="https://github.com/pytorch/pytorch/issues/21167" TargetMode="External"/><Relationship Id="rId2059" Type="http://schemas.openxmlformats.org/officeDocument/2006/relationships/hyperlink" Target="https://github.com/pytorch/pytorch/issues/42230" TargetMode="External"/><Relationship Id="rId2080" Type="http://schemas.openxmlformats.org/officeDocument/2006/relationships/hyperlink" Target="https://github.com/pytorch/pytorch/issues/68820" TargetMode="External"/><Relationship Id="rId2081" Type="http://schemas.openxmlformats.org/officeDocument/2006/relationships/hyperlink" Target="https://github.com/pytorch/pytorch/issues/29719" TargetMode="External"/><Relationship Id="rId2082" Type="http://schemas.openxmlformats.org/officeDocument/2006/relationships/hyperlink" Target="https://github.com/pytorch/pytorch/issues/68813" TargetMode="External"/><Relationship Id="rId2083" Type="http://schemas.openxmlformats.org/officeDocument/2006/relationships/hyperlink" Target="https://github.com/pytorch/pytorch/issues/67612" TargetMode="External"/><Relationship Id="rId2084" Type="http://schemas.openxmlformats.org/officeDocument/2006/relationships/hyperlink" Target="https://github.com/pytorch/pytorch/issues/65609" TargetMode="External"/><Relationship Id="rId2085" Type="http://schemas.openxmlformats.org/officeDocument/2006/relationships/hyperlink" Target="https://github.com/pytorch/pytorch/issues/67644" TargetMode="External"/><Relationship Id="rId2086" Type="http://schemas.openxmlformats.org/officeDocument/2006/relationships/hyperlink" Target="https://github.com/pytorch/pytorch/issues/69339" TargetMode="External"/><Relationship Id="rId2087" Type="http://schemas.openxmlformats.org/officeDocument/2006/relationships/hyperlink" Target="https://github.com/pytorch/pytorch/issues/66446" TargetMode="External"/><Relationship Id="rId2088" Type="http://schemas.openxmlformats.org/officeDocument/2006/relationships/hyperlink" Target="https://github.com/pytorch/pytorch/issues/65087" TargetMode="External"/><Relationship Id="rId2089" Type="http://schemas.openxmlformats.org/officeDocument/2006/relationships/hyperlink" Target="https://github.com/pytorch/pytorch/issues/52486" TargetMode="External"/><Relationship Id="rId2070" Type="http://schemas.openxmlformats.org/officeDocument/2006/relationships/hyperlink" Target="https://github.com/pytorch/pytorch/issues/68796" TargetMode="External"/><Relationship Id="rId2071" Type="http://schemas.openxmlformats.org/officeDocument/2006/relationships/hyperlink" Target="https://github.com/pytorch/pytorch/issues/58970" TargetMode="External"/><Relationship Id="rId2072" Type="http://schemas.openxmlformats.org/officeDocument/2006/relationships/hyperlink" Target="https://github.com/pytorch/pytorch/issues/68799" TargetMode="External"/><Relationship Id="rId2073" Type="http://schemas.openxmlformats.org/officeDocument/2006/relationships/hyperlink" Target="https://github.com/pytorch/pytorch/issues/68167" TargetMode="External"/><Relationship Id="rId2074" Type="http://schemas.openxmlformats.org/officeDocument/2006/relationships/hyperlink" Target="https://github.com/pytorch/pytorch/issues/68260" TargetMode="External"/><Relationship Id="rId2075" Type="http://schemas.openxmlformats.org/officeDocument/2006/relationships/hyperlink" Target="https://github.com/pytorch/pytorch/issues/46761" TargetMode="External"/><Relationship Id="rId2076" Type="http://schemas.openxmlformats.org/officeDocument/2006/relationships/hyperlink" Target="https://github.com/pytorch/pytorch/issues/65073" TargetMode="External"/><Relationship Id="rId2077" Type="http://schemas.openxmlformats.org/officeDocument/2006/relationships/hyperlink" Target="https://github.com/pytorch/pytorch/issues/68875" TargetMode="External"/><Relationship Id="rId2078" Type="http://schemas.openxmlformats.org/officeDocument/2006/relationships/hyperlink" Target="https://github.com/pytorch/pytorch/issues/69205" TargetMode="External"/><Relationship Id="rId2079" Type="http://schemas.openxmlformats.org/officeDocument/2006/relationships/hyperlink" Target="https://github.com/pytorch/pytorch/issues/69208" TargetMode="External"/><Relationship Id="rId1610" Type="http://schemas.openxmlformats.org/officeDocument/2006/relationships/hyperlink" Target="https://github.com/pytorch/pytorch/issues/24670" TargetMode="External"/><Relationship Id="rId1611" Type="http://schemas.openxmlformats.org/officeDocument/2006/relationships/hyperlink" Target="https://github.com/pytorch/pytorch/issues/24523" TargetMode="External"/><Relationship Id="rId1612" Type="http://schemas.openxmlformats.org/officeDocument/2006/relationships/hyperlink" Target="https://github.com/pytorch/pytorch/issues/53643" TargetMode="External"/><Relationship Id="rId1613" Type="http://schemas.openxmlformats.org/officeDocument/2006/relationships/hyperlink" Target="https://github.com/pytorch/pytorch/issues/54048" TargetMode="External"/><Relationship Id="rId1614" Type="http://schemas.openxmlformats.org/officeDocument/2006/relationships/hyperlink" Target="https://github.com/pytorch/pytorch/issues/54413" TargetMode="External"/><Relationship Id="rId1615" Type="http://schemas.openxmlformats.org/officeDocument/2006/relationships/hyperlink" Target="https://github.com/pytorch/pytorch/issues/44367" TargetMode="External"/><Relationship Id="rId1616" Type="http://schemas.openxmlformats.org/officeDocument/2006/relationships/hyperlink" Target="https://github.com/pytorch/pytorch/issues/53597" TargetMode="External"/><Relationship Id="rId907" Type="http://schemas.openxmlformats.org/officeDocument/2006/relationships/hyperlink" Target="https://github.com/pytorch/pytorch/issues/24561" TargetMode="External"/><Relationship Id="rId1617" Type="http://schemas.openxmlformats.org/officeDocument/2006/relationships/hyperlink" Target="https://github.com/pytorch/pytorch/issues/53731" TargetMode="External"/><Relationship Id="rId906" Type="http://schemas.openxmlformats.org/officeDocument/2006/relationships/hyperlink" Target="https://github.com/pytorch/pytorch/issues/37403" TargetMode="External"/><Relationship Id="rId1618" Type="http://schemas.openxmlformats.org/officeDocument/2006/relationships/hyperlink" Target="https://github.com/pytorch/pytorch/issues/24991" TargetMode="External"/><Relationship Id="rId905" Type="http://schemas.openxmlformats.org/officeDocument/2006/relationships/hyperlink" Target="https://github.com/pytorch/pytorch/issues/37579" TargetMode="External"/><Relationship Id="rId1619" Type="http://schemas.openxmlformats.org/officeDocument/2006/relationships/hyperlink" Target="https://github.com/pytorch/pytorch/issues/54549" TargetMode="External"/><Relationship Id="rId904" Type="http://schemas.openxmlformats.org/officeDocument/2006/relationships/hyperlink" Target="https://github.com/pytorch/pytorch/issues/38018" TargetMode="External"/><Relationship Id="rId909" Type="http://schemas.openxmlformats.org/officeDocument/2006/relationships/hyperlink" Target="https://github.com/pytorch/pytorch/issues/37438" TargetMode="External"/><Relationship Id="rId908" Type="http://schemas.openxmlformats.org/officeDocument/2006/relationships/hyperlink" Target="https://github.com/pytorch/pytorch/issues/24559" TargetMode="External"/><Relationship Id="rId903" Type="http://schemas.openxmlformats.org/officeDocument/2006/relationships/hyperlink" Target="https://github.com/pytorch/pytorch/issues/24538" TargetMode="External"/><Relationship Id="rId902" Type="http://schemas.openxmlformats.org/officeDocument/2006/relationships/hyperlink" Target="https://github.com/pytorch/pytorch/issues/36744" TargetMode="External"/><Relationship Id="rId901" Type="http://schemas.openxmlformats.org/officeDocument/2006/relationships/hyperlink" Target="https://github.com/pytorch/pytorch/issues/37436" TargetMode="External"/><Relationship Id="rId900" Type="http://schemas.openxmlformats.org/officeDocument/2006/relationships/hyperlink" Target="https://github.com/pytorch/pytorch/issues/37752" TargetMode="External"/><Relationship Id="rId1600" Type="http://schemas.openxmlformats.org/officeDocument/2006/relationships/hyperlink" Target="https://github.com/pytorch/pytorch/issues/53355" TargetMode="External"/><Relationship Id="rId1601" Type="http://schemas.openxmlformats.org/officeDocument/2006/relationships/hyperlink" Target="https://github.com/pytorch/pytorch/issues/54051" TargetMode="External"/><Relationship Id="rId1602" Type="http://schemas.openxmlformats.org/officeDocument/2006/relationships/hyperlink" Target="https://github.com/pytorch/pytorch/issues/53159" TargetMode="External"/><Relationship Id="rId1603" Type="http://schemas.openxmlformats.org/officeDocument/2006/relationships/hyperlink" Target="https://github.com/pytorch/pytorch/issues/52866" TargetMode="External"/><Relationship Id="rId1604" Type="http://schemas.openxmlformats.org/officeDocument/2006/relationships/hyperlink" Target="https://github.com/pytorch/pytorch/issues/53848" TargetMode="External"/><Relationship Id="rId1605" Type="http://schemas.openxmlformats.org/officeDocument/2006/relationships/hyperlink" Target="https://github.com/pytorch/pytorch/issues/50214" TargetMode="External"/><Relationship Id="rId1606" Type="http://schemas.openxmlformats.org/officeDocument/2006/relationships/hyperlink" Target="https://github.com/pytorch/pytorch/issues/53511" TargetMode="External"/><Relationship Id="rId1607" Type="http://schemas.openxmlformats.org/officeDocument/2006/relationships/hyperlink" Target="https://github.com/pytorch/pytorch/issues/54320" TargetMode="External"/><Relationship Id="rId1608" Type="http://schemas.openxmlformats.org/officeDocument/2006/relationships/hyperlink" Target="https://github.com/pytorch/pytorch/issues/49707" TargetMode="External"/><Relationship Id="rId1609" Type="http://schemas.openxmlformats.org/officeDocument/2006/relationships/hyperlink" Target="https://github.com/pytorch/pytorch/issues/54321" TargetMode="External"/><Relationship Id="rId1631" Type="http://schemas.openxmlformats.org/officeDocument/2006/relationships/hyperlink" Target="https://github.com/pytorch/pytorch/issues/43504" TargetMode="External"/><Relationship Id="rId1632" Type="http://schemas.openxmlformats.org/officeDocument/2006/relationships/hyperlink" Target="https://github.com/pytorch/pytorch/issues/41590" TargetMode="External"/><Relationship Id="rId1633" Type="http://schemas.openxmlformats.org/officeDocument/2006/relationships/hyperlink" Target="https://github.com/pytorch/pytorch/issues/54502" TargetMode="External"/><Relationship Id="rId1634" Type="http://schemas.openxmlformats.org/officeDocument/2006/relationships/hyperlink" Target="https://github.com/pytorch/pytorch/issues/53605" TargetMode="External"/><Relationship Id="rId1635" Type="http://schemas.openxmlformats.org/officeDocument/2006/relationships/hyperlink" Target="https://github.com/pytorch/pytorch/issues/54382" TargetMode="External"/><Relationship Id="rId1636" Type="http://schemas.openxmlformats.org/officeDocument/2006/relationships/hyperlink" Target="https://github.com/pytorch/pytorch/issues/54452" TargetMode="External"/><Relationship Id="rId1637" Type="http://schemas.openxmlformats.org/officeDocument/2006/relationships/hyperlink" Target="https://github.com/pytorch/pytorch/issues/53608" TargetMode="External"/><Relationship Id="rId1638" Type="http://schemas.openxmlformats.org/officeDocument/2006/relationships/hyperlink" Target="https://github.com/pytorch/pytorch/issues/53523" TargetMode="External"/><Relationship Id="rId929" Type="http://schemas.openxmlformats.org/officeDocument/2006/relationships/hyperlink" Target="https://github.com/pytorch/pytorch/issues/38586" TargetMode="External"/><Relationship Id="rId1639" Type="http://schemas.openxmlformats.org/officeDocument/2006/relationships/hyperlink" Target="https://github.com/pytorch/pytorch/issues/51996" TargetMode="External"/><Relationship Id="rId928" Type="http://schemas.openxmlformats.org/officeDocument/2006/relationships/hyperlink" Target="https://github.com/pytorch/pytorch/issues/24622" TargetMode="External"/><Relationship Id="rId927" Type="http://schemas.openxmlformats.org/officeDocument/2006/relationships/hyperlink" Target="https://github.com/pytorch/pytorch/issues/34028" TargetMode="External"/><Relationship Id="rId926" Type="http://schemas.openxmlformats.org/officeDocument/2006/relationships/hyperlink" Target="https://github.com/pytorch/pytorch/issues/36340" TargetMode="External"/><Relationship Id="rId921" Type="http://schemas.openxmlformats.org/officeDocument/2006/relationships/hyperlink" Target="https://github.com/pytorch/pytorch/issues/36974" TargetMode="External"/><Relationship Id="rId920" Type="http://schemas.openxmlformats.org/officeDocument/2006/relationships/hyperlink" Target="https://github.com/pytorch/pytorch/issues/37500" TargetMode="External"/><Relationship Id="rId925" Type="http://schemas.openxmlformats.org/officeDocument/2006/relationships/hyperlink" Target="https://github.com/pytorch/pytorch/issues/24567" TargetMode="External"/><Relationship Id="rId924" Type="http://schemas.openxmlformats.org/officeDocument/2006/relationships/hyperlink" Target="https://github.com/pytorch/pytorch/issues/38546" TargetMode="External"/><Relationship Id="rId923" Type="http://schemas.openxmlformats.org/officeDocument/2006/relationships/hyperlink" Target="https://github.com/pytorch/pytorch/issues/38605" TargetMode="External"/><Relationship Id="rId922" Type="http://schemas.openxmlformats.org/officeDocument/2006/relationships/hyperlink" Target="https://github.com/pytorch/pytorch/issues/36975" TargetMode="External"/><Relationship Id="rId1630" Type="http://schemas.openxmlformats.org/officeDocument/2006/relationships/hyperlink" Target="https://github.com/pytorch/pytorch/issues/46881" TargetMode="External"/><Relationship Id="rId1620" Type="http://schemas.openxmlformats.org/officeDocument/2006/relationships/hyperlink" Target="https://github.com/pytorch/pytorch/issues/43500" TargetMode="External"/><Relationship Id="rId1621" Type="http://schemas.openxmlformats.org/officeDocument/2006/relationships/hyperlink" Target="https://github.com/pytorch/pytorch/issues/51875" TargetMode="External"/><Relationship Id="rId1622" Type="http://schemas.openxmlformats.org/officeDocument/2006/relationships/hyperlink" Target="https://github.com/pytorch/pytorch/issues/51242" TargetMode="External"/><Relationship Id="rId1623" Type="http://schemas.openxmlformats.org/officeDocument/2006/relationships/hyperlink" Target="https://github.com/pytorch/pytorch/issues/53336" TargetMode="External"/><Relationship Id="rId1624" Type="http://schemas.openxmlformats.org/officeDocument/2006/relationships/hyperlink" Target="https://github.com/pytorch/pytorch/issues/46849" TargetMode="External"/><Relationship Id="rId1625" Type="http://schemas.openxmlformats.org/officeDocument/2006/relationships/hyperlink" Target="https://github.com/pytorch/pytorch/issues/43495" TargetMode="External"/><Relationship Id="rId1626" Type="http://schemas.openxmlformats.org/officeDocument/2006/relationships/hyperlink" Target="https://github.com/pytorch/pytorch/issues/41808" TargetMode="External"/><Relationship Id="rId1627" Type="http://schemas.openxmlformats.org/officeDocument/2006/relationships/hyperlink" Target="https://github.com/pytorch/pytorch/issues/50018" TargetMode="External"/><Relationship Id="rId918" Type="http://schemas.openxmlformats.org/officeDocument/2006/relationships/hyperlink" Target="https://github.com/pytorch/pytorch/issues/37701" TargetMode="External"/><Relationship Id="rId1628" Type="http://schemas.openxmlformats.org/officeDocument/2006/relationships/hyperlink" Target="https://github.com/pytorch/pytorch/issues/54311" TargetMode="External"/><Relationship Id="rId917" Type="http://schemas.openxmlformats.org/officeDocument/2006/relationships/hyperlink" Target="https://github.com/pytorch/pytorch/issues/27493" TargetMode="External"/><Relationship Id="rId1629" Type="http://schemas.openxmlformats.org/officeDocument/2006/relationships/hyperlink" Target="https://github.com/pytorch/pytorch/issues/34209" TargetMode="External"/><Relationship Id="rId916" Type="http://schemas.openxmlformats.org/officeDocument/2006/relationships/hyperlink" Target="https://github.com/pytorch/pytorch/issues/38439" TargetMode="External"/><Relationship Id="rId915" Type="http://schemas.openxmlformats.org/officeDocument/2006/relationships/hyperlink" Target="https://github.com/pytorch/pytorch/issues/38334" TargetMode="External"/><Relationship Id="rId919" Type="http://schemas.openxmlformats.org/officeDocument/2006/relationships/hyperlink" Target="https://github.com/pytorch/pytorch/issues/38431" TargetMode="External"/><Relationship Id="rId910" Type="http://schemas.openxmlformats.org/officeDocument/2006/relationships/hyperlink" Target="https://github.com/pytorch/pytorch/issues/37743" TargetMode="External"/><Relationship Id="rId914" Type="http://schemas.openxmlformats.org/officeDocument/2006/relationships/hyperlink" Target="https://github.com/pytorch/pytorch/issues/37819" TargetMode="External"/><Relationship Id="rId913" Type="http://schemas.openxmlformats.org/officeDocument/2006/relationships/hyperlink" Target="https://github.com/pytorch/pytorch/issues/30755" TargetMode="External"/><Relationship Id="rId912" Type="http://schemas.openxmlformats.org/officeDocument/2006/relationships/hyperlink" Target="https://github.com/pytorch/pytorch/issues/37844" TargetMode="External"/><Relationship Id="rId911" Type="http://schemas.openxmlformats.org/officeDocument/2006/relationships/hyperlink" Target="https://github.com/pytorch/pytorch/issues/24861" TargetMode="External"/><Relationship Id="rId1213" Type="http://schemas.openxmlformats.org/officeDocument/2006/relationships/hyperlink" Target="https://github.com/pytorch/pytorch/issues/41754" TargetMode="External"/><Relationship Id="rId1697" Type="http://schemas.openxmlformats.org/officeDocument/2006/relationships/hyperlink" Target="https://github.com/pytorch/pytorch/issues/56233" TargetMode="External"/><Relationship Id="rId1214" Type="http://schemas.openxmlformats.org/officeDocument/2006/relationships/hyperlink" Target="https://github.com/pytorch/pytorch/issues/45184" TargetMode="External"/><Relationship Id="rId1698" Type="http://schemas.openxmlformats.org/officeDocument/2006/relationships/hyperlink" Target="https://github.com/pytorch/pytorch/issues/56738" TargetMode="External"/><Relationship Id="rId1215" Type="http://schemas.openxmlformats.org/officeDocument/2006/relationships/hyperlink" Target="https://github.com/pytorch/pytorch/issues/45436" TargetMode="External"/><Relationship Id="rId1699" Type="http://schemas.openxmlformats.org/officeDocument/2006/relationships/hyperlink" Target="https://github.com/pytorch/pytorch/issues/55552" TargetMode="External"/><Relationship Id="rId1216" Type="http://schemas.openxmlformats.org/officeDocument/2006/relationships/hyperlink" Target="https://github.com/pytorch/pytorch/issues/44810" TargetMode="External"/><Relationship Id="rId1217" Type="http://schemas.openxmlformats.org/officeDocument/2006/relationships/hyperlink" Target="https://github.com/pytorch/pytorch/issues/44692" TargetMode="External"/><Relationship Id="rId1218" Type="http://schemas.openxmlformats.org/officeDocument/2006/relationships/hyperlink" Target="https://github.com/pytorch/pytorch/issues/42939" TargetMode="External"/><Relationship Id="rId1219" Type="http://schemas.openxmlformats.org/officeDocument/2006/relationships/hyperlink" Target="https://github.com/pytorch/pytorch/issues/44215" TargetMode="External"/><Relationship Id="rId866" Type="http://schemas.openxmlformats.org/officeDocument/2006/relationships/hyperlink" Target="https://github.com/pytorch/pytorch/issues/30584" TargetMode="External"/><Relationship Id="rId865" Type="http://schemas.openxmlformats.org/officeDocument/2006/relationships/hyperlink" Target="https://github.com/pytorch/pytorch/issues/37182" TargetMode="External"/><Relationship Id="rId864" Type="http://schemas.openxmlformats.org/officeDocument/2006/relationships/hyperlink" Target="https://github.com/pytorch/pytorch/issues/36057" TargetMode="External"/><Relationship Id="rId863" Type="http://schemas.openxmlformats.org/officeDocument/2006/relationships/hyperlink" Target="https://github.com/pytorch/pytorch/issues/35948" TargetMode="External"/><Relationship Id="rId869" Type="http://schemas.openxmlformats.org/officeDocument/2006/relationships/hyperlink" Target="https://github.com/pytorch/pytorch/issues/37084" TargetMode="External"/><Relationship Id="rId868" Type="http://schemas.openxmlformats.org/officeDocument/2006/relationships/hyperlink" Target="https://github.com/pytorch/pytorch/issues/36216" TargetMode="External"/><Relationship Id="rId867" Type="http://schemas.openxmlformats.org/officeDocument/2006/relationships/hyperlink" Target="https://github.com/pytorch/pytorch/issues/37248" TargetMode="External"/><Relationship Id="rId1690" Type="http://schemas.openxmlformats.org/officeDocument/2006/relationships/hyperlink" Target="https://github.com/pytorch/pytorch/issues/54302" TargetMode="External"/><Relationship Id="rId1691" Type="http://schemas.openxmlformats.org/officeDocument/2006/relationships/hyperlink" Target="https://github.com/pytorch/pytorch/issues/53964" TargetMode="External"/><Relationship Id="rId1692" Type="http://schemas.openxmlformats.org/officeDocument/2006/relationships/hyperlink" Target="https://github.com/pytorch/pytorch/issues/56490" TargetMode="External"/><Relationship Id="rId862" Type="http://schemas.openxmlformats.org/officeDocument/2006/relationships/hyperlink" Target="https://github.com/pytorch/pytorch/issues/24642" TargetMode="External"/><Relationship Id="rId1693" Type="http://schemas.openxmlformats.org/officeDocument/2006/relationships/hyperlink" Target="https://github.com/pytorch/pytorch/issues/56342" TargetMode="External"/><Relationship Id="rId861" Type="http://schemas.openxmlformats.org/officeDocument/2006/relationships/hyperlink" Target="https://github.com/pytorch/pytorch/issues/24605" TargetMode="External"/><Relationship Id="rId1210" Type="http://schemas.openxmlformats.org/officeDocument/2006/relationships/hyperlink" Target="https://github.com/pytorch/pytorch/issues/45201" TargetMode="External"/><Relationship Id="rId1694" Type="http://schemas.openxmlformats.org/officeDocument/2006/relationships/hyperlink" Target="https://github.com/pytorch/pytorch/issues/55587" TargetMode="External"/><Relationship Id="rId860" Type="http://schemas.openxmlformats.org/officeDocument/2006/relationships/hyperlink" Target="https://github.com/pytorch/pytorch/issues/35014" TargetMode="External"/><Relationship Id="rId1211" Type="http://schemas.openxmlformats.org/officeDocument/2006/relationships/hyperlink" Target="https://github.com/pytorch/pytorch/issues/45336" TargetMode="External"/><Relationship Id="rId1695" Type="http://schemas.openxmlformats.org/officeDocument/2006/relationships/hyperlink" Target="https://github.com/pytorch/pytorch/issues/56380" TargetMode="External"/><Relationship Id="rId1212" Type="http://schemas.openxmlformats.org/officeDocument/2006/relationships/hyperlink" Target="https://github.com/pytorch/pytorch/issues/43829" TargetMode="External"/><Relationship Id="rId1696" Type="http://schemas.openxmlformats.org/officeDocument/2006/relationships/hyperlink" Target="https://github.com/pytorch/pytorch/issues/45687" TargetMode="External"/><Relationship Id="rId1202" Type="http://schemas.openxmlformats.org/officeDocument/2006/relationships/hyperlink" Target="https://github.com/pytorch/pytorch/issues/45062" TargetMode="External"/><Relationship Id="rId1686" Type="http://schemas.openxmlformats.org/officeDocument/2006/relationships/hyperlink" Target="https://github.com/pytorch/pytorch/issues/53093" TargetMode="External"/><Relationship Id="rId1203" Type="http://schemas.openxmlformats.org/officeDocument/2006/relationships/hyperlink" Target="https://github.com/pytorch/pytorch/issues/44637" TargetMode="External"/><Relationship Id="rId1687" Type="http://schemas.openxmlformats.org/officeDocument/2006/relationships/hyperlink" Target="https://github.com/pytorch/pytorch/issues/55459" TargetMode="External"/><Relationship Id="rId1204" Type="http://schemas.openxmlformats.org/officeDocument/2006/relationships/hyperlink" Target="https://github.com/pytorch/pytorch/issues/43360" TargetMode="External"/><Relationship Id="rId1688" Type="http://schemas.openxmlformats.org/officeDocument/2006/relationships/hyperlink" Target="https://github.com/pytorch/pytorch/issues/55222" TargetMode="External"/><Relationship Id="rId1205" Type="http://schemas.openxmlformats.org/officeDocument/2006/relationships/hyperlink" Target="https://github.com/pytorch/pytorch/issues/23651" TargetMode="External"/><Relationship Id="rId1689" Type="http://schemas.openxmlformats.org/officeDocument/2006/relationships/hyperlink" Target="https://github.com/pytorch/pytorch/issues/48152" TargetMode="External"/><Relationship Id="rId1206" Type="http://schemas.openxmlformats.org/officeDocument/2006/relationships/hyperlink" Target="https://github.com/pytorch/pytorch/issues/42983" TargetMode="External"/><Relationship Id="rId1207" Type="http://schemas.openxmlformats.org/officeDocument/2006/relationships/hyperlink" Target="https://github.com/pytorch/pytorch/issues/45172" TargetMode="External"/><Relationship Id="rId1208" Type="http://schemas.openxmlformats.org/officeDocument/2006/relationships/hyperlink" Target="https://github.com/pytorch/pytorch/issues/42978" TargetMode="External"/><Relationship Id="rId1209" Type="http://schemas.openxmlformats.org/officeDocument/2006/relationships/hyperlink" Target="https://github.com/pytorch/pytorch/issues/45271" TargetMode="External"/><Relationship Id="rId855" Type="http://schemas.openxmlformats.org/officeDocument/2006/relationships/hyperlink" Target="https://github.com/pytorch/pytorch/issues/33941" TargetMode="External"/><Relationship Id="rId854" Type="http://schemas.openxmlformats.org/officeDocument/2006/relationships/hyperlink" Target="https://github.com/pytorch/pytorch/issues/36949" TargetMode="External"/><Relationship Id="rId853" Type="http://schemas.openxmlformats.org/officeDocument/2006/relationships/hyperlink" Target="https://github.com/pytorch/pytorch/issues/36752" TargetMode="External"/><Relationship Id="rId852" Type="http://schemas.openxmlformats.org/officeDocument/2006/relationships/hyperlink" Target="https://github.com/pytorch/pytorch/issues/34202" TargetMode="External"/><Relationship Id="rId859" Type="http://schemas.openxmlformats.org/officeDocument/2006/relationships/hyperlink" Target="https://github.com/pytorch/pytorch/issues/24546" TargetMode="External"/><Relationship Id="rId858" Type="http://schemas.openxmlformats.org/officeDocument/2006/relationships/hyperlink" Target="https://github.com/pytorch/pytorch/issues/36671" TargetMode="External"/><Relationship Id="rId857" Type="http://schemas.openxmlformats.org/officeDocument/2006/relationships/hyperlink" Target="https://github.com/pytorch/pytorch/issues/36730" TargetMode="External"/><Relationship Id="rId856" Type="http://schemas.openxmlformats.org/officeDocument/2006/relationships/hyperlink" Target="https://github.com/pytorch/pytorch/issues/36798" TargetMode="External"/><Relationship Id="rId1680" Type="http://schemas.openxmlformats.org/officeDocument/2006/relationships/hyperlink" Target="https://github.com/pytorch/pytorch/issues/50699" TargetMode="External"/><Relationship Id="rId1681" Type="http://schemas.openxmlformats.org/officeDocument/2006/relationships/hyperlink" Target="https://github.com/pytorch/pytorch/issues/55359" TargetMode="External"/><Relationship Id="rId851" Type="http://schemas.openxmlformats.org/officeDocument/2006/relationships/hyperlink" Target="https://github.com/pytorch/pytorch/issues/30813" TargetMode="External"/><Relationship Id="rId1682" Type="http://schemas.openxmlformats.org/officeDocument/2006/relationships/hyperlink" Target="https://github.com/pytorch/pytorch/issues/56240" TargetMode="External"/><Relationship Id="rId850" Type="http://schemas.openxmlformats.org/officeDocument/2006/relationships/hyperlink" Target="https://github.com/pytorch/pytorch/issues/36145" TargetMode="External"/><Relationship Id="rId1683" Type="http://schemas.openxmlformats.org/officeDocument/2006/relationships/hyperlink" Target="https://github.com/pytorch/pytorch/issues/54783" TargetMode="External"/><Relationship Id="rId1200" Type="http://schemas.openxmlformats.org/officeDocument/2006/relationships/hyperlink" Target="https://github.com/pytorch/pytorch/issues/43960" TargetMode="External"/><Relationship Id="rId1684" Type="http://schemas.openxmlformats.org/officeDocument/2006/relationships/hyperlink" Target="https://github.com/pytorch/pytorch/issues/38199" TargetMode="External"/><Relationship Id="rId1201" Type="http://schemas.openxmlformats.org/officeDocument/2006/relationships/hyperlink" Target="https://github.com/pytorch/pytorch/issues/44531" TargetMode="External"/><Relationship Id="rId1685" Type="http://schemas.openxmlformats.org/officeDocument/2006/relationships/hyperlink" Target="https://github.com/pytorch/pytorch/issues/54304" TargetMode="External"/><Relationship Id="rId1235" Type="http://schemas.openxmlformats.org/officeDocument/2006/relationships/hyperlink" Target="https://github.com/pytorch/pytorch/issues/43813" TargetMode="External"/><Relationship Id="rId1236" Type="http://schemas.openxmlformats.org/officeDocument/2006/relationships/hyperlink" Target="https://github.com/pytorch/pytorch/issues/44426" TargetMode="External"/><Relationship Id="rId1237" Type="http://schemas.openxmlformats.org/officeDocument/2006/relationships/hyperlink" Target="https://github.com/pytorch/pytorch/issues/36493" TargetMode="External"/><Relationship Id="rId1238" Type="http://schemas.openxmlformats.org/officeDocument/2006/relationships/hyperlink" Target="https://github.com/pytorch/pytorch/issues/31985" TargetMode="External"/><Relationship Id="rId1239" Type="http://schemas.openxmlformats.org/officeDocument/2006/relationships/hyperlink" Target="https://github.com/pytorch/pytorch/issues/43496" TargetMode="External"/><Relationship Id="rId409" Type="http://schemas.openxmlformats.org/officeDocument/2006/relationships/hyperlink" Target="https://github.com/pytorch/pytorch/issues/66802" TargetMode="External"/><Relationship Id="rId404" Type="http://schemas.openxmlformats.org/officeDocument/2006/relationships/hyperlink" Target="https://github.com/pytorch/pytorch/issues/65648" TargetMode="External"/><Relationship Id="rId888" Type="http://schemas.openxmlformats.org/officeDocument/2006/relationships/hyperlink" Target="https://github.com/pytorch/pytorch/issues/36451" TargetMode="External"/><Relationship Id="rId403" Type="http://schemas.openxmlformats.org/officeDocument/2006/relationships/hyperlink" Target="https://github.com/pytorch/pytorch/issues/58839" TargetMode="External"/><Relationship Id="rId887" Type="http://schemas.openxmlformats.org/officeDocument/2006/relationships/hyperlink" Target="https://github.com/pytorch/pytorch/issues/37154" TargetMode="External"/><Relationship Id="rId402" Type="http://schemas.openxmlformats.org/officeDocument/2006/relationships/hyperlink" Target="https://github.com/pytorch/pytorch/issues/62196" TargetMode="External"/><Relationship Id="rId886" Type="http://schemas.openxmlformats.org/officeDocument/2006/relationships/hyperlink" Target="https://github.com/pytorch/pytorch/issues/24558" TargetMode="External"/><Relationship Id="rId401" Type="http://schemas.openxmlformats.org/officeDocument/2006/relationships/hyperlink" Target="https://github.com/pytorch/pytorch/issues/65053" TargetMode="External"/><Relationship Id="rId885" Type="http://schemas.openxmlformats.org/officeDocument/2006/relationships/hyperlink" Target="https://github.com/pytorch/pytorch/issues/24544" TargetMode="External"/><Relationship Id="rId408" Type="http://schemas.openxmlformats.org/officeDocument/2006/relationships/hyperlink" Target="https://github.com/pytorch/pytorch/issues/54151" TargetMode="External"/><Relationship Id="rId407" Type="http://schemas.openxmlformats.org/officeDocument/2006/relationships/hyperlink" Target="https://github.com/pytorch/pytorch/issues/64389" TargetMode="External"/><Relationship Id="rId406" Type="http://schemas.openxmlformats.org/officeDocument/2006/relationships/hyperlink" Target="https://github.com/pytorch/pytorch/issues/59127" TargetMode="External"/><Relationship Id="rId405" Type="http://schemas.openxmlformats.org/officeDocument/2006/relationships/hyperlink" Target="https://github.com/pytorch/pytorch/issues/64000" TargetMode="External"/><Relationship Id="rId889" Type="http://schemas.openxmlformats.org/officeDocument/2006/relationships/hyperlink" Target="https://github.com/pytorch/pytorch/issues/37716" TargetMode="External"/><Relationship Id="rId880" Type="http://schemas.openxmlformats.org/officeDocument/2006/relationships/hyperlink" Target="https://github.com/pytorch/pytorch/issues/33870" TargetMode="External"/><Relationship Id="rId1230" Type="http://schemas.openxmlformats.org/officeDocument/2006/relationships/hyperlink" Target="https://github.com/pytorch/pytorch/issues/41730" TargetMode="External"/><Relationship Id="rId400" Type="http://schemas.openxmlformats.org/officeDocument/2006/relationships/hyperlink" Target="https://github.com/pytorch/pytorch/issues/62690" TargetMode="External"/><Relationship Id="rId884" Type="http://schemas.openxmlformats.org/officeDocument/2006/relationships/hyperlink" Target="https://github.com/pytorch/pytorch/issues/37672" TargetMode="External"/><Relationship Id="rId1231" Type="http://schemas.openxmlformats.org/officeDocument/2006/relationships/hyperlink" Target="https://github.com/pytorch/pytorch/issues/41731" TargetMode="External"/><Relationship Id="rId883" Type="http://schemas.openxmlformats.org/officeDocument/2006/relationships/hyperlink" Target="https://github.com/pytorch/pytorch/issues/34585" TargetMode="External"/><Relationship Id="rId1232" Type="http://schemas.openxmlformats.org/officeDocument/2006/relationships/hyperlink" Target="https://github.com/pytorch/pytorch/issues/41762" TargetMode="External"/><Relationship Id="rId882" Type="http://schemas.openxmlformats.org/officeDocument/2006/relationships/hyperlink" Target="https://github.com/pytorch/pytorch/issues/33094" TargetMode="External"/><Relationship Id="rId1233" Type="http://schemas.openxmlformats.org/officeDocument/2006/relationships/hyperlink" Target="https://github.com/pytorch/pytorch/issues/41763" TargetMode="External"/><Relationship Id="rId881" Type="http://schemas.openxmlformats.org/officeDocument/2006/relationships/hyperlink" Target="https://github.com/pytorch/pytorch/issues/35565" TargetMode="External"/><Relationship Id="rId1234" Type="http://schemas.openxmlformats.org/officeDocument/2006/relationships/hyperlink" Target="https://github.com/pytorch/pytorch/issues/41764" TargetMode="External"/><Relationship Id="rId1224" Type="http://schemas.openxmlformats.org/officeDocument/2006/relationships/hyperlink" Target="https://github.com/pytorch/pytorch/issues/42855" TargetMode="External"/><Relationship Id="rId1225" Type="http://schemas.openxmlformats.org/officeDocument/2006/relationships/hyperlink" Target="https://github.com/pytorch/pytorch/issues/45460" TargetMode="External"/><Relationship Id="rId1226" Type="http://schemas.openxmlformats.org/officeDocument/2006/relationships/hyperlink" Target="https://github.com/pytorch/pytorch/issues/44470" TargetMode="External"/><Relationship Id="rId1227" Type="http://schemas.openxmlformats.org/officeDocument/2006/relationships/hyperlink" Target="https://github.com/pytorch/pytorch/issues/45108" TargetMode="External"/><Relationship Id="rId1228" Type="http://schemas.openxmlformats.org/officeDocument/2006/relationships/hyperlink" Target="https://github.com/pytorch/pytorch/issues/41718" TargetMode="External"/><Relationship Id="rId1229" Type="http://schemas.openxmlformats.org/officeDocument/2006/relationships/hyperlink" Target="https://github.com/pytorch/pytorch/issues/41728" TargetMode="External"/><Relationship Id="rId877" Type="http://schemas.openxmlformats.org/officeDocument/2006/relationships/hyperlink" Target="https://github.com/pytorch/pytorch/issues/36625" TargetMode="External"/><Relationship Id="rId876" Type="http://schemas.openxmlformats.org/officeDocument/2006/relationships/hyperlink" Target="https://github.com/pytorch/pytorch/issues/37111" TargetMode="External"/><Relationship Id="rId875" Type="http://schemas.openxmlformats.org/officeDocument/2006/relationships/hyperlink" Target="https://github.com/pytorch/pytorch/issues/33567" TargetMode="External"/><Relationship Id="rId874" Type="http://schemas.openxmlformats.org/officeDocument/2006/relationships/hyperlink" Target="https://github.com/pytorch/pytorch/issues/37415" TargetMode="External"/><Relationship Id="rId879" Type="http://schemas.openxmlformats.org/officeDocument/2006/relationships/hyperlink" Target="https://github.com/pytorch/pytorch/issues/34964" TargetMode="External"/><Relationship Id="rId878" Type="http://schemas.openxmlformats.org/officeDocument/2006/relationships/hyperlink" Target="https://github.com/pytorch/pytorch/issues/24641" TargetMode="External"/><Relationship Id="rId873" Type="http://schemas.openxmlformats.org/officeDocument/2006/relationships/hyperlink" Target="https://github.com/pytorch/pytorch/issues/24621" TargetMode="External"/><Relationship Id="rId1220" Type="http://schemas.openxmlformats.org/officeDocument/2006/relationships/hyperlink" Target="https://github.com/pytorch/pytorch/issues/44135" TargetMode="External"/><Relationship Id="rId872" Type="http://schemas.openxmlformats.org/officeDocument/2006/relationships/hyperlink" Target="https://github.com/pytorch/pytorch/issues/36676" TargetMode="External"/><Relationship Id="rId1221" Type="http://schemas.openxmlformats.org/officeDocument/2006/relationships/hyperlink" Target="https://github.com/pytorch/pytorch/issues/43029" TargetMode="External"/><Relationship Id="rId871" Type="http://schemas.openxmlformats.org/officeDocument/2006/relationships/hyperlink" Target="https://github.com/pytorch/pytorch/issues/37117" TargetMode="External"/><Relationship Id="rId1222" Type="http://schemas.openxmlformats.org/officeDocument/2006/relationships/hyperlink" Target="https://github.com/pytorch/pytorch/issues/45269" TargetMode="External"/><Relationship Id="rId870" Type="http://schemas.openxmlformats.org/officeDocument/2006/relationships/hyperlink" Target="https://github.com/pytorch/pytorch/issues/24545" TargetMode="External"/><Relationship Id="rId1223" Type="http://schemas.openxmlformats.org/officeDocument/2006/relationships/hyperlink" Target="https://github.com/pytorch/pytorch/issues/34054" TargetMode="External"/><Relationship Id="rId1653" Type="http://schemas.openxmlformats.org/officeDocument/2006/relationships/hyperlink" Target="https://github.com/pytorch/pytorch/issues/51948" TargetMode="External"/><Relationship Id="rId1654" Type="http://schemas.openxmlformats.org/officeDocument/2006/relationships/hyperlink" Target="https://github.com/pytorch/pytorch/issues/43499" TargetMode="External"/><Relationship Id="rId1655" Type="http://schemas.openxmlformats.org/officeDocument/2006/relationships/hyperlink" Target="https://github.com/pytorch/pytorch/issues/49649" TargetMode="External"/><Relationship Id="rId1656" Type="http://schemas.openxmlformats.org/officeDocument/2006/relationships/hyperlink" Target="https://github.com/pytorch/pytorch/issues/55284" TargetMode="External"/><Relationship Id="rId1657" Type="http://schemas.openxmlformats.org/officeDocument/2006/relationships/hyperlink" Target="https://github.com/pytorch/pytorch/issues/55266" TargetMode="External"/><Relationship Id="rId1658" Type="http://schemas.openxmlformats.org/officeDocument/2006/relationships/hyperlink" Target="https://github.com/pytorch/pytorch/issues/55203" TargetMode="External"/><Relationship Id="rId1659" Type="http://schemas.openxmlformats.org/officeDocument/2006/relationships/hyperlink" Target="https://github.com/pytorch/pytorch/issues/52719" TargetMode="External"/><Relationship Id="rId829" Type="http://schemas.openxmlformats.org/officeDocument/2006/relationships/hyperlink" Target="https://github.com/pytorch/pytorch/issues/33751" TargetMode="External"/><Relationship Id="rId828" Type="http://schemas.openxmlformats.org/officeDocument/2006/relationships/hyperlink" Target="https://github.com/pytorch/pytorch/issues/33485" TargetMode="External"/><Relationship Id="rId827" Type="http://schemas.openxmlformats.org/officeDocument/2006/relationships/hyperlink" Target="https://github.com/pytorch/pytorch/issues/29035" TargetMode="External"/><Relationship Id="rId822" Type="http://schemas.openxmlformats.org/officeDocument/2006/relationships/hyperlink" Target="https://github.com/pytorch/pytorch/issues/24689" TargetMode="External"/><Relationship Id="rId821" Type="http://schemas.openxmlformats.org/officeDocument/2006/relationships/hyperlink" Target="https://github.com/pytorch/pytorch/issues/31678" TargetMode="External"/><Relationship Id="rId820" Type="http://schemas.openxmlformats.org/officeDocument/2006/relationships/hyperlink" Target="https://github.com/pytorch/pytorch/issues/35195" TargetMode="External"/><Relationship Id="rId826" Type="http://schemas.openxmlformats.org/officeDocument/2006/relationships/hyperlink" Target="https://github.com/pytorch/pytorch/issues/24759" TargetMode="External"/><Relationship Id="rId825" Type="http://schemas.openxmlformats.org/officeDocument/2006/relationships/hyperlink" Target="https://github.com/pytorch/pytorch/issues/35225" TargetMode="External"/><Relationship Id="rId824" Type="http://schemas.openxmlformats.org/officeDocument/2006/relationships/hyperlink" Target="https://github.com/pytorch/pytorch/issues/35358" TargetMode="External"/><Relationship Id="rId823" Type="http://schemas.openxmlformats.org/officeDocument/2006/relationships/hyperlink" Target="https://github.com/pytorch/pytorch/issues/34191" TargetMode="External"/><Relationship Id="rId1650" Type="http://schemas.openxmlformats.org/officeDocument/2006/relationships/hyperlink" Target="https://github.com/pytorch/pytorch/issues/52253" TargetMode="External"/><Relationship Id="rId1651" Type="http://schemas.openxmlformats.org/officeDocument/2006/relationships/hyperlink" Target="https://github.com/pytorch/pytorch/issues/54631" TargetMode="External"/><Relationship Id="rId1652" Type="http://schemas.openxmlformats.org/officeDocument/2006/relationships/hyperlink" Target="https://github.com/pytorch/pytorch/issues/52027" TargetMode="External"/><Relationship Id="rId1642" Type="http://schemas.openxmlformats.org/officeDocument/2006/relationships/hyperlink" Target="https://github.com/pytorch/pytorch/issues/53322" TargetMode="External"/><Relationship Id="rId1643" Type="http://schemas.openxmlformats.org/officeDocument/2006/relationships/hyperlink" Target="https://github.com/pytorch/pytorch/issues/24731" TargetMode="External"/><Relationship Id="rId1644" Type="http://schemas.openxmlformats.org/officeDocument/2006/relationships/hyperlink" Target="https://github.com/pytorch/pytorch/issues/54457" TargetMode="External"/><Relationship Id="rId1645" Type="http://schemas.openxmlformats.org/officeDocument/2006/relationships/hyperlink" Target="https://github.com/pytorch/pytorch/issues/53516" TargetMode="External"/><Relationship Id="rId1646" Type="http://schemas.openxmlformats.org/officeDocument/2006/relationships/hyperlink" Target="https://github.com/pytorch/pytorch/issues/54114" TargetMode="External"/><Relationship Id="rId1647" Type="http://schemas.openxmlformats.org/officeDocument/2006/relationships/hyperlink" Target="https://github.com/pytorch/pytorch/issues/24751" TargetMode="External"/><Relationship Id="rId1648" Type="http://schemas.openxmlformats.org/officeDocument/2006/relationships/hyperlink" Target="https://github.com/pytorch/pytorch/issues/24614" TargetMode="External"/><Relationship Id="rId1649" Type="http://schemas.openxmlformats.org/officeDocument/2006/relationships/hyperlink" Target="https://github.com/pytorch/pytorch/issues/24640" TargetMode="External"/><Relationship Id="rId819" Type="http://schemas.openxmlformats.org/officeDocument/2006/relationships/hyperlink" Target="https://github.com/pytorch/pytorch/issues/34551" TargetMode="External"/><Relationship Id="rId818" Type="http://schemas.openxmlformats.org/officeDocument/2006/relationships/hyperlink" Target="https://github.com/pytorch/pytorch/issues/33986" TargetMode="External"/><Relationship Id="rId817" Type="http://schemas.openxmlformats.org/officeDocument/2006/relationships/hyperlink" Target="https://github.com/pytorch/pytorch/issues/35045" TargetMode="External"/><Relationship Id="rId816" Type="http://schemas.openxmlformats.org/officeDocument/2006/relationships/hyperlink" Target="https://github.com/pytorch/pytorch/issues/27643" TargetMode="External"/><Relationship Id="rId811" Type="http://schemas.openxmlformats.org/officeDocument/2006/relationships/hyperlink" Target="https://github.com/pytorch/pytorch/issues/33197" TargetMode="External"/><Relationship Id="rId810" Type="http://schemas.openxmlformats.org/officeDocument/2006/relationships/hyperlink" Target="https://github.com/pytorch/pytorch/issues/24728" TargetMode="External"/><Relationship Id="rId815" Type="http://schemas.openxmlformats.org/officeDocument/2006/relationships/hyperlink" Target="https://github.com/pytorch/pytorch/issues/34736" TargetMode="External"/><Relationship Id="rId814" Type="http://schemas.openxmlformats.org/officeDocument/2006/relationships/hyperlink" Target="https://github.com/pytorch/pytorch/issues/34714" TargetMode="External"/><Relationship Id="rId813" Type="http://schemas.openxmlformats.org/officeDocument/2006/relationships/hyperlink" Target="https://github.com/pytorch/pytorch/issues/34727" TargetMode="External"/><Relationship Id="rId812" Type="http://schemas.openxmlformats.org/officeDocument/2006/relationships/hyperlink" Target="https://github.com/pytorch/pytorch/issues/34344" TargetMode="External"/><Relationship Id="rId1640" Type="http://schemas.openxmlformats.org/officeDocument/2006/relationships/hyperlink" Target="https://github.com/pytorch/pytorch/issues/54683" TargetMode="External"/><Relationship Id="rId1641" Type="http://schemas.openxmlformats.org/officeDocument/2006/relationships/hyperlink" Target="https://github.com/pytorch/pytorch/issues/51877" TargetMode="External"/><Relationship Id="rId1675" Type="http://schemas.openxmlformats.org/officeDocument/2006/relationships/hyperlink" Target="https://github.com/pytorch/pytorch/issues/24673" TargetMode="External"/><Relationship Id="rId1676" Type="http://schemas.openxmlformats.org/officeDocument/2006/relationships/hyperlink" Target="https://github.com/pytorch/pytorch/issues/24526" TargetMode="External"/><Relationship Id="rId1677" Type="http://schemas.openxmlformats.org/officeDocument/2006/relationships/hyperlink" Target="https://github.com/pytorch/pytorch/issues/24597" TargetMode="External"/><Relationship Id="rId1678" Type="http://schemas.openxmlformats.org/officeDocument/2006/relationships/hyperlink" Target="https://github.com/pytorch/pytorch/issues/55657" TargetMode="External"/><Relationship Id="rId1679" Type="http://schemas.openxmlformats.org/officeDocument/2006/relationships/hyperlink" Target="https://github.com/pytorch/pytorch/issues/53512" TargetMode="External"/><Relationship Id="rId849" Type="http://schemas.openxmlformats.org/officeDocument/2006/relationships/hyperlink" Target="https://github.com/pytorch/pytorch/issues/36595" TargetMode="External"/><Relationship Id="rId844" Type="http://schemas.openxmlformats.org/officeDocument/2006/relationships/hyperlink" Target="https://github.com/pytorch/pytorch/issues/36322" TargetMode="External"/><Relationship Id="rId843" Type="http://schemas.openxmlformats.org/officeDocument/2006/relationships/hyperlink" Target="https://github.com/pytorch/pytorch/issues/33054" TargetMode="External"/><Relationship Id="rId842" Type="http://schemas.openxmlformats.org/officeDocument/2006/relationships/hyperlink" Target="https://github.com/pytorch/pytorch/issues/16012" TargetMode="External"/><Relationship Id="rId841" Type="http://schemas.openxmlformats.org/officeDocument/2006/relationships/hyperlink" Target="https://github.com/pytorch/pytorch/issues/36045" TargetMode="External"/><Relationship Id="rId848" Type="http://schemas.openxmlformats.org/officeDocument/2006/relationships/hyperlink" Target="https://github.com/pytorch/pytorch/issues/30943" TargetMode="External"/><Relationship Id="rId847" Type="http://schemas.openxmlformats.org/officeDocument/2006/relationships/hyperlink" Target="https://github.com/pytorch/pytorch/issues/36434" TargetMode="External"/><Relationship Id="rId846" Type="http://schemas.openxmlformats.org/officeDocument/2006/relationships/hyperlink" Target="https://github.com/pytorch/pytorch/issues/36381" TargetMode="External"/><Relationship Id="rId845" Type="http://schemas.openxmlformats.org/officeDocument/2006/relationships/hyperlink" Target="https://github.com/pytorch/pytorch/issues/28280" TargetMode="External"/><Relationship Id="rId1670" Type="http://schemas.openxmlformats.org/officeDocument/2006/relationships/hyperlink" Target="https://github.com/pytorch/pytorch/issues/56047" TargetMode="External"/><Relationship Id="rId840" Type="http://schemas.openxmlformats.org/officeDocument/2006/relationships/hyperlink" Target="https://github.com/pytorch/pytorch/issues/35470" TargetMode="External"/><Relationship Id="rId1671" Type="http://schemas.openxmlformats.org/officeDocument/2006/relationships/hyperlink" Target="https://github.com/pytorch/pytorch/issues/56050" TargetMode="External"/><Relationship Id="rId1672" Type="http://schemas.openxmlformats.org/officeDocument/2006/relationships/hyperlink" Target="https://github.com/pytorch/pytorch/issues/55849" TargetMode="External"/><Relationship Id="rId1673" Type="http://schemas.openxmlformats.org/officeDocument/2006/relationships/hyperlink" Target="https://github.com/pytorch/pytorch/issues/55086" TargetMode="External"/><Relationship Id="rId1674" Type="http://schemas.openxmlformats.org/officeDocument/2006/relationships/hyperlink" Target="https://github.com/pytorch/pytorch/issues/46507" TargetMode="External"/><Relationship Id="rId1664" Type="http://schemas.openxmlformats.org/officeDocument/2006/relationships/hyperlink" Target="https://github.com/pytorch/pytorch/issues/54211" TargetMode="External"/><Relationship Id="rId1665" Type="http://schemas.openxmlformats.org/officeDocument/2006/relationships/hyperlink" Target="https://github.com/pytorch/pytorch/issues/50844" TargetMode="External"/><Relationship Id="rId1666" Type="http://schemas.openxmlformats.org/officeDocument/2006/relationships/hyperlink" Target="https://github.com/pytorch/pytorch/issues/53190" TargetMode="External"/><Relationship Id="rId1667" Type="http://schemas.openxmlformats.org/officeDocument/2006/relationships/hyperlink" Target="https://github.com/pytorch/pytorch/issues/49375" TargetMode="External"/><Relationship Id="rId1668" Type="http://schemas.openxmlformats.org/officeDocument/2006/relationships/hyperlink" Target="https://github.com/pytorch/pytorch/issues/55516" TargetMode="External"/><Relationship Id="rId1669" Type="http://schemas.openxmlformats.org/officeDocument/2006/relationships/hyperlink" Target="https://github.com/pytorch/pytorch/issues/53976" TargetMode="External"/><Relationship Id="rId839" Type="http://schemas.openxmlformats.org/officeDocument/2006/relationships/hyperlink" Target="https://github.com/pytorch/pytorch/issues/34895" TargetMode="External"/><Relationship Id="rId838" Type="http://schemas.openxmlformats.org/officeDocument/2006/relationships/hyperlink" Target="https://github.com/pytorch/pytorch/issues/32520" TargetMode="External"/><Relationship Id="rId833" Type="http://schemas.openxmlformats.org/officeDocument/2006/relationships/hyperlink" Target="https://github.com/pytorch/pytorch/issues/35210" TargetMode="External"/><Relationship Id="rId832" Type="http://schemas.openxmlformats.org/officeDocument/2006/relationships/hyperlink" Target="https://github.com/pytorch/pytorch/issues/35689" TargetMode="External"/><Relationship Id="rId831" Type="http://schemas.openxmlformats.org/officeDocument/2006/relationships/hyperlink" Target="https://github.com/pytorch/pytorch/issues/35202" TargetMode="External"/><Relationship Id="rId830" Type="http://schemas.openxmlformats.org/officeDocument/2006/relationships/hyperlink" Target="https://github.com/pytorch/pytorch/issues/21266" TargetMode="External"/><Relationship Id="rId837" Type="http://schemas.openxmlformats.org/officeDocument/2006/relationships/hyperlink" Target="https://github.com/pytorch/pytorch/issues/35532" TargetMode="External"/><Relationship Id="rId836" Type="http://schemas.openxmlformats.org/officeDocument/2006/relationships/hyperlink" Target="https://github.com/pytorch/pytorch/issues/32963" TargetMode="External"/><Relationship Id="rId835" Type="http://schemas.openxmlformats.org/officeDocument/2006/relationships/hyperlink" Target="https://github.com/pytorch/pytorch/issues/35778" TargetMode="External"/><Relationship Id="rId834" Type="http://schemas.openxmlformats.org/officeDocument/2006/relationships/hyperlink" Target="https://github.com/pytorch/pytorch/issues/35675" TargetMode="External"/><Relationship Id="rId1660" Type="http://schemas.openxmlformats.org/officeDocument/2006/relationships/hyperlink" Target="https://github.com/pytorch/pytorch/issues/55670" TargetMode="External"/><Relationship Id="rId1661" Type="http://schemas.openxmlformats.org/officeDocument/2006/relationships/hyperlink" Target="https://github.com/pytorch/pytorch/issues/55599" TargetMode="External"/><Relationship Id="rId1662" Type="http://schemas.openxmlformats.org/officeDocument/2006/relationships/hyperlink" Target="https://github.com/pytorch/pytorch/issues/53651" TargetMode="External"/><Relationship Id="rId1663" Type="http://schemas.openxmlformats.org/officeDocument/2006/relationships/hyperlink" Target="https://github.com/pytorch/pytorch/issues/55707" TargetMode="External"/><Relationship Id="rId2148" Type="http://schemas.openxmlformats.org/officeDocument/2006/relationships/hyperlink" Target="https://github.com/pytorch/pytorch/issues/71124" TargetMode="External"/><Relationship Id="rId2149" Type="http://schemas.openxmlformats.org/officeDocument/2006/relationships/hyperlink" Target="https://github.com/pytorch/pytorch/issues/67693" TargetMode="External"/><Relationship Id="rId469" Type="http://schemas.openxmlformats.org/officeDocument/2006/relationships/hyperlink" Target="https://github.com/pytorch/pytorch/issues/19797" TargetMode="External"/><Relationship Id="rId468" Type="http://schemas.openxmlformats.org/officeDocument/2006/relationships/hyperlink" Target="https://github.com/pytorch/pytorch/issues/19650" TargetMode="External"/><Relationship Id="rId467" Type="http://schemas.openxmlformats.org/officeDocument/2006/relationships/hyperlink" Target="https://github.com/pytorch/pytorch/issues/19309" TargetMode="External"/><Relationship Id="rId1290" Type="http://schemas.openxmlformats.org/officeDocument/2006/relationships/hyperlink" Target="https://github.com/pytorch/pytorch/issues/45113" TargetMode="External"/><Relationship Id="rId1291" Type="http://schemas.openxmlformats.org/officeDocument/2006/relationships/hyperlink" Target="https://github.com/pytorch/pytorch/issues/42977" TargetMode="External"/><Relationship Id="rId1292" Type="http://schemas.openxmlformats.org/officeDocument/2006/relationships/hyperlink" Target="https://github.com/pytorch/pytorch/issues/46437" TargetMode="External"/><Relationship Id="rId462" Type="http://schemas.openxmlformats.org/officeDocument/2006/relationships/hyperlink" Target="https://github.com/pytorch/pytorch/issues/19459" TargetMode="External"/><Relationship Id="rId1293" Type="http://schemas.openxmlformats.org/officeDocument/2006/relationships/hyperlink" Target="https://github.com/pytorch/pytorch/issues/42973" TargetMode="External"/><Relationship Id="rId2140" Type="http://schemas.openxmlformats.org/officeDocument/2006/relationships/hyperlink" Target="https://github.com/pytorch/pytorch/issues/67831" TargetMode="External"/><Relationship Id="rId461" Type="http://schemas.openxmlformats.org/officeDocument/2006/relationships/hyperlink" Target="https://github.com/pytorch/pytorch/issues/19255" TargetMode="External"/><Relationship Id="rId1294" Type="http://schemas.openxmlformats.org/officeDocument/2006/relationships/hyperlink" Target="https://github.com/pytorch/pytorch/issues/46392" TargetMode="External"/><Relationship Id="rId2141" Type="http://schemas.openxmlformats.org/officeDocument/2006/relationships/hyperlink" Target="https://github.com/pytorch/pytorch/issues/66322" TargetMode="External"/><Relationship Id="rId460" Type="http://schemas.openxmlformats.org/officeDocument/2006/relationships/hyperlink" Target="https://github.com/pytorch/pytorch/issues/19245" TargetMode="External"/><Relationship Id="rId1295" Type="http://schemas.openxmlformats.org/officeDocument/2006/relationships/hyperlink" Target="https://github.com/pytorch/pytorch/issues/43477" TargetMode="External"/><Relationship Id="rId2142" Type="http://schemas.openxmlformats.org/officeDocument/2006/relationships/hyperlink" Target="https://github.com/pytorch/pytorch/issues/67549" TargetMode="External"/><Relationship Id="rId1296" Type="http://schemas.openxmlformats.org/officeDocument/2006/relationships/hyperlink" Target="https://github.com/pytorch/pytorch/issues/44635" TargetMode="External"/><Relationship Id="rId2143" Type="http://schemas.openxmlformats.org/officeDocument/2006/relationships/hyperlink" Target="https://github.com/pytorch/pytorch/issues/69773" TargetMode="External"/><Relationship Id="rId466" Type="http://schemas.openxmlformats.org/officeDocument/2006/relationships/hyperlink" Target="https://github.com/pytorch/pytorch/issues/17913" TargetMode="External"/><Relationship Id="rId1297" Type="http://schemas.openxmlformats.org/officeDocument/2006/relationships/hyperlink" Target="https://github.com/pytorch/pytorch/issues/38731" TargetMode="External"/><Relationship Id="rId2144" Type="http://schemas.openxmlformats.org/officeDocument/2006/relationships/hyperlink" Target="https://github.com/pytorch/pytorch/issues/65250" TargetMode="External"/><Relationship Id="rId465" Type="http://schemas.openxmlformats.org/officeDocument/2006/relationships/hyperlink" Target="https://github.com/pytorch/pytorch/issues/19509" TargetMode="External"/><Relationship Id="rId1298" Type="http://schemas.openxmlformats.org/officeDocument/2006/relationships/hyperlink" Target="https://github.com/pytorch/pytorch/issues/33258" TargetMode="External"/><Relationship Id="rId2145" Type="http://schemas.openxmlformats.org/officeDocument/2006/relationships/hyperlink" Target="https://github.com/pytorch/pytorch/issues/71686" TargetMode="External"/><Relationship Id="rId464" Type="http://schemas.openxmlformats.org/officeDocument/2006/relationships/hyperlink" Target="https://github.com/pytorch/pytorch/issues/14501" TargetMode="External"/><Relationship Id="rId1299" Type="http://schemas.openxmlformats.org/officeDocument/2006/relationships/hyperlink" Target="https://github.com/pytorch/pytorch/issues/37493" TargetMode="External"/><Relationship Id="rId2146" Type="http://schemas.openxmlformats.org/officeDocument/2006/relationships/hyperlink" Target="https://github.com/pytorch/pytorch/issues/70226" TargetMode="External"/><Relationship Id="rId463" Type="http://schemas.openxmlformats.org/officeDocument/2006/relationships/hyperlink" Target="https://github.com/pytorch/pytorch/issues/19376" TargetMode="External"/><Relationship Id="rId2147" Type="http://schemas.openxmlformats.org/officeDocument/2006/relationships/hyperlink" Target="https://github.com/pytorch/pytorch/issues/71878" TargetMode="External"/><Relationship Id="rId2137" Type="http://schemas.openxmlformats.org/officeDocument/2006/relationships/hyperlink" Target="https://github.com/pytorch/pytorch/issues/48904" TargetMode="External"/><Relationship Id="rId2138" Type="http://schemas.openxmlformats.org/officeDocument/2006/relationships/hyperlink" Target="https://github.com/pytorch/pytorch/issues/67432" TargetMode="External"/><Relationship Id="rId2139" Type="http://schemas.openxmlformats.org/officeDocument/2006/relationships/hyperlink" Target="https://github.com/pytorch/pytorch/issues/69270" TargetMode="External"/><Relationship Id="rId459" Type="http://schemas.openxmlformats.org/officeDocument/2006/relationships/hyperlink" Target="https://github.com/pytorch/pytorch/issues/19354" TargetMode="External"/><Relationship Id="rId458" Type="http://schemas.openxmlformats.org/officeDocument/2006/relationships/hyperlink" Target="https://github.com/pytorch/pytorch/issues/19224" TargetMode="External"/><Relationship Id="rId457" Type="http://schemas.openxmlformats.org/officeDocument/2006/relationships/hyperlink" Target="https://github.com/pytorch/pytorch/issues/19259" TargetMode="External"/><Relationship Id="rId456" Type="http://schemas.openxmlformats.org/officeDocument/2006/relationships/hyperlink" Target="https://github.com/pytorch/pytorch/issues/18873" TargetMode="External"/><Relationship Id="rId1280" Type="http://schemas.openxmlformats.org/officeDocument/2006/relationships/hyperlink" Target="https://github.com/pytorch/pytorch/issues/24488" TargetMode="External"/><Relationship Id="rId1281" Type="http://schemas.openxmlformats.org/officeDocument/2006/relationships/hyperlink" Target="https://github.com/pytorch/pytorch/issues/24491" TargetMode="External"/><Relationship Id="rId451" Type="http://schemas.openxmlformats.org/officeDocument/2006/relationships/hyperlink" Target="https://github.com/pytorch/pytorch/issues/68957" TargetMode="External"/><Relationship Id="rId1282" Type="http://schemas.openxmlformats.org/officeDocument/2006/relationships/hyperlink" Target="https://github.com/pytorch/pytorch/issues/24490" TargetMode="External"/><Relationship Id="rId450" Type="http://schemas.openxmlformats.org/officeDocument/2006/relationships/hyperlink" Target="https://github.com/pytorch/pytorch/issues/63583" TargetMode="External"/><Relationship Id="rId1283" Type="http://schemas.openxmlformats.org/officeDocument/2006/relationships/hyperlink" Target="https://github.com/pytorch/pytorch/issues/24495" TargetMode="External"/><Relationship Id="rId2130" Type="http://schemas.openxmlformats.org/officeDocument/2006/relationships/hyperlink" Target="https://github.com/pytorch/pytorch/issues/70611" TargetMode="External"/><Relationship Id="rId1284" Type="http://schemas.openxmlformats.org/officeDocument/2006/relationships/hyperlink" Target="https://github.com/pytorch/pytorch/issues/24494" TargetMode="External"/><Relationship Id="rId2131" Type="http://schemas.openxmlformats.org/officeDocument/2006/relationships/hyperlink" Target="https://github.com/pytorch/pytorch/issues/67512" TargetMode="External"/><Relationship Id="rId1285" Type="http://schemas.openxmlformats.org/officeDocument/2006/relationships/hyperlink" Target="https://github.com/pytorch/pytorch/issues/24493" TargetMode="External"/><Relationship Id="rId2132" Type="http://schemas.openxmlformats.org/officeDocument/2006/relationships/hyperlink" Target="https://github.com/pytorch/pytorch/issues/71320" TargetMode="External"/><Relationship Id="rId455" Type="http://schemas.openxmlformats.org/officeDocument/2006/relationships/hyperlink" Target="https://github.com/pytorch/pytorch/issues/19045" TargetMode="External"/><Relationship Id="rId1286" Type="http://schemas.openxmlformats.org/officeDocument/2006/relationships/hyperlink" Target="https://github.com/pytorch/pytorch/issues/24492" TargetMode="External"/><Relationship Id="rId2133" Type="http://schemas.openxmlformats.org/officeDocument/2006/relationships/hyperlink" Target="https://github.com/pytorch/pytorch/issues/71313" TargetMode="External"/><Relationship Id="rId454" Type="http://schemas.openxmlformats.org/officeDocument/2006/relationships/hyperlink" Target="https://github.com/pytorch/pytorch/issues/19017" TargetMode="External"/><Relationship Id="rId1287" Type="http://schemas.openxmlformats.org/officeDocument/2006/relationships/hyperlink" Target="https://github.com/pytorch/pytorch/issues/24496" TargetMode="External"/><Relationship Id="rId2134" Type="http://schemas.openxmlformats.org/officeDocument/2006/relationships/hyperlink" Target="https://github.com/pytorch/pytorch/issues/65394" TargetMode="External"/><Relationship Id="rId453" Type="http://schemas.openxmlformats.org/officeDocument/2006/relationships/hyperlink" Target="https://github.com/pytorch/pytorch/issues/18725" TargetMode="External"/><Relationship Id="rId1288" Type="http://schemas.openxmlformats.org/officeDocument/2006/relationships/hyperlink" Target="https://github.com/pytorch/pytorch/issues/46037" TargetMode="External"/><Relationship Id="rId2135" Type="http://schemas.openxmlformats.org/officeDocument/2006/relationships/hyperlink" Target="https://github.com/pytorch/pytorch/issues/71208" TargetMode="External"/><Relationship Id="rId452" Type="http://schemas.openxmlformats.org/officeDocument/2006/relationships/hyperlink" Target="https://github.com/pytorch/pytorch/issues/18701" TargetMode="External"/><Relationship Id="rId1289" Type="http://schemas.openxmlformats.org/officeDocument/2006/relationships/hyperlink" Target="https://github.com/pytorch/pytorch/issues/20692" TargetMode="External"/><Relationship Id="rId2136" Type="http://schemas.openxmlformats.org/officeDocument/2006/relationships/hyperlink" Target="https://github.com/pytorch/pytorch/issues/66444" TargetMode="External"/><Relationship Id="rId491" Type="http://schemas.openxmlformats.org/officeDocument/2006/relationships/hyperlink" Target="https://github.com/pytorch/pytorch/issues/19265" TargetMode="External"/><Relationship Id="rId490" Type="http://schemas.openxmlformats.org/officeDocument/2006/relationships/hyperlink" Target="https://github.com/pytorch/pytorch/issues/20694" TargetMode="External"/><Relationship Id="rId489" Type="http://schemas.openxmlformats.org/officeDocument/2006/relationships/hyperlink" Target="https://github.com/pytorch/pytorch/issues/20888" TargetMode="External"/><Relationship Id="rId2160" Type="http://schemas.openxmlformats.org/officeDocument/2006/relationships/hyperlink" Target="https://github.com/pytorch/pytorch/issues/71314" TargetMode="External"/><Relationship Id="rId2161" Type="http://schemas.openxmlformats.org/officeDocument/2006/relationships/hyperlink" Target="https://github.com/pytorch/pytorch/issues/71617" TargetMode="External"/><Relationship Id="rId484" Type="http://schemas.openxmlformats.org/officeDocument/2006/relationships/hyperlink" Target="https://github.com/pytorch/pytorch/issues/20651" TargetMode="External"/><Relationship Id="rId2162" Type="http://schemas.openxmlformats.org/officeDocument/2006/relationships/hyperlink" Target="https://github.com/pytorch/pytorch/issues/72610" TargetMode="External"/><Relationship Id="rId483" Type="http://schemas.openxmlformats.org/officeDocument/2006/relationships/hyperlink" Target="https://github.com/pytorch/pytorch/issues/20568" TargetMode="External"/><Relationship Id="rId2163" Type="http://schemas.openxmlformats.org/officeDocument/2006/relationships/hyperlink" Target="https://github.com/pytorch/pytorch/issues/72519" TargetMode="External"/><Relationship Id="rId482" Type="http://schemas.openxmlformats.org/officeDocument/2006/relationships/hyperlink" Target="https://github.com/pytorch/pytorch/issues/20523" TargetMode="External"/><Relationship Id="rId2164" Type="http://schemas.openxmlformats.org/officeDocument/2006/relationships/hyperlink" Target="https://github.com/pytorch/pytorch/issues/72234" TargetMode="External"/><Relationship Id="rId481" Type="http://schemas.openxmlformats.org/officeDocument/2006/relationships/hyperlink" Target="https://github.com/pytorch/pytorch/issues/20408" TargetMode="External"/><Relationship Id="rId2165" Type="http://schemas.openxmlformats.org/officeDocument/2006/relationships/hyperlink" Target="https://github.com/pytorch/pytorch/issues/71221" TargetMode="External"/><Relationship Id="rId488" Type="http://schemas.openxmlformats.org/officeDocument/2006/relationships/hyperlink" Target="https://github.com/pytorch/pytorch/issues/20642" TargetMode="External"/><Relationship Id="rId2166" Type="http://schemas.openxmlformats.org/officeDocument/2006/relationships/hyperlink" Target="https://github.com/pytorch/pytorch/issues/71365" TargetMode="External"/><Relationship Id="rId487" Type="http://schemas.openxmlformats.org/officeDocument/2006/relationships/hyperlink" Target="https://github.com/pytorch/pytorch/issues/20781" TargetMode="External"/><Relationship Id="rId2167" Type="http://schemas.openxmlformats.org/officeDocument/2006/relationships/hyperlink" Target="https://github.com/pytorch/pytorch/issues/72597" TargetMode="External"/><Relationship Id="rId486" Type="http://schemas.openxmlformats.org/officeDocument/2006/relationships/hyperlink" Target="https://github.com/pytorch/pytorch/issues/20548" TargetMode="External"/><Relationship Id="rId2168" Type="http://schemas.openxmlformats.org/officeDocument/2006/relationships/hyperlink" Target="https://github.com/pytorch/pytorch/issues/72399" TargetMode="External"/><Relationship Id="rId485" Type="http://schemas.openxmlformats.org/officeDocument/2006/relationships/hyperlink" Target="https://github.com/pytorch/pytorch/issues/15601" TargetMode="External"/><Relationship Id="rId2169" Type="http://schemas.openxmlformats.org/officeDocument/2006/relationships/hyperlink" Target="https://github.com/pytorch/pytorch/issues/72648" TargetMode="External"/><Relationship Id="rId2159" Type="http://schemas.openxmlformats.org/officeDocument/2006/relationships/hyperlink" Target="https://github.com/pytorch/pytorch/issues/71946" TargetMode="External"/><Relationship Id="rId480" Type="http://schemas.openxmlformats.org/officeDocument/2006/relationships/hyperlink" Target="https://github.com/pytorch/pytorch/issues/18065" TargetMode="External"/><Relationship Id="rId479" Type="http://schemas.openxmlformats.org/officeDocument/2006/relationships/hyperlink" Target="https://github.com/pytorch/pytorch/issues/20132" TargetMode="External"/><Relationship Id="rId478" Type="http://schemas.openxmlformats.org/officeDocument/2006/relationships/hyperlink" Target="https://github.com/pytorch/pytorch/issues/19186" TargetMode="External"/><Relationship Id="rId2150" Type="http://schemas.openxmlformats.org/officeDocument/2006/relationships/hyperlink" Target="https://github.com/pytorch/pytorch/issues/70103" TargetMode="External"/><Relationship Id="rId473" Type="http://schemas.openxmlformats.org/officeDocument/2006/relationships/hyperlink" Target="https://github.com/pytorch/pytorch/issues/20198" TargetMode="External"/><Relationship Id="rId2151" Type="http://schemas.openxmlformats.org/officeDocument/2006/relationships/hyperlink" Target="https://github.com/pytorch/pytorch/issues/71720" TargetMode="External"/><Relationship Id="rId472" Type="http://schemas.openxmlformats.org/officeDocument/2006/relationships/hyperlink" Target="https://github.com/pytorch/pytorch/issues/16158" TargetMode="External"/><Relationship Id="rId2152" Type="http://schemas.openxmlformats.org/officeDocument/2006/relationships/hyperlink" Target="https://github.com/pytorch/pytorch/issues/71094" TargetMode="External"/><Relationship Id="rId471" Type="http://schemas.openxmlformats.org/officeDocument/2006/relationships/hyperlink" Target="https://github.com/pytorch/pytorch/issues/19940" TargetMode="External"/><Relationship Id="rId2153" Type="http://schemas.openxmlformats.org/officeDocument/2006/relationships/hyperlink" Target="https://github.com/pytorch/pytorch/issues/69801" TargetMode="External"/><Relationship Id="rId470" Type="http://schemas.openxmlformats.org/officeDocument/2006/relationships/hyperlink" Target="https://github.com/pytorch/pytorch/issues/17572" TargetMode="External"/><Relationship Id="rId2154" Type="http://schemas.openxmlformats.org/officeDocument/2006/relationships/hyperlink" Target="https://github.com/pytorch/pytorch/issues/71616" TargetMode="External"/><Relationship Id="rId477" Type="http://schemas.openxmlformats.org/officeDocument/2006/relationships/hyperlink" Target="https://github.com/pytorch/pytorch/issues/20250" TargetMode="External"/><Relationship Id="rId2155" Type="http://schemas.openxmlformats.org/officeDocument/2006/relationships/hyperlink" Target="https://github.com/pytorch/pytorch/issues/17935" TargetMode="External"/><Relationship Id="rId476" Type="http://schemas.openxmlformats.org/officeDocument/2006/relationships/hyperlink" Target="https://github.com/pytorch/pytorch/issues/20155" TargetMode="External"/><Relationship Id="rId2156" Type="http://schemas.openxmlformats.org/officeDocument/2006/relationships/hyperlink" Target="https://github.com/pytorch/pytorch/issues/25030" TargetMode="External"/><Relationship Id="rId475" Type="http://schemas.openxmlformats.org/officeDocument/2006/relationships/hyperlink" Target="https://github.com/pytorch/pytorch/issues/20130" TargetMode="External"/><Relationship Id="rId2157" Type="http://schemas.openxmlformats.org/officeDocument/2006/relationships/hyperlink" Target="https://github.com/pytorch/pytorch/issues/25393" TargetMode="External"/><Relationship Id="rId474" Type="http://schemas.openxmlformats.org/officeDocument/2006/relationships/hyperlink" Target="https://github.com/pytorch/pytorch/issues/20202" TargetMode="External"/><Relationship Id="rId2158" Type="http://schemas.openxmlformats.org/officeDocument/2006/relationships/hyperlink" Target="https://github.com/pytorch/pytorch/issues/29984" TargetMode="External"/><Relationship Id="rId1257" Type="http://schemas.openxmlformats.org/officeDocument/2006/relationships/hyperlink" Target="https://github.com/pytorch/pytorch/issues/45835" TargetMode="External"/><Relationship Id="rId2104" Type="http://schemas.openxmlformats.org/officeDocument/2006/relationships/hyperlink" Target="https://github.com/pytorch/pytorch/issues/26945" TargetMode="External"/><Relationship Id="rId1258" Type="http://schemas.openxmlformats.org/officeDocument/2006/relationships/hyperlink" Target="https://github.com/pytorch/pytorch/issues/45417" TargetMode="External"/><Relationship Id="rId2105" Type="http://schemas.openxmlformats.org/officeDocument/2006/relationships/hyperlink" Target="https://github.com/pytorch/pytorch/issues/67461" TargetMode="External"/><Relationship Id="rId1259" Type="http://schemas.openxmlformats.org/officeDocument/2006/relationships/hyperlink" Target="https://github.com/pytorch/pytorch/issues/44432" TargetMode="External"/><Relationship Id="rId2106" Type="http://schemas.openxmlformats.org/officeDocument/2006/relationships/hyperlink" Target="https://github.com/pytorch/pytorch/issues/70301" TargetMode="External"/><Relationship Id="rId2107" Type="http://schemas.openxmlformats.org/officeDocument/2006/relationships/hyperlink" Target="https://github.com/pytorch/pytorch/issues/69042" TargetMode="External"/><Relationship Id="rId2108" Type="http://schemas.openxmlformats.org/officeDocument/2006/relationships/hyperlink" Target="https://github.com/pytorch/pytorch/issues/70116" TargetMode="External"/><Relationship Id="rId2109" Type="http://schemas.openxmlformats.org/officeDocument/2006/relationships/hyperlink" Target="https://github.com/pytorch/pytorch/issues/70185" TargetMode="External"/><Relationship Id="rId426" Type="http://schemas.openxmlformats.org/officeDocument/2006/relationships/hyperlink" Target="https://github.com/pytorch/pytorch/issues/68261" TargetMode="External"/><Relationship Id="rId425" Type="http://schemas.openxmlformats.org/officeDocument/2006/relationships/hyperlink" Target="https://github.com/pytorch/pytorch/issues/68928" TargetMode="External"/><Relationship Id="rId424" Type="http://schemas.openxmlformats.org/officeDocument/2006/relationships/hyperlink" Target="https://github.com/pytorch/pytorch/issues/67852" TargetMode="External"/><Relationship Id="rId423" Type="http://schemas.openxmlformats.org/officeDocument/2006/relationships/hyperlink" Target="https://github.com/pytorch/pytorch/issues/62146" TargetMode="External"/><Relationship Id="rId429" Type="http://schemas.openxmlformats.org/officeDocument/2006/relationships/hyperlink" Target="https://github.com/pytorch/pytorch/issues/68482" TargetMode="External"/><Relationship Id="rId428" Type="http://schemas.openxmlformats.org/officeDocument/2006/relationships/hyperlink" Target="https://github.com/pytorch/pytorch/issues/66725" TargetMode="External"/><Relationship Id="rId427" Type="http://schemas.openxmlformats.org/officeDocument/2006/relationships/hyperlink" Target="https://github.com/pytorch/pytorch/issues/70043" TargetMode="External"/><Relationship Id="rId1250" Type="http://schemas.openxmlformats.org/officeDocument/2006/relationships/hyperlink" Target="https://github.com/pytorch/pytorch/issues/45922" TargetMode="External"/><Relationship Id="rId1251" Type="http://schemas.openxmlformats.org/officeDocument/2006/relationships/hyperlink" Target="https://github.com/pytorch/pytorch/issues/45724" TargetMode="External"/><Relationship Id="rId1252" Type="http://schemas.openxmlformats.org/officeDocument/2006/relationships/hyperlink" Target="https://github.com/pytorch/pytorch/issues/9382" TargetMode="External"/><Relationship Id="rId422" Type="http://schemas.openxmlformats.org/officeDocument/2006/relationships/hyperlink" Target="https://github.com/pytorch/pytorch/issues/63139" TargetMode="External"/><Relationship Id="rId1253" Type="http://schemas.openxmlformats.org/officeDocument/2006/relationships/hyperlink" Target="https://github.com/pytorch/pytorch/issues/45982" TargetMode="External"/><Relationship Id="rId2100" Type="http://schemas.openxmlformats.org/officeDocument/2006/relationships/hyperlink" Target="https://github.com/pytorch/pytorch/issues/66503" TargetMode="External"/><Relationship Id="rId421" Type="http://schemas.openxmlformats.org/officeDocument/2006/relationships/hyperlink" Target="https://github.com/pytorch/pytorch/issues/68039" TargetMode="External"/><Relationship Id="rId1254" Type="http://schemas.openxmlformats.org/officeDocument/2006/relationships/hyperlink" Target="https://github.com/pytorch/pytorch/issues/45669" TargetMode="External"/><Relationship Id="rId2101" Type="http://schemas.openxmlformats.org/officeDocument/2006/relationships/hyperlink" Target="https://github.com/pytorch/pytorch/issues/70032" TargetMode="External"/><Relationship Id="rId420" Type="http://schemas.openxmlformats.org/officeDocument/2006/relationships/hyperlink" Target="https://github.com/pytorch/pytorch/issues/67685" TargetMode="External"/><Relationship Id="rId1255" Type="http://schemas.openxmlformats.org/officeDocument/2006/relationships/hyperlink" Target="https://github.com/pytorch/pytorch/issues/45999" TargetMode="External"/><Relationship Id="rId2102" Type="http://schemas.openxmlformats.org/officeDocument/2006/relationships/hyperlink" Target="https://github.com/pytorch/pytorch/issues/68050" TargetMode="External"/><Relationship Id="rId1256" Type="http://schemas.openxmlformats.org/officeDocument/2006/relationships/hyperlink" Target="https://github.com/pytorch/pytorch/issues/24772" TargetMode="External"/><Relationship Id="rId2103" Type="http://schemas.openxmlformats.org/officeDocument/2006/relationships/hyperlink" Target="https://github.com/pytorch/pytorch/issues/69077" TargetMode="External"/><Relationship Id="rId1246" Type="http://schemas.openxmlformats.org/officeDocument/2006/relationships/hyperlink" Target="https://github.com/pytorch/pytorch/issues/45809" TargetMode="External"/><Relationship Id="rId1247" Type="http://schemas.openxmlformats.org/officeDocument/2006/relationships/hyperlink" Target="https://github.com/pytorch/pytorch/issues/45923" TargetMode="External"/><Relationship Id="rId1248" Type="http://schemas.openxmlformats.org/officeDocument/2006/relationships/hyperlink" Target="https://github.com/pytorch/pytorch/issues/44638" TargetMode="External"/><Relationship Id="rId1249" Type="http://schemas.openxmlformats.org/officeDocument/2006/relationships/hyperlink" Target="https://github.com/pytorch/pytorch/issues/42247" TargetMode="External"/><Relationship Id="rId415" Type="http://schemas.openxmlformats.org/officeDocument/2006/relationships/hyperlink" Target="https://github.com/pytorch/pytorch/issues/61251" TargetMode="External"/><Relationship Id="rId899" Type="http://schemas.openxmlformats.org/officeDocument/2006/relationships/hyperlink" Target="https://github.com/pytorch/pytorch/issues/36996" TargetMode="External"/><Relationship Id="rId414" Type="http://schemas.openxmlformats.org/officeDocument/2006/relationships/hyperlink" Target="https://github.com/pytorch/pytorch/issues/64995" TargetMode="External"/><Relationship Id="rId898" Type="http://schemas.openxmlformats.org/officeDocument/2006/relationships/hyperlink" Target="https://github.com/pytorch/pytorch/issues/36594" TargetMode="External"/><Relationship Id="rId413" Type="http://schemas.openxmlformats.org/officeDocument/2006/relationships/hyperlink" Target="https://github.com/pytorch/pytorch/issues/59478" TargetMode="External"/><Relationship Id="rId897" Type="http://schemas.openxmlformats.org/officeDocument/2006/relationships/hyperlink" Target="https://github.com/pytorch/pytorch/issues/37530" TargetMode="External"/><Relationship Id="rId412" Type="http://schemas.openxmlformats.org/officeDocument/2006/relationships/hyperlink" Target="https://github.com/pytorch/pytorch/issues/65084" TargetMode="External"/><Relationship Id="rId896" Type="http://schemas.openxmlformats.org/officeDocument/2006/relationships/hyperlink" Target="https://github.com/pytorch/pytorch/issues/37259" TargetMode="External"/><Relationship Id="rId419" Type="http://schemas.openxmlformats.org/officeDocument/2006/relationships/hyperlink" Target="https://github.com/pytorch/pytorch/issues/66119" TargetMode="External"/><Relationship Id="rId418" Type="http://schemas.openxmlformats.org/officeDocument/2006/relationships/hyperlink" Target="https://github.com/pytorch/pytorch/issues/68539" TargetMode="External"/><Relationship Id="rId417" Type="http://schemas.openxmlformats.org/officeDocument/2006/relationships/hyperlink" Target="https://github.com/pytorch/pytorch/issues/56959" TargetMode="External"/><Relationship Id="rId416" Type="http://schemas.openxmlformats.org/officeDocument/2006/relationships/hyperlink" Target="https://github.com/pytorch/pytorch/issues/28418" TargetMode="External"/><Relationship Id="rId891" Type="http://schemas.openxmlformats.org/officeDocument/2006/relationships/hyperlink" Target="https://github.com/pytorch/pytorch/issues/37157" TargetMode="External"/><Relationship Id="rId890" Type="http://schemas.openxmlformats.org/officeDocument/2006/relationships/hyperlink" Target="https://github.com/pytorch/pytorch/issues/18616" TargetMode="External"/><Relationship Id="rId1240" Type="http://schemas.openxmlformats.org/officeDocument/2006/relationships/hyperlink" Target="https://github.com/pytorch/pytorch/issues/22709" TargetMode="External"/><Relationship Id="rId1241" Type="http://schemas.openxmlformats.org/officeDocument/2006/relationships/hyperlink" Target="https://github.com/pytorch/pytorch/issues/39772" TargetMode="External"/><Relationship Id="rId411" Type="http://schemas.openxmlformats.org/officeDocument/2006/relationships/hyperlink" Target="https://github.com/pytorch/pytorch/issues/67227" TargetMode="External"/><Relationship Id="rId895" Type="http://schemas.openxmlformats.org/officeDocument/2006/relationships/hyperlink" Target="https://github.com/pytorch/pytorch/issues/34999" TargetMode="External"/><Relationship Id="rId1242" Type="http://schemas.openxmlformats.org/officeDocument/2006/relationships/hyperlink" Target="https://github.com/pytorch/pytorch/issues/41714" TargetMode="External"/><Relationship Id="rId410" Type="http://schemas.openxmlformats.org/officeDocument/2006/relationships/hyperlink" Target="https://github.com/pytorch/pytorch/issues/64752" TargetMode="External"/><Relationship Id="rId894" Type="http://schemas.openxmlformats.org/officeDocument/2006/relationships/hyperlink" Target="https://github.com/pytorch/pytorch/issues/38111" TargetMode="External"/><Relationship Id="rId1243" Type="http://schemas.openxmlformats.org/officeDocument/2006/relationships/hyperlink" Target="https://github.com/pytorch/pytorch/issues/45784" TargetMode="External"/><Relationship Id="rId893" Type="http://schemas.openxmlformats.org/officeDocument/2006/relationships/hyperlink" Target="https://github.com/pytorch/pytorch/issues/37499" TargetMode="External"/><Relationship Id="rId1244" Type="http://schemas.openxmlformats.org/officeDocument/2006/relationships/hyperlink" Target="https://github.com/pytorch/pytorch/issues/41752" TargetMode="External"/><Relationship Id="rId892" Type="http://schemas.openxmlformats.org/officeDocument/2006/relationships/hyperlink" Target="https://github.com/pytorch/pytorch/issues/23731" TargetMode="External"/><Relationship Id="rId1245" Type="http://schemas.openxmlformats.org/officeDocument/2006/relationships/hyperlink" Target="https://github.com/pytorch/pytorch/issues/45431" TargetMode="External"/><Relationship Id="rId1279" Type="http://schemas.openxmlformats.org/officeDocument/2006/relationships/hyperlink" Target="https://github.com/pytorch/pytorch/issues/24489" TargetMode="External"/><Relationship Id="rId2126" Type="http://schemas.openxmlformats.org/officeDocument/2006/relationships/hyperlink" Target="https://github.com/pytorch/pytorch/issues/67414" TargetMode="External"/><Relationship Id="rId2127" Type="http://schemas.openxmlformats.org/officeDocument/2006/relationships/hyperlink" Target="https://github.com/pytorch/pytorch/issues/52891" TargetMode="External"/><Relationship Id="rId2128" Type="http://schemas.openxmlformats.org/officeDocument/2006/relationships/hyperlink" Target="https://github.com/pytorch/pytorch/issues/71260" TargetMode="External"/><Relationship Id="rId2129" Type="http://schemas.openxmlformats.org/officeDocument/2006/relationships/hyperlink" Target="https://github.com/pytorch/pytorch/issues/70441" TargetMode="External"/><Relationship Id="rId448" Type="http://schemas.openxmlformats.org/officeDocument/2006/relationships/hyperlink" Target="https://github.com/pytorch/pytorch/issues/53618" TargetMode="External"/><Relationship Id="rId447" Type="http://schemas.openxmlformats.org/officeDocument/2006/relationships/hyperlink" Target="https://github.com/pytorch/pytorch/issues/71384" TargetMode="External"/><Relationship Id="rId446" Type="http://schemas.openxmlformats.org/officeDocument/2006/relationships/hyperlink" Target="https://github.com/pytorch/pytorch/issues/72765" TargetMode="External"/><Relationship Id="rId445" Type="http://schemas.openxmlformats.org/officeDocument/2006/relationships/hyperlink" Target="https://github.com/pytorch/pytorch/issues/73010" TargetMode="External"/><Relationship Id="rId449" Type="http://schemas.openxmlformats.org/officeDocument/2006/relationships/hyperlink" Target="https://github.com/pytorch/pytorch/issues/62269" TargetMode="External"/><Relationship Id="rId1270" Type="http://schemas.openxmlformats.org/officeDocument/2006/relationships/hyperlink" Target="https://github.com/pytorch/pytorch/issues/36556" TargetMode="External"/><Relationship Id="rId440" Type="http://schemas.openxmlformats.org/officeDocument/2006/relationships/hyperlink" Target="https://github.com/pytorch/pytorch/issues/70591" TargetMode="External"/><Relationship Id="rId1271" Type="http://schemas.openxmlformats.org/officeDocument/2006/relationships/hyperlink" Target="https://github.com/pytorch/pytorch/issues/41261" TargetMode="External"/><Relationship Id="rId1272" Type="http://schemas.openxmlformats.org/officeDocument/2006/relationships/hyperlink" Target="https://github.com/pytorch/pytorch/issues/26669" TargetMode="External"/><Relationship Id="rId1273" Type="http://schemas.openxmlformats.org/officeDocument/2006/relationships/hyperlink" Target="https://github.com/pytorch/pytorch/issues/40362" TargetMode="External"/><Relationship Id="rId2120" Type="http://schemas.openxmlformats.org/officeDocument/2006/relationships/hyperlink" Target="https://github.com/pytorch/pytorch/issues/62237" TargetMode="External"/><Relationship Id="rId1274" Type="http://schemas.openxmlformats.org/officeDocument/2006/relationships/hyperlink" Target="https://github.com/pytorch/pytorch/issues/45324" TargetMode="External"/><Relationship Id="rId2121" Type="http://schemas.openxmlformats.org/officeDocument/2006/relationships/hyperlink" Target="https://github.com/pytorch/pytorch/issues/70357" TargetMode="External"/><Relationship Id="rId444" Type="http://schemas.openxmlformats.org/officeDocument/2006/relationships/hyperlink" Target="https://github.com/pytorch/pytorch/issues/70670" TargetMode="External"/><Relationship Id="rId1275" Type="http://schemas.openxmlformats.org/officeDocument/2006/relationships/hyperlink" Target="https://github.com/pytorch/pytorch/issues/43212" TargetMode="External"/><Relationship Id="rId2122" Type="http://schemas.openxmlformats.org/officeDocument/2006/relationships/hyperlink" Target="https://github.com/pytorch/pytorch/issues/70972" TargetMode="External"/><Relationship Id="rId443" Type="http://schemas.openxmlformats.org/officeDocument/2006/relationships/hyperlink" Target="https://github.com/pytorch/pytorch/issues/72612" TargetMode="External"/><Relationship Id="rId1276" Type="http://schemas.openxmlformats.org/officeDocument/2006/relationships/hyperlink" Target="https://github.com/pytorch/pytorch/issues/45494" TargetMode="External"/><Relationship Id="rId2123" Type="http://schemas.openxmlformats.org/officeDocument/2006/relationships/hyperlink" Target="https://github.com/pytorch/pytorch/issues/70912" TargetMode="External"/><Relationship Id="rId442" Type="http://schemas.openxmlformats.org/officeDocument/2006/relationships/hyperlink" Target="https://github.com/pytorch/pytorch/issues/70389" TargetMode="External"/><Relationship Id="rId1277" Type="http://schemas.openxmlformats.org/officeDocument/2006/relationships/hyperlink" Target="https://github.com/pytorch/pytorch/issues/37855" TargetMode="External"/><Relationship Id="rId2124" Type="http://schemas.openxmlformats.org/officeDocument/2006/relationships/hyperlink" Target="https://github.com/pytorch/pytorch/issues/70134" TargetMode="External"/><Relationship Id="rId441" Type="http://schemas.openxmlformats.org/officeDocument/2006/relationships/hyperlink" Target="https://github.com/pytorch/pytorch/issues/72337" TargetMode="External"/><Relationship Id="rId1278" Type="http://schemas.openxmlformats.org/officeDocument/2006/relationships/hyperlink" Target="https://github.com/pytorch/pytorch/issues/24487" TargetMode="External"/><Relationship Id="rId2125" Type="http://schemas.openxmlformats.org/officeDocument/2006/relationships/hyperlink" Target="https://github.com/pytorch/pytorch/issues/70117" TargetMode="External"/><Relationship Id="rId1268" Type="http://schemas.openxmlformats.org/officeDocument/2006/relationships/hyperlink" Target="https://github.com/pytorch/pytorch/issues/45917" TargetMode="External"/><Relationship Id="rId2115" Type="http://schemas.openxmlformats.org/officeDocument/2006/relationships/hyperlink" Target="https://github.com/pytorch/pytorch/issues/56767" TargetMode="External"/><Relationship Id="rId1269" Type="http://schemas.openxmlformats.org/officeDocument/2006/relationships/hyperlink" Target="https://github.com/pytorch/pytorch/issues/44792" TargetMode="External"/><Relationship Id="rId2116" Type="http://schemas.openxmlformats.org/officeDocument/2006/relationships/hyperlink" Target="https://github.com/pytorch/pytorch/issues/68362" TargetMode="External"/><Relationship Id="rId2117" Type="http://schemas.openxmlformats.org/officeDocument/2006/relationships/hyperlink" Target="https://github.com/pytorch/pytorch/issues/69540" TargetMode="External"/><Relationship Id="rId2118" Type="http://schemas.openxmlformats.org/officeDocument/2006/relationships/hyperlink" Target="https://github.com/pytorch/pytorch/issues/68956" TargetMode="External"/><Relationship Id="rId2119" Type="http://schemas.openxmlformats.org/officeDocument/2006/relationships/hyperlink" Target="https://github.com/pytorch/pytorch/issues/67301" TargetMode="External"/><Relationship Id="rId437" Type="http://schemas.openxmlformats.org/officeDocument/2006/relationships/hyperlink" Target="https://github.com/pytorch/pytorch/issues/66686" TargetMode="External"/><Relationship Id="rId436" Type="http://schemas.openxmlformats.org/officeDocument/2006/relationships/hyperlink" Target="https://github.com/pytorch/pytorch/issues/65908" TargetMode="External"/><Relationship Id="rId435" Type="http://schemas.openxmlformats.org/officeDocument/2006/relationships/hyperlink" Target="https://github.com/pytorch/pytorch/issues/71096" TargetMode="External"/><Relationship Id="rId434" Type="http://schemas.openxmlformats.org/officeDocument/2006/relationships/hyperlink" Target="https://github.com/pytorch/pytorch/issues/67919" TargetMode="External"/><Relationship Id="rId439" Type="http://schemas.openxmlformats.org/officeDocument/2006/relationships/hyperlink" Target="https://github.com/pytorch/pytorch/issues/71967" TargetMode="External"/><Relationship Id="rId438" Type="http://schemas.openxmlformats.org/officeDocument/2006/relationships/hyperlink" Target="https://github.com/pytorch/pytorch/issues/67842" TargetMode="External"/><Relationship Id="rId1260" Type="http://schemas.openxmlformats.org/officeDocument/2006/relationships/hyperlink" Target="https://github.com/pytorch/pytorch/issues/44939" TargetMode="External"/><Relationship Id="rId1261" Type="http://schemas.openxmlformats.org/officeDocument/2006/relationships/hyperlink" Target="https://github.com/pytorch/pytorch/issues/41388" TargetMode="External"/><Relationship Id="rId1262" Type="http://schemas.openxmlformats.org/officeDocument/2006/relationships/hyperlink" Target="https://github.com/pytorch/pytorch/issues/26812" TargetMode="External"/><Relationship Id="rId1263" Type="http://schemas.openxmlformats.org/officeDocument/2006/relationships/hyperlink" Target="https://github.com/pytorch/pytorch/issues/22496" TargetMode="External"/><Relationship Id="rId2110" Type="http://schemas.openxmlformats.org/officeDocument/2006/relationships/hyperlink" Target="https://github.com/pytorch/pytorch/issues/69833" TargetMode="External"/><Relationship Id="rId433" Type="http://schemas.openxmlformats.org/officeDocument/2006/relationships/hyperlink" Target="https://github.com/pytorch/pytorch/issues/49468" TargetMode="External"/><Relationship Id="rId1264" Type="http://schemas.openxmlformats.org/officeDocument/2006/relationships/hyperlink" Target="https://github.com/pytorch/pytorch/issues/45721" TargetMode="External"/><Relationship Id="rId2111" Type="http://schemas.openxmlformats.org/officeDocument/2006/relationships/hyperlink" Target="https://github.com/pytorch/pytorch/issues/68558" TargetMode="External"/><Relationship Id="rId432" Type="http://schemas.openxmlformats.org/officeDocument/2006/relationships/hyperlink" Target="https://github.com/pytorch/pytorch/issues/71089" TargetMode="External"/><Relationship Id="rId1265" Type="http://schemas.openxmlformats.org/officeDocument/2006/relationships/hyperlink" Target="https://github.com/pytorch/pytorch/issues/45838" TargetMode="External"/><Relationship Id="rId2112" Type="http://schemas.openxmlformats.org/officeDocument/2006/relationships/hyperlink" Target="https://github.com/pytorch/pytorch/issues/69698" TargetMode="External"/><Relationship Id="rId431" Type="http://schemas.openxmlformats.org/officeDocument/2006/relationships/hyperlink" Target="https://github.com/pytorch/pytorch/issues/67626" TargetMode="External"/><Relationship Id="rId1266" Type="http://schemas.openxmlformats.org/officeDocument/2006/relationships/hyperlink" Target="https://github.com/pytorch/pytorch/issues/42979" TargetMode="External"/><Relationship Id="rId2113" Type="http://schemas.openxmlformats.org/officeDocument/2006/relationships/hyperlink" Target="https://github.com/pytorch/pytorch/issues/61103" TargetMode="External"/><Relationship Id="rId430" Type="http://schemas.openxmlformats.org/officeDocument/2006/relationships/hyperlink" Target="https://github.com/pytorch/pytorch/issues/70445" TargetMode="External"/><Relationship Id="rId1267" Type="http://schemas.openxmlformats.org/officeDocument/2006/relationships/hyperlink" Target="https://github.com/pytorch/pytorch/issues/46085" TargetMode="External"/><Relationship Id="rId2114" Type="http://schemas.openxmlformats.org/officeDocument/2006/relationships/hyperlink" Target="https://github.com/pytorch/pytorch/issues/43774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ordataupload/tfbugdata" TargetMode="External"/><Relationship Id="rId2" Type="http://schemas.openxmlformats.org/officeDocument/2006/relationships/hyperlink" Target="https://www.sciencedirect.com/science/article/abs/pii/S0164121221000327" TargetMode="External"/><Relationship Id="rId3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.0"/>
    <col customWidth="1" min="4" max="4" width="24.13"/>
    <col customWidth="1" min="5" max="5" width="8.0"/>
    <col customWidth="1" min="6" max="6" width="7.0"/>
    <col customWidth="1" min="8" max="8" width="23.13"/>
    <col customWidth="1" min="9" max="10" width="8.0"/>
    <col customWidth="1" min="11" max="11" width="11.13"/>
    <col customWidth="1" min="12" max="12" width="7.0"/>
    <col customWidth="1" min="14" max="14" width="24.13"/>
    <col customWidth="1" min="15" max="16" width="8.0"/>
    <col customWidth="1" min="17" max="17" width="11.13"/>
    <col customWidth="1" min="18" max="18" width="7.0"/>
    <col customWidth="1" min="20" max="20" width="18.13"/>
    <col customWidth="1" min="21" max="22" width="8.0"/>
    <col customWidth="1" min="24" max="24" width="25.13"/>
    <col customWidth="1" min="25" max="26" width="8.13"/>
    <col customWidth="1" min="27" max="27" width="11.13"/>
    <col customWidth="1" min="28" max="28" width="7.0"/>
    <col customWidth="1" min="30" max="30" width="25.25"/>
    <col customWidth="1" min="31" max="31" width="8.0"/>
    <col customWidth="1" min="32" max="32" width="11.13"/>
    <col customWidth="1" min="33" max="33" width="6.0"/>
    <col customWidth="1" min="34" max="34" width="8.0"/>
    <col customWidth="1" min="35" max="35" width="11.13"/>
    <col customWidth="1" min="36" max="36" width="8.0"/>
    <col customWidth="1" min="37" max="37" width="11.13"/>
    <col customWidth="1" min="38" max="38" width="8.13"/>
    <col customWidth="1" min="40" max="40" width="25.13"/>
    <col customWidth="1" min="41" max="41" width="19.13"/>
    <col customWidth="1" min="42" max="42" width="33.25"/>
    <col customWidth="1" min="43" max="43" width="17.13"/>
    <col customWidth="1" min="44" max="44" width="15.13"/>
    <col customWidth="1" min="46" max="46" width="26.25"/>
    <col customWidth="1" min="47" max="47" width="11.13"/>
  </cols>
  <sheetData>
    <row r="1">
      <c r="A1" s="1" t="s">
        <v>0</v>
      </c>
      <c r="B1" s="2">
        <v>431.0</v>
      </c>
      <c r="C1" s="3"/>
      <c r="D1" s="4" t="s">
        <v>1</v>
      </c>
      <c r="E1" s="2">
        <f>SUM(E3:E1002)</f>
        <v>221</v>
      </c>
      <c r="F1" s="5"/>
      <c r="G1" s="3"/>
      <c r="H1" s="4" t="s">
        <v>2</v>
      </c>
      <c r="I1" s="2">
        <f>SUM(I3:I13)</f>
        <v>194</v>
      </c>
      <c r="J1" s="6"/>
      <c r="K1" s="3"/>
      <c r="L1" s="6"/>
      <c r="M1" s="3"/>
      <c r="N1" s="4" t="s">
        <v>2</v>
      </c>
      <c r="O1" s="2">
        <f>SUM(O3:O8)</f>
        <v>194</v>
      </c>
      <c r="P1" s="3"/>
      <c r="Q1" s="3"/>
      <c r="R1" s="3"/>
      <c r="S1" s="3"/>
      <c r="T1" s="4" t="s">
        <v>2</v>
      </c>
      <c r="U1" s="2">
        <f>SUM(U3:U12)</f>
        <v>202</v>
      </c>
      <c r="V1" s="6"/>
      <c r="W1" s="3"/>
      <c r="X1" s="4" t="s">
        <v>2</v>
      </c>
      <c r="Y1" s="2">
        <f>SUM(Y3:Y15)</f>
        <v>194</v>
      </c>
      <c r="Z1" s="6"/>
      <c r="AA1" s="3"/>
      <c r="AB1" s="6"/>
      <c r="AC1" s="3"/>
      <c r="AD1" s="3"/>
      <c r="AE1" s="3"/>
      <c r="AF1" s="3"/>
      <c r="AG1" s="6"/>
      <c r="AH1" s="3"/>
      <c r="AI1" s="3"/>
      <c r="AJ1" s="3"/>
      <c r="AK1" s="3"/>
      <c r="AL1" s="3"/>
      <c r="AM1" s="7"/>
      <c r="AN1" s="8"/>
      <c r="AO1" s="8"/>
      <c r="AP1" s="8"/>
      <c r="AQ1" s="8"/>
      <c r="AR1" s="9"/>
      <c r="AS1" s="6"/>
      <c r="AT1" s="1" t="s">
        <v>3</v>
      </c>
      <c r="AU1" s="1">
        <v>202.0</v>
      </c>
    </row>
    <row r="2">
      <c r="A2" s="10" t="s">
        <v>4</v>
      </c>
      <c r="B2" s="11">
        <f>B1-B3</f>
        <v>237</v>
      </c>
      <c r="C2" s="3"/>
      <c r="D2" s="12" t="s">
        <v>5</v>
      </c>
      <c r="E2" s="13" t="s">
        <v>6</v>
      </c>
      <c r="F2" s="14" t="s">
        <v>7</v>
      </c>
      <c r="G2" s="3"/>
      <c r="H2" s="12" t="s">
        <v>8</v>
      </c>
      <c r="I2" s="13" t="s">
        <v>6</v>
      </c>
      <c r="J2" s="15" t="s">
        <v>9</v>
      </c>
      <c r="K2" s="15" t="s">
        <v>10</v>
      </c>
      <c r="L2" s="14" t="s">
        <v>11</v>
      </c>
      <c r="M2" s="3"/>
      <c r="N2" s="16" t="s">
        <v>12</v>
      </c>
      <c r="O2" s="17" t="s">
        <v>6</v>
      </c>
      <c r="P2" s="15" t="s">
        <v>9</v>
      </c>
      <c r="Q2" s="18" t="s">
        <v>10</v>
      </c>
      <c r="R2" s="19" t="s">
        <v>11</v>
      </c>
      <c r="S2" s="3"/>
      <c r="T2" s="12" t="s">
        <v>13</v>
      </c>
      <c r="U2" s="13" t="s">
        <v>6</v>
      </c>
      <c r="V2" s="20" t="s">
        <v>9</v>
      </c>
      <c r="W2" s="3"/>
      <c r="X2" s="12" t="s">
        <v>14</v>
      </c>
      <c r="Y2" s="21" t="s">
        <v>6</v>
      </c>
      <c r="Z2" s="22" t="s">
        <v>9</v>
      </c>
      <c r="AA2" s="15" t="s">
        <v>15</v>
      </c>
      <c r="AB2" s="14" t="s">
        <v>11</v>
      </c>
      <c r="AC2" s="2"/>
      <c r="AD2" s="23" t="s">
        <v>16</v>
      </c>
      <c r="AE2" s="24" t="s">
        <v>9</v>
      </c>
      <c r="AF2" s="24" t="s">
        <v>17</v>
      </c>
      <c r="AG2" s="25" t="s">
        <v>11</v>
      </c>
      <c r="AH2" s="26" t="s">
        <v>18</v>
      </c>
      <c r="AI2" s="26" t="s">
        <v>19</v>
      </c>
      <c r="AJ2" s="26" t="s">
        <v>20</v>
      </c>
      <c r="AK2" s="26" t="s">
        <v>21</v>
      </c>
      <c r="AL2" s="27" t="s">
        <v>6</v>
      </c>
      <c r="AM2" s="28"/>
      <c r="AN2" s="29" t="s">
        <v>16</v>
      </c>
      <c r="AO2" s="30" t="s">
        <v>22</v>
      </c>
      <c r="AP2" s="30" t="s">
        <v>23</v>
      </c>
      <c r="AQ2" s="30" t="s">
        <v>24</v>
      </c>
      <c r="AR2" s="31" t="s">
        <v>25</v>
      </c>
      <c r="AS2" s="32"/>
      <c r="AT2" s="15" t="s">
        <v>26</v>
      </c>
      <c r="AU2" s="33" t="s">
        <v>21</v>
      </c>
    </row>
    <row r="3">
      <c r="A3" s="34" t="s">
        <v>27</v>
      </c>
      <c r="B3" s="35">
        <v>194.0</v>
      </c>
      <c r="C3" s="3"/>
      <c r="D3" s="36" t="str">
        <f>IFERROR(__xludf.DUMMYFUNCTION("Sort(UNIQUE(auto_filtered!$L$3:$L1002))"),"Asked for help")</f>
        <v>Asked for help</v>
      </c>
      <c r="E3" s="3">
        <f>COUNTIF(auto_filtered!L:L,D3)</f>
        <v>1</v>
      </c>
      <c r="F3" s="37">
        <f t="shared" ref="F3:F21" si="1">E3/E$1</f>
        <v>0.004524886878</v>
      </c>
      <c r="G3" s="3"/>
      <c r="H3" s="36" t="str">
        <f>IFERROR(__xludf.DUMMYFUNCTION("sort(UNIQUE(Dataset!C2:C1002))"),"Algorithm")</f>
        <v>Algorithm</v>
      </c>
      <c r="I3" s="3">
        <f>COUNTIF(Dataset!C:C,H3)</f>
        <v>24</v>
      </c>
      <c r="J3" s="6">
        <f t="shared" ref="J3:J13" si="2">I3/I$1</f>
        <v>0.1237113402</v>
      </c>
      <c r="K3" s="6">
        <v>0.0297</v>
      </c>
      <c r="L3" s="37">
        <f t="shared" ref="L3:L13" si="3">ABS(J3-K3)</f>
        <v>0.09401134021</v>
      </c>
      <c r="M3" s="3"/>
      <c r="N3" s="38" t="str">
        <f>IFERROR(__xludf.DUMMYFUNCTION("sort(UNIQUE(Dataset!D2:D1002))"),"Build failure")</f>
        <v>Build failure</v>
      </c>
      <c r="O3" s="39">
        <f>COUNTIF(Dataset!D:D,N3)</f>
        <v>22</v>
      </c>
      <c r="P3" s="6">
        <f t="shared" ref="P3:P8" si="4">O3/O$1</f>
        <v>0.1134020619</v>
      </c>
      <c r="Q3" s="40">
        <v>0.2376</v>
      </c>
      <c r="R3" s="37">
        <f t="shared" ref="R3:R8" si="5">ABS(P3-Q3)</f>
        <v>0.1241979381</v>
      </c>
      <c r="S3" s="3"/>
      <c r="T3" s="36" t="s">
        <v>28</v>
      </c>
      <c r="U3" s="3">
        <f>COUNTIF(Dataset!F:F,"*Core*")</f>
        <v>82</v>
      </c>
      <c r="V3" s="37">
        <f t="shared" ref="V3:V12" si="6">U3/U$1</f>
        <v>0.4059405941</v>
      </c>
      <c r="W3" s="3"/>
      <c r="X3" s="36" t="str">
        <f>IFERROR(__xludf.DUMMYFUNCTION("sort(UNIQUE(Dataset!E2:E1002))"),"Condition replacer")</f>
        <v>Condition replacer</v>
      </c>
      <c r="Y3" s="41">
        <f>COUNTIF(Dataset!E:E,X3)</f>
        <v>9</v>
      </c>
      <c r="Z3" s="42">
        <f t="shared" ref="Z3:Z15" si="7">Y3/Y$1</f>
        <v>0.04639175258</v>
      </c>
      <c r="AA3" s="6">
        <f>AO5</f>
        <v>0.01485148515</v>
      </c>
      <c r="AB3" s="37">
        <f t="shared" ref="AB3:AB14" si="8">ABS(AA3-Z3)</f>
        <v>0.03154026743</v>
      </c>
      <c r="AC3" s="3"/>
      <c r="AD3" s="43" t="s">
        <v>29</v>
      </c>
      <c r="AE3" s="44">
        <f t="shared" ref="AE3:AE14" si="9">AL3/AL$15</f>
        <v>0.2142857143</v>
      </c>
      <c r="AF3" s="44">
        <v>0.1429</v>
      </c>
      <c r="AG3" s="44">
        <f t="shared" ref="AG3:AG15" si="10">ABS(AE3-AF3)</f>
        <v>0.07138571429</v>
      </c>
      <c r="AH3" s="45">
        <v>1.0</v>
      </c>
      <c r="AI3" s="45">
        <v>3.0</v>
      </c>
      <c r="AJ3" s="45">
        <f t="shared" ref="AJ3:AJ12" si="11">ABS(AI3-AH3)</f>
        <v>2</v>
      </c>
      <c r="AK3" s="45">
        <v>26.0</v>
      </c>
      <c r="AL3" s="46">
        <f>COUNTIF(Dataset!E:E,AD3)</f>
        <v>18</v>
      </c>
      <c r="AM3" s="47"/>
      <c r="AN3" s="48" t="s">
        <v>30</v>
      </c>
      <c r="AO3" s="9">
        <f>AU3/AU1</f>
        <v>0.2821782178</v>
      </c>
      <c r="AP3" s="9">
        <f>AK3/AK15</f>
        <v>0.2166666667</v>
      </c>
      <c r="AQ3" s="9">
        <v>0.2185</v>
      </c>
      <c r="AR3" s="49">
        <f t="shared" ref="AR3:AR13" si="12">ABS(AQ3-AP3)</f>
        <v>0.001833333333</v>
      </c>
      <c r="AS3" s="6"/>
      <c r="AT3" s="50" t="s">
        <v>31</v>
      </c>
      <c r="AU3" s="51">
        <v>57.0</v>
      </c>
    </row>
    <row r="4">
      <c r="A4" s="3"/>
      <c r="B4" s="3"/>
      <c r="C4" s="3"/>
      <c r="D4" s="36" t="str">
        <f>IFERROR(__xludf.DUMMYFUNCTION("""COMPUTED_VALUE"""),"close someplace else")</f>
        <v>close someplace else</v>
      </c>
      <c r="E4" s="3">
        <f>COUNTIF(auto_filtered!L:L,D4)</f>
        <v>1</v>
      </c>
      <c r="F4" s="37">
        <f t="shared" si="1"/>
        <v>0.004524886878</v>
      </c>
      <c r="G4" s="3"/>
      <c r="H4" s="36" t="str">
        <f>IFERROR(__xludf.DUMMYFUNCTION("""COMPUTED_VALUE"""),"Concurrency")</f>
        <v>Concurrency</v>
      </c>
      <c r="I4" s="3">
        <f>COUNTIF(Dataset!C:C,H4)</f>
        <v>3</v>
      </c>
      <c r="J4" s="6">
        <f t="shared" si="2"/>
        <v>0.01546391753</v>
      </c>
      <c r="K4" s="6">
        <v>0.0099</v>
      </c>
      <c r="L4" s="37">
        <f t="shared" si="3"/>
        <v>0.005563917526</v>
      </c>
      <c r="M4" s="3"/>
      <c r="N4" s="38" t="str">
        <f>IFERROR(__xludf.DUMMYFUNCTION("""COMPUTED_VALUE"""),"Crash")</f>
        <v>Crash</v>
      </c>
      <c r="O4" s="39">
        <f>COUNTIF(Dataset!D:D,N4)</f>
        <v>68</v>
      </c>
      <c r="P4" s="6">
        <f t="shared" si="4"/>
        <v>0.3505154639</v>
      </c>
      <c r="Q4" s="40">
        <v>0.2673</v>
      </c>
      <c r="R4" s="37">
        <f t="shared" si="5"/>
        <v>0.08321546392</v>
      </c>
      <c r="S4" s="3"/>
      <c r="T4" s="36" t="s">
        <v>32</v>
      </c>
      <c r="U4" s="3">
        <f>COUNTIF(Dataset!F:F,"*Tools*")</f>
        <v>24</v>
      </c>
      <c r="V4" s="37">
        <f t="shared" si="6"/>
        <v>0.1188118812</v>
      </c>
      <c r="W4" s="3"/>
      <c r="X4" s="36" t="str">
        <f>IFERROR(__xludf.DUMMYFUNCTION("""COMPUTED_VALUE"""),"Configuration")</f>
        <v>Configuration</v>
      </c>
      <c r="Y4" s="41">
        <f>COUNTIF(Dataset!E:E,X4)</f>
        <v>25</v>
      </c>
      <c r="Z4" s="42">
        <f t="shared" si="7"/>
        <v>0.1288659794</v>
      </c>
      <c r="AA4" s="6">
        <f>AO15</f>
        <v>0.1237623762</v>
      </c>
      <c r="AB4" s="37">
        <f t="shared" si="8"/>
        <v>0.005103603144</v>
      </c>
      <c r="AC4" s="3"/>
      <c r="AD4" s="43" t="s">
        <v>30</v>
      </c>
      <c r="AE4" s="44">
        <f t="shared" si="9"/>
        <v>0.1785714286</v>
      </c>
      <c r="AF4" s="44">
        <v>0.2185</v>
      </c>
      <c r="AG4" s="44">
        <f t="shared" si="10"/>
        <v>0.03992857143</v>
      </c>
      <c r="AH4" s="45">
        <v>2.0</v>
      </c>
      <c r="AI4" s="45">
        <v>1.0</v>
      </c>
      <c r="AJ4" s="45">
        <f t="shared" si="11"/>
        <v>1</v>
      </c>
      <c r="AK4" s="45">
        <v>20.0</v>
      </c>
      <c r="AL4" s="46">
        <f>COUNTIF(Dataset!E:E,AD4)</f>
        <v>15</v>
      </c>
      <c r="AM4" s="47"/>
      <c r="AN4" s="48" t="s">
        <v>29</v>
      </c>
      <c r="AO4" s="9">
        <f>AU7/AU1</f>
        <v>0.08910891089</v>
      </c>
      <c r="AP4" s="9">
        <f>AK6/AK15</f>
        <v>0.15</v>
      </c>
      <c r="AQ4" s="9">
        <v>0.1429</v>
      </c>
      <c r="AR4" s="49">
        <f t="shared" si="12"/>
        <v>0.0071</v>
      </c>
      <c r="AS4" s="6"/>
      <c r="AT4" s="50" t="s">
        <v>30</v>
      </c>
      <c r="AU4" s="51">
        <v>26.0</v>
      </c>
    </row>
    <row r="5">
      <c r="A5" s="3"/>
      <c r="B5" s="3"/>
      <c r="C5" s="3"/>
      <c r="D5" s="36" t="str">
        <f>IFERROR(__xludf.DUMMYFUNCTION("""COMPUTED_VALUE"""),"Did not understand")</f>
        <v>Did not understand</v>
      </c>
      <c r="E5" s="3">
        <f>COUNTIF(auto_filtered!L:L,D5)</f>
        <v>25</v>
      </c>
      <c r="F5" s="37">
        <f t="shared" si="1"/>
        <v>0.1131221719</v>
      </c>
      <c r="G5" s="3"/>
      <c r="H5" s="36" t="str">
        <f>IFERROR(__xludf.DUMMYFUNCTION("""COMPUTED_VALUE"""),"Configuration error")</f>
        <v>Configuration error</v>
      </c>
      <c r="I5" s="3">
        <f>COUNTIF(Dataset!C:C,H5)</f>
        <v>17</v>
      </c>
      <c r="J5" s="6">
        <f t="shared" si="2"/>
        <v>0.08762886598</v>
      </c>
      <c r="K5" s="6">
        <v>0.0743</v>
      </c>
      <c r="L5" s="37">
        <f t="shared" si="3"/>
        <v>0.01332886598</v>
      </c>
      <c r="M5" s="3"/>
      <c r="N5" s="38" t="str">
        <f>IFERROR(__xludf.DUMMYFUNCTION("""COMPUTED_VALUE"""),"Functional error")</f>
        <v>Functional error</v>
      </c>
      <c r="O5" s="39">
        <f>COUNTIF(Dataset!D:D,N5)</f>
        <v>62</v>
      </c>
      <c r="P5" s="6">
        <f t="shared" si="4"/>
        <v>0.3195876289</v>
      </c>
      <c r="Q5" s="40">
        <v>0.3564</v>
      </c>
      <c r="R5" s="37">
        <f t="shared" si="5"/>
        <v>0.03681237113</v>
      </c>
      <c r="S5" s="3"/>
      <c r="T5" s="36" t="s">
        <v>33</v>
      </c>
      <c r="U5" s="3">
        <f>COUNTIF(Dataset!F:F,"*Computation graph*")</f>
        <v>14</v>
      </c>
      <c r="V5" s="37">
        <f t="shared" si="6"/>
        <v>0.06930693069</v>
      </c>
      <c r="W5" s="3"/>
      <c r="X5" s="36" t="str">
        <f>IFERROR(__xludf.DUMMYFUNCTION("""COMPUTED_VALUE"""),"Exception adder")</f>
        <v>Exception adder</v>
      </c>
      <c r="Y5" s="41">
        <f>COUNTIF(Dataset!E:E,X5)</f>
        <v>7</v>
      </c>
      <c r="Z5" s="42">
        <f t="shared" si="7"/>
        <v>0.03608247423</v>
      </c>
      <c r="AA5" s="6">
        <f>AO11</f>
        <v>0.009900990099</v>
      </c>
      <c r="AB5" s="37">
        <f t="shared" si="8"/>
        <v>0.02618148413</v>
      </c>
      <c r="AC5" s="3"/>
      <c r="AD5" s="43" t="s">
        <v>34</v>
      </c>
      <c r="AE5" s="44">
        <f t="shared" si="9"/>
        <v>0.1071428571</v>
      </c>
      <c r="AF5" s="44">
        <v>0.0252</v>
      </c>
      <c r="AG5" s="44">
        <f t="shared" si="10"/>
        <v>0.08194285714</v>
      </c>
      <c r="AH5" s="45">
        <v>4.0</v>
      </c>
      <c r="AI5" s="45">
        <v>9.0</v>
      </c>
      <c r="AJ5" s="45">
        <f t="shared" si="11"/>
        <v>5</v>
      </c>
      <c r="AK5" s="45">
        <v>14.0</v>
      </c>
      <c r="AL5" s="46">
        <f>COUNTIF(Dataset!E:E,AD5)</f>
        <v>9</v>
      </c>
      <c r="AM5" s="47"/>
      <c r="AN5" s="48" t="s">
        <v>34</v>
      </c>
      <c r="AO5" s="9">
        <f>AU13/AU1</f>
        <v>0.01485148515</v>
      </c>
      <c r="AP5" s="9">
        <f>AK11/AK15</f>
        <v>0.025</v>
      </c>
      <c r="AQ5" s="9">
        <v>0.0252</v>
      </c>
      <c r="AR5" s="49">
        <f t="shared" si="12"/>
        <v>0.0002</v>
      </c>
      <c r="AS5" s="6"/>
      <c r="AT5" s="36" t="s">
        <v>35</v>
      </c>
      <c r="AU5" s="51">
        <v>25.0</v>
      </c>
    </row>
    <row r="6">
      <c r="A6" s="3"/>
      <c r="B6" s="3"/>
      <c r="C6" s="3"/>
      <c r="D6" s="36" t="str">
        <f>IFERROR(__xludf.DUMMYFUNCTION("""COMPUTED_VALUE"""),"Discussion")</f>
        <v>Discussion</v>
      </c>
      <c r="E6" s="3">
        <f>COUNTIF(auto_filtered!L:L,D6)</f>
        <v>10</v>
      </c>
      <c r="F6" s="37">
        <f t="shared" si="1"/>
        <v>0.04524886878</v>
      </c>
      <c r="G6" s="3"/>
      <c r="H6" s="36" t="str">
        <f>IFERROR(__xludf.DUMMYFUNCTION("""COMPUTED_VALUE"""),"Corner case")</f>
        <v>Corner case</v>
      </c>
      <c r="I6" s="3">
        <f>COUNTIF(Dataset!C:C,H6)</f>
        <v>19</v>
      </c>
      <c r="J6" s="6">
        <f t="shared" si="2"/>
        <v>0.09793814433</v>
      </c>
      <c r="K6" s="6">
        <v>0.1535</v>
      </c>
      <c r="L6" s="37">
        <f t="shared" si="3"/>
        <v>0.05556185567</v>
      </c>
      <c r="M6" s="3"/>
      <c r="N6" s="38" t="str">
        <f>IFERROR(__xludf.DUMMYFUNCTION("""COMPUTED_VALUE"""),"Hang")</f>
        <v>Hang</v>
      </c>
      <c r="O6" s="39">
        <f>COUNTIF(Dataset!D:D,N6)</f>
        <v>1</v>
      </c>
      <c r="P6" s="6">
        <f t="shared" si="4"/>
        <v>0.005154639175</v>
      </c>
      <c r="Q6" s="40">
        <v>0.0149</v>
      </c>
      <c r="R6" s="37">
        <f t="shared" si="5"/>
        <v>0.009745360825</v>
      </c>
      <c r="S6" s="3"/>
      <c r="T6" s="36" t="s">
        <v>36</v>
      </c>
      <c r="U6" s="3">
        <f>COUNTIF(Dataset!F:F,"*Framework*")</f>
        <v>10</v>
      </c>
      <c r="V6" s="37">
        <f t="shared" si="6"/>
        <v>0.0495049505</v>
      </c>
      <c r="W6" s="3"/>
      <c r="X6" s="52" t="str">
        <f>IFERROR(__xludf.DUMMYFUNCTION("""COMPUTED_VALUE"""),"Exception modifier")</f>
        <v>Exception modifier</v>
      </c>
      <c r="Y6" s="41">
        <f>COUNTIF(Dataset!E:E,X6)</f>
        <v>2</v>
      </c>
      <c r="Z6" s="42">
        <f t="shared" si="7"/>
        <v>0.01030927835</v>
      </c>
      <c r="AA6" s="6">
        <v>0.0</v>
      </c>
      <c r="AB6" s="37">
        <f t="shared" si="8"/>
        <v>0.01030927835</v>
      </c>
      <c r="AC6" s="3"/>
      <c r="AD6" s="43" t="s">
        <v>37</v>
      </c>
      <c r="AE6" s="44">
        <f t="shared" si="9"/>
        <v>0.09523809524</v>
      </c>
      <c r="AF6" s="44">
        <v>0.0672</v>
      </c>
      <c r="AG6" s="44">
        <f t="shared" si="10"/>
        <v>0.02803809524</v>
      </c>
      <c r="AH6" s="45">
        <v>3.0</v>
      </c>
      <c r="AI6" s="45">
        <v>6.0</v>
      </c>
      <c r="AJ6" s="45">
        <f t="shared" si="11"/>
        <v>3</v>
      </c>
      <c r="AK6" s="45">
        <v>18.0</v>
      </c>
      <c r="AL6" s="46">
        <f>COUNTIF(Dataset!E:E,AD6)</f>
        <v>8</v>
      </c>
      <c r="AM6" s="47"/>
      <c r="AN6" s="48" t="s">
        <v>38</v>
      </c>
      <c r="AO6" s="9">
        <f>AU6/AU1</f>
        <v>0.09900990099</v>
      </c>
      <c r="AP6" s="9">
        <f>AK4/AK15</f>
        <v>0.1666666667</v>
      </c>
      <c r="AQ6" s="9">
        <v>0.1681</v>
      </c>
      <c r="AR6" s="49">
        <f t="shared" si="12"/>
        <v>0.001433333333</v>
      </c>
      <c r="AS6" s="6"/>
      <c r="AT6" s="50" t="s">
        <v>38</v>
      </c>
      <c r="AU6" s="51">
        <v>20.0</v>
      </c>
    </row>
    <row r="7">
      <c r="A7" s="3"/>
      <c r="B7" s="3"/>
      <c r="C7" s="3"/>
      <c r="D7" s="36" t="str">
        <f>IFERROR(__xludf.DUMMYFUNCTION("""COMPUTED_VALUE"""),"Documentation")</f>
        <v>Documentation</v>
      </c>
      <c r="E7" s="3">
        <f>COUNTIF(auto_filtered!L:L,D7)</f>
        <v>22</v>
      </c>
      <c r="F7" s="37">
        <f t="shared" si="1"/>
        <v>0.09954751131</v>
      </c>
      <c r="G7" s="3"/>
      <c r="H7" s="36" t="str">
        <f>IFERROR(__xludf.DUMMYFUNCTION("""COMPUTED_VALUE"""),"Dimension mismatch")</f>
        <v>Dimension mismatch</v>
      </c>
      <c r="I7" s="3">
        <f>COUNTIF(Dataset!C:C,H7)</f>
        <v>1</v>
      </c>
      <c r="J7" s="6">
        <f t="shared" si="2"/>
        <v>0.005154639175</v>
      </c>
      <c r="K7" s="6">
        <v>0.0396</v>
      </c>
      <c r="L7" s="37">
        <f t="shared" si="3"/>
        <v>0.03444536082</v>
      </c>
      <c r="M7" s="3"/>
      <c r="N7" s="38" t="str">
        <f>IFERROR(__xludf.DUMMYFUNCTION("""COMPUTED_VALUE"""),"Performance degradation")</f>
        <v>Performance degradation</v>
      </c>
      <c r="O7" s="39">
        <f>COUNTIF(Dataset!D:D,N7)</f>
        <v>25</v>
      </c>
      <c r="P7" s="6">
        <f t="shared" si="4"/>
        <v>0.1288659794</v>
      </c>
      <c r="Q7" s="40">
        <v>0.0149</v>
      </c>
      <c r="R7" s="37">
        <f t="shared" si="5"/>
        <v>0.1139659794</v>
      </c>
      <c r="S7" s="3"/>
      <c r="T7" s="36" t="s">
        <v>39</v>
      </c>
      <c r="U7" s="3">
        <f>COUNTIF(Dataset!F:F,"*NN modules*")</f>
        <v>3</v>
      </c>
      <c r="V7" s="37">
        <f t="shared" si="6"/>
        <v>0.01485148515</v>
      </c>
      <c r="W7" s="3"/>
      <c r="X7" s="36" t="str">
        <f>IFERROR(__xludf.DUMMYFUNCTION("""COMPUTED_VALUE"""),"Format checker")</f>
        <v>Format checker</v>
      </c>
      <c r="Y7" s="41">
        <f>COUNTIF(Dataset!E:E,X7)</f>
        <v>2</v>
      </c>
      <c r="Z7" s="42">
        <f t="shared" si="7"/>
        <v>0.01030927835</v>
      </c>
      <c r="AA7" s="6">
        <f>AO13</f>
        <v>0.0297029703</v>
      </c>
      <c r="AB7" s="37">
        <f t="shared" si="8"/>
        <v>0.01939369195</v>
      </c>
      <c r="AC7" s="3"/>
      <c r="AD7" s="43" t="s">
        <v>38</v>
      </c>
      <c r="AE7" s="44">
        <f t="shared" si="9"/>
        <v>0.08333333333</v>
      </c>
      <c r="AF7" s="44">
        <v>0.1681</v>
      </c>
      <c r="AG7" s="44">
        <f t="shared" si="10"/>
        <v>0.08476666667</v>
      </c>
      <c r="AH7" s="45">
        <v>5.0</v>
      </c>
      <c r="AI7" s="45">
        <v>2.0</v>
      </c>
      <c r="AJ7" s="45">
        <f t="shared" si="11"/>
        <v>3</v>
      </c>
      <c r="AK7" s="45">
        <v>14.0</v>
      </c>
      <c r="AL7" s="46">
        <f>COUNTIF(Dataset!E:E,AD7)</f>
        <v>7</v>
      </c>
      <c r="AM7" s="47"/>
      <c r="AN7" s="48" t="s">
        <v>37</v>
      </c>
      <c r="AO7" s="9">
        <f>AU10/AU1</f>
        <v>0.0396039604</v>
      </c>
      <c r="AP7" s="9">
        <f>AK8/AK15</f>
        <v>0.06666666667</v>
      </c>
      <c r="AQ7" s="9">
        <v>0.0672</v>
      </c>
      <c r="AR7" s="49">
        <f t="shared" si="12"/>
        <v>0.0005333333333</v>
      </c>
      <c r="AS7" s="6"/>
      <c r="AT7" s="50" t="s">
        <v>29</v>
      </c>
      <c r="AU7" s="51">
        <v>18.0</v>
      </c>
    </row>
    <row r="8">
      <c r="A8" s="3"/>
      <c r="B8" s="3"/>
      <c r="C8" s="3"/>
      <c r="D8" s="36" t="str">
        <f>IFERROR(__xludf.DUMMYFUNCTION("""COMPUTED_VALUE"""),"FR")</f>
        <v>FR</v>
      </c>
      <c r="E8" s="3">
        <f>COUNTIF(auto_filtered!L:L,D8)</f>
        <v>134</v>
      </c>
      <c r="F8" s="37">
        <f t="shared" si="1"/>
        <v>0.6063348416</v>
      </c>
      <c r="G8" s="3"/>
      <c r="H8" s="36" t="str">
        <f>IFERROR(__xludf.DUMMYFUNCTION("""COMPUTED_VALUE"""),"Inconsistency")</f>
        <v>Inconsistency</v>
      </c>
      <c r="I8" s="3">
        <f>COUNTIF(Dataset!C:C,H8)</f>
        <v>49</v>
      </c>
      <c r="J8" s="6">
        <f t="shared" si="2"/>
        <v>0.2525773196</v>
      </c>
      <c r="K8" s="6">
        <v>0.1683</v>
      </c>
      <c r="L8" s="37">
        <f t="shared" si="3"/>
        <v>0.08427731959</v>
      </c>
      <c r="M8" s="3"/>
      <c r="N8" s="53" t="str">
        <f>IFERROR(__xludf.DUMMYFUNCTION("""COMPUTED_VALUE"""),"Warning-style error")</f>
        <v>Warning-style error</v>
      </c>
      <c r="O8" s="54">
        <f>COUNTIF(Dataset!D:D,N8)</f>
        <v>16</v>
      </c>
      <c r="P8" s="55">
        <f t="shared" si="4"/>
        <v>0.0824742268</v>
      </c>
      <c r="Q8" s="56">
        <v>0.1089</v>
      </c>
      <c r="R8" s="57">
        <f t="shared" si="5"/>
        <v>0.0264257732</v>
      </c>
      <c r="S8" s="3"/>
      <c r="T8" s="36" t="s">
        <v>40</v>
      </c>
      <c r="U8" s="3">
        <f>COUNTIF(Dataset!F:F,"*CUDA*")</f>
        <v>14</v>
      </c>
      <c r="V8" s="37">
        <f t="shared" si="6"/>
        <v>0.06930693069</v>
      </c>
      <c r="W8" s="3"/>
      <c r="X8" s="36" t="str">
        <f>IFERROR(__xludf.DUMMYFUNCTION("""COMPUTED_VALUE"""),"Initializer modifier")</f>
        <v>Initializer modifier</v>
      </c>
      <c r="Y8" s="41">
        <f>COUNTIF(Dataset!E:E,X8)</f>
        <v>8</v>
      </c>
      <c r="Z8" s="42">
        <f t="shared" si="7"/>
        <v>0.0412371134</v>
      </c>
      <c r="AA8" s="6">
        <f>AO7</f>
        <v>0.0396039604</v>
      </c>
      <c r="AB8" s="37">
        <f t="shared" si="8"/>
        <v>0.001633153006</v>
      </c>
      <c r="AC8" s="3"/>
      <c r="AD8" s="43" t="s">
        <v>41</v>
      </c>
      <c r="AE8" s="44">
        <f t="shared" si="9"/>
        <v>0.08333333333</v>
      </c>
      <c r="AF8" s="44">
        <v>0.0168</v>
      </c>
      <c r="AG8" s="44">
        <f t="shared" si="10"/>
        <v>0.06653333333</v>
      </c>
      <c r="AH8" s="45">
        <v>6.0</v>
      </c>
      <c r="AI8" s="45">
        <v>10.0</v>
      </c>
      <c r="AJ8" s="45">
        <f t="shared" si="11"/>
        <v>4</v>
      </c>
      <c r="AK8" s="45">
        <v>8.0</v>
      </c>
      <c r="AL8" s="46">
        <f>COUNTIF(Dataset!E:E,AD8)</f>
        <v>7</v>
      </c>
      <c r="AM8" s="47"/>
      <c r="AN8" s="48" t="s">
        <v>42</v>
      </c>
      <c r="AO8" s="9">
        <f>AU8/AU1</f>
        <v>0.06930693069</v>
      </c>
      <c r="AP8" s="9">
        <f>AK5/AK15</f>
        <v>0.1166666667</v>
      </c>
      <c r="AQ8" s="9">
        <v>0.1176</v>
      </c>
      <c r="AR8" s="49">
        <f t="shared" si="12"/>
        <v>0.0009333333333</v>
      </c>
      <c r="AS8" s="6"/>
      <c r="AT8" s="50" t="s">
        <v>42</v>
      </c>
      <c r="AU8" s="51">
        <v>14.0</v>
      </c>
    </row>
    <row r="9">
      <c r="A9" s="3"/>
      <c r="B9" s="3"/>
      <c r="C9" s="3"/>
      <c r="D9" s="36" t="str">
        <f>IFERROR(__xludf.DUMMYFUNCTION("""COMPUTED_VALUE"""),"Installation issue")</f>
        <v>Installation issue</v>
      </c>
      <c r="E9" s="3">
        <f>COUNTIF(auto_filtered!L:L,D9)</f>
        <v>1</v>
      </c>
      <c r="F9" s="37">
        <f t="shared" si="1"/>
        <v>0.004524886878</v>
      </c>
      <c r="G9" s="3"/>
      <c r="H9" s="36" t="str">
        <f>IFERROR(__xludf.DUMMYFUNCTION("""COMPUTED_VALUE"""),"Logic error")</f>
        <v>Logic error</v>
      </c>
      <c r="I9" s="3">
        <f>COUNTIF(Dataset!C:C,H9)</f>
        <v>50</v>
      </c>
      <c r="J9" s="6">
        <f t="shared" si="2"/>
        <v>0.2577319588</v>
      </c>
      <c r="K9" s="6">
        <v>0.099</v>
      </c>
      <c r="L9" s="37">
        <f t="shared" si="3"/>
        <v>0.1587319588</v>
      </c>
      <c r="M9" s="3"/>
      <c r="N9" s="58"/>
      <c r="S9" s="3"/>
      <c r="T9" s="36" t="s">
        <v>43</v>
      </c>
      <c r="U9" s="3">
        <f>COUNTIF(Dataset!F:F,"*API*")</f>
        <v>4</v>
      </c>
      <c r="V9" s="37">
        <f t="shared" si="6"/>
        <v>0.0198019802</v>
      </c>
      <c r="W9" s="3"/>
      <c r="X9" s="36" t="str">
        <f>IFERROR(__xludf.DUMMYFUNCTION("""COMPUTED_VALUE"""),"Isolated")</f>
        <v>Isolated</v>
      </c>
      <c r="Y9" s="41">
        <f>COUNTIF(Dataset!E:E,X9)</f>
        <v>85</v>
      </c>
      <c r="Z9" s="42">
        <f t="shared" si="7"/>
        <v>0.4381443299</v>
      </c>
      <c r="AA9" s="6">
        <f>AO14</f>
        <v>0.2821782178</v>
      </c>
      <c r="AB9" s="37">
        <f t="shared" si="8"/>
        <v>0.1559661121</v>
      </c>
      <c r="AC9" s="3"/>
      <c r="AD9" s="43" t="s">
        <v>42</v>
      </c>
      <c r="AE9" s="44">
        <f t="shared" si="9"/>
        <v>0.08333333333</v>
      </c>
      <c r="AF9" s="44">
        <v>0.1176</v>
      </c>
      <c r="AG9" s="44">
        <f t="shared" si="10"/>
        <v>0.03426666667</v>
      </c>
      <c r="AH9" s="45">
        <v>7.0</v>
      </c>
      <c r="AI9" s="45">
        <v>4.0</v>
      </c>
      <c r="AJ9" s="45">
        <f t="shared" si="11"/>
        <v>3</v>
      </c>
      <c r="AK9" s="45">
        <v>7.0</v>
      </c>
      <c r="AL9" s="46">
        <f>COUNTIF(Dataset!E:E,AD9)</f>
        <v>7</v>
      </c>
      <c r="AM9" s="47"/>
      <c r="AN9" s="48" t="s">
        <v>44</v>
      </c>
      <c r="AO9" s="9">
        <f>AU9/AU1</f>
        <v>0.06930693069</v>
      </c>
      <c r="AP9" s="9">
        <f>AK7/AK15</f>
        <v>0.1166666667</v>
      </c>
      <c r="AQ9" s="9">
        <v>0.1176</v>
      </c>
      <c r="AR9" s="49">
        <f t="shared" si="12"/>
        <v>0.0009333333333</v>
      </c>
      <c r="AS9" s="6"/>
      <c r="AT9" s="50" t="s">
        <v>44</v>
      </c>
      <c r="AU9" s="51">
        <v>14.0</v>
      </c>
    </row>
    <row r="10">
      <c r="A10" s="3"/>
      <c r="B10" s="3"/>
      <c r="C10" s="3"/>
      <c r="D10" s="36" t="str">
        <f>IFERROR(__xludf.DUMMYFUNCTION("""COMPUTED_VALUE"""),"Internal Dev")</f>
        <v>Internal Dev</v>
      </c>
      <c r="E10" s="3">
        <f>COUNTIF(auto_filtered!L:L,D10)</f>
        <v>1</v>
      </c>
      <c r="F10" s="37">
        <f t="shared" si="1"/>
        <v>0.004524886878</v>
      </c>
      <c r="G10" s="3"/>
      <c r="H10" s="36" t="str">
        <f>IFERROR(__xludf.DUMMYFUNCTION("""COMPUTED_VALUE"""),"Memory")</f>
        <v>Memory</v>
      </c>
      <c r="I10" s="3">
        <f>COUNTIF(Dataset!C:C,H10)</f>
        <v>6</v>
      </c>
      <c r="J10" s="6">
        <f t="shared" si="2"/>
        <v>0.03092783505</v>
      </c>
      <c r="K10" s="6">
        <v>0.0297</v>
      </c>
      <c r="L10" s="37">
        <f t="shared" si="3"/>
        <v>0.001227835052</v>
      </c>
      <c r="M10" s="59"/>
      <c r="N10" s="39"/>
      <c r="O10" s="39"/>
      <c r="P10" s="40"/>
      <c r="Q10" s="39"/>
      <c r="R10" s="40"/>
      <c r="S10" s="3"/>
      <c r="T10" s="36" t="s">
        <v>45</v>
      </c>
      <c r="U10" s="3">
        <f>COUNTIF(Dataset!F:F,"*Documentation*")</f>
        <v>10</v>
      </c>
      <c r="V10" s="37">
        <f t="shared" si="6"/>
        <v>0.0495049505</v>
      </c>
      <c r="W10" s="3"/>
      <c r="X10" s="36" t="str">
        <f>IFERROR(__xludf.DUMMYFUNCTION("""COMPUTED_VALUE"""),"Method replacer")</f>
        <v>Method replacer</v>
      </c>
      <c r="Y10" s="41">
        <f>COUNTIF(Dataset!E:E,X10)</f>
        <v>7</v>
      </c>
      <c r="Z10" s="42">
        <f t="shared" si="7"/>
        <v>0.03608247423</v>
      </c>
      <c r="AA10" s="6">
        <f>AO6</f>
        <v>0.09900990099</v>
      </c>
      <c r="AB10" s="37">
        <f t="shared" si="8"/>
        <v>0.06292742676</v>
      </c>
      <c r="AC10" s="3"/>
      <c r="AD10" s="43" t="s">
        <v>44</v>
      </c>
      <c r="AE10" s="44">
        <f t="shared" si="9"/>
        <v>0.05952380952</v>
      </c>
      <c r="AF10" s="44">
        <v>0.1176</v>
      </c>
      <c r="AG10" s="44">
        <f t="shared" si="10"/>
        <v>0.05807619048</v>
      </c>
      <c r="AH10" s="45">
        <v>8.0</v>
      </c>
      <c r="AI10" s="45">
        <v>5.0</v>
      </c>
      <c r="AJ10" s="45">
        <f t="shared" si="11"/>
        <v>3</v>
      </c>
      <c r="AK10" s="45">
        <v>6.0</v>
      </c>
      <c r="AL10" s="46">
        <f>COUNTIF(Dataset!E:E,AD10)</f>
        <v>5</v>
      </c>
      <c r="AM10" s="47"/>
      <c r="AN10" s="48" t="s">
        <v>46</v>
      </c>
      <c r="AO10" s="9">
        <f>AU10/AU1</f>
        <v>0.0396039604</v>
      </c>
      <c r="AP10" s="9">
        <f>AK9/AK15</f>
        <v>0.05833333333</v>
      </c>
      <c r="AQ10" s="9">
        <v>0.0588</v>
      </c>
      <c r="AR10" s="49">
        <f t="shared" si="12"/>
        <v>0.0004666666667</v>
      </c>
      <c r="AS10" s="6"/>
      <c r="AT10" s="50" t="s">
        <v>37</v>
      </c>
      <c r="AU10" s="51">
        <v>8.0</v>
      </c>
    </row>
    <row r="11">
      <c r="A11" s="3"/>
      <c r="B11" s="3"/>
      <c r="C11" s="3"/>
      <c r="D11" s="36" t="str">
        <f>IFERROR(__xludf.DUMMYFUNCTION("""COMPUTED_VALUE"""),"Master bug?")</f>
        <v>Master bug?</v>
      </c>
      <c r="E11" s="3">
        <f>COUNTIF(auto_filtered!L:L,D11)</f>
        <v>1</v>
      </c>
      <c r="F11" s="37">
        <f t="shared" si="1"/>
        <v>0.004524886878</v>
      </c>
      <c r="G11" s="3"/>
      <c r="H11" s="36" t="str">
        <f>IFERROR(__xludf.DUMMYFUNCTION("""COMPUTED_VALUE"""),"Processing")</f>
        <v>Processing</v>
      </c>
      <c r="I11" s="3">
        <f>COUNTIF(Dataset!C:C,H11)</f>
        <v>4</v>
      </c>
      <c r="J11" s="6">
        <f t="shared" si="2"/>
        <v>0.0206185567</v>
      </c>
      <c r="K11" s="6">
        <v>0.2228</v>
      </c>
      <c r="L11" s="37">
        <f t="shared" si="3"/>
        <v>0.2021814433</v>
      </c>
      <c r="M11" s="3"/>
      <c r="N11" s="39"/>
      <c r="O11" s="39"/>
      <c r="P11" s="40"/>
      <c r="Q11" s="39"/>
      <c r="R11" s="40"/>
      <c r="S11" s="3"/>
      <c r="T11" s="36" t="s">
        <v>47</v>
      </c>
      <c r="U11" s="3">
        <f>COUNTIF(Dataset!F:F,"*Test*")</f>
        <v>26</v>
      </c>
      <c r="V11" s="37">
        <f t="shared" si="6"/>
        <v>0.1287128713</v>
      </c>
      <c r="W11" s="3"/>
      <c r="X11" s="36" t="str">
        <f>IFERROR(__xludf.DUMMYFUNCTION("""COMPUTED_VALUE"""),"Parameter modifier")</f>
        <v>Parameter modifier</v>
      </c>
      <c r="Y11" s="41">
        <f>COUNTIF(Dataset!E:E,X11)</f>
        <v>15</v>
      </c>
      <c r="Z11" s="42">
        <f t="shared" si="7"/>
        <v>0.07731958763</v>
      </c>
      <c r="AA11" s="6">
        <f>AO3</f>
        <v>0.2821782178</v>
      </c>
      <c r="AB11" s="37">
        <f t="shared" si="8"/>
        <v>0.2048586302</v>
      </c>
      <c r="AC11" s="3"/>
      <c r="AD11" s="43" t="s">
        <v>46</v>
      </c>
      <c r="AE11" s="44">
        <f t="shared" si="9"/>
        <v>0.04761904762</v>
      </c>
      <c r="AF11" s="44">
        <v>0.0588</v>
      </c>
      <c r="AG11" s="44">
        <f t="shared" si="10"/>
        <v>0.01118095238</v>
      </c>
      <c r="AH11" s="45">
        <v>9.0</v>
      </c>
      <c r="AI11" s="45">
        <v>7.0</v>
      </c>
      <c r="AJ11" s="45">
        <f t="shared" si="11"/>
        <v>2</v>
      </c>
      <c r="AK11" s="45">
        <v>3.0</v>
      </c>
      <c r="AL11" s="46">
        <f>COUNTIF(Dataset!E:E,AD11)</f>
        <v>4</v>
      </c>
      <c r="AM11" s="47"/>
      <c r="AN11" s="48" t="s">
        <v>41</v>
      </c>
      <c r="AO11" s="9">
        <f>AU15/AU1</f>
        <v>0.009900990099</v>
      </c>
      <c r="AP11" s="9">
        <f>AK13/AK15</f>
        <v>0.01666666667</v>
      </c>
      <c r="AQ11" s="9">
        <v>0.0168</v>
      </c>
      <c r="AR11" s="49">
        <f t="shared" si="12"/>
        <v>0.0001333333333</v>
      </c>
      <c r="AS11" s="6"/>
      <c r="AT11" s="50" t="s">
        <v>46</v>
      </c>
      <c r="AU11" s="51">
        <v>7.0</v>
      </c>
    </row>
    <row r="12">
      <c r="A12" s="3"/>
      <c r="B12" s="3"/>
      <c r="C12" s="3"/>
      <c r="D12" s="36" t="str">
        <f>IFERROR(__xludf.DUMMYFUNCTION("""COMPUTED_VALUE"""),"Not Closed")</f>
        <v>Not Closed</v>
      </c>
      <c r="E12" s="3">
        <f>COUNTIF(auto_filtered!L:L,D12)</f>
        <v>1</v>
      </c>
      <c r="F12" s="37">
        <f t="shared" si="1"/>
        <v>0.004524886878</v>
      </c>
      <c r="G12" s="3"/>
      <c r="H12" s="36" t="str">
        <f>IFERROR(__xludf.DUMMYFUNCTION("""COMPUTED_VALUE"""),"Referenced types error")</f>
        <v>Referenced types error</v>
      </c>
      <c r="I12" s="3">
        <f>COUNTIF(Dataset!C:C,H12)</f>
        <v>5</v>
      </c>
      <c r="J12" s="6">
        <f t="shared" si="2"/>
        <v>0.02577319588</v>
      </c>
      <c r="K12" s="6">
        <v>0.0495</v>
      </c>
      <c r="L12" s="37">
        <f t="shared" si="3"/>
        <v>0.02372680412</v>
      </c>
      <c r="M12" s="3"/>
      <c r="N12" s="39"/>
      <c r="O12" s="39"/>
      <c r="P12" s="40"/>
      <c r="Q12" s="39"/>
      <c r="R12" s="40"/>
      <c r="S12" s="3"/>
      <c r="T12" s="60" t="s">
        <v>48</v>
      </c>
      <c r="U12" s="61">
        <f>COUNTIF(Dataset!F:F,"*Config*")</f>
        <v>15</v>
      </c>
      <c r="V12" s="57">
        <f t="shared" si="6"/>
        <v>0.07425742574</v>
      </c>
      <c r="W12" s="3"/>
      <c r="X12" s="36" t="str">
        <f>IFERROR(__xludf.DUMMYFUNCTION("""COMPUTED_VALUE"""),"Referenced type modifier")</f>
        <v>Referenced type modifier</v>
      </c>
      <c r="Y12" s="41">
        <f>COUNTIF(Dataset!E:E,X12)</f>
        <v>5</v>
      </c>
      <c r="Z12" s="42">
        <f t="shared" si="7"/>
        <v>0.02577319588</v>
      </c>
      <c r="AA12" s="6">
        <f>AO9</f>
        <v>0.06930693069</v>
      </c>
      <c r="AB12" s="37">
        <f t="shared" si="8"/>
        <v>0.04353373482</v>
      </c>
      <c r="AC12" s="3"/>
      <c r="AD12" s="43" t="s">
        <v>49</v>
      </c>
      <c r="AE12" s="44">
        <f t="shared" si="9"/>
        <v>0.02380952381</v>
      </c>
      <c r="AF12" s="44">
        <v>0.0504</v>
      </c>
      <c r="AG12" s="44">
        <f t="shared" si="10"/>
        <v>0.02659047619</v>
      </c>
      <c r="AH12" s="45">
        <v>10.0</v>
      </c>
      <c r="AI12" s="45">
        <v>8.0</v>
      </c>
      <c r="AJ12" s="45">
        <f t="shared" si="11"/>
        <v>2</v>
      </c>
      <c r="AK12" s="45">
        <v>2.0</v>
      </c>
      <c r="AL12" s="46">
        <f>COUNTIF(Dataset!E:E,AD12)</f>
        <v>2</v>
      </c>
      <c r="AM12" s="47"/>
      <c r="AN12" s="48" t="s">
        <v>50</v>
      </c>
      <c r="AO12" s="9">
        <f>AU14/AU1</f>
        <v>0.009900990099</v>
      </c>
      <c r="AP12" s="9">
        <f>AK12/AK15</f>
        <v>0.01666666667</v>
      </c>
      <c r="AQ12" s="9">
        <v>0.0168</v>
      </c>
      <c r="AR12" s="49">
        <f t="shared" si="12"/>
        <v>0.0001333333333</v>
      </c>
      <c r="AS12" s="6"/>
      <c r="AT12" s="50" t="s">
        <v>49</v>
      </c>
      <c r="AU12" s="51">
        <v>6.0</v>
      </c>
    </row>
    <row r="13">
      <c r="A13" s="3"/>
      <c r="B13" s="3"/>
      <c r="C13" s="3"/>
      <c r="D13" s="36" t="str">
        <f>IFERROR(__xludf.DUMMYFUNCTION("""COMPUTED_VALUE"""),"Not Fixed")</f>
        <v>Not Fixed</v>
      </c>
      <c r="E13" s="3">
        <f>COUNTIF(auto_filtered!L:L,D13)</f>
        <v>1</v>
      </c>
      <c r="F13" s="37">
        <f t="shared" si="1"/>
        <v>0.004524886878</v>
      </c>
      <c r="G13" s="3"/>
      <c r="H13" s="60" t="str">
        <f>IFERROR(__xludf.DUMMYFUNCTION("""COMPUTED_VALUE"""),"Type confusion")</f>
        <v>Type confusion</v>
      </c>
      <c r="I13" s="61">
        <f>COUNTIF(Dataset!C:C,H13)</f>
        <v>16</v>
      </c>
      <c r="J13" s="55">
        <f t="shared" si="2"/>
        <v>0.0824742268</v>
      </c>
      <c r="K13" s="55">
        <v>0.1238</v>
      </c>
      <c r="L13" s="57">
        <f t="shared" si="3"/>
        <v>0.0413257732</v>
      </c>
      <c r="M13" s="3"/>
      <c r="N13" s="39"/>
      <c r="O13" s="39"/>
      <c r="P13" s="40"/>
      <c r="Q13" s="39"/>
      <c r="R13" s="40"/>
      <c r="S13" s="3"/>
      <c r="T13" s="3"/>
      <c r="U13" s="3"/>
      <c r="V13" s="3"/>
      <c r="W13" s="3"/>
      <c r="X13" s="36" t="str">
        <f>IFERROR(__xludf.DUMMYFUNCTION("""COMPUTED_VALUE"""),"Type replacer")</f>
        <v>Type replacer</v>
      </c>
      <c r="Y13" s="41">
        <f>COUNTIF(Dataset!E:E,X13)</f>
        <v>7</v>
      </c>
      <c r="Z13" s="42">
        <f t="shared" si="7"/>
        <v>0.03608247423</v>
      </c>
      <c r="AA13" s="6">
        <f>AO8</f>
        <v>0.06930693069</v>
      </c>
      <c r="AB13" s="37">
        <f t="shared" si="8"/>
        <v>0.03322445647</v>
      </c>
      <c r="AC13" s="3"/>
      <c r="AD13" s="62" t="s">
        <v>51</v>
      </c>
      <c r="AE13" s="44">
        <f t="shared" si="9"/>
        <v>0.02380952381</v>
      </c>
      <c r="AF13" s="44">
        <v>0.0</v>
      </c>
      <c r="AG13" s="44">
        <f t="shared" si="10"/>
        <v>0.02380952381</v>
      </c>
      <c r="AH13" s="45">
        <v>11.0</v>
      </c>
      <c r="AI13" s="45" t="s">
        <v>52</v>
      </c>
      <c r="AJ13" s="45" t="s">
        <v>52</v>
      </c>
      <c r="AK13" s="45">
        <v>2.0</v>
      </c>
      <c r="AL13" s="46">
        <f>COUNTIF(Dataset!E:E,AD13)</f>
        <v>2</v>
      </c>
      <c r="AM13" s="47"/>
      <c r="AN13" s="63" t="s">
        <v>49</v>
      </c>
      <c r="AO13" s="9">
        <f>AU12/AU1</f>
        <v>0.0297029703</v>
      </c>
      <c r="AP13" s="9">
        <f>AK10/AK15</f>
        <v>0.05</v>
      </c>
      <c r="AQ13" s="9">
        <v>0.0504</v>
      </c>
      <c r="AR13" s="49">
        <f t="shared" si="12"/>
        <v>0.0004</v>
      </c>
      <c r="AS13" s="6"/>
      <c r="AT13" s="50" t="s">
        <v>34</v>
      </c>
      <c r="AU13" s="51">
        <v>3.0</v>
      </c>
    </row>
    <row r="14">
      <c r="A14" s="3"/>
      <c r="B14" s="3"/>
      <c r="C14" s="3"/>
      <c r="D14" s="36" t="str">
        <f>IFERROR(__xludf.DUMMYFUNCTION("""COMPUTED_VALUE"""),"Not related to our work")</f>
        <v>Not related to our work</v>
      </c>
      <c r="E14" s="3">
        <f>COUNTIF(auto_filtered!L:L,D14)</f>
        <v>11</v>
      </c>
      <c r="F14" s="37">
        <f t="shared" si="1"/>
        <v>0.04977375566</v>
      </c>
      <c r="G14" s="3"/>
      <c r="H14" s="58"/>
      <c r="M14" s="3"/>
      <c r="N14" s="39"/>
      <c r="O14" s="39"/>
      <c r="P14" s="40"/>
      <c r="Q14" s="39"/>
      <c r="R14" s="40"/>
      <c r="S14" s="3"/>
      <c r="T14" s="3"/>
      <c r="U14" s="3"/>
      <c r="V14" s="3"/>
      <c r="W14" s="3"/>
      <c r="X14" s="36" t="str">
        <f>IFERROR(__xludf.DUMMYFUNCTION("""COMPUTED_VALUE"""),"Value checker")</f>
        <v>Value checker</v>
      </c>
      <c r="Y14" s="41">
        <f>COUNTIF(Dataset!E:E,X14)</f>
        <v>18</v>
      </c>
      <c r="Z14" s="42">
        <f t="shared" si="7"/>
        <v>0.09278350515</v>
      </c>
      <c r="AA14" s="6">
        <f>AO4</f>
        <v>0.08910891089</v>
      </c>
      <c r="AB14" s="37">
        <f t="shared" si="8"/>
        <v>0.003674594264</v>
      </c>
      <c r="AC14" s="3"/>
      <c r="AD14" s="43" t="s">
        <v>50</v>
      </c>
      <c r="AE14" s="44">
        <f t="shared" si="9"/>
        <v>0</v>
      </c>
      <c r="AF14" s="44">
        <v>0.0168</v>
      </c>
      <c r="AG14" s="44">
        <f t="shared" si="10"/>
        <v>0.0168</v>
      </c>
      <c r="AH14" s="45" t="s">
        <v>52</v>
      </c>
      <c r="AI14" s="45">
        <v>11.0</v>
      </c>
      <c r="AJ14" s="45" t="s">
        <v>52</v>
      </c>
      <c r="AK14" s="45">
        <v>0.0</v>
      </c>
      <c r="AL14" s="64">
        <f>COUNTIF(Dataset!E:E,AD14)</f>
        <v>0</v>
      </c>
      <c r="AM14" s="47"/>
      <c r="AN14" s="63" t="s">
        <v>31</v>
      </c>
      <c r="AO14" s="9">
        <f>AU3/AU1</f>
        <v>0.2821782178</v>
      </c>
      <c r="AP14" s="65"/>
      <c r="AQ14" s="65"/>
      <c r="AR14" s="66"/>
      <c r="AS14" s="6"/>
      <c r="AT14" s="50" t="s">
        <v>50</v>
      </c>
      <c r="AU14" s="51">
        <v>2.0</v>
      </c>
    </row>
    <row r="15">
      <c r="A15" s="3"/>
      <c r="B15" s="3"/>
      <c r="C15" s="3"/>
      <c r="D15" s="36" t="str">
        <f>IFERROR(__xludf.DUMMYFUNCTION("""COMPUTED_VALUE"""),"PA")</f>
        <v>PA</v>
      </c>
      <c r="E15" s="3">
        <f>COUNTIF(auto_filtered!L:L,D15)</f>
        <v>1</v>
      </c>
      <c r="F15" s="37">
        <f t="shared" si="1"/>
        <v>0.004524886878</v>
      </c>
      <c r="G15" s="59"/>
      <c r="H15" s="3"/>
      <c r="I15" s="3"/>
      <c r="J15" s="6"/>
      <c r="K15" s="3"/>
      <c r="L15" s="6"/>
      <c r="M15" s="3"/>
      <c r="N15" s="39"/>
      <c r="O15" s="39"/>
      <c r="P15" s="40"/>
      <c r="Q15" s="39"/>
      <c r="R15" s="40"/>
      <c r="S15" s="3"/>
      <c r="T15" s="3"/>
      <c r="U15" s="3"/>
      <c r="V15" s="3"/>
      <c r="W15" s="3"/>
      <c r="X15" s="60" t="str">
        <f>IFERROR(__xludf.DUMMYFUNCTION("""COMPUTED_VALUE"""),"Variable replacer")</f>
        <v>Variable replacer</v>
      </c>
      <c r="Y15" s="67">
        <f>COUNTIF(Dataset!E:E,X15)</f>
        <v>4</v>
      </c>
      <c r="Z15" s="68">
        <f t="shared" si="7"/>
        <v>0.0206185567</v>
      </c>
      <c r="AA15" s="55">
        <f>AO10</f>
        <v>0.0396039604</v>
      </c>
      <c r="AB15" s="57">
        <f>AA15-Z15</f>
        <v>0.0189854037</v>
      </c>
      <c r="AC15" s="3"/>
      <c r="AD15" s="69" t="s">
        <v>0</v>
      </c>
      <c r="AE15" s="70">
        <f t="shared" ref="AE15:AF15" si="13">SUM(AE3:AE14)</f>
        <v>1</v>
      </c>
      <c r="AF15" s="70">
        <f t="shared" si="13"/>
        <v>0.9999</v>
      </c>
      <c r="AG15" s="71">
        <f t="shared" si="10"/>
        <v>0.0001</v>
      </c>
      <c r="AH15" s="72"/>
      <c r="AI15" s="72"/>
      <c r="AJ15" s="73"/>
      <c r="AK15" s="72">
        <f t="shared" ref="AK15:AL15" si="14">SUM(AK3:AK14)</f>
        <v>120</v>
      </c>
      <c r="AL15" s="74">
        <f t="shared" si="14"/>
        <v>84</v>
      </c>
      <c r="AM15" s="47"/>
      <c r="AN15" s="75" t="s">
        <v>35</v>
      </c>
      <c r="AO15" s="76">
        <f>AU5/AU1</f>
        <v>0.1237623762</v>
      </c>
      <c r="AP15" s="77"/>
      <c r="AQ15" s="77"/>
      <c r="AR15" s="78"/>
      <c r="AS15" s="6"/>
      <c r="AT15" s="50" t="s">
        <v>41</v>
      </c>
      <c r="AU15" s="51">
        <v>2.0</v>
      </c>
    </row>
    <row r="16">
      <c r="A16" s="3"/>
      <c r="B16" s="3"/>
      <c r="C16" s="3"/>
      <c r="D16" s="36" t="str">
        <f>IFERROR(__xludf.DUMMYFUNCTION("""COMPUTED_VALUE"""),"PR not merged")</f>
        <v>PR not merged</v>
      </c>
      <c r="E16" s="3">
        <f>COUNTIF(auto_filtered!L:L,D16)</f>
        <v>1</v>
      </c>
      <c r="F16" s="37">
        <f t="shared" si="1"/>
        <v>0.004524886878</v>
      </c>
      <c r="G16" s="3"/>
      <c r="H16" s="2"/>
      <c r="I16" s="2"/>
      <c r="J16" s="2"/>
      <c r="K16" s="2"/>
      <c r="L16" s="6"/>
      <c r="M16" s="3"/>
      <c r="N16" s="39"/>
      <c r="O16" s="39"/>
      <c r="P16" s="40"/>
      <c r="Q16" s="39"/>
      <c r="R16" s="40"/>
      <c r="S16" s="3"/>
      <c r="T16" s="3"/>
      <c r="U16" s="3"/>
      <c r="V16" s="3"/>
      <c r="W16" s="3"/>
      <c r="X16" s="5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79"/>
      <c r="AN16" s="3"/>
      <c r="AO16" s="3"/>
      <c r="AP16" s="3"/>
      <c r="AQ16" s="3"/>
      <c r="AR16" s="80"/>
      <c r="AS16" s="80"/>
      <c r="AT16" s="81"/>
      <c r="AU16" s="82"/>
    </row>
    <row r="17">
      <c r="A17" s="3"/>
      <c r="B17" s="3"/>
      <c r="C17" s="3"/>
      <c r="D17" s="36" t="str">
        <f>IFERROR(__xludf.DUMMYFUNCTION("""COMPUTED_VALUE"""),"PR rejected")</f>
        <v>PR rejected</v>
      </c>
      <c r="E17" s="3">
        <f>COUNTIF(auto_filtered!L:L,D17)</f>
        <v>1</v>
      </c>
      <c r="F17" s="37">
        <f t="shared" si="1"/>
        <v>0.004524886878</v>
      </c>
      <c r="G17" s="3"/>
      <c r="H17" s="3"/>
      <c r="I17" s="3"/>
      <c r="J17" s="6"/>
      <c r="K17" s="3"/>
      <c r="L17" s="6"/>
      <c r="M17" s="3"/>
      <c r="N17" s="39"/>
      <c r="O17" s="39"/>
      <c r="P17" s="40"/>
      <c r="Q17" s="39"/>
      <c r="R17" s="40"/>
      <c r="S17" s="3"/>
      <c r="T17" s="3"/>
      <c r="U17" s="3"/>
      <c r="V17" s="3"/>
      <c r="W17" s="3"/>
      <c r="X17" s="3"/>
      <c r="Y17" s="39"/>
      <c r="Z17" s="6"/>
      <c r="AA17" s="3" t="str">
        <f t="shared" ref="AA17:AA18" si="15">AO16</f>
        <v/>
      </c>
      <c r="AB17" s="6"/>
      <c r="AC17" s="3"/>
      <c r="AD17" s="83"/>
      <c r="AE17" s="83"/>
      <c r="AF17" s="83"/>
      <c r="AG17" s="80"/>
      <c r="AH17" s="83"/>
      <c r="AI17" s="83"/>
      <c r="AJ17" s="83"/>
      <c r="AK17" s="83"/>
      <c r="AL17" s="83"/>
      <c r="AM17" s="79"/>
      <c r="AN17" s="2"/>
      <c r="AO17" s="2"/>
      <c r="AP17" s="2"/>
      <c r="AQ17" s="2"/>
      <c r="AR17" s="80"/>
      <c r="AS17" s="80"/>
      <c r="AT17" s="83"/>
      <c r="AU17" s="83"/>
    </row>
    <row r="18">
      <c r="A18" s="3"/>
      <c r="B18" s="3"/>
      <c r="C18" s="3"/>
      <c r="D18" s="36" t="str">
        <f>IFERROR(__xludf.DUMMYFUNCTION("""COMPUTED_VALUE"""),"Rant")</f>
        <v>Rant</v>
      </c>
      <c r="E18" s="3">
        <f>COUNTIF(auto_filtered!L:L,D18)</f>
        <v>3</v>
      </c>
      <c r="F18" s="37">
        <f t="shared" si="1"/>
        <v>0.01357466063</v>
      </c>
      <c r="G18" s="3"/>
      <c r="H18" s="3"/>
      <c r="I18" s="3"/>
      <c r="J18" s="6"/>
      <c r="K18" s="3"/>
      <c r="L18" s="6"/>
      <c r="M18" s="3"/>
      <c r="N18" s="39"/>
      <c r="O18" s="39"/>
      <c r="P18" s="40"/>
      <c r="Q18" s="39"/>
      <c r="R18" s="40"/>
      <c r="S18" s="3"/>
      <c r="T18" s="3"/>
      <c r="U18" s="3"/>
      <c r="V18" s="3"/>
      <c r="W18" s="3"/>
      <c r="X18" s="3"/>
      <c r="Y18" s="39"/>
      <c r="Z18" s="6"/>
      <c r="AA18" s="3" t="str">
        <f t="shared" si="15"/>
        <v/>
      </c>
      <c r="AB18" s="6"/>
      <c r="AC18" s="3"/>
      <c r="AD18" s="83"/>
      <c r="AE18" s="83"/>
      <c r="AF18" s="83"/>
      <c r="AG18" s="80"/>
      <c r="AH18" s="83"/>
      <c r="AI18" s="83"/>
      <c r="AJ18" s="83"/>
      <c r="AK18" s="83"/>
      <c r="AL18" s="83"/>
      <c r="AM18" s="79"/>
      <c r="AN18" s="3"/>
      <c r="AO18" s="3"/>
      <c r="AP18" s="3"/>
      <c r="AQ18" s="3"/>
      <c r="AR18" s="80"/>
      <c r="AS18" s="80"/>
      <c r="AT18" s="84"/>
      <c r="AU18" s="3"/>
    </row>
    <row r="19">
      <c r="A19" s="3"/>
      <c r="B19" s="3"/>
      <c r="C19" s="3"/>
      <c r="D19" s="36" t="str">
        <f>IFERROR(__xludf.DUMMYFUNCTION("""COMPUTED_VALUE"""),"Refactoring")</f>
        <v>Refactoring</v>
      </c>
      <c r="E19" s="3">
        <f>COUNTIF(auto_filtered!L:L,D19)</f>
        <v>4</v>
      </c>
      <c r="F19" s="37">
        <f t="shared" si="1"/>
        <v>0.01809954751</v>
      </c>
      <c r="G19" s="3"/>
      <c r="M19" s="3"/>
      <c r="N19" s="39"/>
      <c r="O19" s="39"/>
      <c r="P19" s="40"/>
      <c r="Q19" s="3"/>
      <c r="R19" s="40"/>
      <c r="S19" s="3"/>
      <c r="T19" s="3"/>
      <c r="U19" s="3"/>
      <c r="V19" s="3"/>
      <c r="W19" s="3"/>
      <c r="X19" s="3"/>
      <c r="Y19" s="39"/>
      <c r="Z19" s="6"/>
      <c r="AA19" s="3"/>
      <c r="AB19" s="6"/>
      <c r="AC19" s="3"/>
      <c r="AM19" s="79"/>
      <c r="AN19" s="3"/>
      <c r="AO19" s="3"/>
      <c r="AP19" s="3"/>
      <c r="AQ19" s="3"/>
      <c r="AR19" s="80"/>
      <c r="AS19" s="80"/>
      <c r="AT19" s="84"/>
      <c r="AU19" s="3"/>
    </row>
    <row r="20">
      <c r="A20" s="3"/>
      <c r="B20" s="3"/>
      <c r="C20" s="3"/>
      <c r="D20" s="36" t="str">
        <f>IFERROR(__xludf.DUMMYFUNCTION("""COMPUTED_VALUE"""),"Temp issue")</f>
        <v>Temp issue</v>
      </c>
      <c r="E20" s="3">
        <f>COUNTIF(auto_filtered!L:L,D20)</f>
        <v>1</v>
      </c>
      <c r="F20" s="37">
        <f t="shared" si="1"/>
        <v>0.004524886878</v>
      </c>
      <c r="G20" s="3"/>
      <c r="M20" s="3"/>
      <c r="N20" s="39"/>
      <c r="O20" s="39"/>
      <c r="P20" s="40"/>
      <c r="Q20" s="39"/>
      <c r="R20" s="40"/>
      <c r="S20" s="3"/>
      <c r="T20" s="3"/>
      <c r="U20" s="3"/>
      <c r="V20" s="3"/>
      <c r="W20" s="3"/>
      <c r="X20" s="3"/>
      <c r="Y20" s="39"/>
      <c r="Z20" s="6"/>
      <c r="AA20" s="3"/>
      <c r="AB20" s="6"/>
      <c r="AC20" s="3"/>
      <c r="AD20" s="83"/>
      <c r="AE20" s="83"/>
      <c r="AF20" s="83"/>
      <c r="AG20" s="80"/>
      <c r="AH20" s="83"/>
      <c r="AI20" s="83"/>
      <c r="AJ20" s="83"/>
      <c r="AK20" s="83"/>
      <c r="AL20" s="83"/>
      <c r="AM20" s="79"/>
      <c r="AN20" s="3"/>
      <c r="AO20" s="3"/>
      <c r="AP20" s="3"/>
      <c r="AQ20" s="3"/>
      <c r="AR20" s="80"/>
      <c r="AS20" s="80"/>
      <c r="AT20" s="84"/>
      <c r="AU20" s="3"/>
    </row>
    <row r="21">
      <c r="A21" s="3"/>
      <c r="B21" s="3"/>
      <c r="C21" s="3"/>
      <c r="D21" s="60" t="str">
        <f>IFERROR(__xludf.DUMMYFUNCTION("""COMPUTED_VALUE"""),"TOO BIG")</f>
        <v>TOO BIG</v>
      </c>
      <c r="E21" s="61">
        <f>COUNTIF(auto_filtered!L:L,D21)</f>
        <v>1</v>
      </c>
      <c r="F21" s="57">
        <f t="shared" si="1"/>
        <v>0.004524886878</v>
      </c>
      <c r="G21" s="3"/>
      <c r="M21" s="3"/>
      <c r="N21" s="39"/>
      <c r="O21" s="39"/>
      <c r="P21" s="40"/>
      <c r="Q21" s="39"/>
      <c r="R21" s="40"/>
      <c r="S21" s="3"/>
      <c r="T21" s="3"/>
      <c r="U21" s="3"/>
      <c r="V21" s="3"/>
      <c r="W21" s="3"/>
      <c r="X21" s="3"/>
      <c r="Y21" s="39"/>
      <c r="Z21" s="6"/>
      <c r="AA21" s="3"/>
      <c r="AB21" s="6"/>
      <c r="AC21" s="3"/>
      <c r="AD21" s="83"/>
      <c r="AE21" s="83"/>
      <c r="AF21" s="83"/>
      <c r="AG21" s="80"/>
      <c r="AH21" s="83"/>
      <c r="AI21" s="83"/>
      <c r="AJ21" s="83"/>
      <c r="AK21" s="83"/>
      <c r="AL21" s="83"/>
      <c r="AM21" s="79"/>
      <c r="AN21" s="3"/>
      <c r="AO21" s="3"/>
      <c r="AP21" s="3"/>
      <c r="AQ21" s="3"/>
      <c r="AR21" s="80"/>
      <c r="AS21" s="80"/>
      <c r="AT21" s="84"/>
      <c r="AU21" s="3"/>
    </row>
    <row r="22">
      <c r="A22" s="3"/>
      <c r="B22" s="3"/>
      <c r="C22" s="3"/>
      <c r="D22" s="3"/>
      <c r="E22" s="3"/>
      <c r="F22" s="6"/>
      <c r="G22" s="3"/>
      <c r="M22" s="3"/>
      <c r="N22" s="39"/>
      <c r="O22" s="39"/>
      <c r="P22" s="40"/>
      <c r="Q22" s="39"/>
      <c r="R22" s="40"/>
      <c r="S22" s="3"/>
      <c r="T22" s="3"/>
      <c r="U22" s="3"/>
      <c r="V22" s="3"/>
      <c r="W22" s="3"/>
      <c r="X22" s="3"/>
      <c r="Y22" s="39"/>
      <c r="Z22" s="6"/>
      <c r="AA22" s="3"/>
      <c r="AB22" s="6"/>
      <c r="AD22" s="85"/>
      <c r="AE22" s="85"/>
      <c r="AF22" s="58"/>
      <c r="AG22" s="85"/>
      <c r="AM22" s="86"/>
      <c r="AN22" s="85"/>
      <c r="AO22" s="85"/>
      <c r="AP22" s="3"/>
      <c r="AQ22" s="3"/>
      <c r="AR22" s="80"/>
      <c r="AS22" s="80"/>
      <c r="AT22" s="84"/>
      <c r="AU22" s="3"/>
    </row>
    <row r="23">
      <c r="A23" s="3"/>
      <c r="B23" s="3"/>
      <c r="C23" s="3"/>
      <c r="D23" s="3"/>
      <c r="E23" s="3"/>
      <c r="F23" s="6"/>
      <c r="G23" s="3"/>
      <c r="M23" s="3"/>
      <c r="N23" s="39"/>
      <c r="O23" s="39"/>
      <c r="P23" s="40"/>
      <c r="Q23" s="39"/>
      <c r="R23" s="40"/>
      <c r="S23" s="3"/>
      <c r="T23" s="3"/>
      <c r="U23" s="3"/>
      <c r="V23" s="3"/>
      <c r="W23" s="3"/>
      <c r="X23" s="3"/>
      <c r="Y23" s="39"/>
      <c r="Z23" s="6"/>
      <c r="AA23" s="3"/>
      <c r="AB23" s="6"/>
      <c r="AD23" s="85"/>
      <c r="AE23" s="85"/>
      <c r="AF23" s="58"/>
      <c r="AG23" s="85"/>
      <c r="AM23" s="86"/>
      <c r="AN23" s="85"/>
      <c r="AO23" s="85"/>
      <c r="AP23" s="3"/>
      <c r="AQ23" s="3"/>
      <c r="AR23" s="80"/>
      <c r="AS23" s="80"/>
      <c r="AT23" s="84"/>
      <c r="AU23" s="3"/>
    </row>
    <row r="24">
      <c r="A24" s="3"/>
      <c r="B24" s="3"/>
      <c r="C24" s="3"/>
      <c r="D24" s="3"/>
      <c r="E24" s="3"/>
      <c r="F24" s="6"/>
      <c r="G24" s="3"/>
      <c r="M24" s="3"/>
      <c r="N24" s="39"/>
      <c r="O24" s="39"/>
      <c r="P24" s="40"/>
      <c r="Q24" s="39"/>
      <c r="R24" s="40"/>
      <c r="S24" s="3"/>
      <c r="T24" s="3"/>
      <c r="U24" s="3"/>
      <c r="V24" s="3"/>
      <c r="W24" s="3"/>
      <c r="X24" s="3"/>
      <c r="Y24" s="39"/>
      <c r="Z24" s="6"/>
      <c r="AA24" s="3"/>
      <c r="AB24" s="6"/>
      <c r="AD24" s="85"/>
      <c r="AE24" s="85"/>
      <c r="AF24" s="58"/>
      <c r="AG24" s="85"/>
      <c r="AH24" s="58"/>
      <c r="AI24" s="58"/>
      <c r="AJ24" s="58"/>
      <c r="AK24" s="58"/>
      <c r="AM24" s="86"/>
      <c r="AN24" s="85"/>
      <c r="AO24" s="85"/>
      <c r="AP24" s="3"/>
      <c r="AQ24" s="3"/>
      <c r="AR24" s="6"/>
      <c r="AS24" s="6"/>
      <c r="AT24" s="84"/>
      <c r="AU24" s="3"/>
    </row>
    <row r="25">
      <c r="A25" s="3"/>
      <c r="B25" s="3"/>
      <c r="C25" s="3"/>
      <c r="D25" s="3"/>
      <c r="E25" s="3"/>
      <c r="F25" s="6"/>
      <c r="G25" s="3"/>
      <c r="M25" s="3"/>
      <c r="N25" s="39"/>
      <c r="O25" s="39"/>
      <c r="P25" s="40"/>
      <c r="Q25" s="39"/>
      <c r="R25" s="40"/>
      <c r="S25" s="3"/>
      <c r="T25" s="3"/>
      <c r="U25" s="3"/>
      <c r="V25" s="3"/>
      <c r="W25" s="3"/>
      <c r="X25" s="3"/>
      <c r="Y25" s="39"/>
      <c r="Z25" s="6"/>
      <c r="AA25" s="3"/>
      <c r="AB25" s="6"/>
      <c r="AD25" s="85"/>
      <c r="AE25" s="85"/>
      <c r="AF25" s="58"/>
      <c r="AG25" s="85"/>
      <c r="AH25" s="58"/>
      <c r="AI25" s="58"/>
      <c r="AJ25" s="58"/>
      <c r="AK25" s="58"/>
      <c r="AM25" s="86"/>
      <c r="AN25" s="85"/>
      <c r="AO25" s="85"/>
      <c r="AP25" s="3"/>
      <c r="AQ25" s="3"/>
      <c r="AR25" s="6"/>
      <c r="AS25" s="6"/>
      <c r="AT25" s="84"/>
      <c r="AU25" s="3"/>
    </row>
    <row r="26">
      <c r="A26" s="3"/>
      <c r="B26" s="3"/>
      <c r="C26" s="3"/>
      <c r="D26" s="3"/>
      <c r="E26" s="3"/>
      <c r="F26" s="6"/>
      <c r="G26" s="3"/>
      <c r="M26" s="3"/>
      <c r="N26" s="39"/>
      <c r="O26" s="39"/>
      <c r="P26" s="87"/>
      <c r="Q26" s="39"/>
      <c r="R26" s="87"/>
      <c r="S26" s="3"/>
      <c r="T26" s="3"/>
      <c r="U26" s="3"/>
      <c r="V26" s="3"/>
      <c r="W26" s="3"/>
      <c r="X26" s="3"/>
      <c r="Y26" s="39"/>
      <c r="Z26" s="6"/>
      <c r="AA26" s="3"/>
      <c r="AB26" s="6"/>
      <c r="AD26" s="85"/>
      <c r="AE26" s="85"/>
      <c r="AF26" s="58"/>
      <c r="AG26" s="85"/>
      <c r="AH26" s="58"/>
      <c r="AI26" s="58"/>
      <c r="AJ26" s="58"/>
      <c r="AK26" s="58"/>
      <c r="AM26" s="86"/>
      <c r="AN26" s="85"/>
      <c r="AO26" s="85"/>
      <c r="AP26" s="3"/>
      <c r="AQ26" s="3"/>
      <c r="AR26" s="6"/>
      <c r="AS26" s="6"/>
      <c r="AT26" s="88"/>
    </row>
    <row r="27">
      <c r="A27" s="3"/>
      <c r="B27" s="3"/>
      <c r="C27" s="3"/>
      <c r="D27" s="3"/>
      <c r="E27" s="3"/>
      <c r="F27" s="6"/>
      <c r="G27" s="3"/>
      <c r="M27" s="3"/>
      <c r="N27" s="39"/>
      <c r="O27" s="39"/>
      <c r="P27" s="87"/>
      <c r="Q27" s="39"/>
      <c r="R27" s="87"/>
      <c r="S27" s="3"/>
      <c r="T27" s="3"/>
      <c r="U27" s="3"/>
      <c r="V27" s="3"/>
      <c r="W27" s="3"/>
      <c r="X27" s="3"/>
      <c r="Y27" s="39"/>
      <c r="Z27" s="6"/>
      <c r="AA27" s="3"/>
      <c r="AB27" s="6"/>
      <c r="AD27" s="85"/>
      <c r="AE27" s="85"/>
      <c r="AF27" s="58"/>
      <c r="AG27" s="85"/>
      <c r="AH27" s="58"/>
      <c r="AI27" s="58"/>
      <c r="AJ27" s="58"/>
      <c r="AK27" s="58"/>
      <c r="AM27" s="86"/>
      <c r="AN27" s="85"/>
      <c r="AO27" s="85"/>
      <c r="AP27" s="3"/>
      <c r="AQ27" s="3"/>
      <c r="AR27" s="6"/>
      <c r="AS27" s="6"/>
      <c r="AT27" s="88"/>
    </row>
    <row r="28">
      <c r="A28" s="3"/>
      <c r="B28" s="3"/>
      <c r="C28" s="3"/>
      <c r="D28" s="3"/>
      <c r="E28" s="3"/>
      <c r="F28" s="6"/>
      <c r="G28" s="3"/>
      <c r="M28" s="3"/>
      <c r="N28" s="39"/>
      <c r="O28" s="39"/>
      <c r="P28" s="87"/>
      <c r="Q28" s="39"/>
      <c r="R28" s="87"/>
      <c r="S28" s="3"/>
      <c r="T28" s="3"/>
      <c r="U28" s="3"/>
      <c r="V28" s="3"/>
      <c r="W28" s="3"/>
      <c r="X28" s="3"/>
      <c r="Y28" s="39"/>
      <c r="Z28" s="6"/>
      <c r="AA28" s="3"/>
      <c r="AB28" s="6"/>
      <c r="AD28" s="85"/>
      <c r="AE28" s="85"/>
      <c r="AF28" s="58"/>
      <c r="AG28" s="85"/>
      <c r="AH28" s="58"/>
      <c r="AI28" s="58"/>
      <c r="AJ28" s="58"/>
      <c r="AK28" s="58"/>
      <c r="AM28" s="86"/>
      <c r="AN28" s="85"/>
      <c r="AO28" s="85"/>
      <c r="AP28" s="3"/>
      <c r="AQ28" s="3"/>
      <c r="AR28" s="6"/>
      <c r="AS28" s="6"/>
      <c r="AT28" s="88"/>
    </row>
    <row r="29">
      <c r="A29" s="3"/>
      <c r="B29" s="3"/>
      <c r="C29" s="3"/>
      <c r="D29" s="3"/>
      <c r="E29" s="3"/>
      <c r="F29" s="6"/>
      <c r="G29" s="3"/>
      <c r="M29" s="3"/>
      <c r="N29" s="39"/>
      <c r="O29" s="39"/>
      <c r="P29" s="87"/>
      <c r="Q29" s="39"/>
      <c r="R29" s="87"/>
      <c r="S29" s="3"/>
      <c r="T29" s="3"/>
      <c r="U29" s="3"/>
      <c r="V29" s="3"/>
      <c r="W29" s="3"/>
      <c r="X29" s="3"/>
      <c r="Y29" s="39"/>
      <c r="Z29" s="6"/>
      <c r="AA29" s="3"/>
      <c r="AB29" s="6"/>
      <c r="AD29" s="85"/>
      <c r="AE29" s="85"/>
      <c r="AF29" s="58"/>
      <c r="AG29" s="85"/>
      <c r="AH29" s="58"/>
      <c r="AI29" s="58"/>
      <c r="AJ29" s="58"/>
      <c r="AK29" s="58"/>
      <c r="AM29" s="86"/>
      <c r="AN29" s="85"/>
      <c r="AO29" s="85"/>
      <c r="AP29" s="3"/>
      <c r="AQ29" s="3"/>
      <c r="AR29" s="6"/>
      <c r="AS29" s="6"/>
      <c r="AT29" s="88"/>
    </row>
    <row r="30">
      <c r="A30" s="3"/>
      <c r="B30" s="3"/>
      <c r="C30" s="3"/>
      <c r="D30" s="3"/>
      <c r="E30" s="3"/>
      <c r="F30" s="6"/>
      <c r="G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9"/>
      <c r="Z30" s="6"/>
      <c r="AA30" s="3"/>
      <c r="AB30" s="6"/>
      <c r="AD30" s="85"/>
      <c r="AE30" s="85"/>
      <c r="AF30" s="58"/>
      <c r="AG30" s="85"/>
      <c r="AM30" s="86"/>
      <c r="AN30" s="85"/>
      <c r="AO30" s="85"/>
      <c r="AR30" s="6"/>
      <c r="AS30" s="6"/>
      <c r="AT30" s="88"/>
    </row>
    <row r="31">
      <c r="A31" s="3"/>
      <c r="B31" s="3"/>
      <c r="C31" s="3"/>
      <c r="D31" s="3"/>
      <c r="E31" s="3"/>
      <c r="F31" s="6"/>
      <c r="G31" s="3"/>
      <c r="H31" s="3"/>
      <c r="I31" s="3"/>
      <c r="J31" s="6"/>
      <c r="K31" s="3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9"/>
      <c r="Z31" s="6"/>
      <c r="AA31" s="3"/>
      <c r="AB31" s="6"/>
      <c r="AD31" s="85"/>
      <c r="AE31" s="85"/>
      <c r="AF31" s="58"/>
      <c r="AG31" s="85"/>
      <c r="AM31" s="86"/>
      <c r="AN31" s="85"/>
      <c r="AO31" s="85"/>
      <c r="AR31" s="6"/>
      <c r="AS31" s="6"/>
      <c r="AT31" s="3"/>
      <c r="AU31" s="3"/>
    </row>
    <row r="32">
      <c r="A32" s="3"/>
      <c r="B32" s="3"/>
      <c r="C32" s="3"/>
      <c r="D32" s="3"/>
      <c r="E32" s="3"/>
      <c r="F32" s="6"/>
      <c r="G32" s="3"/>
      <c r="H32" s="3"/>
      <c r="I32" s="3"/>
      <c r="J32" s="6"/>
      <c r="K32" s="3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9"/>
      <c r="Z32" s="6"/>
      <c r="AA32" s="3"/>
      <c r="AB32" s="6"/>
      <c r="AD32" s="85"/>
      <c r="AE32" s="85"/>
      <c r="AF32" s="58"/>
      <c r="AG32" s="85"/>
      <c r="AM32" s="86"/>
      <c r="AN32" s="85"/>
      <c r="AO32" s="85"/>
      <c r="AR32" s="6"/>
      <c r="AS32" s="6"/>
      <c r="AT32" s="3"/>
      <c r="AU32" s="3"/>
    </row>
    <row r="33">
      <c r="A33" s="3"/>
      <c r="B33" s="3"/>
      <c r="C33" s="3"/>
      <c r="D33" s="3"/>
      <c r="E33" s="3"/>
      <c r="F33" s="6"/>
      <c r="G33" s="3"/>
      <c r="H33" s="3"/>
      <c r="I33" s="3"/>
      <c r="J33" s="6"/>
      <c r="K33" s="3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6"/>
      <c r="AA33" s="3"/>
      <c r="AB33" s="6"/>
      <c r="AD33" s="85"/>
      <c r="AE33" s="85"/>
      <c r="AF33" s="58"/>
      <c r="AG33" s="85"/>
      <c r="AM33" s="86"/>
      <c r="AN33" s="85"/>
      <c r="AO33" s="58"/>
      <c r="AR33" s="6"/>
      <c r="AS33" s="6"/>
      <c r="AT33" s="3"/>
      <c r="AU33" s="3"/>
    </row>
    <row r="34">
      <c r="A34" s="3"/>
      <c r="B34" s="3"/>
      <c r="C34" s="3"/>
      <c r="D34" s="3"/>
      <c r="E34" s="3"/>
      <c r="F34" s="6"/>
      <c r="G34" s="3"/>
      <c r="H34" s="3"/>
      <c r="I34" s="3"/>
      <c r="J34" s="6"/>
      <c r="K34" s="3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6"/>
      <c r="AA34" s="3"/>
      <c r="AB34" s="6"/>
      <c r="AC34" s="3"/>
      <c r="AD34" s="3"/>
      <c r="AE34" s="3"/>
      <c r="AF34" s="3"/>
      <c r="AG34" s="6"/>
      <c r="AH34" s="3"/>
      <c r="AI34" s="3"/>
      <c r="AJ34" s="3"/>
      <c r="AK34" s="3"/>
      <c r="AL34" s="3"/>
      <c r="AM34" s="7"/>
      <c r="AR34" s="6"/>
      <c r="AS34" s="6"/>
      <c r="AT34" s="3"/>
      <c r="AU34" s="3"/>
    </row>
    <row r="35">
      <c r="A35" s="3"/>
      <c r="B35" s="3"/>
      <c r="C35" s="3"/>
      <c r="D35" s="3"/>
      <c r="E35" s="3"/>
      <c r="F35" s="6"/>
      <c r="G35" s="3"/>
      <c r="H35" s="3"/>
      <c r="I35" s="3"/>
      <c r="J35" s="6"/>
      <c r="K35" s="3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6"/>
      <c r="AA35" s="3"/>
      <c r="AB35" s="6"/>
      <c r="AC35" s="3"/>
      <c r="AD35" s="3"/>
      <c r="AE35" s="3"/>
      <c r="AF35" s="3"/>
      <c r="AG35" s="6"/>
      <c r="AH35" s="3"/>
      <c r="AI35" s="3"/>
      <c r="AJ35" s="3"/>
      <c r="AK35" s="3"/>
      <c r="AL35" s="3"/>
      <c r="AM35" s="7"/>
      <c r="AN35" s="3"/>
      <c r="AO35" s="3"/>
      <c r="AP35" s="3"/>
      <c r="AQ35" s="3"/>
      <c r="AR35" s="6"/>
      <c r="AS35" s="6"/>
      <c r="AT35" s="3"/>
      <c r="AU35" s="3"/>
    </row>
    <row r="36">
      <c r="A36" s="3"/>
      <c r="B36" s="3"/>
      <c r="C36" s="3"/>
      <c r="D36" s="3"/>
      <c r="E36" s="3"/>
      <c r="F36" s="6"/>
      <c r="G36" s="3"/>
      <c r="H36" s="3"/>
      <c r="I36" s="3"/>
      <c r="J36" s="6"/>
      <c r="K36" s="3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  <c r="AA36" s="3"/>
      <c r="AB36" s="6"/>
      <c r="AC36" s="3"/>
      <c r="AD36" s="3"/>
      <c r="AE36" s="3"/>
      <c r="AF36" s="3"/>
      <c r="AG36" s="6"/>
      <c r="AH36" s="3"/>
      <c r="AI36" s="3"/>
      <c r="AJ36" s="3"/>
      <c r="AK36" s="3"/>
      <c r="AL36" s="3"/>
      <c r="AM36" s="7"/>
      <c r="AN36" s="3"/>
      <c r="AO36" s="3"/>
      <c r="AP36" s="3"/>
      <c r="AQ36" s="3"/>
      <c r="AR36" s="6"/>
      <c r="AS36" s="6"/>
      <c r="AT36" s="3"/>
      <c r="AU36" s="3"/>
    </row>
    <row r="37">
      <c r="A37" s="3"/>
      <c r="B37" s="3"/>
      <c r="C37" s="3"/>
      <c r="D37" s="3"/>
      <c r="E37" s="3"/>
      <c r="F37" s="6"/>
      <c r="G37" s="3"/>
      <c r="H37" s="3"/>
      <c r="I37" s="3"/>
      <c r="J37" s="6"/>
      <c r="K37" s="3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  <c r="AA37" s="3"/>
      <c r="AB37" s="6"/>
      <c r="AC37" s="3"/>
      <c r="AD37" s="3"/>
      <c r="AE37" s="3"/>
      <c r="AF37" s="3"/>
      <c r="AG37" s="6"/>
      <c r="AH37" s="3"/>
      <c r="AI37" s="3"/>
      <c r="AJ37" s="3"/>
      <c r="AK37" s="3"/>
      <c r="AL37" s="3"/>
      <c r="AM37" s="7"/>
      <c r="AN37" s="3"/>
      <c r="AO37" s="3"/>
      <c r="AP37" s="3"/>
      <c r="AQ37" s="3"/>
      <c r="AR37" s="6"/>
      <c r="AS37" s="6"/>
      <c r="AT37" s="3"/>
      <c r="AU37" s="3"/>
    </row>
    <row r="38">
      <c r="A38" s="3"/>
      <c r="B38" s="3"/>
      <c r="C38" s="3"/>
      <c r="D38" s="3"/>
      <c r="E38" s="3"/>
      <c r="F38" s="6"/>
      <c r="G38" s="3"/>
      <c r="H38" s="3"/>
      <c r="I38" s="3"/>
      <c r="J38" s="6"/>
      <c r="K38" s="3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6"/>
      <c r="AA38" s="3"/>
      <c r="AB38" s="6"/>
      <c r="AC38" s="3"/>
      <c r="AD38" s="3"/>
      <c r="AE38" s="3"/>
      <c r="AF38" s="3"/>
      <c r="AG38" s="6"/>
      <c r="AH38" s="3"/>
      <c r="AI38" s="3"/>
      <c r="AJ38" s="3"/>
      <c r="AK38" s="3"/>
      <c r="AL38" s="3"/>
      <c r="AM38" s="7"/>
      <c r="AN38" s="3"/>
      <c r="AO38" s="3"/>
      <c r="AP38" s="3"/>
      <c r="AQ38" s="3"/>
      <c r="AR38" s="6"/>
      <c r="AS38" s="6"/>
      <c r="AT38" s="3"/>
      <c r="AU38" s="3"/>
    </row>
    <row r="39">
      <c r="A39" s="3"/>
      <c r="B39" s="3"/>
      <c r="C39" s="3"/>
      <c r="D39" s="3"/>
      <c r="E39" s="3"/>
      <c r="F39" s="6"/>
      <c r="G39" s="3"/>
      <c r="H39" s="3"/>
      <c r="I39" s="3"/>
      <c r="J39" s="6"/>
      <c r="K39" s="3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6"/>
      <c r="AA39" s="3"/>
      <c r="AB39" s="6"/>
      <c r="AC39" s="3"/>
      <c r="AD39" s="3"/>
      <c r="AE39" s="3"/>
      <c r="AF39" s="3"/>
      <c r="AG39" s="6"/>
      <c r="AH39" s="3"/>
      <c r="AI39" s="3"/>
      <c r="AJ39" s="3"/>
      <c r="AK39" s="3"/>
      <c r="AL39" s="3"/>
      <c r="AM39" s="7"/>
      <c r="AN39" s="3"/>
      <c r="AO39" s="3"/>
      <c r="AP39" s="3"/>
      <c r="AQ39" s="3"/>
      <c r="AR39" s="6"/>
      <c r="AS39" s="6"/>
      <c r="AT39" s="3"/>
      <c r="AU39" s="3"/>
    </row>
    <row r="40">
      <c r="A40" s="3"/>
      <c r="B40" s="3"/>
      <c r="C40" s="3"/>
      <c r="D40" s="3"/>
      <c r="E40" s="3"/>
      <c r="F40" s="6"/>
      <c r="G40" s="3"/>
      <c r="H40" s="3"/>
      <c r="I40" s="3"/>
      <c r="J40" s="6"/>
      <c r="K40" s="3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6"/>
      <c r="AA40" s="3"/>
      <c r="AB40" s="6"/>
      <c r="AC40" s="3"/>
      <c r="AD40" s="3"/>
      <c r="AE40" s="3"/>
      <c r="AF40" s="3"/>
      <c r="AG40" s="6"/>
      <c r="AH40" s="3"/>
      <c r="AI40" s="3"/>
      <c r="AJ40" s="3"/>
      <c r="AK40" s="3"/>
      <c r="AL40" s="3"/>
      <c r="AM40" s="7"/>
      <c r="AN40" s="3"/>
      <c r="AO40" s="3"/>
      <c r="AP40" s="3"/>
      <c r="AQ40" s="3"/>
      <c r="AR40" s="6"/>
      <c r="AS40" s="6"/>
      <c r="AT40" s="3"/>
      <c r="AU40" s="3"/>
    </row>
    <row r="41">
      <c r="A41" s="3"/>
      <c r="B41" s="3"/>
      <c r="C41" s="3"/>
      <c r="D41" s="3"/>
      <c r="E41" s="3"/>
      <c r="F41" s="6"/>
      <c r="G41" s="3"/>
      <c r="H41" s="3"/>
      <c r="I41" s="3"/>
      <c r="J41" s="6"/>
      <c r="K41" s="3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  <c r="AA41" s="3"/>
      <c r="AB41" s="6"/>
      <c r="AC41" s="3"/>
      <c r="AD41" s="3"/>
      <c r="AE41" s="3"/>
      <c r="AF41" s="3"/>
      <c r="AG41" s="6"/>
      <c r="AH41" s="3"/>
      <c r="AI41" s="3"/>
      <c r="AJ41" s="3"/>
      <c r="AK41" s="3"/>
      <c r="AL41" s="3"/>
      <c r="AM41" s="7"/>
      <c r="AN41" s="3"/>
      <c r="AO41" s="3"/>
      <c r="AP41" s="3"/>
      <c r="AQ41" s="3"/>
      <c r="AR41" s="6"/>
      <c r="AS41" s="6"/>
      <c r="AT41" s="3"/>
      <c r="AU41" s="3"/>
    </row>
    <row r="42">
      <c r="A42" s="3"/>
      <c r="B42" s="3"/>
      <c r="C42" s="3"/>
      <c r="D42" s="3"/>
      <c r="E42" s="3"/>
      <c r="F42" s="6"/>
      <c r="G42" s="3"/>
      <c r="H42" s="3"/>
      <c r="I42" s="3"/>
      <c r="J42" s="6"/>
      <c r="K42" s="3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6"/>
      <c r="AA42" s="3"/>
      <c r="AB42" s="6"/>
      <c r="AC42" s="3"/>
      <c r="AD42" s="3"/>
      <c r="AE42" s="3"/>
      <c r="AF42" s="3"/>
      <c r="AG42" s="6"/>
      <c r="AH42" s="3"/>
      <c r="AI42" s="3"/>
      <c r="AJ42" s="3"/>
      <c r="AK42" s="3"/>
      <c r="AL42" s="3"/>
      <c r="AM42" s="7"/>
      <c r="AN42" s="3"/>
      <c r="AO42" s="3"/>
      <c r="AP42" s="3"/>
      <c r="AQ42" s="3"/>
      <c r="AR42" s="6"/>
      <c r="AS42" s="6"/>
      <c r="AT42" s="3"/>
      <c r="AU42" s="3"/>
    </row>
    <row r="43">
      <c r="A43" s="3"/>
      <c r="B43" s="3"/>
      <c r="C43" s="3"/>
      <c r="D43" s="3"/>
      <c r="E43" s="3"/>
      <c r="F43" s="6"/>
      <c r="G43" s="3"/>
      <c r="H43" s="3"/>
      <c r="I43" s="3"/>
      <c r="J43" s="6"/>
      <c r="K43" s="3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6"/>
      <c r="AA43" s="3"/>
      <c r="AB43" s="6"/>
      <c r="AC43" s="3"/>
      <c r="AD43" s="3"/>
      <c r="AE43" s="3"/>
      <c r="AF43" s="3"/>
      <c r="AG43" s="6"/>
      <c r="AH43" s="3"/>
      <c r="AI43" s="3"/>
      <c r="AJ43" s="3"/>
      <c r="AK43" s="3"/>
      <c r="AL43" s="3"/>
      <c r="AM43" s="7"/>
      <c r="AN43" s="3"/>
      <c r="AO43" s="3"/>
      <c r="AP43" s="3"/>
      <c r="AQ43" s="3"/>
      <c r="AR43" s="6"/>
      <c r="AS43" s="6"/>
      <c r="AT43" s="3"/>
      <c r="AU43" s="3"/>
    </row>
    <row r="44">
      <c r="A44" s="3"/>
      <c r="B44" s="3"/>
      <c r="C44" s="3"/>
      <c r="D44" s="3"/>
      <c r="E44" s="3"/>
      <c r="F44" s="6"/>
      <c r="G44" s="3"/>
      <c r="H44" s="3"/>
      <c r="I44" s="3"/>
      <c r="J44" s="6"/>
      <c r="K44" s="3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  <c r="AA44" s="3"/>
      <c r="AB44" s="6"/>
      <c r="AC44" s="3"/>
      <c r="AD44" s="3"/>
      <c r="AE44" s="3"/>
      <c r="AF44" s="3"/>
      <c r="AG44" s="6"/>
      <c r="AH44" s="3"/>
      <c r="AI44" s="3"/>
      <c r="AJ44" s="3"/>
      <c r="AK44" s="3"/>
      <c r="AL44" s="3"/>
      <c r="AM44" s="7"/>
      <c r="AN44" s="3"/>
      <c r="AO44" s="3"/>
      <c r="AP44" s="3"/>
      <c r="AQ44" s="3"/>
      <c r="AR44" s="6"/>
      <c r="AS44" s="6"/>
      <c r="AT44" s="3"/>
      <c r="AU44" s="3"/>
    </row>
    <row r="45">
      <c r="A45" s="3"/>
      <c r="B45" s="3"/>
      <c r="C45" s="3"/>
      <c r="D45" s="3"/>
      <c r="E45" s="3"/>
      <c r="F45" s="6"/>
      <c r="G45" s="3"/>
      <c r="H45" s="3"/>
      <c r="I45" s="3"/>
      <c r="J45" s="6"/>
      <c r="K45" s="3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  <c r="AA45" s="3"/>
      <c r="AB45" s="6"/>
      <c r="AC45" s="3"/>
      <c r="AD45" s="3"/>
      <c r="AE45" s="3"/>
      <c r="AF45" s="3"/>
      <c r="AG45" s="6"/>
      <c r="AH45" s="3"/>
      <c r="AI45" s="3"/>
      <c r="AJ45" s="3"/>
      <c r="AK45" s="3"/>
      <c r="AL45" s="3"/>
      <c r="AM45" s="7"/>
      <c r="AN45" s="3"/>
      <c r="AO45" s="3"/>
      <c r="AP45" s="3"/>
      <c r="AQ45" s="3"/>
      <c r="AR45" s="6"/>
      <c r="AS45" s="6"/>
      <c r="AT45" s="3"/>
      <c r="AU45" s="3"/>
    </row>
    <row r="46">
      <c r="A46" s="3"/>
      <c r="B46" s="3"/>
      <c r="C46" s="3"/>
      <c r="D46" s="3"/>
      <c r="E46" s="3"/>
      <c r="F46" s="6"/>
      <c r="G46" s="3"/>
      <c r="H46" s="3"/>
      <c r="I46" s="3"/>
      <c r="J46" s="6"/>
      <c r="K46" s="3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  <c r="AA46" s="3"/>
      <c r="AB46" s="6"/>
      <c r="AC46" s="3"/>
      <c r="AD46" s="3"/>
      <c r="AE46" s="3"/>
      <c r="AF46" s="3"/>
      <c r="AG46" s="6"/>
      <c r="AH46" s="3"/>
      <c r="AI46" s="3"/>
      <c r="AJ46" s="3"/>
      <c r="AK46" s="3"/>
      <c r="AL46" s="3"/>
      <c r="AM46" s="7"/>
      <c r="AN46" s="3"/>
      <c r="AO46" s="3"/>
      <c r="AP46" s="3"/>
      <c r="AQ46" s="3"/>
      <c r="AR46" s="6"/>
      <c r="AS46" s="6"/>
      <c r="AT46" s="3"/>
      <c r="AU46" s="3"/>
    </row>
    <row r="47">
      <c r="A47" s="3"/>
      <c r="B47" s="3"/>
      <c r="C47" s="3"/>
      <c r="D47" s="3"/>
      <c r="E47" s="3"/>
      <c r="F47" s="6"/>
      <c r="G47" s="3"/>
      <c r="H47" s="3"/>
      <c r="I47" s="3"/>
      <c r="J47" s="6"/>
      <c r="K47" s="3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6"/>
      <c r="AA47" s="3"/>
      <c r="AB47" s="6"/>
      <c r="AC47" s="3"/>
      <c r="AD47" s="3"/>
      <c r="AE47" s="3"/>
      <c r="AF47" s="3"/>
      <c r="AG47" s="6"/>
      <c r="AH47" s="3"/>
      <c r="AI47" s="3"/>
      <c r="AJ47" s="3"/>
      <c r="AK47" s="3"/>
      <c r="AL47" s="3"/>
      <c r="AM47" s="7"/>
      <c r="AN47" s="3"/>
      <c r="AO47" s="3"/>
      <c r="AP47" s="3"/>
      <c r="AQ47" s="3"/>
      <c r="AR47" s="6"/>
      <c r="AS47" s="6"/>
      <c r="AT47" s="3"/>
      <c r="AU47" s="3"/>
    </row>
    <row r="48">
      <c r="A48" s="3"/>
      <c r="B48" s="3"/>
      <c r="C48" s="3"/>
      <c r="D48" s="3"/>
      <c r="E48" s="3"/>
      <c r="F48" s="6"/>
      <c r="G48" s="3"/>
      <c r="H48" s="3"/>
      <c r="I48" s="3"/>
      <c r="J48" s="6"/>
      <c r="K48" s="3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6"/>
      <c r="AA48" s="3"/>
      <c r="AB48" s="6"/>
      <c r="AC48" s="3"/>
      <c r="AD48" s="3"/>
      <c r="AE48" s="3"/>
      <c r="AF48" s="3"/>
      <c r="AG48" s="6"/>
      <c r="AH48" s="3"/>
      <c r="AI48" s="3"/>
      <c r="AJ48" s="3"/>
      <c r="AK48" s="3"/>
      <c r="AL48" s="3"/>
      <c r="AM48" s="7"/>
      <c r="AN48" s="3"/>
      <c r="AO48" s="3"/>
      <c r="AP48" s="3"/>
      <c r="AQ48" s="3"/>
      <c r="AR48" s="6"/>
      <c r="AS48" s="6"/>
      <c r="AT48" s="3"/>
      <c r="AU48" s="3"/>
    </row>
    <row r="49">
      <c r="A49" s="3"/>
      <c r="B49" s="3"/>
      <c r="C49" s="3"/>
      <c r="D49" s="3"/>
      <c r="E49" s="3"/>
      <c r="F49" s="6"/>
      <c r="G49" s="3"/>
      <c r="H49" s="3"/>
      <c r="I49" s="3"/>
      <c r="J49" s="6"/>
      <c r="K49" s="3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"/>
      <c r="AB49" s="6"/>
      <c r="AC49" s="3"/>
      <c r="AD49" s="3"/>
      <c r="AE49" s="3"/>
      <c r="AF49" s="3"/>
      <c r="AG49" s="6"/>
      <c r="AH49" s="3"/>
      <c r="AI49" s="3"/>
      <c r="AJ49" s="3"/>
      <c r="AK49" s="3"/>
      <c r="AL49" s="3"/>
      <c r="AM49" s="7"/>
      <c r="AN49" s="3"/>
      <c r="AO49" s="3"/>
      <c r="AP49" s="3"/>
      <c r="AQ49" s="3"/>
      <c r="AR49" s="6"/>
      <c r="AS49" s="6"/>
      <c r="AT49" s="3"/>
      <c r="AU49" s="3"/>
    </row>
    <row r="50">
      <c r="A50" s="3"/>
      <c r="B50" s="3"/>
      <c r="C50" s="3"/>
      <c r="D50" s="3"/>
      <c r="E50" s="3"/>
      <c r="F50" s="6"/>
      <c r="G50" s="3"/>
      <c r="H50" s="3"/>
      <c r="I50" s="3"/>
      <c r="J50" s="6"/>
      <c r="K50" s="3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  <c r="AA50" s="3"/>
      <c r="AB50" s="6"/>
      <c r="AC50" s="3"/>
      <c r="AD50" s="3"/>
      <c r="AE50" s="3"/>
      <c r="AF50" s="3"/>
      <c r="AG50" s="6"/>
      <c r="AH50" s="3"/>
      <c r="AI50" s="3"/>
      <c r="AJ50" s="3"/>
      <c r="AK50" s="3"/>
      <c r="AL50" s="3"/>
      <c r="AM50" s="7"/>
      <c r="AN50" s="3"/>
      <c r="AO50" s="3"/>
      <c r="AP50" s="3"/>
      <c r="AQ50" s="3"/>
      <c r="AR50" s="6"/>
      <c r="AS50" s="6"/>
      <c r="AT50" s="3"/>
      <c r="AU50" s="3"/>
    </row>
    <row r="51">
      <c r="A51" s="3"/>
      <c r="B51" s="3"/>
      <c r="C51" s="3"/>
      <c r="D51" s="3"/>
      <c r="E51" s="3"/>
      <c r="F51" s="6"/>
      <c r="G51" s="3"/>
      <c r="H51" s="3"/>
      <c r="I51" s="3"/>
      <c r="J51" s="6"/>
      <c r="K51" s="3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6"/>
      <c r="AA51" s="3"/>
      <c r="AB51" s="6"/>
      <c r="AC51" s="3"/>
      <c r="AD51" s="3"/>
      <c r="AE51" s="3"/>
      <c r="AF51" s="3"/>
      <c r="AG51" s="6"/>
      <c r="AH51" s="3"/>
      <c r="AI51" s="3"/>
      <c r="AJ51" s="3"/>
      <c r="AK51" s="3"/>
      <c r="AL51" s="3"/>
      <c r="AM51" s="7"/>
      <c r="AN51" s="3"/>
      <c r="AO51" s="3"/>
      <c r="AP51" s="3"/>
      <c r="AQ51" s="3"/>
      <c r="AR51" s="6"/>
      <c r="AS51" s="6"/>
      <c r="AT51" s="3"/>
      <c r="AU51" s="3"/>
    </row>
    <row r="52">
      <c r="A52" s="3"/>
      <c r="B52" s="3"/>
      <c r="C52" s="3"/>
      <c r="D52" s="3"/>
      <c r="E52" s="3"/>
      <c r="F52" s="6"/>
      <c r="G52" s="3"/>
      <c r="H52" s="3"/>
      <c r="I52" s="3"/>
      <c r="J52" s="6"/>
      <c r="K52" s="3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6"/>
      <c r="AA52" s="3"/>
      <c r="AB52" s="6"/>
      <c r="AC52" s="3"/>
      <c r="AD52" s="3"/>
      <c r="AE52" s="3"/>
      <c r="AF52" s="3"/>
      <c r="AG52" s="6"/>
      <c r="AH52" s="3"/>
      <c r="AI52" s="3"/>
      <c r="AJ52" s="3"/>
      <c r="AK52" s="3"/>
      <c r="AL52" s="3"/>
      <c r="AM52" s="7"/>
      <c r="AN52" s="3"/>
      <c r="AO52" s="3"/>
      <c r="AP52" s="3"/>
      <c r="AQ52" s="3"/>
      <c r="AR52" s="6"/>
      <c r="AS52" s="6"/>
      <c r="AT52" s="3"/>
      <c r="AU52" s="3"/>
    </row>
    <row r="53">
      <c r="A53" s="3"/>
      <c r="B53" s="3"/>
      <c r="C53" s="3"/>
      <c r="D53" s="3"/>
      <c r="E53" s="3"/>
      <c r="F53" s="6"/>
      <c r="G53" s="3"/>
      <c r="H53" s="3"/>
      <c r="I53" s="3"/>
      <c r="J53" s="6"/>
      <c r="K53" s="3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6"/>
      <c r="AA53" s="3"/>
      <c r="AB53" s="6"/>
      <c r="AC53" s="3"/>
      <c r="AD53" s="3"/>
      <c r="AE53" s="3"/>
      <c r="AF53" s="3"/>
      <c r="AG53" s="6"/>
      <c r="AH53" s="3"/>
      <c r="AI53" s="3"/>
      <c r="AJ53" s="3"/>
      <c r="AK53" s="3"/>
      <c r="AL53" s="3"/>
      <c r="AM53" s="7"/>
      <c r="AN53" s="3"/>
      <c r="AO53" s="3"/>
      <c r="AP53" s="3"/>
      <c r="AQ53" s="3"/>
      <c r="AR53" s="6"/>
      <c r="AS53" s="6"/>
      <c r="AT53" s="3"/>
      <c r="AU53" s="3"/>
    </row>
    <row r="54">
      <c r="A54" s="3"/>
      <c r="B54" s="3"/>
      <c r="C54" s="3"/>
      <c r="D54" s="3"/>
      <c r="E54" s="3"/>
      <c r="F54" s="6"/>
      <c r="G54" s="3"/>
      <c r="H54" s="3"/>
      <c r="I54" s="3"/>
      <c r="J54" s="6"/>
      <c r="K54" s="3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6"/>
      <c r="AA54" s="3"/>
      <c r="AB54" s="6"/>
      <c r="AC54" s="3"/>
      <c r="AD54" s="3"/>
      <c r="AE54" s="3"/>
      <c r="AF54" s="3"/>
      <c r="AG54" s="6"/>
      <c r="AH54" s="3"/>
      <c r="AI54" s="3"/>
      <c r="AJ54" s="3"/>
      <c r="AK54" s="3"/>
      <c r="AL54" s="3"/>
      <c r="AM54" s="7"/>
      <c r="AN54" s="3"/>
      <c r="AO54" s="3"/>
      <c r="AP54" s="3"/>
      <c r="AQ54" s="3"/>
      <c r="AR54" s="6"/>
      <c r="AS54" s="6"/>
      <c r="AT54" s="3"/>
      <c r="AU54" s="3"/>
    </row>
    <row r="55">
      <c r="A55" s="3"/>
      <c r="B55" s="3"/>
      <c r="C55" s="3"/>
      <c r="D55" s="3"/>
      <c r="E55" s="3"/>
      <c r="F55" s="6"/>
      <c r="G55" s="3"/>
      <c r="H55" s="3"/>
      <c r="I55" s="3"/>
      <c r="J55" s="6"/>
      <c r="K55" s="3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6"/>
      <c r="AA55" s="3"/>
      <c r="AB55" s="6"/>
      <c r="AC55" s="3"/>
      <c r="AD55" s="3"/>
      <c r="AE55" s="3"/>
      <c r="AF55" s="3"/>
      <c r="AG55" s="6"/>
      <c r="AH55" s="3"/>
      <c r="AI55" s="3"/>
      <c r="AJ55" s="3"/>
      <c r="AK55" s="3"/>
      <c r="AL55" s="3"/>
      <c r="AM55" s="7"/>
      <c r="AN55" s="3"/>
      <c r="AO55" s="3"/>
      <c r="AP55" s="3"/>
      <c r="AQ55" s="3"/>
      <c r="AR55" s="6"/>
      <c r="AS55" s="6"/>
      <c r="AT55" s="3"/>
      <c r="AU55" s="3"/>
    </row>
    <row r="56">
      <c r="A56" s="3"/>
      <c r="B56" s="3"/>
      <c r="C56" s="3"/>
      <c r="D56" s="3"/>
      <c r="E56" s="3"/>
      <c r="F56" s="6"/>
      <c r="G56" s="3"/>
      <c r="H56" s="3"/>
      <c r="I56" s="3"/>
      <c r="J56" s="6"/>
      <c r="K56" s="3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6"/>
      <c r="AA56" s="3"/>
      <c r="AB56" s="6"/>
      <c r="AC56" s="3"/>
      <c r="AD56" s="3"/>
      <c r="AE56" s="3"/>
      <c r="AF56" s="3"/>
      <c r="AG56" s="6"/>
      <c r="AH56" s="3"/>
      <c r="AI56" s="3"/>
      <c r="AJ56" s="3"/>
      <c r="AK56" s="3"/>
      <c r="AL56" s="3"/>
      <c r="AM56" s="7"/>
      <c r="AN56" s="3"/>
      <c r="AO56" s="3"/>
      <c r="AP56" s="3"/>
      <c r="AQ56" s="3"/>
      <c r="AR56" s="6"/>
      <c r="AS56" s="6"/>
      <c r="AT56" s="3"/>
      <c r="AU56" s="3"/>
    </row>
    <row r="57">
      <c r="A57" s="3"/>
      <c r="B57" s="3"/>
      <c r="C57" s="3"/>
      <c r="D57" s="3"/>
      <c r="E57" s="3"/>
      <c r="F57" s="6"/>
      <c r="G57" s="3"/>
      <c r="H57" s="3"/>
      <c r="I57" s="3"/>
      <c r="J57" s="6"/>
      <c r="K57" s="3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6"/>
      <c r="AA57" s="3"/>
      <c r="AB57" s="6"/>
      <c r="AC57" s="3"/>
      <c r="AD57" s="3"/>
      <c r="AE57" s="3"/>
      <c r="AF57" s="3"/>
      <c r="AG57" s="6"/>
      <c r="AH57" s="3"/>
      <c r="AI57" s="3"/>
      <c r="AJ57" s="3"/>
      <c r="AK57" s="3"/>
      <c r="AL57" s="3"/>
      <c r="AM57" s="7"/>
      <c r="AN57" s="3"/>
      <c r="AO57" s="3"/>
      <c r="AP57" s="3"/>
      <c r="AQ57" s="3"/>
      <c r="AR57" s="6"/>
      <c r="AS57" s="6"/>
      <c r="AT57" s="3"/>
      <c r="AU57" s="3"/>
    </row>
    <row r="58">
      <c r="A58" s="3"/>
      <c r="B58" s="3"/>
      <c r="C58" s="3"/>
      <c r="D58" s="3"/>
      <c r="E58" s="3"/>
      <c r="F58" s="6"/>
      <c r="G58" s="3"/>
      <c r="H58" s="3"/>
      <c r="I58" s="3"/>
      <c r="J58" s="6"/>
      <c r="K58" s="3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6"/>
      <c r="AA58" s="3"/>
      <c r="AB58" s="6"/>
      <c r="AC58" s="3"/>
      <c r="AD58" s="3"/>
      <c r="AE58" s="3"/>
      <c r="AF58" s="3"/>
      <c r="AG58" s="6"/>
      <c r="AH58" s="3"/>
      <c r="AI58" s="3"/>
      <c r="AJ58" s="3"/>
      <c r="AK58" s="3"/>
      <c r="AL58" s="3"/>
      <c r="AM58" s="7"/>
      <c r="AN58" s="3"/>
      <c r="AO58" s="3"/>
      <c r="AP58" s="3"/>
      <c r="AQ58" s="3"/>
      <c r="AR58" s="6"/>
      <c r="AS58" s="6"/>
      <c r="AT58" s="3"/>
      <c r="AU58" s="3"/>
    </row>
    <row r="59">
      <c r="A59" s="3"/>
      <c r="B59" s="3"/>
      <c r="C59" s="3"/>
      <c r="D59" s="3"/>
      <c r="E59" s="3"/>
      <c r="F59" s="6"/>
      <c r="G59" s="3"/>
      <c r="H59" s="3"/>
      <c r="I59" s="3"/>
      <c r="J59" s="6"/>
      <c r="K59" s="3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6"/>
      <c r="AA59" s="3"/>
      <c r="AB59" s="6"/>
      <c r="AC59" s="3"/>
      <c r="AD59" s="3"/>
      <c r="AE59" s="3"/>
      <c r="AF59" s="3"/>
      <c r="AG59" s="6"/>
      <c r="AH59" s="3"/>
      <c r="AI59" s="3"/>
      <c r="AJ59" s="3"/>
      <c r="AK59" s="3"/>
      <c r="AL59" s="3"/>
      <c r="AM59" s="7"/>
      <c r="AN59" s="3"/>
      <c r="AO59" s="3"/>
      <c r="AP59" s="3"/>
      <c r="AQ59" s="3"/>
      <c r="AR59" s="6"/>
      <c r="AS59" s="6"/>
      <c r="AT59" s="3"/>
      <c r="AU59" s="3"/>
    </row>
    <row r="60">
      <c r="A60" s="3"/>
      <c r="B60" s="3"/>
      <c r="C60" s="3"/>
      <c r="D60" s="3"/>
      <c r="E60" s="3"/>
      <c r="F60" s="6"/>
      <c r="G60" s="3"/>
      <c r="H60" s="3"/>
      <c r="I60" s="3"/>
      <c r="J60" s="6"/>
      <c r="K60" s="3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6"/>
      <c r="AA60" s="3"/>
      <c r="AB60" s="6"/>
      <c r="AC60" s="3"/>
      <c r="AD60" s="3"/>
      <c r="AE60" s="3"/>
      <c r="AF60" s="3"/>
      <c r="AG60" s="6"/>
      <c r="AH60" s="3"/>
      <c r="AI60" s="3"/>
      <c r="AJ60" s="3"/>
      <c r="AK60" s="3"/>
      <c r="AL60" s="3"/>
      <c r="AM60" s="7"/>
      <c r="AN60" s="3"/>
      <c r="AO60" s="3"/>
      <c r="AP60" s="3"/>
      <c r="AQ60" s="3"/>
      <c r="AR60" s="6"/>
      <c r="AS60" s="6"/>
      <c r="AT60" s="3"/>
      <c r="AU60" s="3"/>
    </row>
    <row r="61">
      <c r="A61" s="3"/>
      <c r="B61" s="3"/>
      <c r="C61" s="3"/>
      <c r="D61" s="3"/>
      <c r="E61" s="3"/>
      <c r="F61" s="6"/>
      <c r="G61" s="3"/>
      <c r="H61" s="3"/>
      <c r="I61" s="3"/>
      <c r="J61" s="6"/>
      <c r="K61" s="3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6"/>
      <c r="AA61" s="3"/>
      <c r="AB61" s="6"/>
      <c r="AC61" s="3"/>
      <c r="AD61" s="3"/>
      <c r="AE61" s="3"/>
      <c r="AF61" s="3"/>
      <c r="AG61" s="6"/>
      <c r="AH61" s="3"/>
      <c r="AI61" s="3"/>
      <c r="AJ61" s="3"/>
      <c r="AK61" s="3"/>
      <c r="AL61" s="3"/>
      <c r="AM61" s="7"/>
      <c r="AN61" s="3"/>
      <c r="AO61" s="3"/>
      <c r="AP61" s="3"/>
      <c r="AQ61" s="3"/>
      <c r="AR61" s="6"/>
      <c r="AS61" s="6"/>
      <c r="AT61" s="3"/>
      <c r="AU61" s="3"/>
    </row>
    <row r="62">
      <c r="A62" s="3"/>
      <c r="B62" s="3"/>
      <c r="C62" s="3"/>
      <c r="D62" s="3"/>
      <c r="E62" s="3"/>
      <c r="F62" s="6"/>
      <c r="G62" s="3"/>
      <c r="H62" s="3"/>
      <c r="I62" s="3"/>
      <c r="J62" s="6"/>
      <c r="K62" s="3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6"/>
      <c r="AA62" s="3"/>
      <c r="AB62" s="6"/>
      <c r="AC62" s="3"/>
      <c r="AD62" s="3"/>
      <c r="AE62" s="3"/>
      <c r="AF62" s="3"/>
      <c r="AG62" s="6"/>
      <c r="AH62" s="3"/>
      <c r="AI62" s="3"/>
      <c r="AJ62" s="3"/>
      <c r="AK62" s="3"/>
      <c r="AL62" s="3"/>
      <c r="AM62" s="7"/>
      <c r="AN62" s="3"/>
      <c r="AO62" s="3"/>
      <c r="AP62" s="3"/>
      <c r="AQ62" s="3"/>
      <c r="AR62" s="6"/>
      <c r="AS62" s="6"/>
      <c r="AT62" s="3"/>
      <c r="AU62" s="3"/>
    </row>
    <row r="63">
      <c r="A63" s="3"/>
      <c r="B63" s="3"/>
      <c r="C63" s="3"/>
      <c r="D63" s="3"/>
      <c r="E63" s="3"/>
      <c r="F63" s="6"/>
      <c r="G63" s="3"/>
      <c r="H63" s="3"/>
      <c r="I63" s="3"/>
      <c r="J63" s="6"/>
      <c r="K63" s="3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6"/>
      <c r="AA63" s="3"/>
      <c r="AB63" s="6"/>
      <c r="AC63" s="3"/>
      <c r="AD63" s="3"/>
      <c r="AE63" s="3"/>
      <c r="AF63" s="3"/>
      <c r="AG63" s="6"/>
      <c r="AH63" s="3"/>
      <c r="AI63" s="3"/>
      <c r="AJ63" s="3"/>
      <c r="AK63" s="3"/>
      <c r="AL63" s="3"/>
      <c r="AM63" s="7"/>
      <c r="AN63" s="3"/>
      <c r="AO63" s="3"/>
      <c r="AP63" s="3"/>
      <c r="AQ63" s="3"/>
      <c r="AR63" s="6"/>
      <c r="AS63" s="6"/>
      <c r="AT63" s="3"/>
      <c r="AU63" s="3"/>
    </row>
    <row r="64">
      <c r="A64" s="3"/>
      <c r="B64" s="3"/>
      <c r="C64" s="3"/>
      <c r="D64" s="3"/>
      <c r="E64" s="3"/>
      <c r="F64" s="6"/>
      <c r="G64" s="3"/>
      <c r="H64" s="3"/>
      <c r="I64" s="3"/>
      <c r="J64" s="6"/>
      <c r="K64" s="3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6"/>
      <c r="AA64" s="3"/>
      <c r="AB64" s="6"/>
      <c r="AC64" s="3"/>
      <c r="AD64" s="3"/>
      <c r="AE64" s="3"/>
      <c r="AF64" s="3"/>
      <c r="AG64" s="6"/>
      <c r="AH64" s="3"/>
      <c r="AI64" s="3"/>
      <c r="AJ64" s="3"/>
      <c r="AK64" s="3"/>
      <c r="AL64" s="3"/>
      <c r="AM64" s="7"/>
      <c r="AN64" s="3"/>
      <c r="AO64" s="3"/>
      <c r="AP64" s="3"/>
      <c r="AQ64" s="3"/>
      <c r="AR64" s="6"/>
      <c r="AS64" s="6"/>
      <c r="AT64" s="3"/>
      <c r="AU64" s="3"/>
    </row>
    <row r="65">
      <c r="A65" s="3"/>
      <c r="B65" s="3"/>
      <c r="C65" s="3"/>
      <c r="D65" s="3"/>
      <c r="E65" s="3"/>
      <c r="F65" s="6"/>
      <c r="G65" s="3"/>
      <c r="H65" s="3"/>
      <c r="I65" s="3"/>
      <c r="J65" s="6"/>
      <c r="K65" s="3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6"/>
      <c r="AA65" s="3"/>
      <c r="AB65" s="6"/>
      <c r="AC65" s="3"/>
      <c r="AD65" s="3"/>
      <c r="AE65" s="3"/>
      <c r="AF65" s="3"/>
      <c r="AG65" s="6"/>
      <c r="AH65" s="3"/>
      <c r="AI65" s="3"/>
      <c r="AJ65" s="3"/>
      <c r="AK65" s="3"/>
      <c r="AL65" s="3"/>
      <c r="AM65" s="7"/>
      <c r="AN65" s="3"/>
      <c r="AO65" s="3"/>
      <c r="AP65" s="3"/>
      <c r="AQ65" s="3"/>
      <c r="AR65" s="6"/>
      <c r="AS65" s="6"/>
      <c r="AT65" s="3"/>
      <c r="AU65" s="3"/>
    </row>
    <row r="66">
      <c r="A66" s="3"/>
      <c r="B66" s="3"/>
      <c r="C66" s="3"/>
      <c r="D66" s="3"/>
      <c r="E66" s="3"/>
      <c r="F66" s="6"/>
      <c r="G66" s="3"/>
      <c r="H66" s="3"/>
      <c r="I66" s="3"/>
      <c r="J66" s="6"/>
      <c r="K66" s="3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6"/>
      <c r="AA66" s="3"/>
      <c r="AB66" s="6"/>
      <c r="AC66" s="3"/>
      <c r="AD66" s="3"/>
      <c r="AE66" s="3"/>
      <c r="AF66" s="3"/>
      <c r="AG66" s="6"/>
      <c r="AH66" s="3"/>
      <c r="AI66" s="3"/>
      <c r="AJ66" s="3"/>
      <c r="AK66" s="3"/>
      <c r="AL66" s="3"/>
      <c r="AM66" s="7"/>
      <c r="AN66" s="3"/>
      <c r="AO66" s="3"/>
      <c r="AP66" s="3"/>
      <c r="AQ66" s="3"/>
      <c r="AR66" s="6"/>
      <c r="AS66" s="6"/>
      <c r="AT66" s="3"/>
      <c r="AU66" s="3"/>
    </row>
    <row r="67">
      <c r="A67" s="3"/>
      <c r="B67" s="3"/>
      <c r="C67" s="3"/>
      <c r="D67" s="3"/>
      <c r="E67" s="3"/>
      <c r="F67" s="6"/>
      <c r="G67" s="3"/>
      <c r="H67" s="3"/>
      <c r="I67" s="3"/>
      <c r="J67" s="6"/>
      <c r="K67" s="3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6"/>
      <c r="AA67" s="3"/>
      <c r="AB67" s="6"/>
      <c r="AC67" s="3"/>
      <c r="AD67" s="3"/>
      <c r="AE67" s="3"/>
      <c r="AF67" s="3"/>
      <c r="AG67" s="6"/>
      <c r="AH67" s="3"/>
      <c r="AI67" s="3"/>
      <c r="AJ67" s="3"/>
      <c r="AK67" s="3"/>
      <c r="AL67" s="3"/>
      <c r="AM67" s="7"/>
      <c r="AN67" s="3"/>
      <c r="AO67" s="3"/>
      <c r="AP67" s="3"/>
      <c r="AQ67" s="3"/>
      <c r="AR67" s="6"/>
      <c r="AS67" s="6"/>
      <c r="AT67" s="3"/>
      <c r="AU67" s="3"/>
    </row>
    <row r="68">
      <c r="A68" s="3"/>
      <c r="B68" s="3"/>
      <c r="C68" s="3"/>
      <c r="D68" s="3"/>
      <c r="E68" s="3"/>
      <c r="F68" s="6"/>
      <c r="G68" s="3"/>
      <c r="H68" s="3"/>
      <c r="I68" s="3"/>
      <c r="J68" s="6"/>
      <c r="K68" s="3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6"/>
      <c r="AA68" s="3"/>
      <c r="AB68" s="6"/>
      <c r="AC68" s="3"/>
      <c r="AD68" s="3"/>
      <c r="AE68" s="3"/>
      <c r="AF68" s="3"/>
      <c r="AG68" s="6"/>
      <c r="AH68" s="3"/>
      <c r="AI68" s="3"/>
      <c r="AJ68" s="3"/>
      <c r="AK68" s="3"/>
      <c r="AL68" s="3"/>
      <c r="AM68" s="7"/>
      <c r="AN68" s="3"/>
      <c r="AO68" s="3"/>
      <c r="AP68" s="3"/>
      <c r="AQ68" s="3"/>
      <c r="AR68" s="6"/>
      <c r="AS68" s="6"/>
      <c r="AT68" s="3"/>
      <c r="AU68" s="3"/>
    </row>
    <row r="69">
      <c r="A69" s="3"/>
      <c r="B69" s="3"/>
      <c r="C69" s="3"/>
      <c r="D69" s="3"/>
      <c r="E69" s="3"/>
      <c r="F69" s="6"/>
      <c r="G69" s="3"/>
      <c r="H69" s="3"/>
      <c r="I69" s="3"/>
      <c r="J69" s="6"/>
      <c r="K69" s="3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6"/>
      <c r="AA69" s="3"/>
      <c r="AB69" s="6"/>
      <c r="AC69" s="3"/>
      <c r="AD69" s="3"/>
      <c r="AE69" s="3"/>
      <c r="AF69" s="3"/>
      <c r="AG69" s="6"/>
      <c r="AH69" s="3"/>
      <c r="AI69" s="3"/>
      <c r="AJ69" s="3"/>
      <c r="AK69" s="3"/>
      <c r="AL69" s="3"/>
      <c r="AM69" s="7"/>
      <c r="AN69" s="3"/>
      <c r="AO69" s="3"/>
      <c r="AP69" s="3"/>
      <c r="AQ69" s="3"/>
      <c r="AR69" s="6"/>
      <c r="AS69" s="6"/>
      <c r="AT69" s="3"/>
      <c r="AU69" s="3"/>
    </row>
    <row r="70">
      <c r="A70" s="3"/>
      <c r="B70" s="3"/>
      <c r="C70" s="3"/>
      <c r="D70" s="3"/>
      <c r="E70" s="3"/>
      <c r="F70" s="6"/>
      <c r="G70" s="3"/>
      <c r="H70" s="3"/>
      <c r="I70" s="3"/>
      <c r="J70" s="6"/>
      <c r="K70" s="3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6"/>
      <c r="AA70" s="3"/>
      <c r="AB70" s="6"/>
      <c r="AC70" s="3"/>
      <c r="AD70" s="3"/>
      <c r="AE70" s="3"/>
      <c r="AF70" s="3"/>
      <c r="AG70" s="6"/>
      <c r="AH70" s="3"/>
      <c r="AI70" s="3"/>
      <c r="AJ70" s="3"/>
      <c r="AK70" s="3"/>
      <c r="AL70" s="3"/>
      <c r="AM70" s="7"/>
      <c r="AN70" s="3"/>
      <c r="AO70" s="3"/>
      <c r="AP70" s="3"/>
      <c r="AQ70" s="3"/>
      <c r="AR70" s="6"/>
      <c r="AS70" s="6"/>
      <c r="AT70" s="3"/>
      <c r="AU70" s="3"/>
    </row>
    <row r="71">
      <c r="A71" s="3"/>
      <c r="B71" s="3"/>
      <c r="C71" s="3"/>
      <c r="D71" s="3"/>
      <c r="E71" s="3"/>
      <c r="F71" s="6"/>
      <c r="G71" s="3"/>
      <c r="H71" s="3"/>
      <c r="I71" s="3"/>
      <c r="J71" s="6"/>
      <c r="K71" s="3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6"/>
      <c r="AA71" s="3"/>
      <c r="AB71" s="6"/>
      <c r="AC71" s="3"/>
      <c r="AD71" s="3"/>
      <c r="AE71" s="3"/>
      <c r="AF71" s="3"/>
      <c r="AG71" s="6"/>
      <c r="AH71" s="3"/>
      <c r="AI71" s="3"/>
      <c r="AJ71" s="3"/>
      <c r="AK71" s="3"/>
      <c r="AL71" s="3"/>
      <c r="AM71" s="7"/>
      <c r="AN71" s="3"/>
      <c r="AO71" s="3"/>
      <c r="AP71" s="3"/>
      <c r="AQ71" s="3"/>
      <c r="AR71" s="6"/>
      <c r="AS71" s="6"/>
      <c r="AT71" s="3"/>
      <c r="AU71" s="3"/>
    </row>
    <row r="72">
      <c r="A72" s="3"/>
      <c r="B72" s="3"/>
      <c r="C72" s="3"/>
      <c r="D72" s="3"/>
      <c r="E72" s="3"/>
      <c r="F72" s="6"/>
      <c r="G72" s="3"/>
      <c r="H72" s="3"/>
      <c r="I72" s="3"/>
      <c r="J72" s="6"/>
      <c r="K72" s="3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6"/>
      <c r="AA72" s="3"/>
      <c r="AB72" s="6"/>
      <c r="AC72" s="3"/>
      <c r="AD72" s="3"/>
      <c r="AE72" s="3"/>
      <c r="AF72" s="3"/>
      <c r="AG72" s="6"/>
      <c r="AH72" s="3"/>
      <c r="AI72" s="3"/>
      <c r="AJ72" s="3"/>
      <c r="AK72" s="3"/>
      <c r="AL72" s="3"/>
      <c r="AM72" s="7"/>
      <c r="AN72" s="3"/>
      <c r="AO72" s="3"/>
      <c r="AP72" s="3"/>
      <c r="AQ72" s="3"/>
      <c r="AR72" s="6"/>
      <c r="AS72" s="6"/>
      <c r="AT72" s="3"/>
      <c r="AU72" s="3"/>
    </row>
    <row r="73">
      <c r="A73" s="3"/>
      <c r="B73" s="3"/>
      <c r="C73" s="3"/>
      <c r="D73" s="3"/>
      <c r="E73" s="3"/>
      <c r="F73" s="6"/>
      <c r="G73" s="3"/>
      <c r="H73" s="3"/>
      <c r="I73" s="3"/>
      <c r="J73" s="6"/>
      <c r="K73" s="3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6"/>
      <c r="AA73" s="3"/>
      <c r="AB73" s="6"/>
      <c r="AC73" s="3"/>
      <c r="AD73" s="3"/>
      <c r="AE73" s="3"/>
      <c r="AF73" s="3"/>
      <c r="AG73" s="6"/>
      <c r="AH73" s="3"/>
      <c r="AI73" s="3"/>
      <c r="AJ73" s="3"/>
      <c r="AK73" s="3"/>
      <c r="AL73" s="3"/>
      <c r="AM73" s="7"/>
      <c r="AN73" s="3"/>
      <c r="AO73" s="3"/>
      <c r="AP73" s="3"/>
      <c r="AQ73" s="3"/>
      <c r="AR73" s="6"/>
      <c r="AS73" s="6"/>
      <c r="AT73" s="3"/>
      <c r="AU73" s="3"/>
    </row>
    <row r="74">
      <c r="A74" s="3"/>
      <c r="B74" s="3"/>
      <c r="C74" s="3"/>
      <c r="D74" s="3"/>
      <c r="E74" s="3"/>
      <c r="F74" s="6"/>
      <c r="G74" s="3"/>
      <c r="H74" s="3"/>
      <c r="I74" s="3"/>
      <c r="J74" s="6"/>
      <c r="K74" s="3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6"/>
      <c r="AA74" s="3"/>
      <c r="AB74" s="6"/>
      <c r="AC74" s="3"/>
      <c r="AD74" s="3"/>
      <c r="AE74" s="3"/>
      <c r="AF74" s="3"/>
      <c r="AG74" s="6"/>
      <c r="AH74" s="3"/>
      <c r="AI74" s="3"/>
      <c r="AJ74" s="3"/>
      <c r="AK74" s="3"/>
      <c r="AL74" s="3"/>
      <c r="AM74" s="7"/>
      <c r="AN74" s="3"/>
      <c r="AO74" s="3"/>
      <c r="AP74" s="3"/>
      <c r="AQ74" s="3"/>
      <c r="AR74" s="6"/>
      <c r="AS74" s="6"/>
      <c r="AT74" s="3"/>
      <c r="AU74" s="3"/>
    </row>
    <row r="75">
      <c r="A75" s="3"/>
      <c r="B75" s="3"/>
      <c r="C75" s="3"/>
      <c r="D75" s="3"/>
      <c r="E75" s="3"/>
      <c r="F75" s="6"/>
      <c r="G75" s="3"/>
      <c r="H75" s="3"/>
      <c r="I75" s="3"/>
      <c r="J75" s="6"/>
      <c r="K75" s="3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6"/>
      <c r="AA75" s="3"/>
      <c r="AB75" s="6"/>
      <c r="AC75" s="3"/>
      <c r="AD75" s="3"/>
      <c r="AE75" s="3"/>
      <c r="AF75" s="3"/>
      <c r="AG75" s="6"/>
      <c r="AH75" s="3"/>
      <c r="AI75" s="3"/>
      <c r="AJ75" s="3"/>
      <c r="AK75" s="3"/>
      <c r="AL75" s="3"/>
      <c r="AM75" s="7"/>
      <c r="AN75" s="3"/>
      <c r="AO75" s="3"/>
      <c r="AP75" s="3"/>
      <c r="AQ75" s="3"/>
      <c r="AR75" s="6"/>
      <c r="AS75" s="6"/>
      <c r="AT75" s="3"/>
      <c r="AU75" s="3"/>
    </row>
    <row r="76">
      <c r="A76" s="3"/>
      <c r="B76" s="3"/>
      <c r="C76" s="3"/>
      <c r="D76" s="3"/>
      <c r="E76" s="3"/>
      <c r="F76" s="6"/>
      <c r="G76" s="3"/>
      <c r="H76" s="3"/>
      <c r="I76" s="3"/>
      <c r="J76" s="6"/>
      <c r="K76" s="3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6"/>
      <c r="AA76" s="3"/>
      <c r="AB76" s="6"/>
      <c r="AC76" s="3"/>
      <c r="AD76" s="3"/>
      <c r="AE76" s="3"/>
      <c r="AF76" s="3"/>
      <c r="AG76" s="6"/>
      <c r="AH76" s="3"/>
      <c r="AI76" s="3"/>
      <c r="AJ76" s="3"/>
      <c r="AK76" s="3"/>
      <c r="AL76" s="3"/>
      <c r="AM76" s="7"/>
      <c r="AN76" s="3"/>
      <c r="AO76" s="3"/>
      <c r="AP76" s="3"/>
      <c r="AQ76" s="3"/>
      <c r="AR76" s="6"/>
      <c r="AS76" s="6"/>
      <c r="AT76" s="3"/>
      <c r="AU76" s="3"/>
    </row>
    <row r="77">
      <c r="A77" s="3"/>
      <c r="B77" s="3"/>
      <c r="C77" s="3"/>
      <c r="D77" s="3"/>
      <c r="E77" s="3"/>
      <c r="F77" s="6"/>
      <c r="G77" s="3"/>
      <c r="H77" s="3"/>
      <c r="I77" s="3"/>
      <c r="J77" s="6"/>
      <c r="K77" s="3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6"/>
      <c r="AA77" s="3"/>
      <c r="AB77" s="6"/>
      <c r="AC77" s="3"/>
      <c r="AD77" s="3"/>
      <c r="AE77" s="3"/>
      <c r="AF77" s="3"/>
      <c r="AG77" s="6"/>
      <c r="AH77" s="3"/>
      <c r="AI77" s="3"/>
      <c r="AJ77" s="3"/>
      <c r="AK77" s="3"/>
      <c r="AL77" s="3"/>
      <c r="AM77" s="7"/>
      <c r="AN77" s="3"/>
      <c r="AO77" s="3"/>
      <c r="AP77" s="3"/>
      <c r="AQ77" s="3"/>
      <c r="AR77" s="6"/>
      <c r="AS77" s="6"/>
      <c r="AT77" s="3"/>
      <c r="AU77" s="3"/>
    </row>
    <row r="78">
      <c r="A78" s="3"/>
      <c r="B78" s="3"/>
      <c r="C78" s="3"/>
      <c r="D78" s="3"/>
      <c r="E78" s="3"/>
      <c r="F78" s="6"/>
      <c r="G78" s="3"/>
      <c r="H78" s="3"/>
      <c r="I78" s="3"/>
      <c r="J78" s="6"/>
      <c r="K78" s="3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6"/>
      <c r="AA78" s="3"/>
      <c r="AB78" s="6"/>
      <c r="AC78" s="3"/>
      <c r="AD78" s="3"/>
      <c r="AE78" s="3"/>
      <c r="AF78" s="3"/>
      <c r="AG78" s="6"/>
      <c r="AH78" s="3"/>
      <c r="AI78" s="3"/>
      <c r="AJ78" s="3"/>
      <c r="AK78" s="3"/>
      <c r="AL78" s="3"/>
      <c r="AM78" s="7"/>
      <c r="AN78" s="3"/>
      <c r="AO78" s="3"/>
      <c r="AP78" s="3"/>
      <c r="AQ78" s="3"/>
      <c r="AR78" s="6"/>
      <c r="AS78" s="6"/>
      <c r="AT78" s="3"/>
      <c r="AU78" s="3"/>
    </row>
    <row r="79">
      <c r="A79" s="3"/>
      <c r="B79" s="3"/>
      <c r="C79" s="3"/>
      <c r="D79" s="3"/>
      <c r="E79" s="3"/>
      <c r="F79" s="6"/>
      <c r="G79" s="3"/>
      <c r="H79" s="3"/>
      <c r="I79" s="3"/>
      <c r="J79" s="6"/>
      <c r="K79" s="3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6"/>
      <c r="AA79" s="3"/>
      <c r="AB79" s="6"/>
      <c r="AC79" s="3"/>
      <c r="AD79" s="3"/>
      <c r="AE79" s="3"/>
      <c r="AF79" s="3"/>
      <c r="AG79" s="6"/>
      <c r="AH79" s="3"/>
      <c r="AI79" s="3"/>
      <c r="AJ79" s="3"/>
      <c r="AK79" s="3"/>
      <c r="AL79" s="3"/>
      <c r="AM79" s="7"/>
      <c r="AN79" s="3"/>
      <c r="AO79" s="3"/>
      <c r="AP79" s="3"/>
      <c r="AQ79" s="3"/>
      <c r="AR79" s="6"/>
      <c r="AS79" s="6"/>
      <c r="AT79" s="3"/>
      <c r="AU79" s="3"/>
    </row>
    <row r="80">
      <c r="A80" s="3"/>
      <c r="B80" s="3"/>
      <c r="C80" s="3"/>
      <c r="D80" s="3"/>
      <c r="E80" s="3"/>
      <c r="F80" s="6"/>
      <c r="G80" s="3"/>
      <c r="H80" s="3"/>
      <c r="I80" s="3"/>
      <c r="J80" s="6"/>
      <c r="K80" s="3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6"/>
      <c r="AA80" s="3"/>
      <c r="AB80" s="6"/>
      <c r="AC80" s="3"/>
      <c r="AD80" s="3"/>
      <c r="AE80" s="3"/>
      <c r="AF80" s="3"/>
      <c r="AG80" s="6"/>
      <c r="AH80" s="3"/>
      <c r="AI80" s="3"/>
      <c r="AJ80" s="3"/>
      <c r="AK80" s="3"/>
      <c r="AL80" s="3"/>
      <c r="AM80" s="7"/>
      <c r="AN80" s="3"/>
      <c r="AO80" s="3"/>
      <c r="AP80" s="3"/>
      <c r="AQ80" s="3"/>
      <c r="AR80" s="6"/>
      <c r="AS80" s="6"/>
      <c r="AT80" s="3"/>
      <c r="AU80" s="3"/>
    </row>
    <row r="81">
      <c r="A81" s="3"/>
      <c r="B81" s="3"/>
      <c r="C81" s="3"/>
      <c r="D81" s="3"/>
      <c r="E81" s="3"/>
      <c r="F81" s="6"/>
      <c r="G81" s="3"/>
      <c r="H81" s="3"/>
      <c r="I81" s="3"/>
      <c r="J81" s="6"/>
      <c r="K81" s="3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6"/>
      <c r="AA81" s="3"/>
      <c r="AB81" s="6"/>
      <c r="AC81" s="3"/>
      <c r="AD81" s="3"/>
      <c r="AE81" s="3"/>
      <c r="AF81" s="3"/>
      <c r="AG81" s="6"/>
      <c r="AH81" s="3"/>
      <c r="AI81" s="3"/>
      <c r="AJ81" s="3"/>
      <c r="AK81" s="3"/>
      <c r="AL81" s="3"/>
      <c r="AM81" s="7"/>
      <c r="AN81" s="3"/>
      <c r="AO81" s="3"/>
      <c r="AP81" s="3"/>
      <c r="AQ81" s="3"/>
      <c r="AR81" s="6"/>
      <c r="AS81" s="6"/>
      <c r="AT81" s="3"/>
      <c r="AU81" s="3"/>
    </row>
    <row r="82">
      <c r="A82" s="3"/>
      <c r="B82" s="3"/>
      <c r="C82" s="3"/>
      <c r="D82" s="3"/>
      <c r="E82" s="3"/>
      <c r="F82" s="6"/>
      <c r="G82" s="3"/>
      <c r="H82" s="3"/>
      <c r="I82" s="3"/>
      <c r="J82" s="6"/>
      <c r="K82" s="3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6"/>
      <c r="AA82" s="3"/>
      <c r="AB82" s="6"/>
      <c r="AC82" s="3"/>
      <c r="AD82" s="3"/>
      <c r="AE82" s="3"/>
      <c r="AF82" s="3"/>
      <c r="AG82" s="6"/>
      <c r="AH82" s="3"/>
      <c r="AI82" s="3"/>
      <c r="AJ82" s="3"/>
      <c r="AK82" s="3"/>
      <c r="AL82" s="3"/>
      <c r="AM82" s="7"/>
      <c r="AN82" s="3"/>
      <c r="AO82" s="3"/>
      <c r="AP82" s="3"/>
      <c r="AQ82" s="3"/>
      <c r="AR82" s="6"/>
      <c r="AS82" s="6"/>
      <c r="AT82" s="3"/>
      <c r="AU82" s="3"/>
    </row>
    <row r="83">
      <c r="A83" s="3"/>
      <c r="B83" s="3"/>
      <c r="C83" s="3"/>
      <c r="D83" s="3"/>
      <c r="E83" s="3"/>
      <c r="F83" s="6"/>
      <c r="G83" s="3"/>
      <c r="H83" s="3"/>
      <c r="I83" s="3"/>
      <c r="J83" s="6"/>
      <c r="K83" s="3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6"/>
      <c r="AA83" s="3"/>
      <c r="AB83" s="6"/>
      <c r="AC83" s="3"/>
      <c r="AD83" s="3"/>
      <c r="AE83" s="3"/>
      <c r="AF83" s="3"/>
      <c r="AG83" s="6"/>
      <c r="AH83" s="3"/>
      <c r="AI83" s="3"/>
      <c r="AJ83" s="3"/>
      <c r="AK83" s="3"/>
      <c r="AL83" s="3"/>
      <c r="AM83" s="7"/>
      <c r="AN83" s="3"/>
      <c r="AO83" s="3"/>
      <c r="AP83" s="3"/>
      <c r="AQ83" s="3"/>
      <c r="AR83" s="6"/>
      <c r="AS83" s="6"/>
      <c r="AT83" s="3"/>
      <c r="AU83" s="3"/>
    </row>
    <row r="84">
      <c r="A84" s="3"/>
      <c r="B84" s="3"/>
      <c r="C84" s="3"/>
      <c r="D84" s="3"/>
      <c r="E84" s="3"/>
      <c r="F84" s="6"/>
      <c r="G84" s="3"/>
      <c r="H84" s="3"/>
      <c r="I84" s="3"/>
      <c r="J84" s="6"/>
      <c r="K84" s="3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6"/>
      <c r="AA84" s="3"/>
      <c r="AB84" s="6"/>
      <c r="AC84" s="3"/>
      <c r="AD84" s="3"/>
      <c r="AE84" s="3"/>
      <c r="AF84" s="3"/>
      <c r="AG84" s="6"/>
      <c r="AH84" s="3"/>
      <c r="AI84" s="3"/>
      <c r="AJ84" s="3"/>
      <c r="AK84" s="3"/>
      <c r="AL84" s="3"/>
      <c r="AM84" s="7"/>
      <c r="AN84" s="3"/>
      <c r="AO84" s="3"/>
      <c r="AP84" s="3"/>
      <c r="AQ84" s="3"/>
      <c r="AR84" s="6"/>
      <c r="AS84" s="6"/>
      <c r="AT84" s="3"/>
      <c r="AU84" s="3"/>
    </row>
    <row r="85">
      <c r="A85" s="3"/>
      <c r="B85" s="3"/>
      <c r="C85" s="3"/>
      <c r="D85" s="3"/>
      <c r="E85" s="3"/>
      <c r="F85" s="6"/>
      <c r="G85" s="3"/>
      <c r="H85" s="3"/>
      <c r="I85" s="3"/>
      <c r="J85" s="6"/>
      <c r="K85" s="3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6"/>
      <c r="AA85" s="3"/>
      <c r="AB85" s="6"/>
      <c r="AC85" s="3"/>
      <c r="AD85" s="3"/>
      <c r="AE85" s="3"/>
      <c r="AF85" s="3"/>
      <c r="AG85" s="6"/>
      <c r="AH85" s="3"/>
      <c r="AI85" s="3"/>
      <c r="AJ85" s="3"/>
      <c r="AK85" s="3"/>
      <c r="AL85" s="3"/>
      <c r="AM85" s="7"/>
      <c r="AN85" s="3"/>
      <c r="AO85" s="3"/>
      <c r="AP85" s="3"/>
      <c r="AQ85" s="3"/>
      <c r="AR85" s="6"/>
      <c r="AS85" s="6"/>
      <c r="AT85" s="3"/>
      <c r="AU85" s="3"/>
    </row>
    <row r="86">
      <c r="A86" s="3"/>
      <c r="B86" s="3"/>
      <c r="C86" s="3"/>
      <c r="D86" s="3"/>
      <c r="E86" s="3"/>
      <c r="F86" s="6"/>
      <c r="G86" s="3"/>
      <c r="H86" s="3"/>
      <c r="I86" s="3"/>
      <c r="J86" s="6"/>
      <c r="K86" s="3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6"/>
      <c r="AA86" s="3"/>
      <c r="AB86" s="6"/>
      <c r="AC86" s="3"/>
      <c r="AD86" s="3"/>
      <c r="AE86" s="3"/>
      <c r="AF86" s="3"/>
      <c r="AG86" s="6"/>
      <c r="AH86" s="3"/>
      <c r="AI86" s="3"/>
      <c r="AJ86" s="3"/>
      <c r="AK86" s="3"/>
      <c r="AL86" s="3"/>
      <c r="AM86" s="7"/>
      <c r="AN86" s="3"/>
      <c r="AO86" s="3"/>
      <c r="AP86" s="3"/>
      <c r="AQ86" s="3"/>
      <c r="AR86" s="6"/>
      <c r="AS86" s="6"/>
      <c r="AT86" s="3"/>
      <c r="AU86" s="3"/>
    </row>
    <row r="87">
      <c r="A87" s="3"/>
      <c r="B87" s="3"/>
      <c r="C87" s="3"/>
      <c r="D87" s="3"/>
      <c r="E87" s="3"/>
      <c r="F87" s="6"/>
      <c r="G87" s="3"/>
      <c r="H87" s="3"/>
      <c r="I87" s="3"/>
      <c r="J87" s="6"/>
      <c r="K87" s="3"/>
      <c r="L87" s="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6"/>
      <c r="AA87" s="3"/>
      <c r="AB87" s="6"/>
      <c r="AC87" s="3"/>
      <c r="AD87" s="3"/>
      <c r="AE87" s="3"/>
      <c r="AF87" s="3"/>
      <c r="AG87" s="6"/>
      <c r="AH87" s="3"/>
      <c r="AI87" s="3"/>
      <c r="AJ87" s="3"/>
      <c r="AK87" s="3"/>
      <c r="AL87" s="3"/>
      <c r="AM87" s="7"/>
      <c r="AN87" s="3"/>
      <c r="AO87" s="3"/>
      <c r="AP87" s="3"/>
      <c r="AQ87" s="3"/>
      <c r="AR87" s="6"/>
      <c r="AS87" s="6"/>
      <c r="AT87" s="3"/>
      <c r="AU87" s="3"/>
    </row>
    <row r="88">
      <c r="A88" s="3"/>
      <c r="B88" s="3"/>
      <c r="C88" s="3"/>
      <c r="D88" s="3"/>
      <c r="E88" s="3"/>
      <c r="F88" s="6"/>
      <c r="G88" s="3"/>
      <c r="H88" s="3"/>
      <c r="I88" s="3"/>
      <c r="J88" s="6"/>
      <c r="K88" s="3"/>
      <c r="L88" s="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6"/>
      <c r="AA88" s="3"/>
      <c r="AB88" s="6"/>
      <c r="AC88" s="3"/>
      <c r="AD88" s="3"/>
      <c r="AE88" s="3"/>
      <c r="AF88" s="3"/>
      <c r="AG88" s="6"/>
      <c r="AH88" s="3"/>
      <c r="AI88" s="3"/>
      <c r="AJ88" s="3"/>
      <c r="AK88" s="3"/>
      <c r="AL88" s="3"/>
      <c r="AM88" s="7"/>
      <c r="AN88" s="3"/>
      <c r="AO88" s="3"/>
      <c r="AP88" s="3"/>
      <c r="AQ88" s="3"/>
      <c r="AR88" s="6"/>
      <c r="AS88" s="6"/>
      <c r="AT88" s="3"/>
      <c r="AU88" s="3"/>
    </row>
    <row r="89">
      <c r="A89" s="3"/>
      <c r="B89" s="3"/>
      <c r="C89" s="3"/>
      <c r="D89" s="3"/>
      <c r="E89" s="3"/>
      <c r="F89" s="6"/>
      <c r="G89" s="3"/>
      <c r="H89" s="3"/>
      <c r="I89" s="3"/>
      <c r="J89" s="6"/>
      <c r="K89" s="3"/>
      <c r="L89" s="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6"/>
      <c r="AA89" s="3"/>
      <c r="AB89" s="6"/>
      <c r="AC89" s="3"/>
      <c r="AD89" s="3"/>
      <c r="AE89" s="3"/>
      <c r="AF89" s="3"/>
      <c r="AG89" s="6"/>
      <c r="AH89" s="3"/>
      <c r="AI89" s="3"/>
      <c r="AJ89" s="3"/>
      <c r="AK89" s="3"/>
      <c r="AL89" s="3"/>
      <c r="AM89" s="7"/>
      <c r="AN89" s="3"/>
      <c r="AO89" s="3"/>
      <c r="AP89" s="3"/>
      <c r="AQ89" s="3"/>
      <c r="AR89" s="6"/>
      <c r="AS89" s="6"/>
      <c r="AT89" s="3"/>
      <c r="AU89" s="3"/>
    </row>
    <row r="90">
      <c r="A90" s="3"/>
      <c r="B90" s="3"/>
      <c r="C90" s="3"/>
      <c r="D90" s="3"/>
      <c r="E90" s="3"/>
      <c r="F90" s="6"/>
      <c r="G90" s="3"/>
      <c r="H90" s="3"/>
      <c r="I90" s="3"/>
      <c r="J90" s="6"/>
      <c r="K90" s="3"/>
      <c r="L90" s="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6"/>
      <c r="AA90" s="3"/>
      <c r="AB90" s="6"/>
      <c r="AC90" s="3"/>
      <c r="AD90" s="3"/>
      <c r="AE90" s="3"/>
      <c r="AF90" s="3"/>
      <c r="AG90" s="6"/>
      <c r="AH90" s="3"/>
      <c r="AI90" s="3"/>
      <c r="AJ90" s="3"/>
      <c r="AK90" s="3"/>
      <c r="AL90" s="3"/>
      <c r="AM90" s="7"/>
      <c r="AN90" s="3"/>
      <c r="AO90" s="3"/>
      <c r="AP90" s="3"/>
      <c r="AQ90" s="3"/>
      <c r="AR90" s="6"/>
      <c r="AS90" s="6"/>
      <c r="AT90" s="3"/>
      <c r="AU90" s="3"/>
    </row>
    <row r="91">
      <c r="A91" s="3"/>
      <c r="B91" s="3"/>
      <c r="C91" s="3"/>
      <c r="D91" s="3"/>
      <c r="E91" s="3"/>
      <c r="F91" s="6"/>
      <c r="G91" s="3"/>
      <c r="H91" s="3"/>
      <c r="I91" s="3"/>
      <c r="J91" s="6"/>
      <c r="K91" s="3"/>
      <c r="L91" s="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6"/>
      <c r="AA91" s="3"/>
      <c r="AB91" s="6"/>
      <c r="AC91" s="3"/>
      <c r="AD91" s="3"/>
      <c r="AE91" s="3"/>
      <c r="AF91" s="3"/>
      <c r="AG91" s="6"/>
      <c r="AH91" s="3"/>
      <c r="AI91" s="3"/>
      <c r="AJ91" s="3"/>
      <c r="AK91" s="3"/>
      <c r="AL91" s="3"/>
      <c r="AM91" s="7"/>
      <c r="AN91" s="3"/>
      <c r="AO91" s="3"/>
      <c r="AP91" s="3"/>
      <c r="AQ91" s="3"/>
      <c r="AR91" s="6"/>
      <c r="AS91" s="6"/>
      <c r="AT91" s="3"/>
      <c r="AU91" s="3"/>
    </row>
    <row r="92">
      <c r="A92" s="3"/>
      <c r="B92" s="3"/>
      <c r="C92" s="3"/>
      <c r="D92" s="3"/>
      <c r="E92" s="3"/>
      <c r="F92" s="6"/>
      <c r="G92" s="3"/>
      <c r="H92" s="3"/>
      <c r="I92" s="3"/>
      <c r="J92" s="6"/>
      <c r="K92" s="3"/>
      <c r="L92" s="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6"/>
      <c r="AA92" s="3"/>
      <c r="AB92" s="6"/>
      <c r="AC92" s="3"/>
      <c r="AD92" s="3"/>
      <c r="AE92" s="3"/>
      <c r="AF92" s="3"/>
      <c r="AG92" s="6"/>
      <c r="AH92" s="3"/>
      <c r="AI92" s="3"/>
      <c r="AJ92" s="3"/>
      <c r="AK92" s="3"/>
      <c r="AL92" s="3"/>
      <c r="AM92" s="7"/>
      <c r="AN92" s="3"/>
      <c r="AO92" s="3"/>
      <c r="AP92" s="3"/>
      <c r="AQ92" s="3"/>
      <c r="AR92" s="6"/>
      <c r="AS92" s="6"/>
      <c r="AT92" s="3"/>
      <c r="AU92" s="3"/>
    </row>
    <row r="93">
      <c r="A93" s="3"/>
      <c r="B93" s="3"/>
      <c r="C93" s="3"/>
      <c r="D93" s="3"/>
      <c r="E93" s="3"/>
      <c r="F93" s="6"/>
      <c r="G93" s="3"/>
      <c r="H93" s="3"/>
      <c r="I93" s="3"/>
      <c r="J93" s="6"/>
      <c r="K93" s="3"/>
      <c r="L93" s="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6"/>
      <c r="AA93" s="3"/>
      <c r="AB93" s="6"/>
      <c r="AC93" s="3"/>
      <c r="AD93" s="3"/>
      <c r="AE93" s="3"/>
      <c r="AF93" s="3"/>
      <c r="AG93" s="6"/>
      <c r="AH93" s="3"/>
      <c r="AI93" s="3"/>
      <c r="AJ93" s="3"/>
      <c r="AK93" s="3"/>
      <c r="AL93" s="3"/>
      <c r="AM93" s="7"/>
      <c r="AN93" s="3"/>
      <c r="AO93" s="3"/>
      <c r="AP93" s="3"/>
      <c r="AQ93" s="3"/>
      <c r="AR93" s="6"/>
      <c r="AS93" s="6"/>
      <c r="AT93" s="3"/>
      <c r="AU93" s="3"/>
    </row>
    <row r="94">
      <c r="A94" s="3"/>
      <c r="B94" s="3"/>
      <c r="C94" s="3"/>
      <c r="D94" s="3"/>
      <c r="E94" s="3"/>
      <c r="F94" s="6"/>
      <c r="G94" s="3"/>
      <c r="H94" s="3"/>
      <c r="I94" s="3"/>
      <c r="J94" s="6"/>
      <c r="K94" s="3"/>
      <c r="L94" s="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6"/>
      <c r="AA94" s="3"/>
      <c r="AB94" s="6"/>
      <c r="AC94" s="3"/>
      <c r="AD94" s="3"/>
      <c r="AE94" s="3"/>
      <c r="AF94" s="3"/>
      <c r="AG94" s="6"/>
      <c r="AH94" s="3"/>
      <c r="AI94" s="3"/>
      <c r="AJ94" s="3"/>
      <c r="AK94" s="3"/>
      <c r="AL94" s="3"/>
      <c r="AM94" s="7"/>
      <c r="AN94" s="3"/>
      <c r="AO94" s="3"/>
      <c r="AP94" s="3"/>
      <c r="AQ94" s="3"/>
      <c r="AR94" s="6"/>
      <c r="AS94" s="6"/>
      <c r="AT94" s="3"/>
      <c r="AU94" s="3"/>
    </row>
    <row r="95">
      <c r="A95" s="3"/>
      <c r="B95" s="3"/>
      <c r="C95" s="3"/>
      <c r="D95" s="3"/>
      <c r="E95" s="3"/>
      <c r="F95" s="6"/>
      <c r="G95" s="3"/>
      <c r="H95" s="3"/>
      <c r="I95" s="3"/>
      <c r="J95" s="6"/>
      <c r="K95" s="3"/>
      <c r="L95" s="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6"/>
      <c r="AA95" s="3"/>
      <c r="AB95" s="6"/>
      <c r="AC95" s="3"/>
      <c r="AD95" s="3"/>
      <c r="AE95" s="3"/>
      <c r="AF95" s="3"/>
      <c r="AG95" s="6"/>
      <c r="AH95" s="3"/>
      <c r="AI95" s="3"/>
      <c r="AJ95" s="3"/>
      <c r="AK95" s="3"/>
      <c r="AL95" s="3"/>
      <c r="AM95" s="7"/>
      <c r="AN95" s="3"/>
      <c r="AO95" s="3"/>
      <c r="AP95" s="3"/>
      <c r="AQ95" s="3"/>
      <c r="AR95" s="6"/>
      <c r="AS95" s="6"/>
      <c r="AT95" s="3"/>
      <c r="AU95" s="3"/>
    </row>
    <row r="96">
      <c r="A96" s="3"/>
      <c r="B96" s="3"/>
      <c r="C96" s="3"/>
      <c r="D96" s="3"/>
      <c r="E96" s="3"/>
      <c r="F96" s="6"/>
      <c r="G96" s="3"/>
      <c r="H96" s="3"/>
      <c r="I96" s="3"/>
      <c r="J96" s="6"/>
      <c r="K96" s="3"/>
      <c r="L96" s="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6"/>
      <c r="AA96" s="3"/>
      <c r="AB96" s="6"/>
      <c r="AC96" s="3"/>
      <c r="AD96" s="3"/>
      <c r="AE96" s="3"/>
      <c r="AF96" s="3"/>
      <c r="AG96" s="6"/>
      <c r="AH96" s="3"/>
      <c r="AI96" s="3"/>
      <c r="AJ96" s="3"/>
      <c r="AK96" s="3"/>
      <c r="AL96" s="3"/>
      <c r="AM96" s="7"/>
      <c r="AN96" s="3"/>
      <c r="AO96" s="3"/>
      <c r="AP96" s="3"/>
      <c r="AQ96" s="3"/>
      <c r="AR96" s="6"/>
      <c r="AS96" s="6"/>
      <c r="AT96" s="3"/>
      <c r="AU96" s="3"/>
    </row>
    <row r="97">
      <c r="A97" s="3"/>
      <c r="B97" s="3"/>
      <c r="C97" s="3"/>
      <c r="D97" s="3"/>
      <c r="E97" s="3"/>
      <c r="F97" s="6"/>
      <c r="G97" s="3"/>
      <c r="H97" s="3"/>
      <c r="I97" s="3"/>
      <c r="J97" s="6"/>
      <c r="K97" s="3"/>
      <c r="L97" s="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6"/>
      <c r="AA97" s="3"/>
      <c r="AB97" s="6"/>
      <c r="AC97" s="3"/>
      <c r="AD97" s="3"/>
      <c r="AE97" s="3"/>
      <c r="AF97" s="3"/>
      <c r="AG97" s="6"/>
      <c r="AH97" s="3"/>
      <c r="AI97" s="3"/>
      <c r="AJ97" s="3"/>
      <c r="AK97" s="3"/>
      <c r="AL97" s="3"/>
      <c r="AM97" s="7"/>
      <c r="AN97" s="3"/>
      <c r="AO97" s="3"/>
      <c r="AP97" s="3"/>
      <c r="AQ97" s="3"/>
      <c r="AR97" s="6"/>
      <c r="AS97" s="6"/>
      <c r="AT97" s="3"/>
      <c r="AU97" s="3"/>
    </row>
    <row r="98">
      <c r="A98" s="3"/>
      <c r="B98" s="3"/>
      <c r="C98" s="3"/>
      <c r="D98" s="3"/>
      <c r="E98" s="3"/>
      <c r="F98" s="6"/>
      <c r="G98" s="3"/>
      <c r="H98" s="3"/>
      <c r="I98" s="3"/>
      <c r="J98" s="6"/>
      <c r="K98" s="3"/>
      <c r="L98" s="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6"/>
      <c r="AA98" s="3"/>
      <c r="AB98" s="6"/>
      <c r="AC98" s="3"/>
      <c r="AD98" s="3"/>
      <c r="AE98" s="3"/>
      <c r="AF98" s="3"/>
      <c r="AG98" s="6"/>
      <c r="AH98" s="3"/>
      <c r="AI98" s="3"/>
      <c r="AJ98" s="3"/>
      <c r="AK98" s="3"/>
      <c r="AL98" s="3"/>
      <c r="AM98" s="7"/>
      <c r="AN98" s="3"/>
      <c r="AO98" s="3"/>
      <c r="AP98" s="3"/>
      <c r="AQ98" s="3"/>
      <c r="AR98" s="6"/>
      <c r="AS98" s="6"/>
      <c r="AT98" s="3"/>
      <c r="AU98" s="3"/>
    </row>
    <row r="99">
      <c r="A99" s="3"/>
      <c r="B99" s="3"/>
      <c r="C99" s="3"/>
      <c r="D99" s="3"/>
      <c r="E99" s="3"/>
      <c r="F99" s="6"/>
      <c r="G99" s="3"/>
      <c r="H99" s="3"/>
      <c r="I99" s="3"/>
      <c r="J99" s="6"/>
      <c r="K99" s="3"/>
      <c r="L99" s="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6"/>
      <c r="AA99" s="3"/>
      <c r="AB99" s="6"/>
      <c r="AC99" s="3"/>
      <c r="AD99" s="3"/>
      <c r="AE99" s="3"/>
      <c r="AF99" s="3"/>
      <c r="AG99" s="6"/>
      <c r="AH99" s="3"/>
      <c r="AI99" s="3"/>
      <c r="AJ99" s="3"/>
      <c r="AK99" s="3"/>
      <c r="AL99" s="3"/>
      <c r="AM99" s="7"/>
      <c r="AN99" s="3"/>
      <c r="AO99" s="3"/>
      <c r="AP99" s="3"/>
      <c r="AQ99" s="3"/>
      <c r="AR99" s="6"/>
      <c r="AS99" s="6"/>
      <c r="AT99" s="3"/>
      <c r="AU99" s="3"/>
    </row>
    <row r="100">
      <c r="A100" s="3"/>
      <c r="B100" s="3"/>
      <c r="C100" s="3"/>
      <c r="D100" s="3"/>
      <c r="E100" s="3"/>
      <c r="F100" s="6"/>
      <c r="G100" s="3"/>
      <c r="H100" s="3"/>
      <c r="I100" s="3"/>
      <c r="J100" s="6"/>
      <c r="K100" s="3"/>
      <c r="L100" s="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6"/>
      <c r="AA100" s="3"/>
      <c r="AB100" s="6"/>
      <c r="AC100" s="3"/>
      <c r="AD100" s="3"/>
      <c r="AE100" s="3"/>
      <c r="AF100" s="3"/>
      <c r="AG100" s="6"/>
      <c r="AH100" s="3"/>
      <c r="AI100" s="3"/>
      <c r="AJ100" s="3"/>
      <c r="AK100" s="3"/>
      <c r="AL100" s="3"/>
      <c r="AM100" s="7"/>
      <c r="AN100" s="3"/>
      <c r="AO100" s="3"/>
      <c r="AP100" s="3"/>
      <c r="AQ100" s="3"/>
      <c r="AR100" s="6"/>
      <c r="AS100" s="6"/>
      <c r="AT100" s="3"/>
      <c r="AU100" s="3"/>
    </row>
    <row r="101">
      <c r="A101" s="3"/>
      <c r="B101" s="3"/>
      <c r="C101" s="3"/>
      <c r="D101" s="3"/>
      <c r="E101" s="3"/>
      <c r="F101" s="6"/>
      <c r="G101" s="3"/>
      <c r="H101" s="3"/>
      <c r="I101" s="3"/>
      <c r="J101" s="6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6"/>
      <c r="AA101" s="3"/>
      <c r="AB101" s="6"/>
      <c r="AC101" s="3"/>
      <c r="AD101" s="3"/>
      <c r="AE101" s="3"/>
      <c r="AF101" s="3"/>
      <c r="AG101" s="6"/>
      <c r="AH101" s="3"/>
      <c r="AI101" s="3"/>
      <c r="AJ101" s="3"/>
      <c r="AK101" s="3"/>
      <c r="AL101" s="3"/>
      <c r="AM101" s="7"/>
      <c r="AN101" s="3"/>
      <c r="AO101" s="3"/>
      <c r="AP101" s="3"/>
      <c r="AQ101" s="3"/>
      <c r="AR101" s="6"/>
      <c r="AS101" s="6"/>
      <c r="AT101" s="3"/>
      <c r="AU101" s="3"/>
    </row>
    <row r="102">
      <c r="A102" s="3"/>
      <c r="B102" s="3"/>
      <c r="C102" s="3"/>
      <c r="D102" s="3"/>
      <c r="E102" s="3"/>
      <c r="F102" s="6"/>
      <c r="G102" s="3"/>
      <c r="H102" s="3"/>
      <c r="I102" s="3"/>
      <c r="J102" s="6"/>
      <c r="K102" s="3"/>
      <c r="L102" s="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6"/>
      <c r="AA102" s="3"/>
      <c r="AB102" s="6"/>
      <c r="AC102" s="3"/>
      <c r="AD102" s="3"/>
      <c r="AE102" s="3"/>
      <c r="AF102" s="3"/>
      <c r="AG102" s="6"/>
      <c r="AH102" s="3"/>
      <c r="AI102" s="3"/>
      <c r="AJ102" s="3"/>
      <c r="AK102" s="3"/>
      <c r="AL102" s="3"/>
      <c r="AM102" s="7"/>
      <c r="AN102" s="3"/>
      <c r="AO102" s="3"/>
      <c r="AP102" s="3"/>
      <c r="AQ102" s="3"/>
      <c r="AR102" s="6"/>
      <c r="AS102" s="6"/>
      <c r="AT102" s="3"/>
      <c r="AU102" s="3"/>
    </row>
    <row r="103">
      <c r="A103" s="3"/>
      <c r="B103" s="3"/>
      <c r="C103" s="3"/>
      <c r="D103" s="3"/>
      <c r="E103" s="3"/>
      <c r="F103" s="6"/>
      <c r="G103" s="3"/>
      <c r="H103" s="3"/>
      <c r="I103" s="3"/>
      <c r="J103" s="6"/>
      <c r="K103" s="3"/>
      <c r="L103" s="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6"/>
      <c r="AA103" s="3"/>
      <c r="AB103" s="6"/>
      <c r="AC103" s="3"/>
      <c r="AD103" s="3"/>
      <c r="AE103" s="3"/>
      <c r="AF103" s="3"/>
      <c r="AG103" s="6"/>
      <c r="AH103" s="3"/>
      <c r="AI103" s="3"/>
      <c r="AJ103" s="3"/>
      <c r="AK103" s="3"/>
      <c r="AL103" s="3"/>
      <c r="AM103" s="7"/>
      <c r="AN103" s="3"/>
      <c r="AO103" s="3"/>
      <c r="AP103" s="3"/>
      <c r="AQ103" s="3"/>
      <c r="AR103" s="6"/>
      <c r="AS103" s="6"/>
      <c r="AT103" s="3"/>
      <c r="AU103" s="3"/>
    </row>
    <row r="104">
      <c r="A104" s="3"/>
      <c r="B104" s="3"/>
      <c r="C104" s="3"/>
      <c r="D104" s="3"/>
      <c r="E104" s="3"/>
      <c r="F104" s="6"/>
      <c r="G104" s="3"/>
      <c r="H104" s="3"/>
      <c r="I104" s="3"/>
      <c r="J104" s="6"/>
      <c r="K104" s="3"/>
      <c r="L104" s="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6"/>
      <c r="AA104" s="3"/>
      <c r="AB104" s="6"/>
      <c r="AC104" s="3"/>
      <c r="AD104" s="3"/>
      <c r="AE104" s="3"/>
      <c r="AF104" s="3"/>
      <c r="AG104" s="6"/>
      <c r="AH104" s="3"/>
      <c r="AI104" s="3"/>
      <c r="AJ104" s="3"/>
      <c r="AK104" s="3"/>
      <c r="AL104" s="3"/>
      <c r="AM104" s="7"/>
      <c r="AN104" s="3"/>
      <c r="AO104" s="3"/>
      <c r="AP104" s="3"/>
      <c r="AQ104" s="3"/>
      <c r="AR104" s="6"/>
      <c r="AS104" s="6"/>
      <c r="AT104" s="3"/>
      <c r="AU104" s="3"/>
    </row>
    <row r="105">
      <c r="A105" s="3"/>
      <c r="B105" s="3"/>
      <c r="C105" s="3"/>
      <c r="D105" s="3"/>
      <c r="E105" s="3"/>
      <c r="F105" s="6"/>
      <c r="G105" s="3"/>
      <c r="H105" s="3"/>
      <c r="I105" s="3"/>
      <c r="J105" s="6"/>
      <c r="K105" s="3"/>
      <c r="L105" s="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6"/>
      <c r="AA105" s="3"/>
      <c r="AB105" s="6"/>
      <c r="AC105" s="3"/>
      <c r="AD105" s="3"/>
      <c r="AE105" s="3"/>
      <c r="AF105" s="3"/>
      <c r="AG105" s="6"/>
      <c r="AH105" s="3"/>
      <c r="AI105" s="3"/>
      <c r="AJ105" s="3"/>
      <c r="AK105" s="3"/>
      <c r="AL105" s="3"/>
      <c r="AM105" s="7"/>
      <c r="AN105" s="3"/>
      <c r="AO105" s="3"/>
      <c r="AP105" s="3"/>
      <c r="AQ105" s="3"/>
      <c r="AR105" s="6"/>
      <c r="AS105" s="6"/>
      <c r="AT105" s="3"/>
      <c r="AU105" s="3"/>
    </row>
    <row r="106">
      <c r="A106" s="3"/>
      <c r="B106" s="3"/>
      <c r="C106" s="3"/>
      <c r="D106" s="3"/>
      <c r="E106" s="3"/>
      <c r="F106" s="6"/>
      <c r="G106" s="3"/>
      <c r="H106" s="3"/>
      <c r="I106" s="3"/>
      <c r="J106" s="6"/>
      <c r="K106" s="3"/>
      <c r="L106" s="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6"/>
      <c r="AA106" s="3"/>
      <c r="AB106" s="6"/>
      <c r="AC106" s="3"/>
      <c r="AD106" s="3"/>
      <c r="AE106" s="3"/>
      <c r="AF106" s="3"/>
      <c r="AG106" s="6"/>
      <c r="AH106" s="3"/>
      <c r="AI106" s="3"/>
      <c r="AJ106" s="3"/>
      <c r="AK106" s="3"/>
      <c r="AL106" s="3"/>
      <c r="AM106" s="7"/>
      <c r="AN106" s="3"/>
      <c r="AO106" s="3"/>
      <c r="AP106" s="3"/>
      <c r="AQ106" s="3"/>
      <c r="AR106" s="6"/>
      <c r="AS106" s="6"/>
      <c r="AT106" s="3"/>
      <c r="AU106" s="3"/>
    </row>
    <row r="107">
      <c r="A107" s="3"/>
      <c r="B107" s="3"/>
      <c r="C107" s="3"/>
      <c r="D107" s="3"/>
      <c r="E107" s="3"/>
      <c r="F107" s="6"/>
      <c r="G107" s="3"/>
      <c r="H107" s="3"/>
      <c r="I107" s="3"/>
      <c r="J107" s="6"/>
      <c r="K107" s="3"/>
      <c r="L107" s="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"/>
      <c r="AA107" s="3"/>
      <c r="AB107" s="6"/>
      <c r="AC107" s="3"/>
      <c r="AD107" s="3"/>
      <c r="AE107" s="3"/>
      <c r="AF107" s="3"/>
      <c r="AG107" s="6"/>
      <c r="AH107" s="3"/>
      <c r="AI107" s="3"/>
      <c r="AJ107" s="3"/>
      <c r="AK107" s="3"/>
      <c r="AL107" s="3"/>
      <c r="AM107" s="7"/>
      <c r="AN107" s="3"/>
      <c r="AO107" s="3"/>
      <c r="AP107" s="3"/>
      <c r="AQ107" s="3"/>
      <c r="AR107" s="6"/>
      <c r="AS107" s="6"/>
      <c r="AT107" s="3"/>
      <c r="AU107" s="3"/>
    </row>
    <row r="108">
      <c r="A108" s="3"/>
      <c r="B108" s="3"/>
      <c r="C108" s="3"/>
      <c r="D108" s="3"/>
      <c r="E108" s="3"/>
      <c r="F108" s="6"/>
      <c r="G108" s="3"/>
      <c r="H108" s="3"/>
      <c r="I108" s="3"/>
      <c r="J108" s="6"/>
      <c r="K108" s="3"/>
      <c r="L108" s="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"/>
      <c r="AA108" s="3"/>
      <c r="AB108" s="6"/>
      <c r="AC108" s="3"/>
      <c r="AD108" s="3"/>
      <c r="AE108" s="3"/>
      <c r="AF108" s="3"/>
      <c r="AG108" s="6"/>
      <c r="AH108" s="3"/>
      <c r="AI108" s="3"/>
      <c r="AJ108" s="3"/>
      <c r="AK108" s="3"/>
      <c r="AL108" s="3"/>
      <c r="AM108" s="7"/>
      <c r="AN108" s="3"/>
      <c r="AO108" s="3"/>
      <c r="AP108" s="3"/>
      <c r="AQ108" s="3"/>
      <c r="AR108" s="6"/>
      <c r="AS108" s="6"/>
      <c r="AT108" s="3"/>
      <c r="AU108" s="3"/>
    </row>
    <row r="109">
      <c r="A109" s="3"/>
      <c r="B109" s="3"/>
      <c r="C109" s="3"/>
      <c r="D109" s="3"/>
      <c r="E109" s="3"/>
      <c r="F109" s="6"/>
      <c r="G109" s="3"/>
      <c r="H109" s="3"/>
      <c r="I109" s="3"/>
      <c r="J109" s="6"/>
      <c r="K109" s="3"/>
      <c r="L109" s="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"/>
      <c r="AA109" s="3"/>
      <c r="AB109" s="6"/>
      <c r="AC109" s="3"/>
      <c r="AD109" s="3"/>
      <c r="AE109" s="3"/>
      <c r="AF109" s="3"/>
      <c r="AG109" s="6"/>
      <c r="AH109" s="3"/>
      <c r="AI109" s="3"/>
      <c r="AJ109" s="3"/>
      <c r="AK109" s="3"/>
      <c r="AL109" s="3"/>
      <c r="AM109" s="7"/>
      <c r="AN109" s="3"/>
      <c r="AO109" s="3"/>
      <c r="AP109" s="3"/>
      <c r="AQ109" s="3"/>
      <c r="AR109" s="6"/>
      <c r="AS109" s="6"/>
      <c r="AT109" s="3"/>
      <c r="AU109" s="3"/>
    </row>
    <row r="110">
      <c r="A110" s="3"/>
      <c r="B110" s="3"/>
      <c r="C110" s="3"/>
      <c r="D110" s="3"/>
      <c r="E110" s="3"/>
      <c r="F110" s="6"/>
      <c r="G110" s="3"/>
      <c r="H110" s="3"/>
      <c r="I110" s="3"/>
      <c r="J110" s="6"/>
      <c r="K110" s="3"/>
      <c r="L110" s="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"/>
      <c r="AA110" s="3"/>
      <c r="AB110" s="6"/>
      <c r="AC110" s="3"/>
      <c r="AD110" s="3"/>
      <c r="AE110" s="3"/>
      <c r="AF110" s="3"/>
      <c r="AG110" s="6"/>
      <c r="AH110" s="3"/>
      <c r="AI110" s="3"/>
      <c r="AJ110" s="3"/>
      <c r="AK110" s="3"/>
      <c r="AL110" s="3"/>
      <c r="AM110" s="7"/>
      <c r="AN110" s="3"/>
      <c r="AO110" s="3"/>
      <c r="AP110" s="3"/>
      <c r="AQ110" s="3"/>
      <c r="AR110" s="6"/>
      <c r="AS110" s="6"/>
      <c r="AT110" s="3"/>
      <c r="AU110" s="3"/>
    </row>
    <row r="111">
      <c r="A111" s="3"/>
      <c r="B111" s="3"/>
      <c r="C111" s="3"/>
      <c r="D111" s="3"/>
      <c r="E111" s="3"/>
      <c r="F111" s="6"/>
      <c r="G111" s="3"/>
      <c r="H111" s="3"/>
      <c r="I111" s="3"/>
      <c r="J111" s="6"/>
      <c r="K111" s="3"/>
      <c r="L111" s="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6"/>
      <c r="AA111" s="3"/>
      <c r="AB111" s="6"/>
      <c r="AC111" s="3"/>
      <c r="AD111" s="3"/>
      <c r="AE111" s="3"/>
      <c r="AF111" s="3"/>
      <c r="AG111" s="6"/>
      <c r="AH111" s="3"/>
      <c r="AI111" s="3"/>
      <c r="AJ111" s="3"/>
      <c r="AK111" s="3"/>
      <c r="AL111" s="3"/>
      <c r="AM111" s="7"/>
      <c r="AN111" s="3"/>
      <c r="AO111" s="3"/>
      <c r="AP111" s="3"/>
      <c r="AQ111" s="3"/>
      <c r="AR111" s="6"/>
      <c r="AS111" s="6"/>
      <c r="AT111" s="3"/>
      <c r="AU111" s="3"/>
    </row>
    <row r="112">
      <c r="A112" s="3"/>
      <c r="B112" s="3"/>
      <c r="C112" s="3"/>
      <c r="D112" s="3"/>
      <c r="E112" s="3"/>
      <c r="F112" s="6"/>
      <c r="G112" s="3"/>
      <c r="H112" s="3"/>
      <c r="I112" s="3"/>
      <c r="J112" s="6"/>
      <c r="K112" s="3"/>
      <c r="L112" s="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6"/>
      <c r="AA112" s="3"/>
      <c r="AB112" s="6"/>
      <c r="AC112" s="3"/>
      <c r="AD112" s="3"/>
      <c r="AE112" s="3"/>
      <c r="AF112" s="3"/>
      <c r="AG112" s="6"/>
      <c r="AH112" s="3"/>
      <c r="AI112" s="3"/>
      <c r="AJ112" s="3"/>
      <c r="AK112" s="3"/>
      <c r="AL112" s="3"/>
      <c r="AM112" s="7"/>
      <c r="AN112" s="3"/>
      <c r="AO112" s="3"/>
      <c r="AP112" s="3"/>
      <c r="AQ112" s="3"/>
      <c r="AR112" s="6"/>
      <c r="AS112" s="6"/>
      <c r="AT112" s="3"/>
      <c r="AU112" s="3"/>
    </row>
    <row r="113">
      <c r="A113" s="3"/>
      <c r="B113" s="3"/>
      <c r="C113" s="3"/>
      <c r="D113" s="3"/>
      <c r="E113" s="3"/>
      <c r="F113" s="6"/>
      <c r="G113" s="3"/>
      <c r="H113" s="3"/>
      <c r="I113" s="3"/>
      <c r="J113" s="6"/>
      <c r="K113" s="3"/>
      <c r="L113" s="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6"/>
      <c r="AA113" s="3"/>
      <c r="AB113" s="6"/>
      <c r="AC113" s="3"/>
      <c r="AD113" s="3"/>
      <c r="AE113" s="3"/>
      <c r="AF113" s="3"/>
      <c r="AG113" s="6"/>
      <c r="AH113" s="3"/>
      <c r="AI113" s="3"/>
      <c r="AJ113" s="3"/>
      <c r="AK113" s="3"/>
      <c r="AL113" s="3"/>
      <c r="AM113" s="7"/>
      <c r="AN113" s="3"/>
      <c r="AO113" s="3"/>
      <c r="AP113" s="3"/>
      <c r="AQ113" s="3"/>
      <c r="AR113" s="6"/>
      <c r="AS113" s="6"/>
      <c r="AT113" s="3"/>
      <c r="AU113" s="3"/>
    </row>
    <row r="114">
      <c r="A114" s="3"/>
      <c r="B114" s="3"/>
      <c r="C114" s="3"/>
      <c r="D114" s="3"/>
      <c r="E114" s="3"/>
      <c r="F114" s="6"/>
      <c r="G114" s="3"/>
      <c r="H114" s="3"/>
      <c r="I114" s="3"/>
      <c r="J114" s="6"/>
      <c r="K114" s="3"/>
      <c r="L114" s="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6"/>
      <c r="AA114" s="3"/>
      <c r="AB114" s="6"/>
      <c r="AC114" s="3"/>
      <c r="AD114" s="3"/>
      <c r="AE114" s="3"/>
      <c r="AF114" s="3"/>
      <c r="AG114" s="6"/>
      <c r="AH114" s="3"/>
      <c r="AI114" s="3"/>
      <c r="AJ114" s="3"/>
      <c r="AK114" s="3"/>
      <c r="AL114" s="3"/>
      <c r="AM114" s="7"/>
      <c r="AN114" s="3"/>
      <c r="AO114" s="3"/>
      <c r="AP114" s="3"/>
      <c r="AQ114" s="3"/>
      <c r="AR114" s="6"/>
      <c r="AS114" s="6"/>
      <c r="AT114" s="3"/>
      <c r="AU114" s="3"/>
    </row>
    <row r="115">
      <c r="A115" s="3"/>
      <c r="B115" s="3"/>
      <c r="C115" s="3"/>
      <c r="D115" s="3"/>
      <c r="E115" s="3"/>
      <c r="F115" s="6"/>
      <c r="G115" s="3"/>
      <c r="H115" s="3"/>
      <c r="I115" s="3"/>
      <c r="J115" s="6"/>
      <c r="K115" s="3"/>
      <c r="L115" s="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6"/>
      <c r="AA115" s="3"/>
      <c r="AB115" s="6"/>
      <c r="AC115" s="3"/>
      <c r="AD115" s="3"/>
      <c r="AE115" s="3"/>
      <c r="AF115" s="3"/>
      <c r="AG115" s="6"/>
      <c r="AH115" s="3"/>
      <c r="AI115" s="3"/>
      <c r="AJ115" s="3"/>
      <c r="AK115" s="3"/>
      <c r="AL115" s="3"/>
      <c r="AM115" s="7"/>
      <c r="AN115" s="3"/>
      <c r="AO115" s="3"/>
      <c r="AP115" s="3"/>
      <c r="AQ115" s="3"/>
      <c r="AR115" s="6"/>
      <c r="AS115" s="6"/>
      <c r="AT115" s="3"/>
      <c r="AU115" s="3"/>
    </row>
    <row r="116">
      <c r="A116" s="3"/>
      <c r="B116" s="3"/>
      <c r="C116" s="3"/>
      <c r="D116" s="3"/>
      <c r="E116" s="3"/>
      <c r="F116" s="6"/>
      <c r="G116" s="3"/>
      <c r="H116" s="3"/>
      <c r="I116" s="3"/>
      <c r="J116" s="6"/>
      <c r="K116" s="3"/>
      <c r="L116" s="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6"/>
      <c r="AA116" s="3"/>
      <c r="AB116" s="6"/>
      <c r="AC116" s="3"/>
      <c r="AD116" s="3"/>
      <c r="AE116" s="3"/>
      <c r="AF116" s="3"/>
      <c r="AG116" s="6"/>
      <c r="AH116" s="3"/>
      <c r="AI116" s="3"/>
      <c r="AJ116" s="3"/>
      <c r="AK116" s="3"/>
      <c r="AL116" s="3"/>
      <c r="AM116" s="7"/>
      <c r="AN116" s="3"/>
      <c r="AO116" s="3"/>
      <c r="AP116" s="3"/>
      <c r="AQ116" s="3"/>
      <c r="AR116" s="6"/>
      <c r="AS116" s="6"/>
      <c r="AT116" s="3"/>
      <c r="AU116" s="3"/>
    </row>
    <row r="117">
      <c r="A117" s="3"/>
      <c r="B117" s="3"/>
      <c r="C117" s="3"/>
      <c r="D117" s="3"/>
      <c r="E117" s="3"/>
      <c r="F117" s="6"/>
      <c r="G117" s="3"/>
      <c r="H117" s="3"/>
      <c r="I117" s="3"/>
      <c r="J117" s="6"/>
      <c r="K117" s="3"/>
      <c r="L117" s="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6"/>
      <c r="AA117" s="3"/>
      <c r="AB117" s="6"/>
      <c r="AC117" s="3"/>
      <c r="AD117" s="3"/>
      <c r="AE117" s="3"/>
      <c r="AF117" s="3"/>
      <c r="AG117" s="6"/>
      <c r="AH117" s="3"/>
      <c r="AI117" s="3"/>
      <c r="AJ117" s="3"/>
      <c r="AK117" s="3"/>
      <c r="AL117" s="3"/>
      <c r="AM117" s="7"/>
      <c r="AN117" s="3"/>
      <c r="AO117" s="3"/>
      <c r="AP117" s="3"/>
      <c r="AQ117" s="3"/>
      <c r="AR117" s="6"/>
      <c r="AS117" s="6"/>
      <c r="AT117" s="3"/>
      <c r="AU117" s="3"/>
    </row>
    <row r="118">
      <c r="A118" s="3"/>
      <c r="B118" s="3"/>
      <c r="C118" s="3"/>
      <c r="D118" s="3"/>
      <c r="E118" s="3"/>
      <c r="F118" s="6"/>
      <c r="G118" s="3"/>
      <c r="H118" s="3"/>
      <c r="I118" s="3"/>
      <c r="J118" s="6"/>
      <c r="K118" s="3"/>
      <c r="L118" s="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6"/>
      <c r="AA118" s="3"/>
      <c r="AB118" s="6"/>
      <c r="AC118" s="3"/>
      <c r="AD118" s="3"/>
      <c r="AE118" s="3"/>
      <c r="AF118" s="3"/>
      <c r="AG118" s="6"/>
      <c r="AH118" s="3"/>
      <c r="AI118" s="3"/>
      <c r="AJ118" s="3"/>
      <c r="AK118" s="3"/>
      <c r="AL118" s="3"/>
      <c r="AM118" s="7"/>
      <c r="AN118" s="3"/>
      <c r="AO118" s="3"/>
      <c r="AP118" s="3"/>
      <c r="AQ118" s="3"/>
      <c r="AR118" s="6"/>
      <c r="AS118" s="6"/>
      <c r="AT118" s="3"/>
      <c r="AU118" s="3"/>
    </row>
    <row r="119">
      <c r="A119" s="3"/>
      <c r="B119" s="3"/>
      <c r="C119" s="3"/>
      <c r="D119" s="3"/>
      <c r="E119" s="3"/>
      <c r="F119" s="6"/>
      <c r="G119" s="3"/>
      <c r="H119" s="3"/>
      <c r="I119" s="3"/>
      <c r="J119" s="6"/>
      <c r="K119" s="3"/>
      <c r="L119" s="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6"/>
      <c r="AA119" s="3"/>
      <c r="AB119" s="6"/>
      <c r="AC119" s="3"/>
      <c r="AD119" s="3"/>
      <c r="AE119" s="3"/>
      <c r="AF119" s="3"/>
      <c r="AG119" s="6"/>
      <c r="AH119" s="3"/>
      <c r="AI119" s="3"/>
      <c r="AJ119" s="3"/>
      <c r="AK119" s="3"/>
      <c r="AL119" s="3"/>
      <c r="AM119" s="7"/>
      <c r="AN119" s="3"/>
      <c r="AO119" s="3"/>
      <c r="AP119" s="3"/>
      <c r="AQ119" s="3"/>
      <c r="AR119" s="6"/>
      <c r="AS119" s="6"/>
      <c r="AT119" s="3"/>
      <c r="AU119" s="3"/>
    </row>
    <row r="120">
      <c r="A120" s="3"/>
      <c r="B120" s="3"/>
      <c r="C120" s="3"/>
      <c r="D120" s="3"/>
      <c r="E120" s="3"/>
      <c r="F120" s="6"/>
      <c r="G120" s="3"/>
      <c r="H120" s="3"/>
      <c r="I120" s="3"/>
      <c r="J120" s="6"/>
      <c r="K120" s="3"/>
      <c r="L120" s="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6"/>
      <c r="AA120" s="3"/>
      <c r="AB120" s="6"/>
      <c r="AC120" s="3"/>
      <c r="AD120" s="3"/>
      <c r="AE120" s="3"/>
      <c r="AF120" s="3"/>
      <c r="AG120" s="6"/>
      <c r="AH120" s="3"/>
      <c r="AI120" s="3"/>
      <c r="AJ120" s="3"/>
      <c r="AK120" s="3"/>
      <c r="AL120" s="3"/>
      <c r="AM120" s="7"/>
      <c r="AN120" s="3"/>
      <c r="AO120" s="3"/>
      <c r="AP120" s="3"/>
      <c r="AQ120" s="3"/>
      <c r="AR120" s="6"/>
      <c r="AS120" s="6"/>
      <c r="AT120" s="3"/>
      <c r="AU120" s="3"/>
    </row>
    <row r="121">
      <c r="A121" s="3"/>
      <c r="B121" s="3"/>
      <c r="C121" s="3"/>
      <c r="D121" s="3"/>
      <c r="E121" s="3"/>
      <c r="F121" s="6"/>
      <c r="G121" s="3"/>
      <c r="H121" s="3"/>
      <c r="I121" s="3"/>
      <c r="J121" s="6"/>
      <c r="K121" s="3"/>
      <c r="L121" s="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6"/>
      <c r="AA121" s="3"/>
      <c r="AB121" s="6"/>
      <c r="AC121" s="3"/>
      <c r="AD121" s="3"/>
      <c r="AE121" s="3"/>
      <c r="AF121" s="3"/>
      <c r="AG121" s="6"/>
      <c r="AH121" s="3"/>
      <c r="AI121" s="3"/>
      <c r="AJ121" s="3"/>
      <c r="AK121" s="3"/>
      <c r="AL121" s="3"/>
      <c r="AM121" s="7"/>
      <c r="AN121" s="3"/>
      <c r="AO121" s="3"/>
      <c r="AP121" s="3"/>
      <c r="AQ121" s="3"/>
      <c r="AR121" s="6"/>
      <c r="AS121" s="6"/>
      <c r="AT121" s="3"/>
      <c r="AU121" s="3"/>
    </row>
    <row r="122">
      <c r="A122" s="3"/>
      <c r="B122" s="3"/>
      <c r="C122" s="3"/>
      <c r="D122" s="3"/>
      <c r="E122" s="3"/>
      <c r="F122" s="6"/>
      <c r="G122" s="3"/>
      <c r="H122" s="3"/>
      <c r="I122" s="3"/>
      <c r="J122" s="6"/>
      <c r="K122" s="3"/>
      <c r="L122" s="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6"/>
      <c r="AA122" s="3"/>
      <c r="AB122" s="6"/>
      <c r="AC122" s="3"/>
      <c r="AD122" s="3"/>
      <c r="AE122" s="3"/>
      <c r="AF122" s="3"/>
      <c r="AG122" s="6"/>
      <c r="AH122" s="3"/>
      <c r="AI122" s="3"/>
      <c r="AJ122" s="3"/>
      <c r="AK122" s="3"/>
      <c r="AL122" s="3"/>
      <c r="AM122" s="7"/>
      <c r="AN122" s="3"/>
      <c r="AO122" s="3"/>
      <c r="AP122" s="3"/>
      <c r="AQ122" s="3"/>
      <c r="AR122" s="6"/>
      <c r="AS122" s="6"/>
      <c r="AT122" s="3"/>
      <c r="AU122" s="3"/>
    </row>
    <row r="123">
      <c r="A123" s="3"/>
      <c r="B123" s="3"/>
      <c r="C123" s="3"/>
      <c r="D123" s="3"/>
      <c r="E123" s="3"/>
      <c r="F123" s="6"/>
      <c r="G123" s="3"/>
      <c r="H123" s="3"/>
      <c r="I123" s="3"/>
      <c r="J123" s="6"/>
      <c r="K123" s="3"/>
      <c r="L123" s="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6"/>
      <c r="AA123" s="3"/>
      <c r="AB123" s="6"/>
      <c r="AC123" s="3"/>
      <c r="AD123" s="3"/>
      <c r="AE123" s="3"/>
      <c r="AF123" s="3"/>
      <c r="AG123" s="6"/>
      <c r="AH123" s="3"/>
      <c r="AI123" s="3"/>
      <c r="AJ123" s="3"/>
      <c r="AK123" s="3"/>
      <c r="AL123" s="3"/>
      <c r="AM123" s="7"/>
      <c r="AN123" s="3"/>
      <c r="AO123" s="3"/>
      <c r="AP123" s="3"/>
      <c r="AQ123" s="3"/>
      <c r="AR123" s="6"/>
      <c r="AS123" s="6"/>
      <c r="AT123" s="3"/>
      <c r="AU123" s="3"/>
    </row>
    <row r="124">
      <c r="A124" s="3"/>
      <c r="B124" s="3"/>
      <c r="C124" s="3"/>
      <c r="D124" s="3"/>
      <c r="E124" s="3"/>
      <c r="F124" s="6"/>
      <c r="G124" s="3"/>
      <c r="H124" s="3"/>
      <c r="I124" s="3"/>
      <c r="J124" s="6"/>
      <c r="K124" s="3"/>
      <c r="L124" s="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6"/>
      <c r="AA124" s="3"/>
      <c r="AB124" s="6"/>
      <c r="AC124" s="3"/>
      <c r="AD124" s="3"/>
      <c r="AE124" s="3"/>
      <c r="AF124" s="3"/>
      <c r="AG124" s="6"/>
      <c r="AH124" s="3"/>
      <c r="AI124" s="3"/>
      <c r="AJ124" s="3"/>
      <c r="AK124" s="3"/>
      <c r="AL124" s="3"/>
      <c r="AM124" s="7"/>
      <c r="AN124" s="3"/>
      <c r="AO124" s="3"/>
      <c r="AP124" s="3"/>
      <c r="AQ124" s="3"/>
      <c r="AR124" s="6"/>
      <c r="AS124" s="6"/>
      <c r="AT124" s="3"/>
      <c r="AU124" s="3"/>
    </row>
    <row r="125">
      <c r="A125" s="3"/>
      <c r="B125" s="3"/>
      <c r="C125" s="3"/>
      <c r="D125" s="3"/>
      <c r="E125" s="3"/>
      <c r="F125" s="6"/>
      <c r="G125" s="3"/>
      <c r="H125" s="3"/>
      <c r="I125" s="3"/>
      <c r="J125" s="6"/>
      <c r="K125" s="3"/>
      <c r="L125" s="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6"/>
      <c r="AA125" s="3"/>
      <c r="AB125" s="6"/>
      <c r="AC125" s="3"/>
      <c r="AD125" s="3"/>
      <c r="AE125" s="3"/>
      <c r="AF125" s="3"/>
      <c r="AG125" s="6"/>
      <c r="AH125" s="3"/>
      <c r="AI125" s="3"/>
      <c r="AJ125" s="3"/>
      <c r="AK125" s="3"/>
      <c r="AL125" s="3"/>
      <c r="AM125" s="7"/>
      <c r="AN125" s="3"/>
      <c r="AO125" s="3"/>
      <c r="AP125" s="3"/>
      <c r="AQ125" s="3"/>
      <c r="AR125" s="6"/>
      <c r="AS125" s="6"/>
      <c r="AT125" s="3"/>
      <c r="AU125" s="3"/>
    </row>
    <row r="126">
      <c r="A126" s="3"/>
      <c r="B126" s="3"/>
      <c r="C126" s="3"/>
      <c r="D126" s="3"/>
      <c r="E126" s="3"/>
      <c r="F126" s="6"/>
      <c r="G126" s="3"/>
      <c r="H126" s="3"/>
      <c r="I126" s="3"/>
      <c r="J126" s="6"/>
      <c r="K126" s="3"/>
      <c r="L126" s="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6"/>
      <c r="AA126" s="3"/>
      <c r="AB126" s="6"/>
      <c r="AC126" s="3"/>
      <c r="AD126" s="3"/>
      <c r="AE126" s="3"/>
      <c r="AF126" s="3"/>
      <c r="AG126" s="6"/>
      <c r="AH126" s="3"/>
      <c r="AI126" s="3"/>
      <c r="AJ126" s="3"/>
      <c r="AK126" s="3"/>
      <c r="AL126" s="3"/>
      <c r="AM126" s="7"/>
      <c r="AN126" s="3"/>
      <c r="AO126" s="3"/>
      <c r="AP126" s="3"/>
      <c r="AQ126" s="3"/>
      <c r="AR126" s="6"/>
      <c r="AS126" s="6"/>
      <c r="AT126" s="3"/>
      <c r="AU126" s="3"/>
    </row>
    <row r="127">
      <c r="A127" s="3"/>
      <c r="B127" s="3"/>
      <c r="C127" s="3"/>
      <c r="D127" s="3"/>
      <c r="E127" s="3"/>
      <c r="F127" s="6"/>
      <c r="G127" s="3"/>
      <c r="H127" s="3"/>
      <c r="I127" s="3"/>
      <c r="J127" s="6"/>
      <c r="K127" s="3"/>
      <c r="L127" s="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6"/>
      <c r="AA127" s="3"/>
      <c r="AB127" s="6"/>
      <c r="AC127" s="3"/>
      <c r="AD127" s="3"/>
      <c r="AE127" s="3"/>
      <c r="AF127" s="3"/>
      <c r="AG127" s="6"/>
      <c r="AH127" s="3"/>
      <c r="AI127" s="3"/>
      <c r="AJ127" s="3"/>
      <c r="AK127" s="3"/>
      <c r="AL127" s="3"/>
      <c r="AM127" s="7"/>
      <c r="AN127" s="3"/>
      <c r="AO127" s="3"/>
      <c r="AP127" s="3"/>
      <c r="AQ127" s="3"/>
      <c r="AR127" s="6"/>
      <c r="AS127" s="6"/>
      <c r="AT127" s="3"/>
      <c r="AU127" s="3"/>
    </row>
    <row r="128">
      <c r="A128" s="3"/>
      <c r="B128" s="3"/>
      <c r="C128" s="3"/>
      <c r="D128" s="3"/>
      <c r="E128" s="3"/>
      <c r="F128" s="6"/>
      <c r="G128" s="3"/>
      <c r="H128" s="3"/>
      <c r="I128" s="3"/>
      <c r="J128" s="6"/>
      <c r="K128" s="3"/>
      <c r="L128" s="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6"/>
      <c r="AA128" s="3"/>
      <c r="AB128" s="6"/>
      <c r="AC128" s="3"/>
      <c r="AD128" s="3"/>
      <c r="AE128" s="3"/>
      <c r="AF128" s="3"/>
      <c r="AG128" s="6"/>
      <c r="AH128" s="3"/>
      <c r="AI128" s="3"/>
      <c r="AJ128" s="3"/>
      <c r="AK128" s="3"/>
      <c r="AL128" s="3"/>
      <c r="AM128" s="7"/>
      <c r="AN128" s="3"/>
      <c r="AO128" s="3"/>
      <c r="AP128" s="3"/>
      <c r="AQ128" s="3"/>
      <c r="AR128" s="6"/>
      <c r="AS128" s="6"/>
      <c r="AT128" s="3"/>
      <c r="AU128" s="3"/>
    </row>
    <row r="129">
      <c r="A129" s="3"/>
      <c r="B129" s="3"/>
      <c r="C129" s="3"/>
      <c r="D129" s="3"/>
      <c r="E129" s="3"/>
      <c r="F129" s="6"/>
      <c r="G129" s="3"/>
      <c r="H129" s="3"/>
      <c r="I129" s="3"/>
      <c r="J129" s="6"/>
      <c r="K129" s="3"/>
      <c r="L129" s="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6"/>
      <c r="AA129" s="3"/>
      <c r="AB129" s="6"/>
      <c r="AC129" s="3"/>
      <c r="AD129" s="3"/>
      <c r="AE129" s="3"/>
      <c r="AF129" s="3"/>
      <c r="AG129" s="6"/>
      <c r="AH129" s="3"/>
      <c r="AI129" s="3"/>
      <c r="AJ129" s="3"/>
      <c r="AK129" s="3"/>
      <c r="AL129" s="3"/>
      <c r="AM129" s="7"/>
      <c r="AN129" s="3"/>
      <c r="AO129" s="3"/>
      <c r="AP129" s="3"/>
      <c r="AQ129" s="3"/>
      <c r="AR129" s="6"/>
      <c r="AS129" s="6"/>
      <c r="AT129" s="3"/>
      <c r="AU129" s="3"/>
    </row>
    <row r="130">
      <c r="A130" s="3"/>
      <c r="B130" s="3"/>
      <c r="C130" s="3"/>
      <c r="D130" s="3"/>
      <c r="E130" s="3"/>
      <c r="F130" s="6"/>
      <c r="G130" s="3"/>
      <c r="H130" s="3"/>
      <c r="I130" s="3"/>
      <c r="J130" s="6"/>
      <c r="K130" s="3"/>
      <c r="L130" s="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6"/>
      <c r="AA130" s="3"/>
      <c r="AB130" s="6"/>
      <c r="AC130" s="3"/>
      <c r="AD130" s="3"/>
      <c r="AE130" s="3"/>
      <c r="AF130" s="3"/>
      <c r="AG130" s="6"/>
      <c r="AH130" s="3"/>
      <c r="AI130" s="3"/>
      <c r="AJ130" s="3"/>
      <c r="AK130" s="3"/>
      <c r="AL130" s="3"/>
      <c r="AM130" s="7"/>
      <c r="AN130" s="3"/>
      <c r="AO130" s="3"/>
      <c r="AP130" s="3"/>
      <c r="AQ130" s="3"/>
      <c r="AR130" s="6"/>
      <c r="AS130" s="6"/>
      <c r="AT130" s="3"/>
      <c r="AU130" s="3"/>
    </row>
    <row r="131">
      <c r="A131" s="3"/>
      <c r="B131" s="3"/>
      <c r="C131" s="3"/>
      <c r="D131" s="3"/>
      <c r="E131" s="3"/>
      <c r="F131" s="6"/>
      <c r="G131" s="3"/>
      <c r="H131" s="3"/>
      <c r="I131" s="3"/>
      <c r="J131" s="6"/>
      <c r="K131" s="3"/>
      <c r="L131" s="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6"/>
      <c r="AA131" s="3"/>
      <c r="AB131" s="6"/>
      <c r="AC131" s="3"/>
      <c r="AD131" s="3"/>
      <c r="AE131" s="3"/>
      <c r="AF131" s="3"/>
      <c r="AG131" s="6"/>
      <c r="AH131" s="3"/>
      <c r="AI131" s="3"/>
      <c r="AJ131" s="3"/>
      <c r="AK131" s="3"/>
      <c r="AL131" s="3"/>
      <c r="AM131" s="7"/>
      <c r="AN131" s="3"/>
      <c r="AO131" s="3"/>
      <c r="AP131" s="3"/>
      <c r="AQ131" s="3"/>
      <c r="AR131" s="6"/>
      <c r="AS131" s="6"/>
      <c r="AT131" s="3"/>
      <c r="AU131" s="3"/>
    </row>
    <row r="132">
      <c r="A132" s="3"/>
      <c r="B132" s="3"/>
      <c r="C132" s="3"/>
      <c r="D132" s="3"/>
      <c r="E132" s="3"/>
      <c r="F132" s="6"/>
      <c r="G132" s="3"/>
      <c r="H132" s="3"/>
      <c r="I132" s="3"/>
      <c r="J132" s="6"/>
      <c r="K132" s="3"/>
      <c r="L132" s="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6"/>
      <c r="AA132" s="3"/>
      <c r="AB132" s="6"/>
      <c r="AC132" s="3"/>
      <c r="AD132" s="3"/>
      <c r="AE132" s="3"/>
      <c r="AF132" s="3"/>
      <c r="AG132" s="6"/>
      <c r="AH132" s="3"/>
      <c r="AI132" s="3"/>
      <c r="AJ132" s="3"/>
      <c r="AK132" s="3"/>
      <c r="AL132" s="3"/>
      <c r="AM132" s="7"/>
      <c r="AN132" s="3"/>
      <c r="AO132" s="3"/>
      <c r="AP132" s="3"/>
      <c r="AQ132" s="3"/>
      <c r="AR132" s="6"/>
      <c r="AS132" s="6"/>
      <c r="AT132" s="3"/>
      <c r="AU132" s="3"/>
    </row>
    <row r="133">
      <c r="A133" s="3"/>
      <c r="B133" s="3"/>
      <c r="C133" s="3"/>
      <c r="D133" s="3"/>
      <c r="E133" s="3"/>
      <c r="F133" s="6"/>
      <c r="G133" s="3"/>
      <c r="H133" s="3"/>
      <c r="I133" s="3"/>
      <c r="J133" s="6"/>
      <c r="K133" s="3"/>
      <c r="L133" s="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6"/>
      <c r="AA133" s="3"/>
      <c r="AB133" s="6"/>
      <c r="AC133" s="3"/>
      <c r="AD133" s="3"/>
      <c r="AE133" s="3"/>
      <c r="AF133" s="3"/>
      <c r="AG133" s="6"/>
      <c r="AH133" s="3"/>
      <c r="AI133" s="3"/>
      <c r="AJ133" s="3"/>
      <c r="AK133" s="3"/>
      <c r="AL133" s="3"/>
      <c r="AM133" s="7"/>
      <c r="AN133" s="3"/>
      <c r="AO133" s="3"/>
      <c r="AP133" s="3"/>
      <c r="AQ133" s="3"/>
      <c r="AR133" s="6"/>
      <c r="AS133" s="6"/>
      <c r="AT133" s="3"/>
      <c r="AU133" s="3"/>
    </row>
    <row r="134">
      <c r="A134" s="3"/>
      <c r="B134" s="3"/>
      <c r="C134" s="3"/>
      <c r="D134" s="3"/>
      <c r="E134" s="3"/>
      <c r="F134" s="6"/>
      <c r="G134" s="3"/>
      <c r="H134" s="3"/>
      <c r="I134" s="3"/>
      <c r="J134" s="6"/>
      <c r="K134" s="3"/>
      <c r="L134" s="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6"/>
      <c r="AA134" s="3"/>
      <c r="AB134" s="6"/>
      <c r="AC134" s="3"/>
      <c r="AD134" s="3"/>
      <c r="AE134" s="3"/>
      <c r="AF134" s="3"/>
      <c r="AG134" s="6"/>
      <c r="AH134" s="3"/>
      <c r="AI134" s="3"/>
      <c r="AJ134" s="3"/>
      <c r="AK134" s="3"/>
      <c r="AL134" s="3"/>
      <c r="AM134" s="7"/>
      <c r="AN134" s="3"/>
      <c r="AO134" s="3"/>
      <c r="AP134" s="3"/>
      <c r="AQ134" s="3"/>
      <c r="AR134" s="6"/>
      <c r="AS134" s="6"/>
      <c r="AT134" s="3"/>
      <c r="AU134" s="3"/>
    </row>
    <row r="135">
      <c r="A135" s="3"/>
      <c r="B135" s="3"/>
      <c r="C135" s="3"/>
      <c r="D135" s="3"/>
      <c r="E135" s="3"/>
      <c r="F135" s="6"/>
      <c r="G135" s="3"/>
      <c r="H135" s="3"/>
      <c r="I135" s="3"/>
      <c r="J135" s="6"/>
      <c r="K135" s="3"/>
      <c r="L135" s="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6"/>
      <c r="AA135" s="3"/>
      <c r="AB135" s="6"/>
      <c r="AC135" s="3"/>
      <c r="AD135" s="3"/>
      <c r="AE135" s="3"/>
      <c r="AF135" s="3"/>
      <c r="AG135" s="6"/>
      <c r="AH135" s="3"/>
      <c r="AI135" s="3"/>
      <c r="AJ135" s="3"/>
      <c r="AK135" s="3"/>
      <c r="AL135" s="3"/>
      <c r="AM135" s="7"/>
      <c r="AN135" s="3"/>
      <c r="AO135" s="3"/>
      <c r="AP135" s="3"/>
      <c r="AQ135" s="3"/>
      <c r="AR135" s="6"/>
      <c r="AS135" s="6"/>
      <c r="AT135" s="3"/>
      <c r="AU135" s="3"/>
    </row>
    <row r="136">
      <c r="A136" s="3"/>
      <c r="B136" s="3"/>
      <c r="C136" s="3"/>
      <c r="D136" s="3"/>
      <c r="E136" s="3"/>
      <c r="F136" s="6"/>
      <c r="G136" s="3"/>
      <c r="H136" s="3"/>
      <c r="I136" s="3"/>
      <c r="J136" s="6"/>
      <c r="K136" s="3"/>
      <c r="L136" s="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6"/>
      <c r="AA136" s="3"/>
      <c r="AB136" s="6"/>
      <c r="AC136" s="3"/>
      <c r="AD136" s="3"/>
      <c r="AE136" s="3"/>
      <c r="AF136" s="3"/>
      <c r="AG136" s="6"/>
      <c r="AH136" s="3"/>
      <c r="AI136" s="3"/>
      <c r="AJ136" s="3"/>
      <c r="AK136" s="3"/>
      <c r="AL136" s="3"/>
      <c r="AM136" s="7"/>
      <c r="AN136" s="3"/>
      <c r="AO136" s="3"/>
      <c r="AP136" s="3"/>
      <c r="AQ136" s="3"/>
      <c r="AR136" s="6"/>
      <c r="AS136" s="6"/>
      <c r="AT136" s="3"/>
      <c r="AU136" s="3"/>
    </row>
    <row r="137">
      <c r="A137" s="3"/>
      <c r="B137" s="3"/>
      <c r="C137" s="3"/>
      <c r="D137" s="3"/>
      <c r="E137" s="3"/>
      <c r="F137" s="6"/>
      <c r="G137" s="3"/>
      <c r="H137" s="3"/>
      <c r="I137" s="3"/>
      <c r="J137" s="6"/>
      <c r="K137" s="3"/>
      <c r="L137" s="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6"/>
      <c r="AA137" s="3"/>
      <c r="AB137" s="6"/>
      <c r="AC137" s="3"/>
      <c r="AD137" s="3"/>
      <c r="AE137" s="3"/>
      <c r="AF137" s="3"/>
      <c r="AG137" s="6"/>
      <c r="AH137" s="3"/>
      <c r="AI137" s="3"/>
      <c r="AJ137" s="3"/>
      <c r="AK137" s="3"/>
      <c r="AL137" s="3"/>
      <c r="AM137" s="7"/>
      <c r="AN137" s="3"/>
      <c r="AO137" s="3"/>
      <c r="AP137" s="3"/>
      <c r="AQ137" s="3"/>
      <c r="AR137" s="6"/>
      <c r="AS137" s="6"/>
      <c r="AT137" s="3"/>
      <c r="AU137" s="3"/>
    </row>
    <row r="138">
      <c r="A138" s="3"/>
      <c r="B138" s="3"/>
      <c r="C138" s="3"/>
      <c r="D138" s="3"/>
      <c r="E138" s="3"/>
      <c r="F138" s="6"/>
      <c r="G138" s="3"/>
      <c r="H138" s="3"/>
      <c r="I138" s="3"/>
      <c r="J138" s="6"/>
      <c r="K138" s="3"/>
      <c r="L138" s="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6"/>
      <c r="AA138" s="3"/>
      <c r="AB138" s="6"/>
      <c r="AC138" s="3"/>
      <c r="AD138" s="3"/>
      <c r="AE138" s="3"/>
      <c r="AF138" s="3"/>
      <c r="AG138" s="6"/>
      <c r="AH138" s="3"/>
      <c r="AI138" s="3"/>
      <c r="AJ138" s="3"/>
      <c r="AK138" s="3"/>
      <c r="AL138" s="3"/>
      <c r="AM138" s="7"/>
      <c r="AN138" s="3"/>
      <c r="AO138" s="3"/>
      <c r="AP138" s="3"/>
      <c r="AQ138" s="3"/>
      <c r="AR138" s="6"/>
      <c r="AS138" s="6"/>
      <c r="AT138" s="3"/>
      <c r="AU138" s="3"/>
    </row>
    <row r="139">
      <c r="A139" s="3"/>
      <c r="B139" s="3"/>
      <c r="C139" s="3"/>
      <c r="D139" s="3"/>
      <c r="E139" s="3"/>
      <c r="F139" s="6"/>
      <c r="G139" s="3"/>
      <c r="H139" s="3"/>
      <c r="I139" s="3"/>
      <c r="J139" s="6"/>
      <c r="K139" s="3"/>
      <c r="L139" s="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6"/>
      <c r="AA139" s="3"/>
      <c r="AB139" s="6"/>
      <c r="AC139" s="3"/>
      <c r="AD139" s="3"/>
      <c r="AE139" s="3"/>
      <c r="AF139" s="3"/>
      <c r="AG139" s="6"/>
      <c r="AH139" s="3"/>
      <c r="AI139" s="3"/>
      <c r="AJ139" s="3"/>
      <c r="AK139" s="3"/>
      <c r="AL139" s="3"/>
      <c r="AM139" s="7"/>
      <c r="AN139" s="3"/>
      <c r="AO139" s="3"/>
      <c r="AP139" s="3"/>
      <c r="AQ139" s="3"/>
      <c r="AR139" s="6"/>
      <c r="AS139" s="6"/>
      <c r="AT139" s="3"/>
      <c r="AU139" s="3"/>
    </row>
    <row r="140">
      <c r="A140" s="3"/>
      <c r="B140" s="3"/>
      <c r="C140" s="3"/>
      <c r="D140" s="3"/>
      <c r="E140" s="3"/>
      <c r="F140" s="6"/>
      <c r="G140" s="3"/>
      <c r="H140" s="3"/>
      <c r="I140" s="3"/>
      <c r="J140" s="6"/>
      <c r="K140" s="3"/>
      <c r="L140" s="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6"/>
      <c r="AA140" s="3"/>
      <c r="AB140" s="6"/>
      <c r="AC140" s="3"/>
      <c r="AD140" s="3"/>
      <c r="AE140" s="3"/>
      <c r="AF140" s="3"/>
      <c r="AG140" s="6"/>
      <c r="AH140" s="3"/>
      <c r="AI140" s="3"/>
      <c r="AJ140" s="3"/>
      <c r="AK140" s="3"/>
      <c r="AL140" s="3"/>
      <c r="AM140" s="7"/>
      <c r="AN140" s="3"/>
      <c r="AO140" s="3"/>
      <c r="AP140" s="3"/>
      <c r="AQ140" s="3"/>
      <c r="AR140" s="6"/>
      <c r="AS140" s="6"/>
      <c r="AT140" s="3"/>
      <c r="AU140" s="3"/>
    </row>
    <row r="141">
      <c r="A141" s="3"/>
      <c r="B141" s="3"/>
      <c r="C141" s="3"/>
      <c r="D141" s="3"/>
      <c r="E141" s="3"/>
      <c r="F141" s="6"/>
      <c r="G141" s="3"/>
      <c r="H141" s="3"/>
      <c r="I141" s="3"/>
      <c r="J141" s="6"/>
      <c r="K141" s="3"/>
      <c r="L141" s="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6"/>
      <c r="AA141" s="3"/>
      <c r="AB141" s="6"/>
      <c r="AC141" s="3"/>
      <c r="AD141" s="3"/>
      <c r="AE141" s="3"/>
      <c r="AF141" s="3"/>
      <c r="AG141" s="6"/>
      <c r="AH141" s="3"/>
      <c r="AI141" s="3"/>
      <c r="AJ141" s="3"/>
      <c r="AK141" s="3"/>
      <c r="AL141" s="3"/>
      <c r="AM141" s="7"/>
      <c r="AN141" s="3"/>
      <c r="AO141" s="3"/>
      <c r="AP141" s="3"/>
      <c r="AQ141" s="3"/>
      <c r="AR141" s="6"/>
      <c r="AS141" s="6"/>
      <c r="AT141" s="3"/>
      <c r="AU141" s="3"/>
    </row>
    <row r="142">
      <c r="A142" s="3"/>
      <c r="B142" s="3"/>
      <c r="C142" s="3"/>
      <c r="D142" s="3"/>
      <c r="E142" s="3"/>
      <c r="F142" s="6"/>
      <c r="G142" s="3"/>
      <c r="H142" s="3"/>
      <c r="I142" s="3"/>
      <c r="J142" s="6"/>
      <c r="K142" s="3"/>
      <c r="L142" s="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6"/>
      <c r="AA142" s="3"/>
      <c r="AB142" s="6"/>
      <c r="AC142" s="3"/>
      <c r="AD142" s="3"/>
      <c r="AE142" s="3"/>
      <c r="AF142" s="3"/>
      <c r="AG142" s="6"/>
      <c r="AH142" s="3"/>
      <c r="AI142" s="3"/>
      <c r="AJ142" s="3"/>
      <c r="AK142" s="3"/>
      <c r="AL142" s="3"/>
      <c r="AM142" s="7"/>
      <c r="AN142" s="3"/>
      <c r="AO142" s="3"/>
      <c r="AP142" s="3"/>
      <c r="AQ142" s="3"/>
      <c r="AR142" s="6"/>
      <c r="AS142" s="6"/>
      <c r="AT142" s="3"/>
      <c r="AU142" s="3"/>
    </row>
    <row r="143">
      <c r="A143" s="3"/>
      <c r="B143" s="3"/>
      <c r="C143" s="3"/>
      <c r="D143" s="3"/>
      <c r="E143" s="3"/>
      <c r="F143" s="6"/>
      <c r="G143" s="3"/>
      <c r="H143" s="3"/>
      <c r="I143" s="3"/>
      <c r="J143" s="6"/>
      <c r="K143" s="3"/>
      <c r="L143" s="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6"/>
      <c r="AA143" s="3"/>
      <c r="AB143" s="6"/>
      <c r="AC143" s="3"/>
      <c r="AD143" s="3"/>
      <c r="AE143" s="3"/>
      <c r="AF143" s="3"/>
      <c r="AG143" s="6"/>
      <c r="AH143" s="3"/>
      <c r="AI143" s="3"/>
      <c r="AJ143" s="3"/>
      <c r="AK143" s="3"/>
      <c r="AL143" s="3"/>
      <c r="AM143" s="7"/>
      <c r="AN143" s="3"/>
      <c r="AO143" s="3"/>
      <c r="AP143" s="3"/>
      <c r="AQ143" s="3"/>
      <c r="AR143" s="6"/>
      <c r="AS143" s="6"/>
      <c r="AT143" s="3"/>
      <c r="AU143" s="3"/>
    </row>
    <row r="144">
      <c r="A144" s="3"/>
      <c r="B144" s="3"/>
      <c r="C144" s="3"/>
      <c r="D144" s="3"/>
      <c r="E144" s="3"/>
      <c r="F144" s="6"/>
      <c r="G144" s="3"/>
      <c r="H144" s="3"/>
      <c r="I144" s="3"/>
      <c r="J144" s="6"/>
      <c r="K144" s="3"/>
      <c r="L144" s="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6"/>
      <c r="AA144" s="3"/>
      <c r="AB144" s="6"/>
      <c r="AC144" s="3"/>
      <c r="AD144" s="3"/>
      <c r="AE144" s="3"/>
      <c r="AF144" s="3"/>
      <c r="AG144" s="6"/>
      <c r="AH144" s="3"/>
      <c r="AI144" s="3"/>
      <c r="AJ144" s="3"/>
      <c r="AK144" s="3"/>
      <c r="AL144" s="3"/>
      <c r="AM144" s="7"/>
      <c r="AN144" s="3"/>
      <c r="AO144" s="3"/>
      <c r="AP144" s="3"/>
      <c r="AQ144" s="3"/>
      <c r="AR144" s="6"/>
      <c r="AS144" s="6"/>
      <c r="AT144" s="3"/>
      <c r="AU144" s="3"/>
    </row>
    <row r="145">
      <c r="A145" s="3"/>
      <c r="B145" s="3"/>
      <c r="C145" s="3"/>
      <c r="D145" s="3"/>
      <c r="E145" s="3"/>
      <c r="F145" s="6"/>
      <c r="G145" s="3"/>
      <c r="H145" s="3"/>
      <c r="I145" s="3"/>
      <c r="J145" s="6"/>
      <c r="K145" s="3"/>
      <c r="L145" s="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6"/>
      <c r="AA145" s="3"/>
      <c r="AB145" s="6"/>
      <c r="AC145" s="3"/>
      <c r="AD145" s="3"/>
      <c r="AE145" s="3"/>
      <c r="AF145" s="3"/>
      <c r="AG145" s="6"/>
      <c r="AH145" s="3"/>
      <c r="AI145" s="3"/>
      <c r="AJ145" s="3"/>
      <c r="AK145" s="3"/>
      <c r="AL145" s="3"/>
      <c r="AM145" s="7"/>
      <c r="AN145" s="3"/>
      <c r="AO145" s="3"/>
      <c r="AP145" s="3"/>
      <c r="AQ145" s="3"/>
      <c r="AR145" s="6"/>
      <c r="AS145" s="6"/>
      <c r="AT145" s="3"/>
      <c r="AU145" s="3"/>
    </row>
    <row r="146">
      <c r="A146" s="3"/>
      <c r="B146" s="3"/>
      <c r="C146" s="3"/>
      <c r="D146" s="3"/>
      <c r="E146" s="3"/>
      <c r="F146" s="6"/>
      <c r="G146" s="3"/>
      <c r="H146" s="3"/>
      <c r="I146" s="3"/>
      <c r="J146" s="6"/>
      <c r="K146" s="3"/>
      <c r="L146" s="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6"/>
      <c r="AA146" s="3"/>
      <c r="AB146" s="6"/>
      <c r="AC146" s="3"/>
      <c r="AD146" s="3"/>
      <c r="AE146" s="3"/>
      <c r="AF146" s="3"/>
      <c r="AG146" s="6"/>
      <c r="AH146" s="3"/>
      <c r="AI146" s="3"/>
      <c r="AJ146" s="3"/>
      <c r="AK146" s="3"/>
      <c r="AL146" s="3"/>
      <c r="AM146" s="7"/>
      <c r="AN146" s="3"/>
      <c r="AO146" s="3"/>
      <c r="AP146" s="3"/>
      <c r="AQ146" s="3"/>
      <c r="AR146" s="6"/>
      <c r="AS146" s="6"/>
      <c r="AT146" s="3"/>
      <c r="AU146" s="3"/>
    </row>
    <row r="147">
      <c r="A147" s="3"/>
      <c r="B147" s="3"/>
      <c r="C147" s="3"/>
      <c r="D147" s="3"/>
      <c r="E147" s="3"/>
      <c r="F147" s="6"/>
      <c r="G147" s="3"/>
      <c r="H147" s="3"/>
      <c r="I147" s="3"/>
      <c r="J147" s="6"/>
      <c r="K147" s="3"/>
      <c r="L147" s="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6"/>
      <c r="AA147" s="3"/>
      <c r="AB147" s="6"/>
      <c r="AC147" s="3"/>
      <c r="AD147" s="3"/>
      <c r="AE147" s="3"/>
      <c r="AF147" s="3"/>
      <c r="AG147" s="6"/>
      <c r="AH147" s="3"/>
      <c r="AI147" s="3"/>
      <c r="AJ147" s="3"/>
      <c r="AK147" s="3"/>
      <c r="AL147" s="3"/>
      <c r="AM147" s="7"/>
      <c r="AN147" s="3"/>
      <c r="AO147" s="3"/>
      <c r="AP147" s="3"/>
      <c r="AQ147" s="3"/>
      <c r="AR147" s="6"/>
      <c r="AS147" s="6"/>
      <c r="AT147" s="3"/>
      <c r="AU147" s="3"/>
    </row>
    <row r="148">
      <c r="A148" s="3"/>
      <c r="B148" s="3"/>
      <c r="C148" s="3"/>
      <c r="D148" s="3"/>
      <c r="E148" s="3"/>
      <c r="F148" s="6"/>
      <c r="G148" s="3"/>
      <c r="H148" s="3"/>
      <c r="I148" s="3"/>
      <c r="J148" s="6"/>
      <c r="K148" s="3"/>
      <c r="L148" s="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6"/>
      <c r="AA148" s="3"/>
      <c r="AB148" s="6"/>
      <c r="AC148" s="3"/>
      <c r="AD148" s="3"/>
      <c r="AE148" s="3"/>
      <c r="AF148" s="3"/>
      <c r="AG148" s="6"/>
      <c r="AH148" s="3"/>
      <c r="AI148" s="3"/>
      <c r="AJ148" s="3"/>
      <c r="AK148" s="3"/>
      <c r="AL148" s="3"/>
      <c r="AM148" s="7"/>
      <c r="AN148" s="3"/>
      <c r="AO148" s="3"/>
      <c r="AP148" s="3"/>
      <c r="AQ148" s="3"/>
      <c r="AR148" s="6"/>
      <c r="AS148" s="6"/>
      <c r="AT148" s="3"/>
      <c r="AU148" s="3"/>
    </row>
    <row r="149">
      <c r="A149" s="3"/>
      <c r="B149" s="3"/>
      <c r="C149" s="3"/>
      <c r="D149" s="3"/>
      <c r="E149" s="3"/>
      <c r="F149" s="6"/>
      <c r="G149" s="3"/>
      <c r="H149" s="3"/>
      <c r="I149" s="3"/>
      <c r="J149" s="6"/>
      <c r="K149" s="3"/>
      <c r="L149" s="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6"/>
      <c r="AA149" s="3"/>
      <c r="AB149" s="6"/>
      <c r="AC149" s="3"/>
      <c r="AD149" s="3"/>
      <c r="AE149" s="3"/>
      <c r="AF149" s="3"/>
      <c r="AG149" s="6"/>
      <c r="AH149" s="3"/>
      <c r="AI149" s="3"/>
      <c r="AJ149" s="3"/>
      <c r="AK149" s="3"/>
      <c r="AL149" s="3"/>
      <c r="AM149" s="7"/>
      <c r="AN149" s="3"/>
      <c r="AO149" s="3"/>
      <c r="AP149" s="3"/>
      <c r="AQ149" s="3"/>
      <c r="AR149" s="6"/>
      <c r="AS149" s="6"/>
      <c r="AT149" s="3"/>
      <c r="AU149" s="3"/>
    </row>
    <row r="150">
      <c r="A150" s="3"/>
      <c r="B150" s="3"/>
      <c r="C150" s="3"/>
      <c r="D150" s="3"/>
      <c r="E150" s="3"/>
      <c r="F150" s="6"/>
      <c r="G150" s="3"/>
      <c r="H150" s="3"/>
      <c r="I150" s="3"/>
      <c r="J150" s="6"/>
      <c r="K150" s="3"/>
      <c r="L150" s="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6"/>
      <c r="AA150" s="3"/>
      <c r="AB150" s="6"/>
      <c r="AC150" s="3"/>
      <c r="AD150" s="3"/>
      <c r="AE150" s="3"/>
      <c r="AF150" s="3"/>
      <c r="AG150" s="6"/>
      <c r="AH150" s="3"/>
      <c r="AI150" s="3"/>
      <c r="AJ150" s="3"/>
      <c r="AK150" s="3"/>
      <c r="AL150" s="3"/>
      <c r="AM150" s="7"/>
      <c r="AN150" s="3"/>
      <c r="AO150" s="3"/>
      <c r="AP150" s="3"/>
      <c r="AQ150" s="3"/>
      <c r="AR150" s="6"/>
      <c r="AS150" s="6"/>
      <c r="AT150" s="3"/>
      <c r="AU150" s="3"/>
    </row>
    <row r="151">
      <c r="A151" s="3"/>
      <c r="B151" s="3"/>
      <c r="C151" s="3"/>
      <c r="D151" s="3"/>
      <c r="E151" s="3"/>
      <c r="F151" s="6"/>
      <c r="G151" s="3"/>
      <c r="H151" s="3"/>
      <c r="I151" s="3"/>
      <c r="J151" s="6"/>
      <c r="K151" s="3"/>
      <c r="L151" s="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6"/>
      <c r="AA151" s="3"/>
      <c r="AB151" s="6"/>
      <c r="AC151" s="3"/>
      <c r="AD151" s="3"/>
      <c r="AE151" s="3"/>
      <c r="AF151" s="3"/>
      <c r="AG151" s="6"/>
      <c r="AH151" s="3"/>
      <c r="AI151" s="3"/>
      <c r="AJ151" s="3"/>
      <c r="AK151" s="3"/>
      <c r="AL151" s="3"/>
      <c r="AM151" s="7"/>
      <c r="AN151" s="3"/>
      <c r="AO151" s="3"/>
      <c r="AP151" s="3"/>
      <c r="AQ151" s="3"/>
      <c r="AR151" s="6"/>
      <c r="AS151" s="6"/>
      <c r="AT151" s="3"/>
      <c r="AU151" s="3"/>
    </row>
    <row r="152">
      <c r="A152" s="3"/>
      <c r="B152" s="3"/>
      <c r="C152" s="3"/>
      <c r="D152" s="3"/>
      <c r="E152" s="3"/>
      <c r="F152" s="6"/>
      <c r="G152" s="3"/>
      <c r="H152" s="3"/>
      <c r="I152" s="3"/>
      <c r="J152" s="6"/>
      <c r="K152" s="3"/>
      <c r="L152" s="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6"/>
      <c r="AA152" s="3"/>
      <c r="AB152" s="6"/>
      <c r="AC152" s="3"/>
      <c r="AD152" s="3"/>
      <c r="AE152" s="3"/>
      <c r="AF152" s="3"/>
      <c r="AG152" s="6"/>
      <c r="AH152" s="3"/>
      <c r="AI152" s="3"/>
      <c r="AJ152" s="3"/>
      <c r="AK152" s="3"/>
      <c r="AL152" s="3"/>
      <c r="AM152" s="7"/>
      <c r="AN152" s="3"/>
      <c r="AO152" s="3"/>
      <c r="AP152" s="3"/>
      <c r="AQ152" s="3"/>
      <c r="AR152" s="6"/>
      <c r="AS152" s="6"/>
      <c r="AT152" s="3"/>
      <c r="AU152" s="3"/>
    </row>
    <row r="153">
      <c r="A153" s="3"/>
      <c r="B153" s="3"/>
      <c r="C153" s="3"/>
      <c r="D153" s="3"/>
      <c r="E153" s="3"/>
      <c r="F153" s="6"/>
      <c r="G153" s="3"/>
      <c r="H153" s="3"/>
      <c r="I153" s="3"/>
      <c r="J153" s="6"/>
      <c r="K153" s="3"/>
      <c r="L153" s="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6"/>
      <c r="AA153" s="3"/>
      <c r="AB153" s="6"/>
      <c r="AC153" s="3"/>
      <c r="AD153" s="3"/>
      <c r="AE153" s="3"/>
      <c r="AF153" s="3"/>
      <c r="AG153" s="6"/>
      <c r="AH153" s="3"/>
      <c r="AI153" s="3"/>
      <c r="AJ153" s="3"/>
      <c r="AK153" s="3"/>
      <c r="AL153" s="3"/>
      <c r="AM153" s="7"/>
      <c r="AN153" s="3"/>
      <c r="AO153" s="3"/>
      <c r="AP153" s="3"/>
      <c r="AQ153" s="3"/>
      <c r="AR153" s="6"/>
      <c r="AS153" s="6"/>
      <c r="AT153" s="3"/>
      <c r="AU153" s="3"/>
    </row>
    <row r="154">
      <c r="A154" s="3"/>
      <c r="B154" s="3"/>
      <c r="C154" s="3"/>
      <c r="D154" s="3"/>
      <c r="E154" s="3"/>
      <c r="F154" s="6"/>
      <c r="G154" s="3"/>
      <c r="H154" s="3"/>
      <c r="I154" s="3"/>
      <c r="J154" s="6"/>
      <c r="K154" s="3"/>
      <c r="L154" s="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6"/>
      <c r="AA154" s="3"/>
      <c r="AB154" s="6"/>
      <c r="AC154" s="3"/>
      <c r="AD154" s="3"/>
      <c r="AE154" s="3"/>
      <c r="AF154" s="3"/>
      <c r="AG154" s="6"/>
      <c r="AH154" s="3"/>
      <c r="AI154" s="3"/>
      <c r="AJ154" s="3"/>
      <c r="AK154" s="3"/>
      <c r="AL154" s="3"/>
      <c r="AM154" s="7"/>
      <c r="AN154" s="3"/>
      <c r="AO154" s="3"/>
      <c r="AP154" s="3"/>
      <c r="AQ154" s="3"/>
      <c r="AR154" s="6"/>
      <c r="AS154" s="6"/>
      <c r="AT154" s="3"/>
      <c r="AU154" s="3"/>
    </row>
    <row r="155">
      <c r="A155" s="3"/>
      <c r="B155" s="3"/>
      <c r="C155" s="3"/>
      <c r="D155" s="3"/>
      <c r="E155" s="3"/>
      <c r="F155" s="6"/>
      <c r="G155" s="3"/>
      <c r="H155" s="3"/>
      <c r="I155" s="3"/>
      <c r="J155" s="6"/>
      <c r="K155" s="3"/>
      <c r="L155" s="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6"/>
      <c r="AA155" s="3"/>
      <c r="AB155" s="6"/>
      <c r="AC155" s="3"/>
      <c r="AD155" s="3"/>
      <c r="AE155" s="3"/>
      <c r="AF155" s="3"/>
      <c r="AG155" s="6"/>
      <c r="AH155" s="3"/>
      <c r="AI155" s="3"/>
      <c r="AJ155" s="3"/>
      <c r="AK155" s="3"/>
      <c r="AL155" s="3"/>
      <c r="AM155" s="7"/>
      <c r="AN155" s="3"/>
      <c r="AO155" s="3"/>
      <c r="AP155" s="3"/>
      <c r="AQ155" s="3"/>
      <c r="AR155" s="6"/>
      <c r="AS155" s="6"/>
      <c r="AT155" s="3"/>
      <c r="AU155" s="3"/>
    </row>
    <row r="156">
      <c r="A156" s="3"/>
      <c r="B156" s="3"/>
      <c r="C156" s="3"/>
      <c r="D156" s="3"/>
      <c r="E156" s="3"/>
      <c r="F156" s="6"/>
      <c r="G156" s="3"/>
      <c r="H156" s="3"/>
      <c r="I156" s="3"/>
      <c r="J156" s="6"/>
      <c r="K156" s="3"/>
      <c r="L156" s="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6"/>
      <c r="AA156" s="3"/>
      <c r="AB156" s="6"/>
      <c r="AC156" s="3"/>
      <c r="AD156" s="3"/>
      <c r="AE156" s="3"/>
      <c r="AF156" s="3"/>
      <c r="AG156" s="6"/>
      <c r="AH156" s="3"/>
      <c r="AI156" s="3"/>
      <c r="AJ156" s="3"/>
      <c r="AK156" s="3"/>
      <c r="AL156" s="3"/>
      <c r="AM156" s="7"/>
      <c r="AN156" s="3"/>
      <c r="AO156" s="3"/>
      <c r="AP156" s="3"/>
      <c r="AQ156" s="3"/>
      <c r="AR156" s="6"/>
      <c r="AS156" s="6"/>
      <c r="AT156" s="3"/>
      <c r="AU156" s="3"/>
    </row>
    <row r="157">
      <c r="A157" s="3"/>
      <c r="B157" s="3"/>
      <c r="C157" s="3"/>
      <c r="D157" s="3"/>
      <c r="E157" s="3"/>
      <c r="F157" s="6"/>
      <c r="G157" s="3"/>
      <c r="H157" s="3"/>
      <c r="I157" s="3"/>
      <c r="J157" s="6"/>
      <c r="K157" s="3"/>
      <c r="L157" s="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6"/>
      <c r="AA157" s="3"/>
      <c r="AB157" s="6"/>
      <c r="AC157" s="3"/>
      <c r="AD157" s="3"/>
      <c r="AE157" s="3"/>
      <c r="AF157" s="3"/>
      <c r="AG157" s="6"/>
      <c r="AH157" s="3"/>
      <c r="AI157" s="3"/>
      <c r="AJ157" s="3"/>
      <c r="AK157" s="3"/>
      <c r="AL157" s="3"/>
      <c r="AM157" s="7"/>
      <c r="AN157" s="3"/>
      <c r="AO157" s="3"/>
      <c r="AP157" s="3"/>
      <c r="AQ157" s="3"/>
      <c r="AR157" s="6"/>
      <c r="AS157" s="6"/>
      <c r="AT157" s="3"/>
      <c r="AU157" s="3"/>
    </row>
    <row r="158">
      <c r="A158" s="3"/>
      <c r="B158" s="3"/>
      <c r="C158" s="3"/>
      <c r="D158" s="3"/>
      <c r="E158" s="3"/>
      <c r="F158" s="6"/>
      <c r="G158" s="3"/>
      <c r="H158" s="3"/>
      <c r="I158" s="3"/>
      <c r="J158" s="6"/>
      <c r="K158" s="3"/>
      <c r="L158" s="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6"/>
      <c r="AA158" s="3"/>
      <c r="AB158" s="6"/>
      <c r="AC158" s="3"/>
      <c r="AD158" s="3"/>
      <c r="AE158" s="3"/>
      <c r="AF158" s="3"/>
      <c r="AG158" s="6"/>
      <c r="AH158" s="3"/>
      <c r="AI158" s="3"/>
      <c r="AJ158" s="3"/>
      <c r="AK158" s="3"/>
      <c r="AL158" s="3"/>
      <c r="AM158" s="7"/>
      <c r="AN158" s="3"/>
      <c r="AO158" s="3"/>
      <c r="AP158" s="3"/>
      <c r="AQ158" s="3"/>
      <c r="AR158" s="6"/>
      <c r="AS158" s="6"/>
      <c r="AT158" s="3"/>
      <c r="AU158" s="3"/>
    </row>
    <row r="159">
      <c r="A159" s="3"/>
      <c r="B159" s="3"/>
      <c r="C159" s="3"/>
      <c r="D159" s="3"/>
      <c r="E159" s="3"/>
      <c r="F159" s="6"/>
      <c r="G159" s="3"/>
      <c r="H159" s="3"/>
      <c r="I159" s="3"/>
      <c r="J159" s="6"/>
      <c r="K159" s="3"/>
      <c r="L159" s="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6"/>
      <c r="AA159" s="3"/>
      <c r="AB159" s="6"/>
      <c r="AC159" s="3"/>
      <c r="AD159" s="3"/>
      <c r="AE159" s="3"/>
      <c r="AF159" s="3"/>
      <c r="AG159" s="6"/>
      <c r="AH159" s="3"/>
      <c r="AI159" s="3"/>
      <c r="AJ159" s="3"/>
      <c r="AK159" s="3"/>
      <c r="AL159" s="3"/>
      <c r="AM159" s="7"/>
      <c r="AN159" s="3"/>
      <c r="AO159" s="3"/>
      <c r="AP159" s="3"/>
      <c r="AQ159" s="3"/>
      <c r="AR159" s="6"/>
      <c r="AS159" s="6"/>
      <c r="AT159" s="3"/>
      <c r="AU159" s="3"/>
    </row>
    <row r="160">
      <c r="A160" s="3"/>
      <c r="B160" s="3"/>
      <c r="C160" s="3"/>
      <c r="D160" s="3"/>
      <c r="E160" s="3"/>
      <c r="F160" s="6"/>
      <c r="G160" s="3"/>
      <c r="H160" s="3"/>
      <c r="I160" s="3"/>
      <c r="J160" s="6"/>
      <c r="K160" s="3"/>
      <c r="L160" s="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6"/>
      <c r="AA160" s="3"/>
      <c r="AB160" s="6"/>
      <c r="AC160" s="3"/>
      <c r="AD160" s="3"/>
      <c r="AE160" s="3"/>
      <c r="AF160" s="3"/>
      <c r="AG160" s="6"/>
      <c r="AH160" s="3"/>
      <c r="AI160" s="3"/>
      <c r="AJ160" s="3"/>
      <c r="AK160" s="3"/>
      <c r="AL160" s="3"/>
      <c r="AM160" s="7"/>
      <c r="AN160" s="3"/>
      <c r="AO160" s="3"/>
      <c r="AP160" s="3"/>
      <c r="AQ160" s="3"/>
      <c r="AR160" s="6"/>
      <c r="AS160" s="6"/>
      <c r="AT160" s="3"/>
      <c r="AU160" s="3"/>
    </row>
    <row r="161">
      <c r="A161" s="3"/>
      <c r="B161" s="3"/>
      <c r="C161" s="3"/>
      <c r="D161" s="3"/>
      <c r="E161" s="3"/>
      <c r="F161" s="6"/>
      <c r="G161" s="3"/>
      <c r="H161" s="3"/>
      <c r="I161" s="3"/>
      <c r="J161" s="6"/>
      <c r="K161" s="3"/>
      <c r="L161" s="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6"/>
      <c r="AA161" s="3"/>
      <c r="AB161" s="6"/>
      <c r="AC161" s="3"/>
      <c r="AD161" s="3"/>
      <c r="AE161" s="3"/>
      <c r="AF161" s="3"/>
      <c r="AG161" s="6"/>
      <c r="AH161" s="3"/>
      <c r="AI161" s="3"/>
      <c r="AJ161" s="3"/>
      <c r="AK161" s="3"/>
      <c r="AL161" s="3"/>
      <c r="AM161" s="7"/>
      <c r="AN161" s="3"/>
      <c r="AO161" s="3"/>
      <c r="AP161" s="3"/>
      <c r="AQ161" s="3"/>
      <c r="AR161" s="6"/>
      <c r="AS161" s="6"/>
      <c r="AT161" s="3"/>
      <c r="AU161" s="3"/>
    </row>
    <row r="162">
      <c r="A162" s="3"/>
      <c r="B162" s="3"/>
      <c r="C162" s="3"/>
      <c r="D162" s="3"/>
      <c r="E162" s="3"/>
      <c r="F162" s="6"/>
      <c r="G162" s="3"/>
      <c r="H162" s="3"/>
      <c r="I162" s="3"/>
      <c r="J162" s="6"/>
      <c r="K162" s="3"/>
      <c r="L162" s="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6"/>
      <c r="AA162" s="3"/>
      <c r="AB162" s="6"/>
      <c r="AC162" s="3"/>
      <c r="AD162" s="3"/>
      <c r="AE162" s="3"/>
      <c r="AF162" s="3"/>
      <c r="AG162" s="6"/>
      <c r="AH162" s="3"/>
      <c r="AI162" s="3"/>
      <c r="AJ162" s="3"/>
      <c r="AK162" s="3"/>
      <c r="AL162" s="3"/>
      <c r="AM162" s="7"/>
      <c r="AN162" s="3"/>
      <c r="AO162" s="3"/>
      <c r="AP162" s="3"/>
      <c r="AQ162" s="3"/>
      <c r="AR162" s="6"/>
      <c r="AS162" s="6"/>
      <c r="AT162" s="3"/>
      <c r="AU162" s="3"/>
    </row>
    <row r="163">
      <c r="A163" s="3"/>
      <c r="B163" s="3"/>
      <c r="C163" s="3"/>
      <c r="D163" s="3"/>
      <c r="E163" s="3"/>
      <c r="F163" s="6"/>
      <c r="G163" s="3"/>
      <c r="H163" s="3"/>
      <c r="I163" s="3"/>
      <c r="J163" s="6"/>
      <c r="K163" s="3"/>
      <c r="L163" s="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6"/>
      <c r="AA163" s="3"/>
      <c r="AB163" s="6"/>
      <c r="AC163" s="3"/>
      <c r="AD163" s="3"/>
      <c r="AE163" s="3"/>
      <c r="AF163" s="3"/>
      <c r="AG163" s="6"/>
      <c r="AH163" s="3"/>
      <c r="AI163" s="3"/>
      <c r="AJ163" s="3"/>
      <c r="AK163" s="3"/>
      <c r="AL163" s="3"/>
      <c r="AM163" s="7"/>
      <c r="AN163" s="3"/>
      <c r="AO163" s="3"/>
      <c r="AP163" s="3"/>
      <c r="AQ163" s="3"/>
      <c r="AR163" s="6"/>
      <c r="AS163" s="6"/>
      <c r="AT163" s="3"/>
      <c r="AU163" s="3"/>
    </row>
    <row r="164">
      <c r="A164" s="3"/>
      <c r="B164" s="3"/>
      <c r="C164" s="3"/>
      <c r="D164" s="3"/>
      <c r="E164" s="3"/>
      <c r="F164" s="6"/>
      <c r="G164" s="3"/>
      <c r="H164" s="3"/>
      <c r="I164" s="3"/>
      <c r="J164" s="6"/>
      <c r="K164" s="3"/>
      <c r="L164" s="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6"/>
      <c r="AA164" s="3"/>
      <c r="AB164" s="6"/>
      <c r="AC164" s="3"/>
      <c r="AD164" s="3"/>
      <c r="AE164" s="3"/>
      <c r="AF164" s="3"/>
      <c r="AG164" s="6"/>
      <c r="AH164" s="3"/>
      <c r="AI164" s="3"/>
      <c r="AJ164" s="3"/>
      <c r="AK164" s="3"/>
      <c r="AL164" s="3"/>
      <c r="AM164" s="7"/>
      <c r="AN164" s="3"/>
      <c r="AO164" s="3"/>
      <c r="AP164" s="3"/>
      <c r="AQ164" s="3"/>
      <c r="AR164" s="6"/>
      <c r="AS164" s="6"/>
      <c r="AT164" s="3"/>
      <c r="AU164" s="3"/>
    </row>
    <row r="165">
      <c r="A165" s="3"/>
      <c r="B165" s="3"/>
      <c r="C165" s="3"/>
      <c r="D165" s="3"/>
      <c r="E165" s="3"/>
      <c r="F165" s="6"/>
      <c r="G165" s="3"/>
      <c r="H165" s="3"/>
      <c r="I165" s="3"/>
      <c r="J165" s="6"/>
      <c r="K165" s="3"/>
      <c r="L165" s="6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6"/>
      <c r="AA165" s="3"/>
      <c r="AB165" s="6"/>
      <c r="AC165" s="3"/>
      <c r="AD165" s="3"/>
      <c r="AE165" s="3"/>
      <c r="AF165" s="3"/>
      <c r="AG165" s="6"/>
      <c r="AH165" s="3"/>
      <c r="AI165" s="3"/>
      <c r="AJ165" s="3"/>
      <c r="AK165" s="3"/>
      <c r="AL165" s="3"/>
      <c r="AM165" s="7"/>
      <c r="AN165" s="3"/>
      <c r="AO165" s="3"/>
      <c r="AP165" s="3"/>
      <c r="AQ165" s="3"/>
      <c r="AR165" s="6"/>
      <c r="AS165" s="6"/>
      <c r="AT165" s="3"/>
      <c r="AU165" s="3"/>
    </row>
    <row r="166">
      <c r="A166" s="3"/>
      <c r="B166" s="3"/>
      <c r="C166" s="3"/>
      <c r="D166" s="3"/>
      <c r="E166" s="3"/>
      <c r="F166" s="6"/>
      <c r="G166" s="3"/>
      <c r="H166" s="3"/>
      <c r="I166" s="3"/>
      <c r="J166" s="6"/>
      <c r="K166" s="3"/>
      <c r="L166" s="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6"/>
      <c r="AA166" s="3"/>
      <c r="AB166" s="6"/>
      <c r="AC166" s="3"/>
      <c r="AD166" s="3"/>
      <c r="AE166" s="3"/>
      <c r="AF166" s="3"/>
      <c r="AG166" s="6"/>
      <c r="AH166" s="3"/>
      <c r="AI166" s="3"/>
      <c r="AJ166" s="3"/>
      <c r="AK166" s="3"/>
      <c r="AL166" s="3"/>
      <c r="AM166" s="7"/>
      <c r="AN166" s="3"/>
      <c r="AO166" s="3"/>
      <c r="AP166" s="3"/>
      <c r="AQ166" s="3"/>
      <c r="AR166" s="6"/>
      <c r="AS166" s="6"/>
      <c r="AT166" s="3"/>
      <c r="AU166" s="3"/>
    </row>
    <row r="167">
      <c r="A167" s="3"/>
      <c r="B167" s="3"/>
      <c r="C167" s="3"/>
      <c r="D167" s="3"/>
      <c r="E167" s="3"/>
      <c r="F167" s="6"/>
      <c r="G167" s="3"/>
      <c r="H167" s="3"/>
      <c r="I167" s="3"/>
      <c r="J167" s="6"/>
      <c r="K167" s="3"/>
      <c r="L167" s="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6"/>
      <c r="AA167" s="3"/>
      <c r="AB167" s="6"/>
      <c r="AC167" s="3"/>
      <c r="AD167" s="3"/>
      <c r="AE167" s="3"/>
      <c r="AF167" s="3"/>
      <c r="AG167" s="6"/>
      <c r="AH167" s="3"/>
      <c r="AI167" s="3"/>
      <c r="AJ167" s="3"/>
      <c r="AK167" s="3"/>
      <c r="AL167" s="3"/>
      <c r="AM167" s="7"/>
      <c r="AN167" s="3"/>
      <c r="AO167" s="3"/>
      <c r="AP167" s="3"/>
      <c r="AQ167" s="3"/>
      <c r="AR167" s="6"/>
      <c r="AS167" s="6"/>
      <c r="AT167" s="3"/>
      <c r="AU167" s="3"/>
    </row>
    <row r="168">
      <c r="A168" s="3"/>
      <c r="B168" s="3"/>
      <c r="C168" s="3"/>
      <c r="D168" s="3"/>
      <c r="E168" s="3"/>
      <c r="F168" s="6"/>
      <c r="G168" s="3"/>
      <c r="H168" s="3"/>
      <c r="I168" s="3"/>
      <c r="J168" s="6"/>
      <c r="K168" s="3"/>
      <c r="L168" s="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6"/>
      <c r="AA168" s="3"/>
      <c r="AB168" s="6"/>
      <c r="AC168" s="3"/>
      <c r="AD168" s="3"/>
      <c r="AE168" s="3"/>
      <c r="AF168" s="3"/>
      <c r="AG168" s="6"/>
      <c r="AH168" s="3"/>
      <c r="AI168" s="3"/>
      <c r="AJ168" s="3"/>
      <c r="AK168" s="3"/>
      <c r="AL168" s="3"/>
      <c r="AM168" s="7"/>
      <c r="AN168" s="3"/>
      <c r="AO168" s="3"/>
      <c r="AP168" s="3"/>
      <c r="AQ168" s="3"/>
      <c r="AR168" s="6"/>
      <c r="AS168" s="6"/>
      <c r="AT168" s="3"/>
      <c r="AU168" s="3"/>
    </row>
    <row r="169">
      <c r="A169" s="3"/>
      <c r="B169" s="3"/>
      <c r="C169" s="3"/>
      <c r="D169" s="3"/>
      <c r="E169" s="3"/>
      <c r="F169" s="6"/>
      <c r="G169" s="3"/>
      <c r="H169" s="3"/>
      <c r="I169" s="3"/>
      <c r="J169" s="6"/>
      <c r="K169" s="3"/>
      <c r="L169" s="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6"/>
      <c r="AA169" s="3"/>
      <c r="AB169" s="6"/>
      <c r="AC169" s="3"/>
      <c r="AD169" s="3"/>
      <c r="AE169" s="3"/>
      <c r="AF169" s="3"/>
      <c r="AG169" s="6"/>
      <c r="AH169" s="3"/>
      <c r="AI169" s="3"/>
      <c r="AJ169" s="3"/>
      <c r="AK169" s="3"/>
      <c r="AL169" s="3"/>
      <c r="AM169" s="7"/>
      <c r="AN169" s="3"/>
      <c r="AO169" s="3"/>
      <c r="AP169" s="3"/>
      <c r="AQ169" s="3"/>
      <c r="AR169" s="6"/>
      <c r="AS169" s="6"/>
      <c r="AT169" s="3"/>
      <c r="AU169" s="3"/>
    </row>
    <row r="170">
      <c r="A170" s="3"/>
      <c r="B170" s="3"/>
      <c r="C170" s="3"/>
      <c r="D170" s="3"/>
      <c r="E170" s="3"/>
      <c r="F170" s="6"/>
      <c r="G170" s="3"/>
      <c r="H170" s="3"/>
      <c r="I170" s="3"/>
      <c r="J170" s="6"/>
      <c r="K170" s="3"/>
      <c r="L170" s="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6"/>
      <c r="AA170" s="3"/>
      <c r="AB170" s="6"/>
      <c r="AC170" s="3"/>
      <c r="AD170" s="3"/>
      <c r="AE170" s="3"/>
      <c r="AF170" s="3"/>
      <c r="AG170" s="6"/>
      <c r="AH170" s="3"/>
      <c r="AI170" s="3"/>
      <c r="AJ170" s="3"/>
      <c r="AK170" s="3"/>
      <c r="AL170" s="3"/>
      <c r="AM170" s="7"/>
      <c r="AN170" s="3"/>
      <c r="AO170" s="3"/>
      <c r="AP170" s="3"/>
      <c r="AQ170" s="3"/>
      <c r="AR170" s="6"/>
      <c r="AS170" s="6"/>
      <c r="AT170" s="3"/>
      <c r="AU170" s="3"/>
    </row>
    <row r="171">
      <c r="A171" s="3"/>
      <c r="B171" s="3"/>
      <c r="C171" s="3"/>
      <c r="D171" s="3"/>
      <c r="E171" s="3"/>
      <c r="F171" s="6"/>
      <c r="G171" s="3"/>
      <c r="H171" s="3"/>
      <c r="I171" s="3"/>
      <c r="J171" s="6"/>
      <c r="K171" s="3"/>
      <c r="L171" s="6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6"/>
      <c r="AA171" s="3"/>
      <c r="AB171" s="6"/>
      <c r="AC171" s="3"/>
      <c r="AD171" s="3"/>
      <c r="AE171" s="3"/>
      <c r="AF171" s="3"/>
      <c r="AG171" s="6"/>
      <c r="AH171" s="3"/>
      <c r="AI171" s="3"/>
      <c r="AJ171" s="3"/>
      <c r="AK171" s="3"/>
      <c r="AL171" s="3"/>
      <c r="AM171" s="7"/>
      <c r="AN171" s="3"/>
      <c r="AO171" s="3"/>
      <c r="AP171" s="3"/>
      <c r="AQ171" s="3"/>
      <c r="AR171" s="6"/>
      <c r="AS171" s="6"/>
      <c r="AT171" s="3"/>
      <c r="AU171" s="3"/>
    </row>
    <row r="172">
      <c r="A172" s="3"/>
      <c r="B172" s="3"/>
      <c r="C172" s="3"/>
      <c r="D172" s="3"/>
      <c r="E172" s="3"/>
      <c r="F172" s="6"/>
      <c r="G172" s="3"/>
      <c r="H172" s="3"/>
      <c r="I172" s="3"/>
      <c r="J172" s="6"/>
      <c r="K172" s="3"/>
      <c r="L172" s="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6"/>
      <c r="AA172" s="3"/>
      <c r="AB172" s="6"/>
      <c r="AC172" s="3"/>
      <c r="AD172" s="3"/>
      <c r="AE172" s="3"/>
      <c r="AF172" s="3"/>
      <c r="AG172" s="6"/>
      <c r="AH172" s="3"/>
      <c r="AI172" s="3"/>
      <c r="AJ172" s="3"/>
      <c r="AK172" s="3"/>
      <c r="AL172" s="3"/>
      <c r="AM172" s="7"/>
      <c r="AN172" s="3"/>
      <c r="AO172" s="3"/>
      <c r="AP172" s="3"/>
      <c r="AQ172" s="3"/>
      <c r="AR172" s="6"/>
      <c r="AS172" s="6"/>
      <c r="AT172" s="3"/>
      <c r="AU172" s="3"/>
    </row>
    <row r="173">
      <c r="A173" s="3"/>
      <c r="B173" s="3"/>
      <c r="C173" s="3"/>
      <c r="D173" s="3"/>
      <c r="E173" s="3"/>
      <c r="F173" s="6"/>
      <c r="G173" s="3"/>
      <c r="H173" s="3"/>
      <c r="I173" s="3"/>
      <c r="J173" s="6"/>
      <c r="K173" s="3"/>
      <c r="L173" s="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6"/>
      <c r="AA173" s="3"/>
      <c r="AB173" s="6"/>
      <c r="AC173" s="3"/>
      <c r="AD173" s="3"/>
      <c r="AE173" s="3"/>
      <c r="AF173" s="3"/>
      <c r="AG173" s="6"/>
      <c r="AH173" s="3"/>
      <c r="AI173" s="3"/>
      <c r="AJ173" s="3"/>
      <c r="AK173" s="3"/>
      <c r="AL173" s="3"/>
      <c r="AM173" s="7"/>
      <c r="AN173" s="3"/>
      <c r="AO173" s="3"/>
      <c r="AP173" s="3"/>
      <c r="AQ173" s="3"/>
      <c r="AR173" s="6"/>
      <c r="AS173" s="6"/>
      <c r="AT173" s="3"/>
      <c r="AU173" s="3"/>
    </row>
    <row r="174">
      <c r="A174" s="3"/>
      <c r="B174" s="3"/>
      <c r="C174" s="3"/>
      <c r="D174" s="3"/>
      <c r="E174" s="3"/>
      <c r="F174" s="6"/>
      <c r="G174" s="3"/>
      <c r="H174" s="3"/>
      <c r="I174" s="3"/>
      <c r="J174" s="6"/>
      <c r="K174" s="3"/>
      <c r="L174" s="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6"/>
      <c r="AA174" s="3"/>
      <c r="AB174" s="6"/>
      <c r="AC174" s="3"/>
      <c r="AD174" s="3"/>
      <c r="AE174" s="3"/>
      <c r="AF174" s="3"/>
      <c r="AG174" s="6"/>
      <c r="AH174" s="3"/>
      <c r="AI174" s="3"/>
      <c r="AJ174" s="3"/>
      <c r="AK174" s="3"/>
      <c r="AL174" s="3"/>
      <c r="AM174" s="7"/>
      <c r="AN174" s="3"/>
      <c r="AO174" s="3"/>
      <c r="AP174" s="3"/>
      <c r="AQ174" s="3"/>
      <c r="AR174" s="6"/>
      <c r="AS174" s="6"/>
      <c r="AT174" s="3"/>
      <c r="AU174" s="3"/>
    </row>
    <row r="175">
      <c r="A175" s="3"/>
      <c r="B175" s="3"/>
      <c r="C175" s="3"/>
      <c r="D175" s="3"/>
      <c r="E175" s="3"/>
      <c r="F175" s="6"/>
      <c r="G175" s="3"/>
      <c r="H175" s="3"/>
      <c r="I175" s="3"/>
      <c r="J175" s="6"/>
      <c r="K175" s="3"/>
      <c r="L175" s="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6"/>
      <c r="AA175" s="3"/>
      <c r="AB175" s="6"/>
      <c r="AC175" s="3"/>
      <c r="AD175" s="3"/>
      <c r="AE175" s="3"/>
      <c r="AF175" s="3"/>
      <c r="AG175" s="6"/>
      <c r="AH175" s="3"/>
      <c r="AI175" s="3"/>
      <c r="AJ175" s="3"/>
      <c r="AK175" s="3"/>
      <c r="AL175" s="3"/>
      <c r="AM175" s="7"/>
      <c r="AN175" s="3"/>
      <c r="AO175" s="3"/>
      <c r="AP175" s="3"/>
      <c r="AQ175" s="3"/>
      <c r="AR175" s="6"/>
      <c r="AS175" s="6"/>
      <c r="AT175" s="3"/>
      <c r="AU175" s="3"/>
    </row>
    <row r="176">
      <c r="A176" s="3"/>
      <c r="B176" s="3"/>
      <c r="C176" s="3"/>
      <c r="D176" s="3"/>
      <c r="E176" s="3"/>
      <c r="F176" s="6"/>
      <c r="G176" s="3"/>
      <c r="H176" s="3"/>
      <c r="I176" s="3"/>
      <c r="J176" s="6"/>
      <c r="K176" s="3"/>
      <c r="L176" s="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6"/>
      <c r="AA176" s="3"/>
      <c r="AB176" s="6"/>
      <c r="AC176" s="3"/>
      <c r="AD176" s="3"/>
      <c r="AE176" s="3"/>
      <c r="AF176" s="3"/>
      <c r="AG176" s="6"/>
      <c r="AH176" s="3"/>
      <c r="AI176" s="3"/>
      <c r="AJ176" s="3"/>
      <c r="AK176" s="3"/>
      <c r="AL176" s="3"/>
      <c r="AM176" s="7"/>
      <c r="AN176" s="3"/>
      <c r="AO176" s="3"/>
      <c r="AP176" s="3"/>
      <c r="AQ176" s="3"/>
      <c r="AR176" s="6"/>
      <c r="AS176" s="6"/>
      <c r="AT176" s="3"/>
      <c r="AU176" s="3"/>
    </row>
    <row r="177">
      <c r="A177" s="3"/>
      <c r="B177" s="3"/>
      <c r="C177" s="3"/>
      <c r="D177" s="3"/>
      <c r="E177" s="3"/>
      <c r="F177" s="6"/>
      <c r="G177" s="3"/>
      <c r="H177" s="3"/>
      <c r="I177" s="3"/>
      <c r="J177" s="6"/>
      <c r="K177" s="3"/>
      <c r="L177" s="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6"/>
      <c r="AA177" s="3"/>
      <c r="AB177" s="6"/>
      <c r="AC177" s="3"/>
      <c r="AD177" s="3"/>
      <c r="AE177" s="3"/>
      <c r="AF177" s="3"/>
      <c r="AG177" s="6"/>
      <c r="AH177" s="3"/>
      <c r="AI177" s="3"/>
      <c r="AJ177" s="3"/>
      <c r="AK177" s="3"/>
      <c r="AL177" s="3"/>
      <c r="AM177" s="7"/>
      <c r="AN177" s="3"/>
      <c r="AO177" s="3"/>
      <c r="AP177" s="3"/>
      <c r="AQ177" s="3"/>
      <c r="AR177" s="6"/>
      <c r="AS177" s="6"/>
      <c r="AT177" s="3"/>
      <c r="AU177" s="3"/>
    </row>
    <row r="178">
      <c r="A178" s="3"/>
      <c r="B178" s="3"/>
      <c r="C178" s="3"/>
      <c r="D178" s="3"/>
      <c r="E178" s="3"/>
      <c r="F178" s="6"/>
      <c r="G178" s="3"/>
      <c r="H178" s="3"/>
      <c r="I178" s="3"/>
      <c r="J178" s="6"/>
      <c r="K178" s="3"/>
      <c r="L178" s="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6"/>
      <c r="AA178" s="3"/>
      <c r="AB178" s="6"/>
      <c r="AC178" s="3"/>
      <c r="AD178" s="3"/>
      <c r="AE178" s="3"/>
      <c r="AF178" s="3"/>
      <c r="AG178" s="6"/>
      <c r="AH178" s="3"/>
      <c r="AI178" s="3"/>
      <c r="AJ178" s="3"/>
      <c r="AK178" s="3"/>
      <c r="AL178" s="3"/>
      <c r="AM178" s="7"/>
      <c r="AN178" s="3"/>
      <c r="AO178" s="3"/>
      <c r="AP178" s="3"/>
      <c r="AQ178" s="3"/>
      <c r="AR178" s="6"/>
      <c r="AS178" s="6"/>
      <c r="AT178" s="3"/>
      <c r="AU178" s="3"/>
    </row>
    <row r="179">
      <c r="A179" s="3"/>
      <c r="B179" s="3"/>
      <c r="C179" s="3"/>
      <c r="D179" s="3"/>
      <c r="E179" s="3"/>
      <c r="F179" s="6"/>
      <c r="G179" s="3"/>
      <c r="H179" s="3"/>
      <c r="I179" s="3"/>
      <c r="J179" s="6"/>
      <c r="K179" s="3"/>
      <c r="L179" s="6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6"/>
      <c r="AA179" s="3"/>
      <c r="AB179" s="6"/>
      <c r="AC179" s="3"/>
      <c r="AD179" s="3"/>
      <c r="AE179" s="3"/>
      <c r="AF179" s="3"/>
      <c r="AG179" s="6"/>
      <c r="AH179" s="3"/>
      <c r="AI179" s="3"/>
      <c r="AJ179" s="3"/>
      <c r="AK179" s="3"/>
      <c r="AL179" s="3"/>
      <c r="AM179" s="7"/>
      <c r="AN179" s="3"/>
      <c r="AO179" s="3"/>
      <c r="AP179" s="3"/>
      <c r="AQ179" s="3"/>
      <c r="AR179" s="6"/>
      <c r="AS179" s="6"/>
      <c r="AT179" s="3"/>
      <c r="AU179" s="3"/>
    </row>
    <row r="180">
      <c r="A180" s="3"/>
      <c r="B180" s="3"/>
      <c r="C180" s="3"/>
      <c r="D180" s="3"/>
      <c r="E180" s="3"/>
      <c r="F180" s="6"/>
      <c r="G180" s="3"/>
      <c r="H180" s="3"/>
      <c r="I180" s="3"/>
      <c r="J180" s="6"/>
      <c r="K180" s="3"/>
      <c r="L180" s="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6"/>
      <c r="AA180" s="3"/>
      <c r="AB180" s="6"/>
      <c r="AC180" s="3"/>
      <c r="AD180" s="3"/>
      <c r="AE180" s="3"/>
      <c r="AF180" s="3"/>
      <c r="AG180" s="6"/>
      <c r="AH180" s="3"/>
      <c r="AI180" s="3"/>
      <c r="AJ180" s="3"/>
      <c r="AK180" s="3"/>
      <c r="AL180" s="3"/>
      <c r="AM180" s="7"/>
      <c r="AN180" s="3"/>
      <c r="AO180" s="3"/>
      <c r="AP180" s="3"/>
      <c r="AQ180" s="3"/>
      <c r="AR180" s="6"/>
      <c r="AS180" s="6"/>
      <c r="AT180" s="3"/>
      <c r="AU180" s="3"/>
    </row>
    <row r="181">
      <c r="A181" s="3"/>
      <c r="B181" s="3"/>
      <c r="C181" s="3"/>
      <c r="D181" s="3"/>
      <c r="E181" s="3"/>
      <c r="F181" s="6"/>
      <c r="G181" s="3"/>
      <c r="H181" s="3"/>
      <c r="I181" s="3"/>
      <c r="J181" s="6"/>
      <c r="K181" s="3"/>
      <c r="L181" s="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6"/>
      <c r="AA181" s="3"/>
      <c r="AB181" s="6"/>
      <c r="AC181" s="3"/>
      <c r="AD181" s="3"/>
      <c r="AE181" s="3"/>
      <c r="AF181" s="3"/>
      <c r="AG181" s="6"/>
      <c r="AH181" s="3"/>
      <c r="AI181" s="3"/>
      <c r="AJ181" s="3"/>
      <c r="AK181" s="3"/>
      <c r="AL181" s="3"/>
      <c r="AM181" s="7"/>
      <c r="AN181" s="3"/>
      <c r="AO181" s="3"/>
      <c r="AP181" s="3"/>
      <c r="AQ181" s="3"/>
      <c r="AR181" s="6"/>
      <c r="AS181" s="6"/>
      <c r="AT181" s="3"/>
      <c r="AU181" s="3"/>
    </row>
    <row r="182">
      <c r="A182" s="3"/>
      <c r="B182" s="3"/>
      <c r="C182" s="3"/>
      <c r="D182" s="3"/>
      <c r="E182" s="3"/>
      <c r="F182" s="6"/>
      <c r="G182" s="3"/>
      <c r="H182" s="3"/>
      <c r="I182" s="3"/>
      <c r="J182" s="6"/>
      <c r="K182" s="3"/>
      <c r="L182" s="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6"/>
      <c r="AA182" s="3"/>
      <c r="AB182" s="6"/>
      <c r="AC182" s="3"/>
      <c r="AD182" s="3"/>
      <c r="AE182" s="3"/>
      <c r="AF182" s="3"/>
      <c r="AG182" s="6"/>
      <c r="AH182" s="3"/>
      <c r="AI182" s="3"/>
      <c r="AJ182" s="3"/>
      <c r="AK182" s="3"/>
      <c r="AL182" s="3"/>
      <c r="AM182" s="7"/>
      <c r="AN182" s="3"/>
      <c r="AO182" s="3"/>
      <c r="AP182" s="3"/>
      <c r="AQ182" s="3"/>
      <c r="AR182" s="6"/>
      <c r="AS182" s="6"/>
      <c r="AT182" s="3"/>
      <c r="AU182" s="3"/>
    </row>
    <row r="183">
      <c r="A183" s="3"/>
      <c r="B183" s="3"/>
      <c r="C183" s="3"/>
      <c r="D183" s="3"/>
      <c r="E183" s="3"/>
      <c r="F183" s="6"/>
      <c r="G183" s="3"/>
      <c r="H183" s="3"/>
      <c r="I183" s="3"/>
      <c r="J183" s="6"/>
      <c r="K183" s="3"/>
      <c r="L183" s="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6"/>
      <c r="AA183" s="3"/>
      <c r="AB183" s="6"/>
      <c r="AC183" s="3"/>
      <c r="AD183" s="3"/>
      <c r="AE183" s="3"/>
      <c r="AF183" s="3"/>
      <c r="AG183" s="6"/>
      <c r="AH183" s="3"/>
      <c r="AI183" s="3"/>
      <c r="AJ183" s="3"/>
      <c r="AK183" s="3"/>
      <c r="AL183" s="3"/>
      <c r="AM183" s="7"/>
      <c r="AN183" s="3"/>
      <c r="AO183" s="3"/>
      <c r="AP183" s="3"/>
      <c r="AQ183" s="3"/>
      <c r="AR183" s="6"/>
      <c r="AS183" s="6"/>
      <c r="AT183" s="3"/>
      <c r="AU183" s="3"/>
    </row>
    <row r="184">
      <c r="A184" s="3"/>
      <c r="B184" s="3"/>
      <c r="C184" s="3"/>
      <c r="D184" s="3"/>
      <c r="E184" s="3"/>
      <c r="F184" s="6"/>
      <c r="G184" s="3"/>
      <c r="H184" s="3"/>
      <c r="I184" s="3"/>
      <c r="J184" s="6"/>
      <c r="K184" s="3"/>
      <c r="L184" s="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6"/>
      <c r="AA184" s="3"/>
      <c r="AB184" s="6"/>
      <c r="AC184" s="3"/>
      <c r="AD184" s="3"/>
      <c r="AE184" s="3"/>
      <c r="AF184" s="3"/>
      <c r="AG184" s="6"/>
      <c r="AH184" s="3"/>
      <c r="AI184" s="3"/>
      <c r="AJ184" s="3"/>
      <c r="AK184" s="3"/>
      <c r="AL184" s="3"/>
      <c r="AM184" s="7"/>
      <c r="AN184" s="3"/>
      <c r="AO184" s="3"/>
      <c r="AP184" s="3"/>
      <c r="AQ184" s="3"/>
      <c r="AR184" s="6"/>
      <c r="AS184" s="6"/>
      <c r="AT184" s="3"/>
      <c r="AU184" s="3"/>
    </row>
    <row r="185">
      <c r="A185" s="3"/>
      <c r="B185" s="3"/>
      <c r="C185" s="3"/>
      <c r="D185" s="3"/>
      <c r="E185" s="3"/>
      <c r="F185" s="6"/>
      <c r="G185" s="3"/>
      <c r="H185" s="3"/>
      <c r="I185" s="3"/>
      <c r="J185" s="6"/>
      <c r="K185" s="3"/>
      <c r="L185" s="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6"/>
      <c r="AA185" s="3"/>
      <c r="AB185" s="6"/>
      <c r="AC185" s="3"/>
      <c r="AD185" s="3"/>
      <c r="AE185" s="3"/>
      <c r="AF185" s="3"/>
      <c r="AG185" s="6"/>
      <c r="AH185" s="3"/>
      <c r="AI185" s="3"/>
      <c r="AJ185" s="3"/>
      <c r="AK185" s="3"/>
      <c r="AL185" s="3"/>
      <c r="AM185" s="7"/>
      <c r="AN185" s="3"/>
      <c r="AO185" s="3"/>
      <c r="AP185" s="3"/>
      <c r="AQ185" s="3"/>
      <c r="AR185" s="6"/>
      <c r="AS185" s="6"/>
      <c r="AT185" s="3"/>
      <c r="AU185" s="3"/>
    </row>
    <row r="186">
      <c r="A186" s="3"/>
      <c r="B186" s="3"/>
      <c r="C186" s="3"/>
      <c r="D186" s="3"/>
      <c r="E186" s="3"/>
      <c r="F186" s="6"/>
      <c r="G186" s="3"/>
      <c r="H186" s="3"/>
      <c r="I186" s="3"/>
      <c r="J186" s="6"/>
      <c r="K186" s="3"/>
      <c r="L186" s="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6"/>
      <c r="AA186" s="3"/>
      <c r="AB186" s="6"/>
      <c r="AC186" s="3"/>
      <c r="AD186" s="3"/>
      <c r="AE186" s="3"/>
      <c r="AF186" s="3"/>
      <c r="AG186" s="6"/>
      <c r="AH186" s="3"/>
      <c r="AI186" s="3"/>
      <c r="AJ186" s="3"/>
      <c r="AK186" s="3"/>
      <c r="AL186" s="3"/>
      <c r="AM186" s="7"/>
      <c r="AN186" s="3"/>
      <c r="AO186" s="3"/>
      <c r="AP186" s="3"/>
      <c r="AQ186" s="3"/>
      <c r="AR186" s="6"/>
      <c r="AS186" s="6"/>
      <c r="AT186" s="3"/>
      <c r="AU186" s="3"/>
    </row>
    <row r="187">
      <c r="A187" s="3"/>
      <c r="B187" s="3"/>
      <c r="C187" s="3"/>
      <c r="D187" s="3"/>
      <c r="E187" s="3"/>
      <c r="F187" s="6"/>
      <c r="G187" s="3"/>
      <c r="H187" s="3"/>
      <c r="I187" s="3"/>
      <c r="J187" s="6"/>
      <c r="K187" s="3"/>
      <c r="L187" s="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6"/>
      <c r="AA187" s="3"/>
      <c r="AB187" s="6"/>
      <c r="AC187" s="3"/>
      <c r="AD187" s="3"/>
      <c r="AE187" s="3"/>
      <c r="AF187" s="3"/>
      <c r="AG187" s="6"/>
      <c r="AH187" s="3"/>
      <c r="AI187" s="3"/>
      <c r="AJ187" s="3"/>
      <c r="AK187" s="3"/>
      <c r="AL187" s="3"/>
      <c r="AM187" s="7"/>
      <c r="AN187" s="3"/>
      <c r="AO187" s="3"/>
      <c r="AP187" s="3"/>
      <c r="AQ187" s="3"/>
      <c r="AR187" s="6"/>
      <c r="AS187" s="6"/>
      <c r="AT187" s="3"/>
      <c r="AU187" s="3"/>
    </row>
    <row r="188">
      <c r="A188" s="3"/>
      <c r="B188" s="3"/>
      <c r="C188" s="3"/>
      <c r="D188" s="3"/>
      <c r="E188" s="3"/>
      <c r="F188" s="6"/>
      <c r="G188" s="3"/>
      <c r="H188" s="3"/>
      <c r="I188" s="3"/>
      <c r="J188" s="6"/>
      <c r="K188" s="3"/>
      <c r="L188" s="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6"/>
      <c r="AA188" s="3"/>
      <c r="AB188" s="6"/>
      <c r="AC188" s="3"/>
      <c r="AD188" s="3"/>
      <c r="AE188" s="3"/>
      <c r="AF188" s="3"/>
      <c r="AG188" s="6"/>
      <c r="AH188" s="3"/>
      <c r="AI188" s="3"/>
      <c r="AJ188" s="3"/>
      <c r="AK188" s="3"/>
      <c r="AL188" s="3"/>
      <c r="AM188" s="7"/>
      <c r="AN188" s="3"/>
      <c r="AO188" s="3"/>
      <c r="AP188" s="3"/>
      <c r="AQ188" s="3"/>
      <c r="AR188" s="6"/>
      <c r="AS188" s="6"/>
      <c r="AT188" s="3"/>
      <c r="AU188" s="3"/>
    </row>
    <row r="189">
      <c r="A189" s="3"/>
      <c r="B189" s="3"/>
      <c r="C189" s="3"/>
      <c r="D189" s="3"/>
      <c r="E189" s="3"/>
      <c r="F189" s="6"/>
      <c r="G189" s="3"/>
      <c r="H189" s="3"/>
      <c r="I189" s="3"/>
      <c r="J189" s="6"/>
      <c r="K189" s="3"/>
      <c r="L189" s="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6"/>
      <c r="AA189" s="3"/>
      <c r="AB189" s="6"/>
      <c r="AC189" s="3"/>
      <c r="AD189" s="3"/>
      <c r="AE189" s="3"/>
      <c r="AF189" s="3"/>
      <c r="AG189" s="6"/>
      <c r="AH189" s="3"/>
      <c r="AI189" s="3"/>
      <c r="AJ189" s="3"/>
      <c r="AK189" s="3"/>
      <c r="AL189" s="3"/>
      <c r="AM189" s="7"/>
      <c r="AN189" s="3"/>
      <c r="AO189" s="3"/>
      <c r="AP189" s="3"/>
      <c r="AQ189" s="3"/>
      <c r="AR189" s="6"/>
      <c r="AS189" s="6"/>
      <c r="AT189" s="3"/>
      <c r="AU189" s="3"/>
    </row>
    <row r="190">
      <c r="A190" s="3"/>
      <c r="B190" s="3"/>
      <c r="C190" s="3"/>
      <c r="D190" s="3"/>
      <c r="E190" s="3"/>
      <c r="F190" s="6"/>
      <c r="G190" s="3"/>
      <c r="H190" s="3"/>
      <c r="I190" s="3"/>
      <c r="J190" s="6"/>
      <c r="K190" s="3"/>
      <c r="L190" s="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6"/>
      <c r="AA190" s="3"/>
      <c r="AB190" s="6"/>
      <c r="AC190" s="3"/>
      <c r="AD190" s="3"/>
      <c r="AE190" s="3"/>
      <c r="AF190" s="3"/>
      <c r="AG190" s="6"/>
      <c r="AH190" s="3"/>
      <c r="AI190" s="3"/>
      <c r="AJ190" s="3"/>
      <c r="AK190" s="3"/>
      <c r="AL190" s="3"/>
      <c r="AM190" s="7"/>
      <c r="AN190" s="3"/>
      <c r="AO190" s="3"/>
      <c r="AP190" s="3"/>
      <c r="AQ190" s="3"/>
      <c r="AR190" s="6"/>
      <c r="AS190" s="6"/>
      <c r="AT190" s="3"/>
      <c r="AU190" s="3"/>
    </row>
    <row r="191">
      <c r="A191" s="3"/>
      <c r="B191" s="3"/>
      <c r="C191" s="3"/>
      <c r="D191" s="3"/>
      <c r="E191" s="3"/>
      <c r="F191" s="6"/>
      <c r="G191" s="3"/>
      <c r="H191" s="3"/>
      <c r="I191" s="3"/>
      <c r="J191" s="6"/>
      <c r="K191" s="3"/>
      <c r="L191" s="6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6"/>
      <c r="AA191" s="3"/>
      <c r="AB191" s="6"/>
      <c r="AC191" s="3"/>
      <c r="AD191" s="3"/>
      <c r="AE191" s="3"/>
      <c r="AF191" s="3"/>
      <c r="AG191" s="6"/>
      <c r="AH191" s="3"/>
      <c r="AI191" s="3"/>
      <c r="AJ191" s="3"/>
      <c r="AK191" s="3"/>
      <c r="AL191" s="3"/>
      <c r="AM191" s="7"/>
      <c r="AN191" s="3"/>
      <c r="AO191" s="3"/>
      <c r="AP191" s="3"/>
      <c r="AQ191" s="3"/>
      <c r="AR191" s="6"/>
      <c r="AS191" s="6"/>
      <c r="AT191" s="3"/>
      <c r="AU191" s="3"/>
    </row>
    <row r="192">
      <c r="A192" s="3"/>
      <c r="B192" s="3"/>
      <c r="C192" s="3"/>
      <c r="D192" s="3"/>
      <c r="E192" s="3"/>
      <c r="F192" s="6"/>
      <c r="G192" s="3"/>
      <c r="H192" s="3"/>
      <c r="I192" s="3"/>
      <c r="J192" s="6"/>
      <c r="K192" s="3"/>
      <c r="L192" s="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6"/>
      <c r="AA192" s="3"/>
      <c r="AB192" s="6"/>
      <c r="AC192" s="3"/>
      <c r="AD192" s="3"/>
      <c r="AE192" s="3"/>
      <c r="AF192" s="3"/>
      <c r="AG192" s="6"/>
      <c r="AH192" s="3"/>
      <c r="AI192" s="3"/>
      <c r="AJ192" s="3"/>
      <c r="AK192" s="3"/>
      <c r="AL192" s="3"/>
      <c r="AM192" s="7"/>
      <c r="AN192" s="3"/>
      <c r="AO192" s="3"/>
      <c r="AP192" s="3"/>
      <c r="AQ192" s="3"/>
      <c r="AR192" s="6"/>
      <c r="AS192" s="6"/>
      <c r="AT192" s="3"/>
      <c r="AU192" s="3"/>
    </row>
    <row r="193">
      <c r="A193" s="3"/>
      <c r="B193" s="3"/>
      <c r="C193" s="3"/>
      <c r="D193" s="3"/>
      <c r="E193" s="3"/>
      <c r="F193" s="6"/>
      <c r="G193" s="3"/>
      <c r="H193" s="3"/>
      <c r="I193" s="3"/>
      <c r="J193" s="6"/>
      <c r="K193" s="3"/>
      <c r="L193" s="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6"/>
      <c r="AA193" s="3"/>
      <c r="AB193" s="6"/>
      <c r="AC193" s="3"/>
      <c r="AD193" s="3"/>
      <c r="AE193" s="3"/>
      <c r="AF193" s="3"/>
      <c r="AG193" s="6"/>
      <c r="AH193" s="3"/>
      <c r="AI193" s="3"/>
      <c r="AJ193" s="3"/>
      <c r="AK193" s="3"/>
      <c r="AL193" s="3"/>
      <c r="AM193" s="7"/>
      <c r="AN193" s="3"/>
      <c r="AO193" s="3"/>
      <c r="AP193" s="3"/>
      <c r="AQ193" s="3"/>
      <c r="AR193" s="6"/>
      <c r="AS193" s="6"/>
      <c r="AT193" s="3"/>
      <c r="AU193" s="3"/>
    </row>
    <row r="194">
      <c r="A194" s="3"/>
      <c r="B194" s="3"/>
      <c r="C194" s="3"/>
      <c r="D194" s="3"/>
      <c r="E194" s="3"/>
      <c r="F194" s="6"/>
      <c r="G194" s="3"/>
      <c r="H194" s="3"/>
      <c r="I194" s="3"/>
      <c r="J194" s="6"/>
      <c r="K194" s="3"/>
      <c r="L194" s="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6"/>
      <c r="AA194" s="3"/>
      <c r="AB194" s="6"/>
      <c r="AC194" s="3"/>
      <c r="AD194" s="3"/>
      <c r="AE194" s="3"/>
      <c r="AF194" s="3"/>
      <c r="AG194" s="6"/>
      <c r="AH194" s="3"/>
      <c r="AI194" s="3"/>
      <c r="AJ194" s="3"/>
      <c r="AK194" s="3"/>
      <c r="AL194" s="3"/>
      <c r="AM194" s="7"/>
      <c r="AN194" s="3"/>
      <c r="AO194" s="3"/>
      <c r="AP194" s="3"/>
      <c r="AQ194" s="3"/>
      <c r="AR194" s="6"/>
      <c r="AS194" s="6"/>
      <c r="AT194" s="3"/>
      <c r="AU194" s="3"/>
    </row>
    <row r="195">
      <c r="A195" s="3"/>
      <c r="B195" s="3"/>
      <c r="C195" s="3"/>
      <c r="D195" s="3"/>
      <c r="E195" s="3"/>
      <c r="F195" s="6"/>
      <c r="G195" s="3"/>
      <c r="H195" s="3"/>
      <c r="I195" s="3"/>
      <c r="J195" s="6"/>
      <c r="K195" s="3"/>
      <c r="L195" s="6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6"/>
      <c r="AA195" s="3"/>
      <c r="AB195" s="6"/>
      <c r="AC195" s="3"/>
      <c r="AD195" s="3"/>
      <c r="AE195" s="3"/>
      <c r="AF195" s="3"/>
      <c r="AG195" s="6"/>
      <c r="AH195" s="3"/>
      <c r="AI195" s="3"/>
      <c r="AJ195" s="3"/>
      <c r="AK195" s="3"/>
      <c r="AL195" s="3"/>
      <c r="AM195" s="7"/>
      <c r="AN195" s="3"/>
      <c r="AO195" s="3"/>
      <c r="AP195" s="3"/>
      <c r="AQ195" s="3"/>
      <c r="AR195" s="6"/>
      <c r="AS195" s="6"/>
      <c r="AT195" s="3"/>
      <c r="AU195" s="3"/>
    </row>
    <row r="196">
      <c r="A196" s="3"/>
      <c r="B196" s="3"/>
      <c r="C196" s="3"/>
      <c r="D196" s="3"/>
      <c r="E196" s="3"/>
      <c r="F196" s="6"/>
      <c r="G196" s="3"/>
      <c r="H196" s="3"/>
      <c r="I196" s="3"/>
      <c r="J196" s="6"/>
      <c r="K196" s="3"/>
      <c r="L196" s="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6"/>
      <c r="AA196" s="3"/>
      <c r="AB196" s="6"/>
      <c r="AC196" s="3"/>
      <c r="AD196" s="3"/>
      <c r="AE196" s="3"/>
      <c r="AF196" s="3"/>
      <c r="AG196" s="6"/>
      <c r="AH196" s="3"/>
      <c r="AI196" s="3"/>
      <c r="AJ196" s="3"/>
      <c r="AK196" s="3"/>
      <c r="AL196" s="3"/>
      <c r="AM196" s="7"/>
      <c r="AN196" s="3"/>
      <c r="AO196" s="3"/>
      <c r="AP196" s="3"/>
      <c r="AQ196" s="3"/>
      <c r="AR196" s="6"/>
      <c r="AS196" s="6"/>
      <c r="AT196" s="3"/>
      <c r="AU196" s="3"/>
    </row>
    <row r="197">
      <c r="A197" s="3"/>
      <c r="B197" s="3"/>
      <c r="C197" s="3"/>
      <c r="D197" s="3"/>
      <c r="E197" s="3"/>
      <c r="F197" s="6"/>
      <c r="G197" s="3"/>
      <c r="H197" s="3"/>
      <c r="I197" s="3"/>
      <c r="J197" s="6"/>
      <c r="K197" s="3"/>
      <c r="L197" s="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6"/>
      <c r="AA197" s="3"/>
      <c r="AB197" s="6"/>
      <c r="AC197" s="3"/>
      <c r="AD197" s="3"/>
      <c r="AE197" s="3"/>
      <c r="AF197" s="3"/>
      <c r="AG197" s="6"/>
      <c r="AH197" s="3"/>
      <c r="AI197" s="3"/>
      <c r="AJ197" s="3"/>
      <c r="AK197" s="3"/>
      <c r="AL197" s="3"/>
      <c r="AM197" s="7"/>
      <c r="AN197" s="3"/>
      <c r="AO197" s="3"/>
      <c r="AP197" s="3"/>
      <c r="AQ197" s="3"/>
      <c r="AR197" s="6"/>
      <c r="AS197" s="6"/>
      <c r="AT197" s="3"/>
      <c r="AU197" s="3"/>
    </row>
    <row r="198">
      <c r="A198" s="3"/>
      <c r="B198" s="3"/>
      <c r="C198" s="3"/>
      <c r="D198" s="3"/>
      <c r="E198" s="3"/>
      <c r="F198" s="6"/>
      <c r="G198" s="3"/>
      <c r="H198" s="3"/>
      <c r="I198" s="3"/>
      <c r="J198" s="6"/>
      <c r="K198" s="3"/>
      <c r="L198" s="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6"/>
      <c r="AA198" s="3"/>
      <c r="AB198" s="6"/>
      <c r="AC198" s="3"/>
      <c r="AD198" s="3"/>
      <c r="AE198" s="3"/>
      <c r="AF198" s="3"/>
      <c r="AG198" s="6"/>
      <c r="AH198" s="3"/>
      <c r="AI198" s="3"/>
      <c r="AJ198" s="3"/>
      <c r="AK198" s="3"/>
      <c r="AL198" s="3"/>
      <c r="AM198" s="7"/>
      <c r="AN198" s="3"/>
      <c r="AO198" s="3"/>
      <c r="AP198" s="3"/>
      <c r="AQ198" s="3"/>
      <c r="AR198" s="6"/>
      <c r="AS198" s="6"/>
      <c r="AT198" s="3"/>
      <c r="AU198" s="3"/>
    </row>
    <row r="199">
      <c r="A199" s="3"/>
      <c r="B199" s="3"/>
      <c r="C199" s="3"/>
      <c r="D199" s="3"/>
      <c r="E199" s="3"/>
      <c r="F199" s="6"/>
      <c r="G199" s="3"/>
      <c r="H199" s="3"/>
      <c r="I199" s="3"/>
      <c r="J199" s="6"/>
      <c r="K199" s="3"/>
      <c r="L199" s="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6"/>
      <c r="AA199" s="3"/>
      <c r="AB199" s="6"/>
      <c r="AC199" s="3"/>
      <c r="AD199" s="3"/>
      <c r="AE199" s="3"/>
      <c r="AF199" s="3"/>
      <c r="AG199" s="6"/>
      <c r="AH199" s="3"/>
      <c r="AI199" s="3"/>
      <c r="AJ199" s="3"/>
      <c r="AK199" s="3"/>
      <c r="AL199" s="3"/>
      <c r="AM199" s="7"/>
      <c r="AN199" s="3"/>
      <c r="AO199" s="3"/>
      <c r="AP199" s="3"/>
      <c r="AQ199" s="3"/>
      <c r="AR199" s="6"/>
      <c r="AS199" s="6"/>
      <c r="AT199" s="3"/>
      <c r="AU199" s="3"/>
    </row>
    <row r="200">
      <c r="A200" s="3"/>
      <c r="B200" s="3"/>
      <c r="C200" s="3"/>
      <c r="D200" s="3"/>
      <c r="E200" s="3"/>
      <c r="F200" s="6"/>
      <c r="G200" s="3"/>
      <c r="H200" s="3"/>
      <c r="I200" s="3"/>
      <c r="J200" s="6"/>
      <c r="K200" s="3"/>
      <c r="L200" s="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6"/>
      <c r="AA200" s="3"/>
      <c r="AB200" s="6"/>
      <c r="AC200" s="3"/>
      <c r="AD200" s="3"/>
      <c r="AE200" s="3"/>
      <c r="AF200" s="3"/>
      <c r="AG200" s="6"/>
      <c r="AH200" s="3"/>
      <c r="AI200" s="3"/>
      <c r="AJ200" s="3"/>
      <c r="AK200" s="3"/>
      <c r="AL200" s="3"/>
      <c r="AM200" s="7"/>
      <c r="AN200" s="3"/>
      <c r="AO200" s="3"/>
      <c r="AP200" s="3"/>
      <c r="AQ200" s="3"/>
      <c r="AR200" s="6"/>
      <c r="AS200" s="6"/>
      <c r="AT200" s="3"/>
      <c r="AU200" s="3"/>
    </row>
    <row r="201">
      <c r="A201" s="3"/>
      <c r="B201" s="3"/>
      <c r="C201" s="3"/>
      <c r="D201" s="3"/>
      <c r="E201" s="3"/>
      <c r="F201" s="6"/>
      <c r="G201" s="3"/>
      <c r="H201" s="3"/>
      <c r="I201" s="3"/>
      <c r="J201" s="6"/>
      <c r="K201" s="3"/>
      <c r="L201" s="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6"/>
      <c r="AA201" s="3"/>
      <c r="AB201" s="6"/>
      <c r="AC201" s="3"/>
      <c r="AD201" s="3"/>
      <c r="AE201" s="3"/>
      <c r="AF201" s="3"/>
      <c r="AG201" s="6"/>
      <c r="AH201" s="3"/>
      <c r="AI201" s="3"/>
      <c r="AJ201" s="3"/>
      <c r="AK201" s="3"/>
      <c r="AL201" s="3"/>
      <c r="AM201" s="7"/>
      <c r="AN201" s="3"/>
      <c r="AO201" s="3"/>
      <c r="AP201" s="3"/>
      <c r="AQ201" s="3"/>
      <c r="AR201" s="6"/>
      <c r="AS201" s="6"/>
      <c r="AT201" s="3"/>
      <c r="AU201" s="3"/>
    </row>
    <row r="202">
      <c r="A202" s="3"/>
      <c r="B202" s="3"/>
      <c r="C202" s="3"/>
      <c r="D202" s="3"/>
      <c r="E202" s="3"/>
      <c r="F202" s="6"/>
      <c r="G202" s="3"/>
      <c r="H202" s="3"/>
      <c r="I202" s="3"/>
      <c r="J202" s="6"/>
      <c r="K202" s="3"/>
      <c r="L202" s="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6"/>
      <c r="AA202" s="3"/>
      <c r="AB202" s="6"/>
      <c r="AC202" s="3"/>
      <c r="AD202" s="3"/>
      <c r="AE202" s="3"/>
      <c r="AF202" s="3"/>
      <c r="AG202" s="6"/>
      <c r="AH202" s="3"/>
      <c r="AI202" s="3"/>
      <c r="AJ202" s="3"/>
      <c r="AK202" s="3"/>
      <c r="AL202" s="3"/>
      <c r="AM202" s="7"/>
      <c r="AN202" s="3"/>
      <c r="AO202" s="3"/>
      <c r="AP202" s="3"/>
      <c r="AQ202" s="3"/>
      <c r="AR202" s="6"/>
      <c r="AS202" s="6"/>
      <c r="AT202" s="3"/>
      <c r="AU202" s="3"/>
    </row>
    <row r="203">
      <c r="A203" s="3"/>
      <c r="B203" s="3"/>
      <c r="C203" s="3"/>
      <c r="D203" s="3"/>
      <c r="E203" s="3"/>
      <c r="F203" s="6"/>
      <c r="G203" s="3"/>
      <c r="H203" s="3"/>
      <c r="I203" s="3"/>
      <c r="J203" s="6"/>
      <c r="K203" s="3"/>
      <c r="L203" s="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6"/>
      <c r="AA203" s="3"/>
      <c r="AB203" s="6"/>
      <c r="AC203" s="3"/>
      <c r="AD203" s="3"/>
      <c r="AE203" s="3"/>
      <c r="AF203" s="3"/>
      <c r="AG203" s="6"/>
      <c r="AH203" s="3"/>
      <c r="AI203" s="3"/>
      <c r="AJ203" s="3"/>
      <c r="AK203" s="3"/>
      <c r="AL203" s="3"/>
      <c r="AM203" s="7"/>
      <c r="AN203" s="3"/>
      <c r="AO203" s="3"/>
      <c r="AP203" s="3"/>
      <c r="AQ203" s="3"/>
      <c r="AR203" s="6"/>
      <c r="AS203" s="6"/>
      <c r="AT203" s="3"/>
      <c r="AU203" s="3"/>
    </row>
    <row r="204">
      <c r="A204" s="3"/>
      <c r="B204" s="3"/>
      <c r="C204" s="3"/>
      <c r="D204" s="3"/>
      <c r="E204" s="3"/>
      <c r="F204" s="6"/>
      <c r="G204" s="3"/>
      <c r="H204" s="3"/>
      <c r="I204" s="3"/>
      <c r="J204" s="6"/>
      <c r="K204" s="3"/>
      <c r="L204" s="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6"/>
      <c r="AA204" s="3"/>
      <c r="AB204" s="6"/>
      <c r="AC204" s="3"/>
      <c r="AD204" s="3"/>
      <c r="AE204" s="3"/>
      <c r="AF204" s="3"/>
      <c r="AG204" s="6"/>
      <c r="AH204" s="3"/>
      <c r="AI204" s="3"/>
      <c r="AJ204" s="3"/>
      <c r="AK204" s="3"/>
      <c r="AL204" s="3"/>
      <c r="AM204" s="7"/>
      <c r="AN204" s="3"/>
      <c r="AO204" s="3"/>
      <c r="AP204" s="3"/>
      <c r="AQ204" s="3"/>
      <c r="AR204" s="6"/>
      <c r="AS204" s="6"/>
      <c r="AT204" s="3"/>
      <c r="AU204" s="3"/>
    </row>
    <row r="205">
      <c r="A205" s="3"/>
      <c r="B205" s="3"/>
      <c r="C205" s="3"/>
      <c r="D205" s="3"/>
      <c r="E205" s="3"/>
      <c r="F205" s="6"/>
      <c r="G205" s="3"/>
      <c r="H205" s="3"/>
      <c r="I205" s="3"/>
      <c r="J205" s="6"/>
      <c r="K205" s="3"/>
      <c r="L205" s="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6"/>
      <c r="AA205" s="3"/>
      <c r="AB205" s="6"/>
      <c r="AC205" s="3"/>
      <c r="AD205" s="3"/>
      <c r="AE205" s="3"/>
      <c r="AF205" s="3"/>
      <c r="AG205" s="6"/>
      <c r="AH205" s="3"/>
      <c r="AI205" s="3"/>
      <c r="AJ205" s="3"/>
      <c r="AK205" s="3"/>
      <c r="AL205" s="3"/>
      <c r="AM205" s="7"/>
      <c r="AN205" s="3"/>
      <c r="AO205" s="3"/>
      <c r="AP205" s="3"/>
      <c r="AQ205" s="3"/>
      <c r="AR205" s="6"/>
      <c r="AS205" s="6"/>
      <c r="AT205" s="3"/>
      <c r="AU205" s="3"/>
    </row>
    <row r="206">
      <c r="A206" s="3"/>
      <c r="B206" s="3"/>
      <c r="C206" s="3"/>
      <c r="D206" s="3"/>
      <c r="E206" s="3"/>
      <c r="F206" s="6"/>
      <c r="G206" s="3"/>
      <c r="H206" s="3"/>
      <c r="I206" s="3"/>
      <c r="J206" s="6"/>
      <c r="K206" s="3"/>
      <c r="L206" s="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6"/>
      <c r="AA206" s="3"/>
      <c r="AB206" s="6"/>
      <c r="AC206" s="3"/>
      <c r="AD206" s="3"/>
      <c r="AE206" s="3"/>
      <c r="AF206" s="3"/>
      <c r="AG206" s="6"/>
      <c r="AH206" s="3"/>
      <c r="AI206" s="3"/>
      <c r="AJ206" s="3"/>
      <c r="AK206" s="3"/>
      <c r="AL206" s="3"/>
      <c r="AM206" s="7"/>
      <c r="AN206" s="3"/>
      <c r="AO206" s="3"/>
      <c r="AP206" s="3"/>
      <c r="AQ206" s="3"/>
      <c r="AR206" s="6"/>
      <c r="AS206" s="6"/>
      <c r="AT206" s="3"/>
      <c r="AU206" s="3"/>
    </row>
    <row r="207">
      <c r="A207" s="3"/>
      <c r="B207" s="3"/>
      <c r="C207" s="3"/>
      <c r="D207" s="3"/>
      <c r="E207" s="3"/>
      <c r="F207" s="6"/>
      <c r="G207" s="3"/>
      <c r="H207" s="3"/>
      <c r="I207" s="3"/>
      <c r="J207" s="6"/>
      <c r="K207" s="3"/>
      <c r="L207" s="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6"/>
      <c r="AA207" s="3"/>
      <c r="AB207" s="6"/>
      <c r="AC207" s="3"/>
      <c r="AD207" s="3"/>
      <c r="AE207" s="3"/>
      <c r="AF207" s="3"/>
      <c r="AG207" s="6"/>
      <c r="AH207" s="3"/>
      <c r="AI207" s="3"/>
      <c r="AJ207" s="3"/>
      <c r="AK207" s="3"/>
      <c r="AL207" s="3"/>
      <c r="AM207" s="7"/>
      <c r="AN207" s="3"/>
      <c r="AO207" s="3"/>
      <c r="AP207" s="3"/>
      <c r="AQ207" s="3"/>
      <c r="AR207" s="6"/>
      <c r="AS207" s="6"/>
      <c r="AT207" s="3"/>
      <c r="AU207" s="3"/>
    </row>
    <row r="208">
      <c r="A208" s="3"/>
      <c r="B208" s="3"/>
      <c r="C208" s="3"/>
      <c r="D208" s="3"/>
      <c r="E208" s="3"/>
      <c r="F208" s="6"/>
      <c r="G208" s="3"/>
      <c r="H208" s="3"/>
      <c r="I208" s="3"/>
      <c r="J208" s="6"/>
      <c r="K208" s="3"/>
      <c r="L208" s="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6"/>
      <c r="AA208" s="3"/>
      <c r="AB208" s="6"/>
      <c r="AC208" s="3"/>
      <c r="AD208" s="3"/>
      <c r="AE208" s="3"/>
      <c r="AF208" s="3"/>
      <c r="AG208" s="6"/>
      <c r="AH208" s="3"/>
      <c r="AI208" s="3"/>
      <c r="AJ208" s="3"/>
      <c r="AK208" s="3"/>
      <c r="AL208" s="3"/>
      <c r="AM208" s="7"/>
      <c r="AN208" s="3"/>
      <c r="AO208" s="3"/>
      <c r="AP208" s="3"/>
      <c r="AQ208" s="3"/>
      <c r="AR208" s="6"/>
      <c r="AS208" s="6"/>
      <c r="AT208" s="3"/>
      <c r="AU208" s="3"/>
    </row>
    <row r="209">
      <c r="A209" s="3"/>
      <c r="B209" s="3"/>
      <c r="C209" s="3"/>
      <c r="D209" s="3"/>
      <c r="E209" s="3"/>
      <c r="F209" s="6"/>
      <c r="G209" s="3"/>
      <c r="H209" s="3"/>
      <c r="I209" s="3"/>
      <c r="J209" s="6"/>
      <c r="K209" s="3"/>
      <c r="L209" s="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6"/>
      <c r="AA209" s="3"/>
      <c r="AB209" s="6"/>
      <c r="AC209" s="3"/>
      <c r="AD209" s="3"/>
      <c r="AE209" s="3"/>
      <c r="AF209" s="3"/>
      <c r="AG209" s="6"/>
      <c r="AH209" s="3"/>
      <c r="AI209" s="3"/>
      <c r="AJ209" s="3"/>
      <c r="AK209" s="3"/>
      <c r="AL209" s="3"/>
      <c r="AM209" s="7"/>
      <c r="AN209" s="3"/>
      <c r="AO209" s="3"/>
      <c r="AP209" s="3"/>
      <c r="AQ209" s="3"/>
      <c r="AR209" s="6"/>
      <c r="AS209" s="6"/>
      <c r="AT209" s="3"/>
      <c r="AU209" s="3"/>
    </row>
    <row r="210">
      <c r="A210" s="3"/>
      <c r="B210" s="3"/>
      <c r="C210" s="3"/>
      <c r="D210" s="3"/>
      <c r="E210" s="3"/>
      <c r="F210" s="6"/>
      <c r="G210" s="3"/>
      <c r="H210" s="3"/>
      <c r="I210" s="3"/>
      <c r="J210" s="6"/>
      <c r="K210" s="3"/>
      <c r="L210" s="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6"/>
      <c r="AA210" s="3"/>
      <c r="AB210" s="6"/>
      <c r="AC210" s="3"/>
      <c r="AD210" s="3"/>
      <c r="AE210" s="3"/>
      <c r="AF210" s="3"/>
      <c r="AG210" s="6"/>
      <c r="AH210" s="3"/>
      <c r="AI210" s="3"/>
      <c r="AJ210" s="3"/>
      <c r="AK210" s="3"/>
      <c r="AL210" s="3"/>
      <c r="AM210" s="7"/>
      <c r="AN210" s="3"/>
      <c r="AO210" s="3"/>
      <c r="AP210" s="3"/>
      <c r="AQ210" s="3"/>
      <c r="AR210" s="6"/>
      <c r="AS210" s="6"/>
      <c r="AT210" s="3"/>
      <c r="AU210" s="3"/>
    </row>
    <row r="211">
      <c r="A211" s="3"/>
      <c r="B211" s="3"/>
      <c r="C211" s="3"/>
      <c r="D211" s="3"/>
      <c r="E211" s="3"/>
      <c r="F211" s="6"/>
      <c r="G211" s="3"/>
      <c r="H211" s="3"/>
      <c r="I211" s="3"/>
      <c r="J211" s="6"/>
      <c r="K211" s="3"/>
      <c r="L211" s="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6"/>
      <c r="AA211" s="3"/>
      <c r="AB211" s="6"/>
      <c r="AC211" s="3"/>
      <c r="AD211" s="3"/>
      <c r="AE211" s="3"/>
      <c r="AF211" s="3"/>
      <c r="AG211" s="6"/>
      <c r="AH211" s="3"/>
      <c r="AI211" s="3"/>
      <c r="AJ211" s="3"/>
      <c r="AK211" s="3"/>
      <c r="AL211" s="3"/>
      <c r="AM211" s="7"/>
      <c r="AN211" s="3"/>
      <c r="AO211" s="3"/>
      <c r="AP211" s="3"/>
      <c r="AQ211" s="3"/>
      <c r="AR211" s="6"/>
      <c r="AS211" s="6"/>
      <c r="AT211" s="3"/>
      <c r="AU211" s="3"/>
    </row>
    <row r="212">
      <c r="A212" s="3"/>
      <c r="B212" s="3"/>
      <c r="C212" s="3"/>
      <c r="D212" s="3"/>
      <c r="E212" s="3"/>
      <c r="F212" s="6"/>
      <c r="G212" s="3"/>
      <c r="H212" s="3"/>
      <c r="I212" s="3"/>
      <c r="J212" s="6"/>
      <c r="K212" s="3"/>
      <c r="L212" s="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6"/>
      <c r="AA212" s="3"/>
      <c r="AB212" s="6"/>
      <c r="AC212" s="3"/>
      <c r="AD212" s="3"/>
      <c r="AE212" s="3"/>
      <c r="AF212" s="3"/>
      <c r="AG212" s="6"/>
      <c r="AH212" s="3"/>
      <c r="AI212" s="3"/>
      <c r="AJ212" s="3"/>
      <c r="AK212" s="3"/>
      <c r="AL212" s="3"/>
      <c r="AM212" s="7"/>
      <c r="AN212" s="3"/>
      <c r="AO212" s="3"/>
      <c r="AP212" s="3"/>
      <c r="AQ212" s="3"/>
      <c r="AR212" s="6"/>
      <c r="AS212" s="6"/>
      <c r="AT212" s="3"/>
      <c r="AU212" s="3"/>
    </row>
    <row r="213">
      <c r="A213" s="3"/>
      <c r="B213" s="3"/>
      <c r="C213" s="3"/>
      <c r="D213" s="3"/>
      <c r="E213" s="3"/>
      <c r="F213" s="6"/>
      <c r="G213" s="3"/>
      <c r="H213" s="3"/>
      <c r="I213" s="3"/>
      <c r="J213" s="6"/>
      <c r="K213" s="3"/>
      <c r="L213" s="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6"/>
      <c r="AA213" s="3"/>
      <c r="AB213" s="6"/>
      <c r="AC213" s="3"/>
      <c r="AD213" s="3"/>
      <c r="AE213" s="3"/>
      <c r="AF213" s="3"/>
      <c r="AG213" s="6"/>
      <c r="AH213" s="3"/>
      <c r="AI213" s="3"/>
      <c r="AJ213" s="3"/>
      <c r="AK213" s="3"/>
      <c r="AL213" s="3"/>
      <c r="AM213" s="7"/>
      <c r="AN213" s="3"/>
      <c r="AO213" s="3"/>
      <c r="AP213" s="3"/>
      <c r="AQ213" s="3"/>
      <c r="AR213" s="6"/>
      <c r="AS213" s="6"/>
      <c r="AT213" s="3"/>
      <c r="AU213" s="3"/>
    </row>
    <row r="214">
      <c r="A214" s="3"/>
      <c r="B214" s="3"/>
      <c r="C214" s="3"/>
      <c r="D214" s="3"/>
      <c r="E214" s="3"/>
      <c r="F214" s="6"/>
      <c r="G214" s="3"/>
      <c r="H214" s="3"/>
      <c r="I214" s="3"/>
      <c r="J214" s="6"/>
      <c r="K214" s="3"/>
      <c r="L214" s="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6"/>
      <c r="AA214" s="3"/>
      <c r="AB214" s="6"/>
      <c r="AC214" s="3"/>
      <c r="AD214" s="3"/>
      <c r="AE214" s="3"/>
      <c r="AF214" s="3"/>
      <c r="AG214" s="6"/>
      <c r="AH214" s="3"/>
      <c r="AI214" s="3"/>
      <c r="AJ214" s="3"/>
      <c r="AK214" s="3"/>
      <c r="AL214" s="3"/>
      <c r="AM214" s="7"/>
      <c r="AN214" s="3"/>
      <c r="AO214" s="3"/>
      <c r="AP214" s="3"/>
      <c r="AQ214" s="3"/>
      <c r="AR214" s="6"/>
      <c r="AS214" s="6"/>
      <c r="AT214" s="3"/>
      <c r="AU214" s="3"/>
    </row>
    <row r="215">
      <c r="A215" s="3"/>
      <c r="B215" s="3"/>
      <c r="C215" s="3"/>
      <c r="D215" s="3"/>
      <c r="E215" s="3"/>
      <c r="F215" s="6"/>
      <c r="G215" s="3"/>
      <c r="H215" s="3"/>
      <c r="I215" s="3"/>
      <c r="J215" s="6"/>
      <c r="K215" s="3"/>
      <c r="L215" s="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6"/>
      <c r="AA215" s="3"/>
      <c r="AB215" s="6"/>
      <c r="AC215" s="3"/>
      <c r="AD215" s="3"/>
      <c r="AE215" s="3"/>
      <c r="AF215" s="3"/>
      <c r="AG215" s="6"/>
      <c r="AH215" s="3"/>
      <c r="AI215" s="3"/>
      <c r="AJ215" s="3"/>
      <c r="AK215" s="3"/>
      <c r="AL215" s="3"/>
      <c r="AM215" s="7"/>
      <c r="AN215" s="3"/>
      <c r="AO215" s="3"/>
      <c r="AP215" s="3"/>
      <c r="AQ215" s="3"/>
      <c r="AR215" s="6"/>
      <c r="AS215" s="6"/>
      <c r="AT215" s="3"/>
      <c r="AU215" s="3"/>
    </row>
    <row r="216">
      <c r="A216" s="3"/>
      <c r="B216" s="3"/>
      <c r="C216" s="3"/>
      <c r="D216" s="3"/>
      <c r="E216" s="3"/>
      <c r="F216" s="6"/>
      <c r="G216" s="3"/>
      <c r="H216" s="3"/>
      <c r="I216" s="3"/>
      <c r="J216" s="6"/>
      <c r="K216" s="3"/>
      <c r="L216" s="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6"/>
      <c r="AA216" s="3"/>
      <c r="AB216" s="6"/>
      <c r="AC216" s="3"/>
      <c r="AD216" s="3"/>
      <c r="AE216" s="3"/>
      <c r="AF216" s="3"/>
      <c r="AG216" s="6"/>
      <c r="AH216" s="3"/>
      <c r="AI216" s="3"/>
      <c r="AJ216" s="3"/>
      <c r="AK216" s="3"/>
      <c r="AL216" s="3"/>
      <c r="AM216" s="7"/>
      <c r="AN216" s="3"/>
      <c r="AO216" s="3"/>
      <c r="AP216" s="3"/>
      <c r="AQ216" s="3"/>
      <c r="AR216" s="6"/>
      <c r="AS216" s="6"/>
      <c r="AT216" s="3"/>
      <c r="AU216" s="3"/>
    </row>
    <row r="217">
      <c r="A217" s="3"/>
      <c r="B217" s="3"/>
      <c r="C217" s="3"/>
      <c r="D217" s="3"/>
      <c r="E217" s="3"/>
      <c r="F217" s="6"/>
      <c r="G217" s="3"/>
      <c r="H217" s="3"/>
      <c r="I217" s="3"/>
      <c r="J217" s="6"/>
      <c r="K217" s="3"/>
      <c r="L217" s="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6"/>
      <c r="AA217" s="3"/>
      <c r="AB217" s="6"/>
      <c r="AC217" s="3"/>
      <c r="AD217" s="3"/>
      <c r="AE217" s="3"/>
      <c r="AF217" s="3"/>
      <c r="AG217" s="6"/>
      <c r="AH217" s="3"/>
      <c r="AI217" s="3"/>
      <c r="AJ217" s="3"/>
      <c r="AK217" s="3"/>
      <c r="AL217" s="3"/>
      <c r="AM217" s="7"/>
      <c r="AN217" s="3"/>
      <c r="AO217" s="3"/>
      <c r="AP217" s="3"/>
      <c r="AQ217" s="3"/>
      <c r="AR217" s="6"/>
      <c r="AS217" s="6"/>
      <c r="AT217" s="3"/>
      <c r="AU217" s="3"/>
    </row>
    <row r="218">
      <c r="A218" s="3"/>
      <c r="B218" s="3"/>
      <c r="C218" s="3"/>
      <c r="D218" s="3"/>
      <c r="E218" s="3"/>
      <c r="F218" s="6"/>
      <c r="G218" s="3"/>
      <c r="H218" s="3"/>
      <c r="I218" s="3"/>
      <c r="J218" s="6"/>
      <c r="K218" s="3"/>
      <c r="L218" s="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6"/>
      <c r="AA218" s="3"/>
      <c r="AB218" s="6"/>
      <c r="AC218" s="3"/>
      <c r="AD218" s="3"/>
      <c r="AE218" s="3"/>
      <c r="AF218" s="3"/>
      <c r="AG218" s="6"/>
      <c r="AH218" s="3"/>
      <c r="AI218" s="3"/>
      <c r="AJ218" s="3"/>
      <c r="AK218" s="3"/>
      <c r="AL218" s="3"/>
      <c r="AM218" s="7"/>
      <c r="AN218" s="3"/>
      <c r="AO218" s="3"/>
      <c r="AP218" s="3"/>
      <c r="AQ218" s="3"/>
      <c r="AR218" s="6"/>
      <c r="AS218" s="6"/>
      <c r="AT218" s="3"/>
      <c r="AU218" s="3"/>
    </row>
    <row r="219">
      <c r="A219" s="3"/>
      <c r="B219" s="3"/>
      <c r="C219" s="3"/>
      <c r="D219" s="3"/>
      <c r="E219" s="3"/>
      <c r="F219" s="6"/>
      <c r="G219" s="3"/>
      <c r="H219" s="3"/>
      <c r="I219" s="3"/>
      <c r="J219" s="6"/>
      <c r="K219" s="3"/>
      <c r="L219" s="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6"/>
      <c r="AA219" s="3"/>
      <c r="AB219" s="6"/>
      <c r="AC219" s="3"/>
      <c r="AD219" s="3"/>
      <c r="AE219" s="3"/>
      <c r="AF219" s="3"/>
      <c r="AG219" s="6"/>
      <c r="AH219" s="3"/>
      <c r="AI219" s="3"/>
      <c r="AJ219" s="3"/>
      <c r="AK219" s="3"/>
      <c r="AL219" s="3"/>
      <c r="AM219" s="7"/>
      <c r="AN219" s="3"/>
      <c r="AO219" s="3"/>
      <c r="AP219" s="3"/>
      <c r="AQ219" s="3"/>
      <c r="AR219" s="6"/>
      <c r="AS219" s="6"/>
      <c r="AT219" s="3"/>
      <c r="AU219" s="3"/>
    </row>
    <row r="220">
      <c r="A220" s="3"/>
      <c r="B220" s="3"/>
      <c r="C220" s="3"/>
      <c r="D220" s="3"/>
      <c r="E220" s="3"/>
      <c r="F220" s="6"/>
      <c r="G220" s="3"/>
      <c r="H220" s="3"/>
      <c r="I220" s="3"/>
      <c r="J220" s="6"/>
      <c r="K220" s="3"/>
      <c r="L220" s="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6"/>
      <c r="AA220" s="3"/>
      <c r="AB220" s="6"/>
      <c r="AC220" s="3"/>
      <c r="AD220" s="3"/>
      <c r="AE220" s="3"/>
      <c r="AF220" s="3"/>
      <c r="AG220" s="6"/>
      <c r="AH220" s="3"/>
      <c r="AI220" s="3"/>
      <c r="AJ220" s="3"/>
      <c r="AK220" s="3"/>
      <c r="AL220" s="3"/>
      <c r="AM220" s="7"/>
      <c r="AN220" s="3"/>
      <c r="AO220" s="3"/>
      <c r="AP220" s="3"/>
      <c r="AQ220" s="3"/>
      <c r="AR220" s="6"/>
      <c r="AS220" s="6"/>
      <c r="AT220" s="3"/>
      <c r="AU220" s="3"/>
    </row>
    <row r="221">
      <c r="A221" s="3"/>
      <c r="B221" s="3"/>
      <c r="C221" s="3"/>
      <c r="D221" s="3"/>
      <c r="E221" s="3"/>
      <c r="F221" s="6"/>
      <c r="G221" s="3"/>
      <c r="H221" s="3"/>
      <c r="I221" s="3"/>
      <c r="J221" s="6"/>
      <c r="K221" s="3"/>
      <c r="L221" s="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6"/>
      <c r="AA221" s="3"/>
      <c r="AB221" s="6"/>
      <c r="AC221" s="3"/>
      <c r="AD221" s="3"/>
      <c r="AE221" s="3"/>
      <c r="AF221" s="3"/>
      <c r="AG221" s="6"/>
      <c r="AH221" s="3"/>
      <c r="AI221" s="3"/>
      <c r="AJ221" s="3"/>
      <c r="AK221" s="3"/>
      <c r="AL221" s="3"/>
      <c r="AM221" s="7"/>
      <c r="AN221" s="3"/>
      <c r="AO221" s="3"/>
      <c r="AP221" s="3"/>
      <c r="AQ221" s="3"/>
      <c r="AR221" s="6"/>
      <c r="AS221" s="6"/>
      <c r="AT221" s="3"/>
      <c r="AU221" s="3"/>
    </row>
    <row r="222">
      <c r="A222" s="3"/>
      <c r="B222" s="3"/>
      <c r="C222" s="3"/>
      <c r="D222" s="3"/>
      <c r="E222" s="3"/>
      <c r="F222" s="6"/>
      <c r="G222" s="3"/>
      <c r="H222" s="3"/>
      <c r="I222" s="3"/>
      <c r="J222" s="6"/>
      <c r="K222" s="3"/>
      <c r="L222" s="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6"/>
      <c r="AA222" s="3"/>
      <c r="AB222" s="6"/>
      <c r="AC222" s="3"/>
      <c r="AD222" s="3"/>
      <c r="AE222" s="3"/>
      <c r="AF222" s="3"/>
      <c r="AG222" s="6"/>
      <c r="AH222" s="3"/>
      <c r="AI222" s="3"/>
      <c r="AJ222" s="3"/>
      <c r="AK222" s="3"/>
      <c r="AL222" s="3"/>
      <c r="AM222" s="7"/>
      <c r="AN222" s="3"/>
      <c r="AO222" s="3"/>
      <c r="AP222" s="3"/>
      <c r="AQ222" s="3"/>
      <c r="AR222" s="6"/>
      <c r="AS222" s="6"/>
      <c r="AT222" s="3"/>
      <c r="AU222" s="3"/>
    </row>
    <row r="223">
      <c r="A223" s="3"/>
      <c r="B223" s="3"/>
      <c r="C223" s="3"/>
      <c r="D223" s="3"/>
      <c r="E223" s="3"/>
      <c r="F223" s="6"/>
      <c r="G223" s="3"/>
      <c r="H223" s="3"/>
      <c r="I223" s="3"/>
      <c r="J223" s="6"/>
      <c r="K223" s="3"/>
      <c r="L223" s="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6"/>
      <c r="AA223" s="3"/>
      <c r="AB223" s="6"/>
      <c r="AC223" s="3"/>
      <c r="AD223" s="3"/>
      <c r="AE223" s="3"/>
      <c r="AF223" s="3"/>
      <c r="AG223" s="6"/>
      <c r="AH223" s="3"/>
      <c r="AI223" s="3"/>
      <c r="AJ223" s="3"/>
      <c r="AK223" s="3"/>
      <c r="AL223" s="3"/>
      <c r="AM223" s="7"/>
      <c r="AN223" s="3"/>
      <c r="AO223" s="3"/>
      <c r="AP223" s="3"/>
      <c r="AQ223" s="3"/>
      <c r="AR223" s="6"/>
      <c r="AS223" s="6"/>
      <c r="AT223" s="3"/>
      <c r="AU223" s="3"/>
    </row>
    <row r="224">
      <c r="A224" s="3"/>
      <c r="B224" s="3"/>
      <c r="C224" s="3"/>
      <c r="D224" s="3"/>
      <c r="E224" s="3"/>
      <c r="F224" s="6"/>
      <c r="G224" s="3"/>
      <c r="H224" s="3"/>
      <c r="I224" s="3"/>
      <c r="J224" s="6"/>
      <c r="K224" s="3"/>
      <c r="L224" s="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6"/>
      <c r="AA224" s="3"/>
      <c r="AB224" s="6"/>
      <c r="AC224" s="3"/>
      <c r="AD224" s="3"/>
      <c r="AE224" s="3"/>
      <c r="AF224" s="3"/>
      <c r="AG224" s="6"/>
      <c r="AH224" s="3"/>
      <c r="AI224" s="3"/>
      <c r="AJ224" s="3"/>
      <c r="AK224" s="3"/>
      <c r="AL224" s="3"/>
      <c r="AM224" s="7"/>
      <c r="AN224" s="3"/>
      <c r="AO224" s="3"/>
      <c r="AP224" s="3"/>
      <c r="AQ224" s="3"/>
      <c r="AR224" s="6"/>
      <c r="AS224" s="6"/>
      <c r="AT224" s="3"/>
      <c r="AU224" s="3"/>
    </row>
    <row r="225">
      <c r="A225" s="3"/>
      <c r="B225" s="3"/>
      <c r="C225" s="3"/>
      <c r="D225" s="3"/>
      <c r="E225" s="3"/>
      <c r="F225" s="6"/>
      <c r="G225" s="3"/>
      <c r="H225" s="3"/>
      <c r="I225" s="3"/>
      <c r="J225" s="6"/>
      <c r="K225" s="3"/>
      <c r="L225" s="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6"/>
      <c r="AA225" s="3"/>
      <c r="AB225" s="6"/>
      <c r="AC225" s="3"/>
      <c r="AD225" s="3"/>
      <c r="AE225" s="3"/>
      <c r="AF225" s="3"/>
      <c r="AG225" s="6"/>
      <c r="AH225" s="3"/>
      <c r="AI225" s="3"/>
      <c r="AJ225" s="3"/>
      <c r="AK225" s="3"/>
      <c r="AL225" s="3"/>
      <c r="AM225" s="7"/>
      <c r="AN225" s="3"/>
      <c r="AO225" s="3"/>
      <c r="AP225" s="3"/>
      <c r="AQ225" s="3"/>
      <c r="AR225" s="6"/>
      <c r="AS225" s="6"/>
      <c r="AT225" s="3"/>
      <c r="AU225" s="3"/>
    </row>
    <row r="226">
      <c r="A226" s="3"/>
      <c r="B226" s="3"/>
      <c r="C226" s="3"/>
      <c r="D226" s="3"/>
      <c r="E226" s="3"/>
      <c r="F226" s="6"/>
      <c r="G226" s="3"/>
      <c r="H226" s="3"/>
      <c r="I226" s="3"/>
      <c r="J226" s="6"/>
      <c r="K226" s="3"/>
      <c r="L226" s="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6"/>
      <c r="AA226" s="3"/>
      <c r="AB226" s="6"/>
      <c r="AC226" s="3"/>
      <c r="AD226" s="3"/>
      <c r="AE226" s="3"/>
      <c r="AF226" s="3"/>
      <c r="AG226" s="6"/>
      <c r="AH226" s="3"/>
      <c r="AI226" s="3"/>
      <c r="AJ226" s="3"/>
      <c r="AK226" s="3"/>
      <c r="AL226" s="3"/>
      <c r="AM226" s="7"/>
      <c r="AN226" s="3"/>
      <c r="AO226" s="3"/>
      <c r="AP226" s="3"/>
      <c r="AQ226" s="3"/>
      <c r="AR226" s="6"/>
      <c r="AS226" s="6"/>
      <c r="AT226" s="3"/>
      <c r="AU226" s="3"/>
    </row>
    <row r="227">
      <c r="A227" s="3"/>
      <c r="B227" s="3"/>
      <c r="C227" s="3"/>
      <c r="D227" s="3"/>
      <c r="E227" s="3"/>
      <c r="F227" s="6"/>
      <c r="G227" s="3"/>
      <c r="H227" s="3"/>
      <c r="I227" s="3"/>
      <c r="J227" s="6"/>
      <c r="K227" s="3"/>
      <c r="L227" s="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6"/>
      <c r="AA227" s="3"/>
      <c r="AB227" s="6"/>
      <c r="AC227" s="3"/>
      <c r="AD227" s="3"/>
      <c r="AE227" s="3"/>
      <c r="AF227" s="3"/>
      <c r="AG227" s="6"/>
      <c r="AH227" s="3"/>
      <c r="AI227" s="3"/>
      <c r="AJ227" s="3"/>
      <c r="AK227" s="3"/>
      <c r="AL227" s="3"/>
      <c r="AM227" s="7"/>
      <c r="AN227" s="3"/>
      <c r="AO227" s="3"/>
      <c r="AP227" s="3"/>
      <c r="AQ227" s="3"/>
      <c r="AR227" s="6"/>
      <c r="AS227" s="6"/>
      <c r="AT227" s="3"/>
      <c r="AU227" s="3"/>
    </row>
    <row r="228">
      <c r="A228" s="3"/>
      <c r="B228" s="3"/>
      <c r="C228" s="3"/>
      <c r="D228" s="3"/>
      <c r="E228" s="3"/>
      <c r="F228" s="6"/>
      <c r="G228" s="3"/>
      <c r="H228" s="3"/>
      <c r="I228" s="3"/>
      <c r="J228" s="6"/>
      <c r="K228" s="3"/>
      <c r="L228" s="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6"/>
      <c r="AA228" s="3"/>
      <c r="AB228" s="6"/>
      <c r="AC228" s="3"/>
      <c r="AD228" s="3"/>
      <c r="AE228" s="3"/>
      <c r="AF228" s="3"/>
      <c r="AG228" s="6"/>
      <c r="AH228" s="3"/>
      <c r="AI228" s="3"/>
      <c r="AJ228" s="3"/>
      <c r="AK228" s="3"/>
      <c r="AL228" s="3"/>
      <c r="AM228" s="7"/>
      <c r="AN228" s="3"/>
      <c r="AO228" s="3"/>
      <c r="AP228" s="3"/>
      <c r="AQ228" s="3"/>
      <c r="AR228" s="6"/>
      <c r="AS228" s="6"/>
      <c r="AT228" s="3"/>
      <c r="AU228" s="3"/>
    </row>
    <row r="229">
      <c r="A229" s="3"/>
      <c r="B229" s="3"/>
      <c r="C229" s="3"/>
      <c r="D229" s="3"/>
      <c r="E229" s="3"/>
      <c r="F229" s="6"/>
      <c r="G229" s="3"/>
      <c r="H229" s="3"/>
      <c r="I229" s="3"/>
      <c r="J229" s="6"/>
      <c r="K229" s="3"/>
      <c r="L229" s="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6"/>
      <c r="AA229" s="3"/>
      <c r="AB229" s="6"/>
      <c r="AC229" s="3"/>
      <c r="AD229" s="3"/>
      <c r="AE229" s="3"/>
      <c r="AF229" s="3"/>
      <c r="AG229" s="6"/>
      <c r="AH229" s="3"/>
      <c r="AI229" s="3"/>
      <c r="AJ229" s="3"/>
      <c r="AK229" s="3"/>
      <c r="AL229" s="3"/>
      <c r="AM229" s="7"/>
      <c r="AN229" s="3"/>
      <c r="AO229" s="3"/>
      <c r="AP229" s="3"/>
      <c r="AQ229" s="3"/>
      <c r="AR229" s="6"/>
      <c r="AS229" s="6"/>
      <c r="AT229" s="3"/>
      <c r="AU229" s="3"/>
    </row>
    <row r="230">
      <c r="A230" s="3"/>
      <c r="B230" s="3"/>
      <c r="C230" s="3"/>
      <c r="D230" s="3"/>
      <c r="E230" s="3"/>
      <c r="F230" s="6"/>
      <c r="G230" s="3"/>
      <c r="H230" s="3"/>
      <c r="I230" s="3"/>
      <c r="J230" s="6"/>
      <c r="K230" s="3"/>
      <c r="L230" s="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6"/>
      <c r="AA230" s="3"/>
      <c r="AB230" s="6"/>
      <c r="AC230" s="3"/>
      <c r="AD230" s="3"/>
      <c r="AE230" s="3"/>
      <c r="AF230" s="3"/>
      <c r="AG230" s="6"/>
      <c r="AH230" s="3"/>
      <c r="AI230" s="3"/>
      <c r="AJ230" s="3"/>
      <c r="AK230" s="3"/>
      <c r="AL230" s="3"/>
      <c r="AM230" s="7"/>
      <c r="AN230" s="3"/>
      <c r="AO230" s="3"/>
      <c r="AP230" s="3"/>
      <c r="AQ230" s="3"/>
      <c r="AR230" s="6"/>
      <c r="AS230" s="6"/>
      <c r="AT230" s="3"/>
      <c r="AU230" s="3"/>
    </row>
    <row r="231">
      <c r="A231" s="3"/>
      <c r="B231" s="3"/>
      <c r="C231" s="3"/>
      <c r="D231" s="3"/>
      <c r="E231" s="3"/>
      <c r="F231" s="6"/>
      <c r="G231" s="3"/>
      <c r="H231" s="3"/>
      <c r="I231" s="3"/>
      <c r="J231" s="6"/>
      <c r="K231" s="3"/>
      <c r="L231" s="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6"/>
      <c r="AA231" s="3"/>
      <c r="AB231" s="6"/>
      <c r="AC231" s="3"/>
      <c r="AD231" s="3"/>
      <c r="AE231" s="3"/>
      <c r="AF231" s="3"/>
      <c r="AG231" s="6"/>
      <c r="AH231" s="3"/>
      <c r="AI231" s="3"/>
      <c r="AJ231" s="3"/>
      <c r="AK231" s="3"/>
      <c r="AL231" s="3"/>
      <c r="AM231" s="7"/>
      <c r="AN231" s="3"/>
      <c r="AO231" s="3"/>
      <c r="AP231" s="3"/>
      <c r="AQ231" s="3"/>
      <c r="AR231" s="6"/>
      <c r="AS231" s="6"/>
      <c r="AT231" s="3"/>
      <c r="AU231" s="3"/>
    </row>
    <row r="232">
      <c r="A232" s="3"/>
      <c r="B232" s="3"/>
      <c r="C232" s="3"/>
      <c r="D232" s="3"/>
      <c r="E232" s="3"/>
      <c r="F232" s="6"/>
      <c r="G232" s="3"/>
      <c r="H232" s="3"/>
      <c r="I232" s="3"/>
      <c r="J232" s="6"/>
      <c r="K232" s="3"/>
      <c r="L232" s="6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6"/>
      <c r="AA232" s="3"/>
      <c r="AB232" s="6"/>
      <c r="AC232" s="3"/>
      <c r="AD232" s="3"/>
      <c r="AE232" s="3"/>
      <c r="AF232" s="3"/>
      <c r="AG232" s="6"/>
      <c r="AH232" s="3"/>
      <c r="AI232" s="3"/>
      <c r="AJ232" s="3"/>
      <c r="AK232" s="3"/>
      <c r="AL232" s="3"/>
      <c r="AM232" s="7"/>
      <c r="AN232" s="3"/>
      <c r="AO232" s="3"/>
      <c r="AP232" s="3"/>
      <c r="AQ232" s="3"/>
      <c r="AR232" s="6"/>
      <c r="AS232" s="6"/>
      <c r="AT232" s="3"/>
      <c r="AU232" s="3"/>
    </row>
    <row r="233">
      <c r="A233" s="3"/>
      <c r="B233" s="3"/>
      <c r="C233" s="3"/>
      <c r="D233" s="3"/>
      <c r="E233" s="3"/>
      <c r="F233" s="6"/>
      <c r="G233" s="3"/>
      <c r="H233" s="3"/>
      <c r="I233" s="3"/>
      <c r="J233" s="6"/>
      <c r="K233" s="3"/>
      <c r="L233" s="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6"/>
      <c r="AA233" s="3"/>
      <c r="AB233" s="6"/>
      <c r="AC233" s="3"/>
      <c r="AD233" s="3"/>
      <c r="AE233" s="3"/>
      <c r="AF233" s="3"/>
      <c r="AG233" s="6"/>
      <c r="AH233" s="3"/>
      <c r="AI233" s="3"/>
      <c r="AJ233" s="3"/>
      <c r="AK233" s="3"/>
      <c r="AL233" s="3"/>
      <c r="AM233" s="7"/>
      <c r="AN233" s="3"/>
      <c r="AO233" s="3"/>
      <c r="AP233" s="3"/>
      <c r="AQ233" s="3"/>
      <c r="AR233" s="6"/>
      <c r="AS233" s="6"/>
      <c r="AT233" s="3"/>
      <c r="AU233" s="3"/>
    </row>
    <row r="234">
      <c r="A234" s="3"/>
      <c r="B234" s="3"/>
      <c r="C234" s="3"/>
      <c r="D234" s="3"/>
      <c r="E234" s="3"/>
      <c r="F234" s="6"/>
      <c r="G234" s="3"/>
      <c r="H234" s="3"/>
      <c r="I234" s="3"/>
      <c r="J234" s="6"/>
      <c r="K234" s="3"/>
      <c r="L234" s="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6"/>
      <c r="AA234" s="3"/>
      <c r="AB234" s="6"/>
      <c r="AC234" s="3"/>
      <c r="AD234" s="3"/>
      <c r="AE234" s="3"/>
      <c r="AF234" s="3"/>
      <c r="AG234" s="6"/>
      <c r="AH234" s="3"/>
      <c r="AI234" s="3"/>
      <c r="AJ234" s="3"/>
      <c r="AK234" s="3"/>
      <c r="AL234" s="3"/>
      <c r="AM234" s="7"/>
      <c r="AN234" s="3"/>
      <c r="AO234" s="3"/>
      <c r="AP234" s="3"/>
      <c r="AQ234" s="3"/>
      <c r="AR234" s="6"/>
      <c r="AS234" s="6"/>
      <c r="AT234" s="3"/>
      <c r="AU234" s="3"/>
    </row>
    <row r="235">
      <c r="A235" s="3"/>
      <c r="B235" s="3"/>
      <c r="C235" s="3"/>
      <c r="D235" s="3"/>
      <c r="E235" s="3"/>
      <c r="F235" s="6"/>
      <c r="G235" s="3"/>
      <c r="H235" s="3"/>
      <c r="I235" s="3"/>
      <c r="J235" s="6"/>
      <c r="K235" s="3"/>
      <c r="L235" s="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6"/>
      <c r="AA235" s="3"/>
      <c r="AB235" s="6"/>
      <c r="AC235" s="3"/>
      <c r="AD235" s="3"/>
      <c r="AE235" s="3"/>
      <c r="AF235" s="3"/>
      <c r="AG235" s="6"/>
      <c r="AH235" s="3"/>
      <c r="AI235" s="3"/>
      <c r="AJ235" s="3"/>
      <c r="AK235" s="3"/>
      <c r="AL235" s="3"/>
      <c r="AM235" s="7"/>
      <c r="AN235" s="3"/>
      <c r="AO235" s="3"/>
      <c r="AP235" s="3"/>
      <c r="AQ235" s="3"/>
      <c r="AR235" s="6"/>
      <c r="AS235" s="6"/>
      <c r="AT235" s="3"/>
      <c r="AU235" s="3"/>
    </row>
    <row r="236">
      <c r="A236" s="3"/>
      <c r="B236" s="3"/>
      <c r="C236" s="3"/>
      <c r="D236" s="3"/>
      <c r="E236" s="3"/>
      <c r="F236" s="6"/>
      <c r="G236" s="3"/>
      <c r="H236" s="3"/>
      <c r="I236" s="3"/>
      <c r="J236" s="6"/>
      <c r="K236" s="3"/>
      <c r="L236" s="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6"/>
      <c r="AA236" s="3"/>
      <c r="AB236" s="6"/>
      <c r="AC236" s="3"/>
      <c r="AD236" s="3"/>
      <c r="AE236" s="3"/>
      <c r="AF236" s="3"/>
      <c r="AG236" s="6"/>
      <c r="AH236" s="3"/>
      <c r="AI236" s="3"/>
      <c r="AJ236" s="3"/>
      <c r="AK236" s="3"/>
      <c r="AL236" s="3"/>
      <c r="AM236" s="7"/>
      <c r="AN236" s="3"/>
      <c r="AO236" s="3"/>
      <c r="AP236" s="3"/>
      <c r="AQ236" s="3"/>
      <c r="AR236" s="6"/>
      <c r="AS236" s="6"/>
      <c r="AT236" s="3"/>
      <c r="AU236" s="3"/>
    </row>
    <row r="237">
      <c r="A237" s="3"/>
      <c r="B237" s="3"/>
      <c r="C237" s="3"/>
      <c r="D237" s="3"/>
      <c r="E237" s="3"/>
      <c r="F237" s="6"/>
      <c r="G237" s="3"/>
      <c r="H237" s="3"/>
      <c r="I237" s="3"/>
      <c r="J237" s="6"/>
      <c r="K237" s="3"/>
      <c r="L237" s="6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6"/>
      <c r="AA237" s="3"/>
      <c r="AB237" s="6"/>
      <c r="AC237" s="3"/>
      <c r="AD237" s="3"/>
      <c r="AE237" s="3"/>
      <c r="AF237" s="3"/>
      <c r="AG237" s="6"/>
      <c r="AH237" s="3"/>
      <c r="AI237" s="3"/>
      <c r="AJ237" s="3"/>
      <c r="AK237" s="3"/>
      <c r="AL237" s="3"/>
      <c r="AM237" s="7"/>
      <c r="AN237" s="3"/>
      <c r="AO237" s="3"/>
      <c r="AP237" s="3"/>
      <c r="AQ237" s="3"/>
      <c r="AR237" s="6"/>
      <c r="AS237" s="6"/>
      <c r="AT237" s="3"/>
      <c r="AU237" s="3"/>
    </row>
    <row r="238">
      <c r="A238" s="3"/>
      <c r="B238" s="3"/>
      <c r="C238" s="3"/>
      <c r="D238" s="3"/>
      <c r="E238" s="3"/>
      <c r="F238" s="6"/>
      <c r="G238" s="3"/>
      <c r="H238" s="3"/>
      <c r="I238" s="3"/>
      <c r="J238" s="6"/>
      <c r="K238" s="3"/>
      <c r="L238" s="6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6"/>
      <c r="AA238" s="3"/>
      <c r="AB238" s="6"/>
      <c r="AC238" s="3"/>
      <c r="AD238" s="3"/>
      <c r="AE238" s="3"/>
      <c r="AF238" s="3"/>
      <c r="AG238" s="6"/>
      <c r="AH238" s="3"/>
      <c r="AI238" s="3"/>
      <c r="AJ238" s="3"/>
      <c r="AK238" s="3"/>
      <c r="AL238" s="3"/>
      <c r="AM238" s="7"/>
      <c r="AN238" s="3"/>
      <c r="AO238" s="3"/>
      <c r="AP238" s="3"/>
      <c r="AQ238" s="3"/>
      <c r="AR238" s="6"/>
      <c r="AS238" s="6"/>
      <c r="AT238" s="3"/>
      <c r="AU238" s="3"/>
    </row>
    <row r="239">
      <c r="A239" s="3"/>
      <c r="B239" s="3"/>
      <c r="C239" s="3"/>
      <c r="D239" s="3"/>
      <c r="E239" s="3"/>
      <c r="F239" s="6"/>
      <c r="G239" s="3"/>
      <c r="H239" s="3"/>
      <c r="I239" s="3"/>
      <c r="J239" s="6"/>
      <c r="K239" s="3"/>
      <c r="L239" s="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6"/>
      <c r="AA239" s="3"/>
      <c r="AB239" s="6"/>
      <c r="AC239" s="3"/>
      <c r="AD239" s="3"/>
      <c r="AE239" s="3"/>
      <c r="AF239" s="3"/>
      <c r="AG239" s="6"/>
      <c r="AH239" s="3"/>
      <c r="AI239" s="3"/>
      <c r="AJ239" s="3"/>
      <c r="AK239" s="3"/>
      <c r="AL239" s="3"/>
      <c r="AM239" s="7"/>
      <c r="AN239" s="3"/>
      <c r="AO239" s="3"/>
      <c r="AP239" s="3"/>
      <c r="AQ239" s="3"/>
      <c r="AR239" s="6"/>
      <c r="AS239" s="6"/>
      <c r="AT239" s="3"/>
      <c r="AU239" s="3"/>
    </row>
    <row r="240">
      <c r="A240" s="3"/>
      <c r="B240" s="3"/>
      <c r="C240" s="3"/>
      <c r="D240" s="3"/>
      <c r="E240" s="3"/>
      <c r="F240" s="6"/>
      <c r="G240" s="3"/>
      <c r="H240" s="3"/>
      <c r="I240" s="3"/>
      <c r="J240" s="6"/>
      <c r="K240" s="3"/>
      <c r="L240" s="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6"/>
      <c r="AA240" s="3"/>
      <c r="AB240" s="6"/>
      <c r="AC240" s="3"/>
      <c r="AD240" s="3"/>
      <c r="AE240" s="3"/>
      <c r="AF240" s="3"/>
      <c r="AG240" s="6"/>
      <c r="AH240" s="3"/>
      <c r="AI240" s="3"/>
      <c r="AJ240" s="3"/>
      <c r="AK240" s="3"/>
      <c r="AL240" s="3"/>
      <c r="AM240" s="7"/>
      <c r="AN240" s="3"/>
      <c r="AO240" s="3"/>
      <c r="AP240" s="3"/>
      <c r="AQ240" s="3"/>
      <c r="AR240" s="6"/>
      <c r="AS240" s="6"/>
      <c r="AT240" s="3"/>
      <c r="AU240" s="3"/>
    </row>
    <row r="241">
      <c r="A241" s="3"/>
      <c r="B241" s="3"/>
      <c r="C241" s="3"/>
      <c r="D241" s="3"/>
      <c r="E241" s="3"/>
      <c r="F241" s="6"/>
      <c r="G241" s="3"/>
      <c r="H241" s="3"/>
      <c r="I241" s="3"/>
      <c r="J241" s="6"/>
      <c r="K241" s="3"/>
      <c r="L241" s="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6"/>
      <c r="AA241" s="3"/>
      <c r="AB241" s="6"/>
      <c r="AC241" s="3"/>
      <c r="AD241" s="3"/>
      <c r="AE241" s="3"/>
      <c r="AF241" s="3"/>
      <c r="AG241" s="6"/>
      <c r="AH241" s="3"/>
      <c r="AI241" s="3"/>
      <c r="AJ241" s="3"/>
      <c r="AK241" s="3"/>
      <c r="AL241" s="3"/>
      <c r="AM241" s="7"/>
      <c r="AN241" s="3"/>
      <c r="AO241" s="3"/>
      <c r="AP241" s="3"/>
      <c r="AQ241" s="3"/>
      <c r="AR241" s="6"/>
      <c r="AS241" s="6"/>
      <c r="AT241" s="3"/>
      <c r="AU241" s="3"/>
    </row>
    <row r="242">
      <c r="A242" s="3"/>
      <c r="B242" s="3"/>
      <c r="C242" s="3"/>
      <c r="D242" s="3"/>
      <c r="E242" s="3"/>
      <c r="F242" s="6"/>
      <c r="G242" s="3"/>
      <c r="H242" s="3"/>
      <c r="I242" s="3"/>
      <c r="J242" s="6"/>
      <c r="K242" s="3"/>
      <c r="L242" s="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6"/>
      <c r="AA242" s="3"/>
      <c r="AB242" s="6"/>
      <c r="AC242" s="3"/>
      <c r="AD242" s="3"/>
      <c r="AE242" s="3"/>
      <c r="AF242" s="3"/>
      <c r="AG242" s="6"/>
      <c r="AH242" s="3"/>
      <c r="AI242" s="3"/>
      <c r="AJ242" s="3"/>
      <c r="AK242" s="3"/>
      <c r="AL242" s="3"/>
      <c r="AM242" s="7"/>
      <c r="AN242" s="3"/>
      <c r="AO242" s="3"/>
      <c r="AP242" s="3"/>
      <c r="AQ242" s="3"/>
      <c r="AR242" s="6"/>
      <c r="AS242" s="6"/>
      <c r="AT242" s="3"/>
      <c r="AU242" s="3"/>
    </row>
    <row r="243">
      <c r="A243" s="3"/>
      <c r="B243" s="3"/>
      <c r="C243" s="3"/>
      <c r="D243" s="3"/>
      <c r="E243" s="3"/>
      <c r="F243" s="6"/>
      <c r="G243" s="3"/>
      <c r="H243" s="3"/>
      <c r="I243" s="3"/>
      <c r="J243" s="6"/>
      <c r="K243" s="3"/>
      <c r="L243" s="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6"/>
      <c r="AA243" s="3"/>
      <c r="AB243" s="6"/>
      <c r="AC243" s="3"/>
      <c r="AD243" s="3"/>
      <c r="AE243" s="3"/>
      <c r="AF243" s="3"/>
      <c r="AG243" s="6"/>
      <c r="AH243" s="3"/>
      <c r="AI243" s="3"/>
      <c r="AJ243" s="3"/>
      <c r="AK243" s="3"/>
      <c r="AL243" s="3"/>
      <c r="AM243" s="7"/>
      <c r="AN243" s="3"/>
      <c r="AO243" s="3"/>
      <c r="AP243" s="3"/>
      <c r="AQ243" s="3"/>
      <c r="AR243" s="6"/>
      <c r="AS243" s="6"/>
      <c r="AT243" s="3"/>
      <c r="AU243" s="3"/>
    </row>
    <row r="244">
      <c r="A244" s="3"/>
      <c r="B244" s="3"/>
      <c r="C244" s="3"/>
      <c r="D244" s="3"/>
      <c r="E244" s="3"/>
      <c r="F244" s="6"/>
      <c r="G244" s="3"/>
      <c r="H244" s="3"/>
      <c r="I244" s="3"/>
      <c r="J244" s="6"/>
      <c r="K244" s="3"/>
      <c r="L244" s="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6"/>
      <c r="AA244" s="3"/>
      <c r="AB244" s="6"/>
      <c r="AC244" s="3"/>
      <c r="AD244" s="3"/>
      <c r="AE244" s="3"/>
      <c r="AF244" s="3"/>
      <c r="AG244" s="6"/>
      <c r="AH244" s="3"/>
      <c r="AI244" s="3"/>
      <c r="AJ244" s="3"/>
      <c r="AK244" s="3"/>
      <c r="AL244" s="3"/>
      <c r="AM244" s="7"/>
      <c r="AN244" s="3"/>
      <c r="AO244" s="3"/>
      <c r="AP244" s="3"/>
      <c r="AQ244" s="3"/>
      <c r="AR244" s="6"/>
      <c r="AS244" s="6"/>
      <c r="AT244" s="3"/>
      <c r="AU244" s="3"/>
    </row>
    <row r="245">
      <c r="A245" s="3"/>
      <c r="B245" s="3"/>
      <c r="C245" s="3"/>
      <c r="D245" s="3"/>
      <c r="E245" s="3"/>
      <c r="F245" s="6"/>
      <c r="G245" s="3"/>
      <c r="H245" s="3"/>
      <c r="I245" s="3"/>
      <c r="J245" s="6"/>
      <c r="K245" s="3"/>
      <c r="L245" s="6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6"/>
      <c r="AA245" s="3"/>
      <c r="AB245" s="6"/>
      <c r="AC245" s="3"/>
      <c r="AD245" s="3"/>
      <c r="AE245" s="3"/>
      <c r="AF245" s="3"/>
      <c r="AG245" s="6"/>
      <c r="AH245" s="3"/>
      <c r="AI245" s="3"/>
      <c r="AJ245" s="3"/>
      <c r="AK245" s="3"/>
      <c r="AL245" s="3"/>
      <c r="AM245" s="7"/>
      <c r="AN245" s="3"/>
      <c r="AO245" s="3"/>
      <c r="AP245" s="3"/>
      <c r="AQ245" s="3"/>
      <c r="AR245" s="6"/>
      <c r="AS245" s="6"/>
      <c r="AT245" s="3"/>
      <c r="AU245" s="3"/>
    </row>
    <row r="246">
      <c r="A246" s="3"/>
      <c r="B246" s="3"/>
      <c r="C246" s="3"/>
      <c r="D246" s="3"/>
      <c r="E246" s="3"/>
      <c r="F246" s="6"/>
      <c r="G246" s="3"/>
      <c r="H246" s="3"/>
      <c r="I246" s="3"/>
      <c r="J246" s="6"/>
      <c r="K246" s="3"/>
      <c r="L246" s="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6"/>
      <c r="AA246" s="3"/>
      <c r="AB246" s="6"/>
      <c r="AC246" s="3"/>
      <c r="AD246" s="3"/>
      <c r="AE246" s="3"/>
      <c r="AF246" s="3"/>
      <c r="AG246" s="6"/>
      <c r="AH246" s="3"/>
      <c r="AI246" s="3"/>
      <c r="AJ246" s="3"/>
      <c r="AK246" s="3"/>
      <c r="AL246" s="3"/>
      <c r="AM246" s="7"/>
      <c r="AN246" s="3"/>
      <c r="AO246" s="3"/>
      <c r="AP246" s="3"/>
      <c r="AQ246" s="3"/>
      <c r="AR246" s="6"/>
      <c r="AS246" s="6"/>
      <c r="AT246" s="3"/>
      <c r="AU246" s="3"/>
    </row>
    <row r="247">
      <c r="A247" s="3"/>
      <c r="B247" s="3"/>
      <c r="C247" s="3"/>
      <c r="D247" s="3"/>
      <c r="E247" s="3"/>
      <c r="F247" s="6"/>
      <c r="G247" s="3"/>
      <c r="H247" s="3"/>
      <c r="I247" s="3"/>
      <c r="J247" s="6"/>
      <c r="K247" s="3"/>
      <c r="L247" s="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6"/>
      <c r="AA247" s="3"/>
      <c r="AB247" s="6"/>
      <c r="AC247" s="3"/>
      <c r="AD247" s="3"/>
      <c r="AE247" s="3"/>
      <c r="AF247" s="3"/>
      <c r="AG247" s="6"/>
      <c r="AH247" s="3"/>
      <c r="AI247" s="3"/>
      <c r="AJ247" s="3"/>
      <c r="AK247" s="3"/>
      <c r="AL247" s="3"/>
      <c r="AM247" s="7"/>
      <c r="AN247" s="3"/>
      <c r="AO247" s="3"/>
      <c r="AP247" s="3"/>
      <c r="AQ247" s="3"/>
      <c r="AR247" s="6"/>
      <c r="AS247" s="6"/>
      <c r="AT247" s="3"/>
      <c r="AU247" s="3"/>
    </row>
    <row r="248">
      <c r="A248" s="3"/>
      <c r="B248" s="3"/>
      <c r="C248" s="3"/>
      <c r="D248" s="3"/>
      <c r="E248" s="3"/>
      <c r="F248" s="6"/>
      <c r="G248" s="3"/>
      <c r="H248" s="3"/>
      <c r="I248" s="3"/>
      <c r="J248" s="6"/>
      <c r="K248" s="3"/>
      <c r="L248" s="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6"/>
      <c r="AA248" s="3"/>
      <c r="AB248" s="6"/>
      <c r="AC248" s="3"/>
      <c r="AD248" s="3"/>
      <c r="AE248" s="3"/>
      <c r="AF248" s="3"/>
      <c r="AG248" s="6"/>
      <c r="AH248" s="3"/>
      <c r="AI248" s="3"/>
      <c r="AJ248" s="3"/>
      <c r="AK248" s="3"/>
      <c r="AL248" s="3"/>
      <c r="AM248" s="7"/>
      <c r="AN248" s="3"/>
      <c r="AO248" s="3"/>
      <c r="AP248" s="3"/>
      <c r="AQ248" s="3"/>
      <c r="AR248" s="6"/>
      <c r="AS248" s="6"/>
      <c r="AT248" s="3"/>
      <c r="AU248" s="3"/>
    </row>
    <row r="249">
      <c r="A249" s="3"/>
      <c r="B249" s="3"/>
      <c r="C249" s="3"/>
      <c r="D249" s="3"/>
      <c r="E249" s="3"/>
      <c r="F249" s="6"/>
      <c r="G249" s="3"/>
      <c r="H249" s="3"/>
      <c r="I249" s="3"/>
      <c r="J249" s="6"/>
      <c r="K249" s="3"/>
      <c r="L249" s="6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6"/>
      <c r="AA249" s="3"/>
      <c r="AB249" s="6"/>
      <c r="AC249" s="3"/>
      <c r="AD249" s="3"/>
      <c r="AE249" s="3"/>
      <c r="AF249" s="3"/>
      <c r="AG249" s="6"/>
      <c r="AH249" s="3"/>
      <c r="AI249" s="3"/>
      <c r="AJ249" s="3"/>
      <c r="AK249" s="3"/>
      <c r="AL249" s="3"/>
      <c r="AM249" s="7"/>
      <c r="AN249" s="3"/>
      <c r="AO249" s="3"/>
      <c r="AP249" s="3"/>
      <c r="AQ249" s="3"/>
      <c r="AR249" s="6"/>
      <c r="AS249" s="6"/>
      <c r="AT249" s="3"/>
      <c r="AU249" s="3"/>
    </row>
    <row r="250">
      <c r="A250" s="3"/>
      <c r="B250" s="3"/>
      <c r="C250" s="3"/>
      <c r="D250" s="3"/>
      <c r="E250" s="3"/>
      <c r="F250" s="6"/>
      <c r="G250" s="3"/>
      <c r="H250" s="3"/>
      <c r="I250" s="3"/>
      <c r="J250" s="6"/>
      <c r="K250" s="3"/>
      <c r="L250" s="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6"/>
      <c r="AA250" s="3"/>
      <c r="AB250" s="6"/>
      <c r="AC250" s="3"/>
      <c r="AD250" s="3"/>
      <c r="AE250" s="3"/>
      <c r="AF250" s="3"/>
      <c r="AG250" s="6"/>
      <c r="AH250" s="3"/>
      <c r="AI250" s="3"/>
      <c r="AJ250" s="3"/>
      <c r="AK250" s="3"/>
      <c r="AL250" s="3"/>
      <c r="AM250" s="7"/>
      <c r="AN250" s="3"/>
      <c r="AO250" s="3"/>
      <c r="AP250" s="3"/>
      <c r="AQ250" s="3"/>
      <c r="AR250" s="6"/>
      <c r="AS250" s="6"/>
      <c r="AT250" s="3"/>
      <c r="AU250" s="3"/>
    </row>
    <row r="251">
      <c r="A251" s="3"/>
      <c r="B251" s="3"/>
      <c r="C251" s="3"/>
      <c r="D251" s="3"/>
      <c r="E251" s="3"/>
      <c r="F251" s="6"/>
      <c r="G251" s="3"/>
      <c r="H251" s="3"/>
      <c r="I251" s="3"/>
      <c r="J251" s="6"/>
      <c r="K251" s="3"/>
      <c r="L251" s="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6"/>
      <c r="AA251" s="3"/>
      <c r="AB251" s="6"/>
      <c r="AC251" s="3"/>
      <c r="AD251" s="3"/>
      <c r="AE251" s="3"/>
      <c r="AF251" s="3"/>
      <c r="AG251" s="6"/>
      <c r="AH251" s="3"/>
      <c r="AI251" s="3"/>
      <c r="AJ251" s="3"/>
      <c r="AK251" s="3"/>
      <c r="AL251" s="3"/>
      <c r="AM251" s="7"/>
      <c r="AN251" s="3"/>
      <c r="AO251" s="3"/>
      <c r="AP251" s="3"/>
      <c r="AQ251" s="3"/>
      <c r="AR251" s="6"/>
      <c r="AS251" s="6"/>
      <c r="AT251" s="3"/>
      <c r="AU251" s="3"/>
    </row>
    <row r="252">
      <c r="A252" s="3"/>
      <c r="B252" s="3"/>
      <c r="C252" s="3"/>
      <c r="D252" s="3"/>
      <c r="E252" s="3"/>
      <c r="F252" s="6"/>
      <c r="G252" s="3"/>
      <c r="H252" s="3"/>
      <c r="I252" s="3"/>
      <c r="J252" s="6"/>
      <c r="K252" s="3"/>
      <c r="L252" s="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6"/>
      <c r="AA252" s="3"/>
      <c r="AB252" s="6"/>
      <c r="AC252" s="3"/>
      <c r="AD252" s="3"/>
      <c r="AE252" s="3"/>
      <c r="AF252" s="3"/>
      <c r="AG252" s="6"/>
      <c r="AH252" s="3"/>
      <c r="AI252" s="3"/>
      <c r="AJ252" s="3"/>
      <c r="AK252" s="3"/>
      <c r="AL252" s="3"/>
      <c r="AM252" s="7"/>
      <c r="AN252" s="3"/>
      <c r="AO252" s="3"/>
      <c r="AP252" s="3"/>
      <c r="AQ252" s="3"/>
      <c r="AR252" s="6"/>
      <c r="AS252" s="6"/>
      <c r="AT252" s="3"/>
      <c r="AU252" s="3"/>
    </row>
    <row r="253">
      <c r="A253" s="3"/>
      <c r="B253" s="3"/>
      <c r="C253" s="3"/>
      <c r="D253" s="3"/>
      <c r="E253" s="3"/>
      <c r="F253" s="6"/>
      <c r="G253" s="3"/>
      <c r="H253" s="3"/>
      <c r="I253" s="3"/>
      <c r="J253" s="6"/>
      <c r="K253" s="3"/>
      <c r="L253" s="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6"/>
      <c r="AA253" s="3"/>
      <c r="AB253" s="6"/>
      <c r="AC253" s="3"/>
      <c r="AD253" s="3"/>
      <c r="AE253" s="3"/>
      <c r="AF253" s="3"/>
      <c r="AG253" s="6"/>
      <c r="AH253" s="3"/>
      <c r="AI253" s="3"/>
      <c r="AJ253" s="3"/>
      <c r="AK253" s="3"/>
      <c r="AL253" s="3"/>
      <c r="AM253" s="7"/>
      <c r="AN253" s="3"/>
      <c r="AO253" s="3"/>
      <c r="AP253" s="3"/>
      <c r="AQ253" s="3"/>
      <c r="AR253" s="6"/>
      <c r="AS253" s="6"/>
      <c r="AT253" s="3"/>
      <c r="AU253" s="3"/>
    </row>
    <row r="254">
      <c r="A254" s="3"/>
      <c r="B254" s="3"/>
      <c r="C254" s="3"/>
      <c r="D254" s="3"/>
      <c r="E254" s="3"/>
      <c r="F254" s="6"/>
      <c r="G254" s="3"/>
      <c r="H254" s="3"/>
      <c r="I254" s="3"/>
      <c r="J254" s="6"/>
      <c r="K254" s="3"/>
      <c r="L254" s="6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6"/>
      <c r="AA254" s="3"/>
      <c r="AB254" s="6"/>
      <c r="AC254" s="3"/>
      <c r="AD254" s="3"/>
      <c r="AE254" s="3"/>
      <c r="AF254" s="3"/>
      <c r="AG254" s="6"/>
      <c r="AH254" s="3"/>
      <c r="AI254" s="3"/>
      <c r="AJ254" s="3"/>
      <c r="AK254" s="3"/>
      <c r="AL254" s="3"/>
      <c r="AM254" s="7"/>
      <c r="AN254" s="3"/>
      <c r="AO254" s="3"/>
      <c r="AP254" s="3"/>
      <c r="AQ254" s="3"/>
      <c r="AR254" s="6"/>
      <c r="AS254" s="6"/>
      <c r="AT254" s="3"/>
      <c r="AU254" s="3"/>
    </row>
    <row r="255">
      <c r="A255" s="3"/>
      <c r="B255" s="3"/>
      <c r="C255" s="3"/>
      <c r="D255" s="3"/>
      <c r="E255" s="3"/>
      <c r="F255" s="6"/>
      <c r="G255" s="3"/>
      <c r="H255" s="3"/>
      <c r="I255" s="3"/>
      <c r="J255" s="6"/>
      <c r="K255" s="3"/>
      <c r="L255" s="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6"/>
      <c r="AA255" s="3"/>
      <c r="AB255" s="6"/>
      <c r="AC255" s="3"/>
      <c r="AD255" s="3"/>
      <c r="AE255" s="3"/>
      <c r="AF255" s="3"/>
      <c r="AG255" s="6"/>
      <c r="AH255" s="3"/>
      <c r="AI255" s="3"/>
      <c r="AJ255" s="3"/>
      <c r="AK255" s="3"/>
      <c r="AL255" s="3"/>
      <c r="AM255" s="7"/>
      <c r="AN255" s="3"/>
      <c r="AO255" s="3"/>
      <c r="AP255" s="3"/>
      <c r="AQ255" s="3"/>
      <c r="AR255" s="6"/>
      <c r="AS255" s="6"/>
      <c r="AT255" s="3"/>
      <c r="AU255" s="3"/>
    </row>
    <row r="256">
      <c r="A256" s="3"/>
      <c r="B256" s="3"/>
      <c r="C256" s="3"/>
      <c r="D256" s="3"/>
      <c r="E256" s="3"/>
      <c r="F256" s="6"/>
      <c r="G256" s="3"/>
      <c r="H256" s="3"/>
      <c r="I256" s="3"/>
      <c r="J256" s="6"/>
      <c r="K256" s="3"/>
      <c r="L256" s="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6"/>
      <c r="AA256" s="3"/>
      <c r="AB256" s="6"/>
      <c r="AC256" s="3"/>
      <c r="AD256" s="3"/>
      <c r="AE256" s="3"/>
      <c r="AF256" s="3"/>
      <c r="AG256" s="6"/>
      <c r="AH256" s="3"/>
      <c r="AI256" s="3"/>
      <c r="AJ256" s="3"/>
      <c r="AK256" s="3"/>
      <c r="AL256" s="3"/>
      <c r="AM256" s="7"/>
      <c r="AN256" s="3"/>
      <c r="AO256" s="3"/>
      <c r="AP256" s="3"/>
      <c r="AQ256" s="3"/>
      <c r="AR256" s="6"/>
      <c r="AS256" s="6"/>
      <c r="AT256" s="3"/>
      <c r="AU256" s="3"/>
    </row>
    <row r="257">
      <c r="A257" s="3"/>
      <c r="B257" s="3"/>
      <c r="C257" s="3"/>
      <c r="D257" s="3"/>
      <c r="E257" s="3"/>
      <c r="F257" s="6"/>
      <c r="G257" s="3"/>
      <c r="H257" s="3"/>
      <c r="I257" s="3"/>
      <c r="J257" s="6"/>
      <c r="K257" s="3"/>
      <c r="L257" s="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6"/>
      <c r="AA257" s="3"/>
      <c r="AB257" s="6"/>
      <c r="AC257" s="3"/>
      <c r="AD257" s="3"/>
      <c r="AE257" s="3"/>
      <c r="AF257" s="3"/>
      <c r="AG257" s="6"/>
      <c r="AH257" s="3"/>
      <c r="AI257" s="3"/>
      <c r="AJ257" s="3"/>
      <c r="AK257" s="3"/>
      <c r="AL257" s="3"/>
      <c r="AM257" s="7"/>
      <c r="AN257" s="3"/>
      <c r="AO257" s="3"/>
      <c r="AP257" s="3"/>
      <c r="AQ257" s="3"/>
      <c r="AR257" s="6"/>
      <c r="AS257" s="6"/>
      <c r="AT257" s="3"/>
      <c r="AU257" s="3"/>
    </row>
    <row r="258">
      <c r="A258" s="3"/>
      <c r="B258" s="3"/>
      <c r="C258" s="3"/>
      <c r="D258" s="3"/>
      <c r="E258" s="3"/>
      <c r="F258" s="6"/>
      <c r="G258" s="3"/>
      <c r="H258" s="3"/>
      <c r="I258" s="3"/>
      <c r="J258" s="6"/>
      <c r="K258" s="3"/>
      <c r="L258" s="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6"/>
      <c r="AA258" s="3"/>
      <c r="AB258" s="6"/>
      <c r="AC258" s="3"/>
      <c r="AD258" s="3"/>
      <c r="AE258" s="3"/>
      <c r="AF258" s="3"/>
      <c r="AG258" s="6"/>
      <c r="AH258" s="3"/>
      <c r="AI258" s="3"/>
      <c r="AJ258" s="3"/>
      <c r="AK258" s="3"/>
      <c r="AL258" s="3"/>
      <c r="AM258" s="7"/>
      <c r="AN258" s="3"/>
      <c r="AO258" s="3"/>
      <c r="AP258" s="3"/>
      <c r="AQ258" s="3"/>
      <c r="AR258" s="6"/>
      <c r="AS258" s="6"/>
      <c r="AT258" s="3"/>
      <c r="AU258" s="3"/>
    </row>
    <row r="259">
      <c r="A259" s="3"/>
      <c r="B259" s="3"/>
      <c r="C259" s="3"/>
      <c r="D259" s="3"/>
      <c r="E259" s="3"/>
      <c r="F259" s="6"/>
      <c r="G259" s="3"/>
      <c r="H259" s="3"/>
      <c r="I259" s="3"/>
      <c r="J259" s="6"/>
      <c r="K259" s="3"/>
      <c r="L259" s="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6"/>
      <c r="AA259" s="3"/>
      <c r="AB259" s="6"/>
      <c r="AC259" s="3"/>
      <c r="AD259" s="3"/>
      <c r="AE259" s="3"/>
      <c r="AF259" s="3"/>
      <c r="AG259" s="6"/>
      <c r="AH259" s="3"/>
      <c r="AI259" s="3"/>
      <c r="AJ259" s="3"/>
      <c r="AK259" s="3"/>
      <c r="AL259" s="3"/>
      <c r="AM259" s="7"/>
      <c r="AN259" s="3"/>
      <c r="AO259" s="3"/>
      <c r="AP259" s="3"/>
      <c r="AQ259" s="3"/>
      <c r="AR259" s="6"/>
      <c r="AS259" s="6"/>
      <c r="AT259" s="3"/>
      <c r="AU259" s="3"/>
    </row>
    <row r="260">
      <c r="A260" s="3"/>
      <c r="B260" s="3"/>
      <c r="C260" s="3"/>
      <c r="D260" s="3"/>
      <c r="E260" s="3"/>
      <c r="F260" s="6"/>
      <c r="G260" s="3"/>
      <c r="H260" s="3"/>
      <c r="I260" s="3"/>
      <c r="J260" s="6"/>
      <c r="K260" s="3"/>
      <c r="L260" s="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6"/>
      <c r="AA260" s="3"/>
      <c r="AB260" s="6"/>
      <c r="AC260" s="3"/>
      <c r="AD260" s="3"/>
      <c r="AE260" s="3"/>
      <c r="AF260" s="3"/>
      <c r="AG260" s="6"/>
      <c r="AH260" s="3"/>
      <c r="AI260" s="3"/>
      <c r="AJ260" s="3"/>
      <c r="AK260" s="3"/>
      <c r="AL260" s="3"/>
      <c r="AM260" s="7"/>
      <c r="AN260" s="3"/>
      <c r="AO260" s="3"/>
      <c r="AP260" s="3"/>
      <c r="AQ260" s="3"/>
      <c r="AR260" s="6"/>
      <c r="AS260" s="6"/>
      <c r="AT260" s="3"/>
      <c r="AU260" s="3"/>
    </row>
    <row r="261">
      <c r="A261" s="3"/>
      <c r="B261" s="3"/>
      <c r="C261" s="3"/>
      <c r="D261" s="3"/>
      <c r="E261" s="3"/>
      <c r="F261" s="6"/>
      <c r="G261" s="3"/>
      <c r="H261" s="3"/>
      <c r="I261" s="3"/>
      <c r="J261" s="6"/>
      <c r="K261" s="3"/>
      <c r="L261" s="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6"/>
      <c r="AA261" s="3"/>
      <c r="AB261" s="6"/>
      <c r="AC261" s="3"/>
      <c r="AD261" s="3"/>
      <c r="AE261" s="3"/>
      <c r="AF261" s="3"/>
      <c r="AG261" s="6"/>
      <c r="AH261" s="3"/>
      <c r="AI261" s="3"/>
      <c r="AJ261" s="3"/>
      <c r="AK261" s="3"/>
      <c r="AL261" s="3"/>
      <c r="AM261" s="7"/>
      <c r="AN261" s="3"/>
      <c r="AO261" s="3"/>
      <c r="AP261" s="3"/>
      <c r="AQ261" s="3"/>
      <c r="AR261" s="6"/>
      <c r="AS261" s="6"/>
      <c r="AT261" s="3"/>
      <c r="AU261" s="3"/>
    </row>
    <row r="262">
      <c r="A262" s="3"/>
      <c r="B262" s="3"/>
      <c r="C262" s="3"/>
      <c r="D262" s="3"/>
      <c r="E262" s="3"/>
      <c r="F262" s="6"/>
      <c r="G262" s="3"/>
      <c r="H262" s="3"/>
      <c r="I262" s="3"/>
      <c r="J262" s="6"/>
      <c r="K262" s="3"/>
      <c r="L262" s="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6"/>
      <c r="AA262" s="3"/>
      <c r="AB262" s="6"/>
      <c r="AC262" s="3"/>
      <c r="AD262" s="3"/>
      <c r="AE262" s="3"/>
      <c r="AF262" s="3"/>
      <c r="AG262" s="6"/>
      <c r="AH262" s="3"/>
      <c r="AI262" s="3"/>
      <c r="AJ262" s="3"/>
      <c r="AK262" s="3"/>
      <c r="AL262" s="3"/>
      <c r="AM262" s="7"/>
      <c r="AN262" s="3"/>
      <c r="AO262" s="3"/>
      <c r="AP262" s="3"/>
      <c r="AQ262" s="3"/>
      <c r="AR262" s="6"/>
      <c r="AS262" s="6"/>
      <c r="AT262" s="3"/>
      <c r="AU262" s="3"/>
    </row>
    <row r="263">
      <c r="A263" s="3"/>
      <c r="B263" s="3"/>
      <c r="C263" s="3"/>
      <c r="D263" s="3"/>
      <c r="E263" s="3"/>
      <c r="F263" s="6"/>
      <c r="G263" s="3"/>
      <c r="H263" s="3"/>
      <c r="I263" s="3"/>
      <c r="J263" s="6"/>
      <c r="K263" s="3"/>
      <c r="L263" s="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6"/>
      <c r="AA263" s="3"/>
      <c r="AB263" s="6"/>
      <c r="AC263" s="3"/>
      <c r="AD263" s="3"/>
      <c r="AE263" s="3"/>
      <c r="AF263" s="3"/>
      <c r="AG263" s="6"/>
      <c r="AH263" s="3"/>
      <c r="AI263" s="3"/>
      <c r="AJ263" s="3"/>
      <c r="AK263" s="3"/>
      <c r="AL263" s="3"/>
      <c r="AM263" s="7"/>
      <c r="AN263" s="3"/>
      <c r="AO263" s="3"/>
      <c r="AP263" s="3"/>
      <c r="AQ263" s="3"/>
      <c r="AR263" s="6"/>
      <c r="AS263" s="6"/>
      <c r="AT263" s="3"/>
      <c r="AU263" s="3"/>
    </row>
    <row r="264">
      <c r="A264" s="3"/>
      <c r="B264" s="3"/>
      <c r="C264" s="3"/>
      <c r="D264" s="3"/>
      <c r="E264" s="3"/>
      <c r="F264" s="6"/>
      <c r="G264" s="3"/>
      <c r="H264" s="3"/>
      <c r="I264" s="3"/>
      <c r="J264" s="6"/>
      <c r="K264" s="3"/>
      <c r="L264" s="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6"/>
      <c r="AA264" s="3"/>
      <c r="AB264" s="6"/>
      <c r="AC264" s="3"/>
      <c r="AD264" s="3"/>
      <c r="AE264" s="3"/>
      <c r="AF264" s="3"/>
      <c r="AG264" s="6"/>
      <c r="AH264" s="3"/>
      <c r="AI264" s="3"/>
      <c r="AJ264" s="3"/>
      <c r="AK264" s="3"/>
      <c r="AL264" s="3"/>
      <c r="AM264" s="7"/>
      <c r="AN264" s="3"/>
      <c r="AO264" s="3"/>
      <c r="AP264" s="3"/>
      <c r="AQ264" s="3"/>
      <c r="AR264" s="6"/>
      <c r="AS264" s="6"/>
      <c r="AT264" s="3"/>
      <c r="AU264" s="3"/>
    </row>
    <row r="265">
      <c r="A265" s="3"/>
      <c r="B265" s="3"/>
      <c r="C265" s="3"/>
      <c r="D265" s="3"/>
      <c r="E265" s="3"/>
      <c r="F265" s="6"/>
      <c r="G265" s="3"/>
      <c r="H265" s="3"/>
      <c r="I265" s="3"/>
      <c r="J265" s="6"/>
      <c r="K265" s="3"/>
      <c r="L265" s="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6"/>
      <c r="AA265" s="3"/>
      <c r="AB265" s="6"/>
      <c r="AC265" s="3"/>
      <c r="AD265" s="3"/>
      <c r="AE265" s="3"/>
      <c r="AF265" s="3"/>
      <c r="AG265" s="6"/>
      <c r="AH265" s="3"/>
      <c r="AI265" s="3"/>
      <c r="AJ265" s="3"/>
      <c r="AK265" s="3"/>
      <c r="AL265" s="3"/>
      <c r="AM265" s="7"/>
      <c r="AN265" s="3"/>
      <c r="AO265" s="3"/>
      <c r="AP265" s="3"/>
      <c r="AQ265" s="3"/>
      <c r="AR265" s="6"/>
      <c r="AS265" s="6"/>
      <c r="AT265" s="3"/>
      <c r="AU265" s="3"/>
    </row>
    <row r="266">
      <c r="A266" s="3"/>
      <c r="B266" s="3"/>
      <c r="C266" s="3"/>
      <c r="D266" s="3"/>
      <c r="E266" s="3"/>
      <c r="F266" s="6"/>
      <c r="G266" s="3"/>
      <c r="H266" s="3"/>
      <c r="I266" s="3"/>
      <c r="J266" s="6"/>
      <c r="K266" s="3"/>
      <c r="L266" s="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6"/>
      <c r="AA266" s="3"/>
      <c r="AB266" s="6"/>
      <c r="AC266" s="3"/>
      <c r="AD266" s="3"/>
      <c r="AE266" s="3"/>
      <c r="AF266" s="3"/>
      <c r="AG266" s="6"/>
      <c r="AH266" s="3"/>
      <c r="AI266" s="3"/>
      <c r="AJ266" s="3"/>
      <c r="AK266" s="3"/>
      <c r="AL266" s="3"/>
      <c r="AM266" s="7"/>
      <c r="AN266" s="3"/>
      <c r="AO266" s="3"/>
      <c r="AP266" s="3"/>
      <c r="AQ266" s="3"/>
      <c r="AR266" s="6"/>
      <c r="AS266" s="6"/>
      <c r="AT266" s="3"/>
      <c r="AU266" s="3"/>
    </row>
    <row r="267">
      <c r="A267" s="3"/>
      <c r="B267" s="3"/>
      <c r="C267" s="3"/>
      <c r="D267" s="3"/>
      <c r="E267" s="3"/>
      <c r="F267" s="6"/>
      <c r="G267" s="3"/>
      <c r="H267" s="3"/>
      <c r="I267" s="3"/>
      <c r="J267" s="6"/>
      <c r="K267" s="3"/>
      <c r="L267" s="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6"/>
      <c r="AA267" s="3"/>
      <c r="AB267" s="6"/>
      <c r="AC267" s="3"/>
      <c r="AD267" s="3"/>
      <c r="AE267" s="3"/>
      <c r="AF267" s="3"/>
      <c r="AG267" s="6"/>
      <c r="AH267" s="3"/>
      <c r="AI267" s="3"/>
      <c r="AJ267" s="3"/>
      <c r="AK267" s="3"/>
      <c r="AL267" s="3"/>
      <c r="AM267" s="7"/>
      <c r="AN267" s="3"/>
      <c r="AO267" s="3"/>
      <c r="AP267" s="3"/>
      <c r="AQ267" s="3"/>
      <c r="AR267" s="6"/>
      <c r="AS267" s="6"/>
      <c r="AT267" s="3"/>
      <c r="AU267" s="3"/>
    </row>
    <row r="268">
      <c r="A268" s="3"/>
      <c r="B268" s="3"/>
      <c r="C268" s="3"/>
      <c r="D268" s="3"/>
      <c r="E268" s="3"/>
      <c r="F268" s="6"/>
      <c r="G268" s="3"/>
      <c r="H268" s="3"/>
      <c r="I268" s="3"/>
      <c r="J268" s="6"/>
      <c r="K268" s="3"/>
      <c r="L268" s="6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6"/>
      <c r="AA268" s="3"/>
      <c r="AB268" s="6"/>
      <c r="AC268" s="3"/>
      <c r="AD268" s="3"/>
      <c r="AE268" s="3"/>
      <c r="AF268" s="3"/>
      <c r="AG268" s="6"/>
      <c r="AH268" s="3"/>
      <c r="AI268" s="3"/>
      <c r="AJ268" s="3"/>
      <c r="AK268" s="3"/>
      <c r="AL268" s="3"/>
      <c r="AM268" s="7"/>
      <c r="AN268" s="3"/>
      <c r="AO268" s="3"/>
      <c r="AP268" s="3"/>
      <c r="AQ268" s="3"/>
      <c r="AR268" s="6"/>
      <c r="AS268" s="6"/>
      <c r="AT268" s="3"/>
      <c r="AU268" s="3"/>
    </row>
    <row r="269">
      <c r="A269" s="3"/>
      <c r="B269" s="3"/>
      <c r="C269" s="3"/>
      <c r="D269" s="3"/>
      <c r="E269" s="3"/>
      <c r="F269" s="6"/>
      <c r="G269" s="3"/>
      <c r="H269" s="3"/>
      <c r="I269" s="3"/>
      <c r="J269" s="6"/>
      <c r="K269" s="3"/>
      <c r="L269" s="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6"/>
      <c r="AA269" s="3"/>
      <c r="AB269" s="6"/>
      <c r="AC269" s="3"/>
      <c r="AD269" s="3"/>
      <c r="AE269" s="3"/>
      <c r="AF269" s="3"/>
      <c r="AG269" s="6"/>
      <c r="AH269" s="3"/>
      <c r="AI269" s="3"/>
      <c r="AJ269" s="3"/>
      <c r="AK269" s="3"/>
      <c r="AL269" s="3"/>
      <c r="AM269" s="7"/>
      <c r="AN269" s="3"/>
      <c r="AO269" s="3"/>
      <c r="AP269" s="3"/>
      <c r="AQ269" s="3"/>
      <c r="AR269" s="6"/>
      <c r="AS269" s="6"/>
      <c r="AT269" s="3"/>
      <c r="AU269" s="3"/>
    </row>
    <row r="270">
      <c r="A270" s="3"/>
      <c r="B270" s="3"/>
      <c r="C270" s="3"/>
      <c r="D270" s="3"/>
      <c r="E270" s="3"/>
      <c r="F270" s="6"/>
      <c r="G270" s="3"/>
      <c r="H270" s="3"/>
      <c r="I270" s="3"/>
      <c r="J270" s="6"/>
      <c r="K270" s="3"/>
      <c r="L270" s="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6"/>
      <c r="AA270" s="3"/>
      <c r="AB270" s="6"/>
      <c r="AC270" s="3"/>
      <c r="AD270" s="3"/>
      <c r="AE270" s="3"/>
      <c r="AF270" s="3"/>
      <c r="AG270" s="6"/>
      <c r="AH270" s="3"/>
      <c r="AI270" s="3"/>
      <c r="AJ270" s="3"/>
      <c r="AK270" s="3"/>
      <c r="AL270" s="3"/>
      <c r="AM270" s="7"/>
      <c r="AN270" s="3"/>
      <c r="AO270" s="3"/>
      <c r="AP270" s="3"/>
      <c r="AQ270" s="3"/>
      <c r="AR270" s="6"/>
      <c r="AS270" s="6"/>
      <c r="AT270" s="3"/>
      <c r="AU270" s="3"/>
    </row>
    <row r="271">
      <c r="A271" s="3"/>
      <c r="B271" s="3"/>
      <c r="C271" s="3"/>
      <c r="D271" s="3"/>
      <c r="E271" s="3"/>
      <c r="F271" s="6"/>
      <c r="G271" s="3"/>
      <c r="H271" s="3"/>
      <c r="I271" s="3"/>
      <c r="J271" s="6"/>
      <c r="K271" s="3"/>
      <c r="L271" s="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6"/>
      <c r="AA271" s="3"/>
      <c r="AB271" s="6"/>
      <c r="AC271" s="3"/>
      <c r="AD271" s="3"/>
      <c r="AE271" s="3"/>
      <c r="AF271" s="3"/>
      <c r="AG271" s="6"/>
      <c r="AH271" s="3"/>
      <c r="AI271" s="3"/>
      <c r="AJ271" s="3"/>
      <c r="AK271" s="3"/>
      <c r="AL271" s="3"/>
      <c r="AM271" s="7"/>
      <c r="AN271" s="3"/>
      <c r="AO271" s="3"/>
      <c r="AP271" s="3"/>
      <c r="AQ271" s="3"/>
      <c r="AR271" s="6"/>
      <c r="AS271" s="6"/>
      <c r="AT271" s="3"/>
      <c r="AU271" s="3"/>
    </row>
    <row r="272">
      <c r="A272" s="3"/>
      <c r="B272" s="3"/>
      <c r="C272" s="3"/>
      <c r="D272" s="3"/>
      <c r="E272" s="3"/>
      <c r="F272" s="6"/>
      <c r="G272" s="3"/>
      <c r="H272" s="3"/>
      <c r="I272" s="3"/>
      <c r="J272" s="6"/>
      <c r="K272" s="3"/>
      <c r="L272" s="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6"/>
      <c r="AA272" s="3"/>
      <c r="AB272" s="6"/>
      <c r="AC272" s="3"/>
      <c r="AD272" s="3"/>
      <c r="AE272" s="3"/>
      <c r="AF272" s="3"/>
      <c r="AG272" s="6"/>
      <c r="AH272" s="3"/>
      <c r="AI272" s="3"/>
      <c r="AJ272" s="3"/>
      <c r="AK272" s="3"/>
      <c r="AL272" s="3"/>
      <c r="AM272" s="7"/>
      <c r="AN272" s="3"/>
      <c r="AO272" s="3"/>
      <c r="AP272" s="3"/>
      <c r="AQ272" s="3"/>
      <c r="AR272" s="6"/>
      <c r="AS272" s="6"/>
      <c r="AT272" s="3"/>
      <c r="AU272" s="3"/>
    </row>
    <row r="273">
      <c r="A273" s="3"/>
      <c r="B273" s="3"/>
      <c r="C273" s="3"/>
      <c r="D273" s="3"/>
      <c r="E273" s="3"/>
      <c r="F273" s="6"/>
      <c r="G273" s="3"/>
      <c r="H273" s="3"/>
      <c r="I273" s="3"/>
      <c r="J273" s="6"/>
      <c r="K273" s="3"/>
      <c r="L273" s="6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6"/>
      <c r="AA273" s="3"/>
      <c r="AB273" s="6"/>
      <c r="AC273" s="3"/>
      <c r="AD273" s="3"/>
      <c r="AE273" s="3"/>
      <c r="AF273" s="3"/>
      <c r="AG273" s="6"/>
      <c r="AH273" s="3"/>
      <c r="AI273" s="3"/>
      <c r="AJ273" s="3"/>
      <c r="AK273" s="3"/>
      <c r="AL273" s="3"/>
      <c r="AM273" s="7"/>
      <c r="AN273" s="3"/>
      <c r="AO273" s="3"/>
      <c r="AP273" s="3"/>
      <c r="AQ273" s="3"/>
      <c r="AR273" s="6"/>
      <c r="AS273" s="6"/>
      <c r="AT273" s="3"/>
      <c r="AU273" s="3"/>
    </row>
    <row r="274">
      <c r="A274" s="3"/>
      <c r="B274" s="3"/>
      <c r="C274" s="3"/>
      <c r="D274" s="3"/>
      <c r="E274" s="3"/>
      <c r="F274" s="6"/>
      <c r="G274" s="3"/>
      <c r="H274" s="3"/>
      <c r="I274" s="3"/>
      <c r="J274" s="6"/>
      <c r="K274" s="3"/>
      <c r="L274" s="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6"/>
      <c r="AA274" s="3"/>
      <c r="AB274" s="6"/>
      <c r="AC274" s="3"/>
      <c r="AD274" s="3"/>
      <c r="AE274" s="3"/>
      <c r="AF274" s="3"/>
      <c r="AG274" s="6"/>
      <c r="AH274" s="3"/>
      <c r="AI274" s="3"/>
      <c r="AJ274" s="3"/>
      <c r="AK274" s="3"/>
      <c r="AL274" s="3"/>
      <c r="AM274" s="7"/>
      <c r="AN274" s="3"/>
      <c r="AO274" s="3"/>
      <c r="AP274" s="3"/>
      <c r="AQ274" s="3"/>
      <c r="AR274" s="6"/>
      <c r="AS274" s="6"/>
      <c r="AT274" s="3"/>
      <c r="AU274" s="3"/>
    </row>
    <row r="275">
      <c r="A275" s="3"/>
      <c r="B275" s="3"/>
      <c r="C275" s="3"/>
      <c r="D275" s="3"/>
      <c r="E275" s="3"/>
      <c r="F275" s="6"/>
      <c r="G275" s="3"/>
      <c r="H275" s="3"/>
      <c r="I275" s="3"/>
      <c r="J275" s="6"/>
      <c r="K275" s="3"/>
      <c r="L275" s="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6"/>
      <c r="AA275" s="3"/>
      <c r="AB275" s="6"/>
      <c r="AC275" s="3"/>
      <c r="AD275" s="3"/>
      <c r="AE275" s="3"/>
      <c r="AF275" s="3"/>
      <c r="AG275" s="6"/>
      <c r="AH275" s="3"/>
      <c r="AI275" s="3"/>
      <c r="AJ275" s="3"/>
      <c r="AK275" s="3"/>
      <c r="AL275" s="3"/>
      <c r="AM275" s="7"/>
      <c r="AN275" s="3"/>
      <c r="AO275" s="3"/>
      <c r="AP275" s="3"/>
      <c r="AQ275" s="3"/>
      <c r="AR275" s="6"/>
      <c r="AS275" s="6"/>
      <c r="AT275" s="3"/>
      <c r="AU275" s="3"/>
    </row>
    <row r="276">
      <c r="A276" s="3"/>
      <c r="B276" s="3"/>
      <c r="C276" s="3"/>
      <c r="D276" s="3"/>
      <c r="E276" s="3"/>
      <c r="F276" s="6"/>
      <c r="G276" s="3"/>
      <c r="H276" s="3"/>
      <c r="I276" s="3"/>
      <c r="J276" s="6"/>
      <c r="K276" s="3"/>
      <c r="L276" s="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6"/>
      <c r="AA276" s="3"/>
      <c r="AB276" s="6"/>
      <c r="AC276" s="3"/>
      <c r="AD276" s="3"/>
      <c r="AE276" s="3"/>
      <c r="AF276" s="3"/>
      <c r="AG276" s="6"/>
      <c r="AH276" s="3"/>
      <c r="AI276" s="3"/>
      <c r="AJ276" s="3"/>
      <c r="AK276" s="3"/>
      <c r="AL276" s="3"/>
      <c r="AM276" s="7"/>
      <c r="AN276" s="3"/>
      <c r="AO276" s="3"/>
      <c r="AP276" s="3"/>
      <c r="AQ276" s="3"/>
      <c r="AR276" s="6"/>
      <c r="AS276" s="6"/>
      <c r="AT276" s="3"/>
      <c r="AU276" s="3"/>
    </row>
    <row r="277">
      <c r="A277" s="3"/>
      <c r="B277" s="3"/>
      <c r="C277" s="3"/>
      <c r="D277" s="3"/>
      <c r="E277" s="3"/>
      <c r="F277" s="6"/>
      <c r="G277" s="3"/>
      <c r="H277" s="3"/>
      <c r="I277" s="3"/>
      <c r="J277" s="6"/>
      <c r="K277" s="3"/>
      <c r="L277" s="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6"/>
      <c r="AA277" s="3"/>
      <c r="AB277" s="6"/>
      <c r="AC277" s="3"/>
      <c r="AD277" s="3"/>
      <c r="AE277" s="3"/>
      <c r="AF277" s="3"/>
      <c r="AG277" s="6"/>
      <c r="AH277" s="3"/>
      <c r="AI277" s="3"/>
      <c r="AJ277" s="3"/>
      <c r="AK277" s="3"/>
      <c r="AL277" s="3"/>
      <c r="AM277" s="7"/>
      <c r="AN277" s="3"/>
      <c r="AO277" s="3"/>
      <c r="AP277" s="3"/>
      <c r="AQ277" s="3"/>
      <c r="AR277" s="6"/>
      <c r="AS277" s="6"/>
      <c r="AT277" s="3"/>
      <c r="AU277" s="3"/>
    </row>
    <row r="278">
      <c r="A278" s="3"/>
      <c r="B278" s="3"/>
      <c r="C278" s="3"/>
      <c r="D278" s="3"/>
      <c r="E278" s="3"/>
      <c r="F278" s="6"/>
      <c r="G278" s="3"/>
      <c r="H278" s="3"/>
      <c r="I278" s="3"/>
      <c r="J278" s="6"/>
      <c r="K278" s="3"/>
      <c r="L278" s="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6"/>
      <c r="AA278" s="3"/>
      <c r="AB278" s="6"/>
      <c r="AC278" s="3"/>
      <c r="AD278" s="3"/>
      <c r="AE278" s="3"/>
      <c r="AF278" s="3"/>
      <c r="AG278" s="6"/>
      <c r="AH278" s="3"/>
      <c r="AI278" s="3"/>
      <c r="AJ278" s="3"/>
      <c r="AK278" s="3"/>
      <c r="AL278" s="3"/>
      <c r="AM278" s="7"/>
      <c r="AN278" s="3"/>
      <c r="AO278" s="3"/>
      <c r="AP278" s="3"/>
      <c r="AQ278" s="3"/>
      <c r="AR278" s="6"/>
      <c r="AS278" s="6"/>
      <c r="AT278" s="3"/>
      <c r="AU278" s="3"/>
    </row>
    <row r="279">
      <c r="A279" s="3"/>
      <c r="B279" s="3"/>
      <c r="C279" s="3"/>
      <c r="D279" s="3"/>
      <c r="E279" s="3"/>
      <c r="F279" s="6"/>
      <c r="G279" s="3"/>
      <c r="H279" s="3"/>
      <c r="I279" s="3"/>
      <c r="J279" s="6"/>
      <c r="K279" s="3"/>
      <c r="L279" s="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6"/>
      <c r="AA279" s="3"/>
      <c r="AB279" s="6"/>
      <c r="AC279" s="3"/>
      <c r="AD279" s="3"/>
      <c r="AE279" s="3"/>
      <c r="AF279" s="3"/>
      <c r="AG279" s="6"/>
      <c r="AH279" s="3"/>
      <c r="AI279" s="3"/>
      <c r="AJ279" s="3"/>
      <c r="AK279" s="3"/>
      <c r="AL279" s="3"/>
      <c r="AM279" s="7"/>
      <c r="AN279" s="3"/>
      <c r="AO279" s="3"/>
      <c r="AP279" s="3"/>
      <c r="AQ279" s="3"/>
      <c r="AR279" s="6"/>
      <c r="AS279" s="6"/>
      <c r="AT279" s="3"/>
      <c r="AU279" s="3"/>
    </row>
    <row r="280">
      <c r="A280" s="3"/>
      <c r="B280" s="3"/>
      <c r="C280" s="3"/>
      <c r="D280" s="3"/>
      <c r="E280" s="3"/>
      <c r="F280" s="6"/>
      <c r="G280" s="3"/>
      <c r="H280" s="3"/>
      <c r="I280" s="3"/>
      <c r="J280" s="6"/>
      <c r="K280" s="3"/>
      <c r="L280" s="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6"/>
      <c r="AA280" s="3"/>
      <c r="AB280" s="6"/>
      <c r="AC280" s="3"/>
      <c r="AD280" s="3"/>
      <c r="AE280" s="3"/>
      <c r="AF280" s="3"/>
      <c r="AG280" s="6"/>
      <c r="AH280" s="3"/>
      <c r="AI280" s="3"/>
      <c r="AJ280" s="3"/>
      <c r="AK280" s="3"/>
      <c r="AL280" s="3"/>
      <c r="AM280" s="7"/>
      <c r="AN280" s="3"/>
      <c r="AO280" s="3"/>
      <c r="AP280" s="3"/>
      <c r="AQ280" s="3"/>
      <c r="AR280" s="6"/>
      <c r="AS280" s="6"/>
      <c r="AT280" s="3"/>
      <c r="AU280" s="3"/>
    </row>
    <row r="281">
      <c r="A281" s="3"/>
      <c r="B281" s="3"/>
      <c r="C281" s="3"/>
      <c r="D281" s="3"/>
      <c r="E281" s="3"/>
      <c r="F281" s="6"/>
      <c r="G281" s="3"/>
      <c r="H281" s="3"/>
      <c r="I281" s="3"/>
      <c r="J281" s="6"/>
      <c r="K281" s="3"/>
      <c r="L281" s="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6"/>
      <c r="AA281" s="3"/>
      <c r="AB281" s="6"/>
      <c r="AC281" s="3"/>
      <c r="AD281" s="3"/>
      <c r="AE281" s="3"/>
      <c r="AF281" s="3"/>
      <c r="AG281" s="6"/>
      <c r="AH281" s="3"/>
      <c r="AI281" s="3"/>
      <c r="AJ281" s="3"/>
      <c r="AK281" s="3"/>
      <c r="AL281" s="3"/>
      <c r="AM281" s="7"/>
      <c r="AN281" s="3"/>
      <c r="AO281" s="3"/>
      <c r="AP281" s="3"/>
      <c r="AQ281" s="3"/>
      <c r="AR281" s="6"/>
      <c r="AS281" s="6"/>
      <c r="AT281" s="3"/>
      <c r="AU281" s="3"/>
    </row>
    <row r="282">
      <c r="A282" s="3"/>
      <c r="B282" s="3"/>
      <c r="C282" s="3"/>
      <c r="D282" s="3"/>
      <c r="E282" s="3"/>
      <c r="F282" s="6"/>
      <c r="G282" s="3"/>
      <c r="H282" s="3"/>
      <c r="I282" s="3"/>
      <c r="J282" s="6"/>
      <c r="K282" s="3"/>
      <c r="L282" s="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6"/>
      <c r="AA282" s="3"/>
      <c r="AB282" s="6"/>
      <c r="AC282" s="3"/>
      <c r="AD282" s="3"/>
      <c r="AE282" s="3"/>
      <c r="AF282" s="3"/>
      <c r="AG282" s="6"/>
      <c r="AH282" s="3"/>
      <c r="AI282" s="3"/>
      <c r="AJ282" s="3"/>
      <c r="AK282" s="3"/>
      <c r="AL282" s="3"/>
      <c r="AM282" s="7"/>
      <c r="AN282" s="3"/>
      <c r="AO282" s="3"/>
      <c r="AP282" s="3"/>
      <c r="AQ282" s="3"/>
      <c r="AR282" s="6"/>
      <c r="AS282" s="6"/>
      <c r="AT282" s="3"/>
      <c r="AU282" s="3"/>
    </row>
    <row r="283">
      <c r="A283" s="3"/>
      <c r="B283" s="3"/>
      <c r="C283" s="3"/>
      <c r="D283" s="3"/>
      <c r="E283" s="3"/>
      <c r="F283" s="6"/>
      <c r="G283" s="3"/>
      <c r="H283" s="3"/>
      <c r="I283" s="3"/>
      <c r="J283" s="6"/>
      <c r="K283" s="3"/>
      <c r="L283" s="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6"/>
      <c r="AA283" s="3"/>
      <c r="AB283" s="6"/>
      <c r="AC283" s="3"/>
      <c r="AD283" s="3"/>
      <c r="AE283" s="3"/>
      <c r="AF283" s="3"/>
      <c r="AG283" s="6"/>
      <c r="AH283" s="3"/>
      <c r="AI283" s="3"/>
      <c r="AJ283" s="3"/>
      <c r="AK283" s="3"/>
      <c r="AL283" s="3"/>
      <c r="AM283" s="7"/>
      <c r="AN283" s="3"/>
      <c r="AO283" s="3"/>
      <c r="AP283" s="3"/>
      <c r="AQ283" s="3"/>
      <c r="AR283" s="6"/>
      <c r="AS283" s="6"/>
      <c r="AT283" s="3"/>
      <c r="AU283" s="3"/>
    </row>
    <row r="284">
      <c r="A284" s="3"/>
      <c r="B284" s="3"/>
      <c r="C284" s="3"/>
      <c r="D284" s="3"/>
      <c r="E284" s="3"/>
      <c r="F284" s="6"/>
      <c r="G284" s="3"/>
      <c r="H284" s="3"/>
      <c r="I284" s="3"/>
      <c r="J284" s="6"/>
      <c r="K284" s="3"/>
      <c r="L284" s="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6"/>
      <c r="AA284" s="3"/>
      <c r="AB284" s="6"/>
      <c r="AC284" s="3"/>
      <c r="AD284" s="3"/>
      <c r="AE284" s="3"/>
      <c r="AF284" s="3"/>
      <c r="AG284" s="6"/>
      <c r="AH284" s="3"/>
      <c r="AI284" s="3"/>
      <c r="AJ284" s="3"/>
      <c r="AK284" s="3"/>
      <c r="AL284" s="3"/>
      <c r="AM284" s="7"/>
      <c r="AN284" s="3"/>
      <c r="AO284" s="3"/>
      <c r="AP284" s="3"/>
      <c r="AQ284" s="3"/>
      <c r="AR284" s="6"/>
      <c r="AS284" s="6"/>
      <c r="AT284" s="3"/>
      <c r="AU284" s="3"/>
    </row>
    <row r="285">
      <c r="A285" s="3"/>
      <c r="B285" s="3"/>
      <c r="C285" s="3"/>
      <c r="D285" s="3"/>
      <c r="E285" s="3"/>
      <c r="F285" s="6"/>
      <c r="G285" s="3"/>
      <c r="H285" s="3"/>
      <c r="I285" s="3"/>
      <c r="J285" s="6"/>
      <c r="K285" s="3"/>
      <c r="L285" s="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6"/>
      <c r="AA285" s="3"/>
      <c r="AB285" s="6"/>
      <c r="AC285" s="3"/>
      <c r="AD285" s="3"/>
      <c r="AE285" s="3"/>
      <c r="AF285" s="3"/>
      <c r="AG285" s="6"/>
      <c r="AH285" s="3"/>
      <c r="AI285" s="3"/>
      <c r="AJ285" s="3"/>
      <c r="AK285" s="3"/>
      <c r="AL285" s="3"/>
      <c r="AM285" s="7"/>
      <c r="AN285" s="3"/>
      <c r="AO285" s="3"/>
      <c r="AP285" s="3"/>
      <c r="AQ285" s="3"/>
      <c r="AR285" s="6"/>
      <c r="AS285" s="6"/>
      <c r="AT285" s="3"/>
      <c r="AU285" s="3"/>
    </row>
    <row r="286">
      <c r="A286" s="3"/>
      <c r="B286" s="3"/>
      <c r="C286" s="3"/>
      <c r="D286" s="3"/>
      <c r="E286" s="3"/>
      <c r="F286" s="6"/>
      <c r="G286" s="3"/>
      <c r="H286" s="3"/>
      <c r="I286" s="3"/>
      <c r="J286" s="6"/>
      <c r="K286" s="3"/>
      <c r="L286" s="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6"/>
      <c r="AA286" s="3"/>
      <c r="AB286" s="6"/>
      <c r="AC286" s="3"/>
      <c r="AD286" s="3"/>
      <c r="AE286" s="3"/>
      <c r="AF286" s="3"/>
      <c r="AG286" s="6"/>
      <c r="AH286" s="3"/>
      <c r="AI286" s="3"/>
      <c r="AJ286" s="3"/>
      <c r="AK286" s="3"/>
      <c r="AL286" s="3"/>
      <c r="AM286" s="7"/>
      <c r="AN286" s="3"/>
      <c r="AO286" s="3"/>
      <c r="AP286" s="3"/>
      <c r="AQ286" s="3"/>
      <c r="AR286" s="6"/>
      <c r="AS286" s="6"/>
      <c r="AT286" s="3"/>
      <c r="AU286" s="3"/>
    </row>
    <row r="287">
      <c r="A287" s="3"/>
      <c r="B287" s="3"/>
      <c r="C287" s="3"/>
      <c r="D287" s="3"/>
      <c r="E287" s="3"/>
      <c r="F287" s="6"/>
      <c r="G287" s="3"/>
      <c r="H287" s="3"/>
      <c r="I287" s="3"/>
      <c r="J287" s="6"/>
      <c r="K287" s="3"/>
      <c r="L287" s="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6"/>
      <c r="AA287" s="3"/>
      <c r="AB287" s="6"/>
      <c r="AC287" s="3"/>
      <c r="AD287" s="3"/>
      <c r="AE287" s="3"/>
      <c r="AF287" s="3"/>
      <c r="AG287" s="6"/>
      <c r="AH287" s="3"/>
      <c r="AI287" s="3"/>
      <c r="AJ287" s="3"/>
      <c r="AK287" s="3"/>
      <c r="AL287" s="3"/>
      <c r="AM287" s="7"/>
      <c r="AN287" s="3"/>
      <c r="AO287" s="3"/>
      <c r="AP287" s="3"/>
      <c r="AQ287" s="3"/>
      <c r="AR287" s="6"/>
      <c r="AS287" s="6"/>
      <c r="AT287" s="3"/>
      <c r="AU287" s="3"/>
    </row>
    <row r="288">
      <c r="A288" s="3"/>
      <c r="B288" s="3"/>
      <c r="C288" s="3"/>
      <c r="D288" s="3"/>
      <c r="E288" s="3"/>
      <c r="F288" s="6"/>
      <c r="G288" s="3"/>
      <c r="H288" s="3"/>
      <c r="I288" s="3"/>
      <c r="J288" s="6"/>
      <c r="K288" s="3"/>
      <c r="L288" s="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6"/>
      <c r="AA288" s="3"/>
      <c r="AB288" s="6"/>
      <c r="AC288" s="3"/>
      <c r="AD288" s="3"/>
      <c r="AE288" s="3"/>
      <c r="AF288" s="3"/>
      <c r="AG288" s="6"/>
      <c r="AH288" s="3"/>
      <c r="AI288" s="3"/>
      <c r="AJ288" s="3"/>
      <c r="AK288" s="3"/>
      <c r="AL288" s="3"/>
      <c r="AM288" s="7"/>
      <c r="AN288" s="3"/>
      <c r="AO288" s="3"/>
      <c r="AP288" s="3"/>
      <c r="AQ288" s="3"/>
      <c r="AR288" s="6"/>
      <c r="AS288" s="6"/>
      <c r="AT288" s="3"/>
      <c r="AU288" s="3"/>
    </row>
    <row r="289">
      <c r="A289" s="3"/>
      <c r="B289" s="3"/>
      <c r="C289" s="3"/>
      <c r="D289" s="3"/>
      <c r="E289" s="3"/>
      <c r="F289" s="6"/>
      <c r="G289" s="3"/>
      <c r="H289" s="3"/>
      <c r="I289" s="3"/>
      <c r="J289" s="6"/>
      <c r="K289" s="3"/>
      <c r="L289" s="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6"/>
      <c r="AA289" s="3"/>
      <c r="AB289" s="6"/>
      <c r="AC289" s="3"/>
      <c r="AD289" s="3"/>
      <c r="AE289" s="3"/>
      <c r="AF289" s="3"/>
      <c r="AG289" s="6"/>
      <c r="AH289" s="3"/>
      <c r="AI289" s="3"/>
      <c r="AJ289" s="3"/>
      <c r="AK289" s="3"/>
      <c r="AL289" s="3"/>
      <c r="AM289" s="7"/>
      <c r="AN289" s="3"/>
      <c r="AO289" s="3"/>
      <c r="AP289" s="3"/>
      <c r="AQ289" s="3"/>
      <c r="AR289" s="6"/>
      <c r="AS289" s="6"/>
      <c r="AT289" s="3"/>
      <c r="AU289" s="3"/>
    </row>
    <row r="290">
      <c r="A290" s="3"/>
      <c r="B290" s="3"/>
      <c r="C290" s="3"/>
      <c r="D290" s="3"/>
      <c r="E290" s="3"/>
      <c r="F290" s="6"/>
      <c r="G290" s="3"/>
      <c r="H290" s="3"/>
      <c r="I290" s="3"/>
      <c r="J290" s="6"/>
      <c r="K290" s="3"/>
      <c r="L290" s="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6"/>
      <c r="AA290" s="3"/>
      <c r="AB290" s="6"/>
      <c r="AC290" s="3"/>
      <c r="AD290" s="3"/>
      <c r="AE290" s="3"/>
      <c r="AF290" s="3"/>
      <c r="AG290" s="6"/>
      <c r="AH290" s="3"/>
      <c r="AI290" s="3"/>
      <c r="AJ290" s="3"/>
      <c r="AK290" s="3"/>
      <c r="AL290" s="3"/>
      <c r="AM290" s="7"/>
      <c r="AN290" s="3"/>
      <c r="AO290" s="3"/>
      <c r="AP290" s="3"/>
      <c r="AQ290" s="3"/>
      <c r="AR290" s="6"/>
      <c r="AS290" s="6"/>
      <c r="AT290" s="3"/>
      <c r="AU290" s="3"/>
    </row>
    <row r="291">
      <c r="A291" s="3"/>
      <c r="B291" s="3"/>
      <c r="C291" s="3"/>
      <c r="D291" s="3"/>
      <c r="E291" s="3"/>
      <c r="F291" s="6"/>
      <c r="G291" s="3"/>
      <c r="H291" s="3"/>
      <c r="I291" s="3"/>
      <c r="J291" s="6"/>
      <c r="K291" s="3"/>
      <c r="L291" s="6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6"/>
      <c r="AA291" s="3"/>
      <c r="AB291" s="6"/>
      <c r="AC291" s="3"/>
      <c r="AD291" s="3"/>
      <c r="AE291" s="3"/>
      <c r="AF291" s="3"/>
      <c r="AG291" s="6"/>
      <c r="AH291" s="3"/>
      <c r="AI291" s="3"/>
      <c r="AJ291" s="3"/>
      <c r="AK291" s="3"/>
      <c r="AL291" s="3"/>
      <c r="AM291" s="7"/>
      <c r="AN291" s="3"/>
      <c r="AO291" s="3"/>
      <c r="AP291" s="3"/>
      <c r="AQ291" s="3"/>
      <c r="AR291" s="6"/>
      <c r="AS291" s="6"/>
      <c r="AT291" s="3"/>
      <c r="AU291" s="3"/>
    </row>
    <row r="292">
      <c r="A292" s="3"/>
      <c r="B292" s="3"/>
      <c r="C292" s="3"/>
      <c r="D292" s="3"/>
      <c r="E292" s="3"/>
      <c r="F292" s="6"/>
      <c r="G292" s="3"/>
      <c r="H292" s="3"/>
      <c r="I292" s="3"/>
      <c r="J292" s="6"/>
      <c r="K292" s="3"/>
      <c r="L292" s="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6"/>
      <c r="AA292" s="3"/>
      <c r="AB292" s="6"/>
      <c r="AC292" s="3"/>
      <c r="AD292" s="3"/>
      <c r="AE292" s="3"/>
      <c r="AF292" s="3"/>
      <c r="AG292" s="6"/>
      <c r="AH292" s="3"/>
      <c r="AI292" s="3"/>
      <c r="AJ292" s="3"/>
      <c r="AK292" s="3"/>
      <c r="AL292" s="3"/>
      <c r="AM292" s="7"/>
      <c r="AN292" s="3"/>
      <c r="AO292" s="3"/>
      <c r="AP292" s="3"/>
      <c r="AQ292" s="3"/>
      <c r="AR292" s="6"/>
      <c r="AS292" s="6"/>
      <c r="AT292" s="3"/>
      <c r="AU292" s="3"/>
    </row>
    <row r="293">
      <c r="A293" s="3"/>
      <c r="B293" s="3"/>
      <c r="C293" s="3"/>
      <c r="D293" s="3"/>
      <c r="E293" s="3"/>
      <c r="F293" s="6"/>
      <c r="G293" s="3"/>
      <c r="H293" s="3"/>
      <c r="I293" s="3"/>
      <c r="J293" s="6"/>
      <c r="K293" s="3"/>
      <c r="L293" s="6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6"/>
      <c r="AA293" s="3"/>
      <c r="AB293" s="6"/>
      <c r="AC293" s="3"/>
      <c r="AD293" s="3"/>
      <c r="AE293" s="3"/>
      <c r="AF293" s="3"/>
      <c r="AG293" s="6"/>
      <c r="AH293" s="3"/>
      <c r="AI293" s="3"/>
      <c r="AJ293" s="3"/>
      <c r="AK293" s="3"/>
      <c r="AL293" s="3"/>
      <c r="AM293" s="7"/>
      <c r="AN293" s="3"/>
      <c r="AO293" s="3"/>
      <c r="AP293" s="3"/>
      <c r="AQ293" s="3"/>
      <c r="AR293" s="6"/>
      <c r="AS293" s="6"/>
      <c r="AT293" s="3"/>
      <c r="AU293" s="3"/>
    </row>
    <row r="294">
      <c r="A294" s="3"/>
      <c r="B294" s="3"/>
      <c r="C294" s="3"/>
      <c r="D294" s="3"/>
      <c r="E294" s="3"/>
      <c r="F294" s="6"/>
      <c r="G294" s="3"/>
      <c r="H294" s="3"/>
      <c r="I294" s="3"/>
      <c r="J294" s="6"/>
      <c r="K294" s="3"/>
      <c r="L294" s="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6"/>
      <c r="AA294" s="3"/>
      <c r="AB294" s="6"/>
      <c r="AC294" s="3"/>
      <c r="AD294" s="3"/>
      <c r="AE294" s="3"/>
      <c r="AF294" s="3"/>
      <c r="AG294" s="6"/>
      <c r="AH294" s="3"/>
      <c r="AI294" s="3"/>
      <c r="AJ294" s="3"/>
      <c r="AK294" s="3"/>
      <c r="AL294" s="3"/>
      <c r="AM294" s="7"/>
      <c r="AN294" s="3"/>
      <c r="AO294" s="3"/>
      <c r="AP294" s="3"/>
      <c r="AQ294" s="3"/>
      <c r="AR294" s="6"/>
      <c r="AS294" s="6"/>
      <c r="AT294" s="3"/>
      <c r="AU294" s="3"/>
    </row>
    <row r="295">
      <c r="A295" s="3"/>
      <c r="B295" s="3"/>
      <c r="C295" s="3"/>
      <c r="D295" s="3"/>
      <c r="E295" s="3"/>
      <c r="F295" s="6"/>
      <c r="G295" s="3"/>
      <c r="H295" s="3"/>
      <c r="I295" s="3"/>
      <c r="J295" s="6"/>
      <c r="K295" s="3"/>
      <c r="L295" s="6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6"/>
      <c r="AA295" s="3"/>
      <c r="AB295" s="6"/>
      <c r="AC295" s="3"/>
      <c r="AD295" s="3"/>
      <c r="AE295" s="3"/>
      <c r="AF295" s="3"/>
      <c r="AG295" s="6"/>
      <c r="AH295" s="3"/>
      <c r="AI295" s="3"/>
      <c r="AJ295" s="3"/>
      <c r="AK295" s="3"/>
      <c r="AL295" s="3"/>
      <c r="AM295" s="7"/>
      <c r="AN295" s="3"/>
      <c r="AO295" s="3"/>
      <c r="AP295" s="3"/>
      <c r="AQ295" s="3"/>
      <c r="AR295" s="6"/>
      <c r="AS295" s="6"/>
      <c r="AT295" s="3"/>
      <c r="AU295" s="3"/>
    </row>
    <row r="296">
      <c r="A296" s="3"/>
      <c r="B296" s="3"/>
      <c r="C296" s="3"/>
      <c r="D296" s="3"/>
      <c r="E296" s="3"/>
      <c r="F296" s="6"/>
      <c r="G296" s="3"/>
      <c r="H296" s="3"/>
      <c r="I296" s="3"/>
      <c r="J296" s="6"/>
      <c r="K296" s="3"/>
      <c r="L296" s="6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6"/>
      <c r="AA296" s="3"/>
      <c r="AB296" s="6"/>
      <c r="AC296" s="3"/>
      <c r="AD296" s="3"/>
      <c r="AE296" s="3"/>
      <c r="AF296" s="3"/>
      <c r="AG296" s="6"/>
      <c r="AH296" s="3"/>
      <c r="AI296" s="3"/>
      <c r="AJ296" s="3"/>
      <c r="AK296" s="3"/>
      <c r="AL296" s="3"/>
      <c r="AM296" s="7"/>
      <c r="AN296" s="3"/>
      <c r="AO296" s="3"/>
      <c r="AP296" s="3"/>
      <c r="AQ296" s="3"/>
      <c r="AR296" s="6"/>
      <c r="AS296" s="6"/>
      <c r="AT296" s="3"/>
      <c r="AU296" s="3"/>
    </row>
    <row r="297">
      <c r="A297" s="3"/>
      <c r="B297" s="3"/>
      <c r="C297" s="3"/>
      <c r="D297" s="3"/>
      <c r="E297" s="3"/>
      <c r="F297" s="6"/>
      <c r="G297" s="3"/>
      <c r="H297" s="3"/>
      <c r="I297" s="3"/>
      <c r="J297" s="6"/>
      <c r="K297" s="3"/>
      <c r="L297" s="6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6"/>
      <c r="AA297" s="3"/>
      <c r="AB297" s="6"/>
      <c r="AC297" s="3"/>
      <c r="AD297" s="3"/>
      <c r="AE297" s="3"/>
      <c r="AF297" s="3"/>
      <c r="AG297" s="6"/>
      <c r="AH297" s="3"/>
      <c r="AI297" s="3"/>
      <c r="AJ297" s="3"/>
      <c r="AK297" s="3"/>
      <c r="AL297" s="3"/>
      <c r="AM297" s="7"/>
      <c r="AN297" s="3"/>
      <c r="AO297" s="3"/>
      <c r="AP297" s="3"/>
      <c r="AQ297" s="3"/>
      <c r="AR297" s="6"/>
      <c r="AS297" s="6"/>
      <c r="AT297" s="3"/>
      <c r="AU297" s="3"/>
    </row>
    <row r="298">
      <c r="A298" s="3"/>
      <c r="B298" s="3"/>
      <c r="C298" s="3"/>
      <c r="D298" s="3"/>
      <c r="E298" s="3"/>
      <c r="F298" s="6"/>
      <c r="G298" s="3"/>
      <c r="H298" s="3"/>
      <c r="I298" s="3"/>
      <c r="J298" s="6"/>
      <c r="K298" s="3"/>
      <c r="L298" s="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6"/>
      <c r="AA298" s="3"/>
      <c r="AB298" s="6"/>
      <c r="AC298" s="3"/>
      <c r="AD298" s="3"/>
      <c r="AE298" s="3"/>
      <c r="AF298" s="3"/>
      <c r="AG298" s="6"/>
      <c r="AH298" s="3"/>
      <c r="AI298" s="3"/>
      <c r="AJ298" s="3"/>
      <c r="AK298" s="3"/>
      <c r="AL298" s="3"/>
      <c r="AM298" s="7"/>
      <c r="AN298" s="3"/>
      <c r="AO298" s="3"/>
      <c r="AP298" s="3"/>
      <c r="AQ298" s="3"/>
      <c r="AR298" s="6"/>
      <c r="AS298" s="6"/>
      <c r="AT298" s="3"/>
      <c r="AU298" s="3"/>
    </row>
    <row r="299">
      <c r="A299" s="3"/>
      <c r="B299" s="3"/>
      <c r="C299" s="3"/>
      <c r="D299" s="3"/>
      <c r="E299" s="3"/>
      <c r="F299" s="6"/>
      <c r="G299" s="3"/>
      <c r="H299" s="3"/>
      <c r="I299" s="3"/>
      <c r="J299" s="6"/>
      <c r="K299" s="3"/>
      <c r="L299" s="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6"/>
      <c r="AA299" s="3"/>
      <c r="AB299" s="6"/>
      <c r="AC299" s="3"/>
      <c r="AD299" s="3"/>
      <c r="AE299" s="3"/>
      <c r="AF299" s="3"/>
      <c r="AG299" s="6"/>
      <c r="AH299" s="3"/>
      <c r="AI299" s="3"/>
      <c r="AJ299" s="3"/>
      <c r="AK299" s="3"/>
      <c r="AL299" s="3"/>
      <c r="AM299" s="7"/>
      <c r="AN299" s="3"/>
      <c r="AO299" s="3"/>
      <c r="AP299" s="3"/>
      <c r="AQ299" s="3"/>
      <c r="AR299" s="6"/>
      <c r="AS299" s="6"/>
      <c r="AT299" s="3"/>
      <c r="AU299" s="3"/>
    </row>
    <row r="300">
      <c r="A300" s="3"/>
      <c r="B300" s="3"/>
      <c r="C300" s="3"/>
      <c r="D300" s="3"/>
      <c r="E300" s="3"/>
      <c r="F300" s="6"/>
      <c r="G300" s="3"/>
      <c r="H300" s="3"/>
      <c r="I300" s="3"/>
      <c r="J300" s="6"/>
      <c r="K300" s="3"/>
      <c r="L300" s="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6"/>
      <c r="AA300" s="3"/>
      <c r="AB300" s="6"/>
      <c r="AC300" s="3"/>
      <c r="AD300" s="3"/>
      <c r="AE300" s="3"/>
      <c r="AF300" s="3"/>
      <c r="AG300" s="6"/>
      <c r="AH300" s="3"/>
      <c r="AI300" s="3"/>
      <c r="AJ300" s="3"/>
      <c r="AK300" s="3"/>
      <c r="AL300" s="3"/>
      <c r="AM300" s="7"/>
      <c r="AN300" s="3"/>
      <c r="AO300" s="3"/>
      <c r="AP300" s="3"/>
      <c r="AQ300" s="3"/>
      <c r="AR300" s="6"/>
      <c r="AS300" s="6"/>
      <c r="AT300" s="3"/>
      <c r="AU300" s="3"/>
    </row>
    <row r="301">
      <c r="A301" s="3"/>
      <c r="B301" s="3"/>
      <c r="C301" s="3"/>
      <c r="D301" s="3"/>
      <c r="E301" s="3"/>
      <c r="F301" s="6"/>
      <c r="G301" s="3"/>
      <c r="H301" s="3"/>
      <c r="I301" s="3"/>
      <c r="J301" s="6"/>
      <c r="K301" s="3"/>
      <c r="L301" s="6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6"/>
      <c r="AA301" s="3"/>
      <c r="AB301" s="6"/>
      <c r="AC301" s="3"/>
      <c r="AD301" s="3"/>
      <c r="AE301" s="3"/>
      <c r="AF301" s="3"/>
      <c r="AG301" s="6"/>
      <c r="AH301" s="3"/>
      <c r="AI301" s="3"/>
      <c r="AJ301" s="3"/>
      <c r="AK301" s="3"/>
      <c r="AL301" s="3"/>
      <c r="AM301" s="7"/>
      <c r="AN301" s="3"/>
      <c r="AO301" s="3"/>
      <c r="AP301" s="3"/>
      <c r="AQ301" s="3"/>
      <c r="AR301" s="6"/>
      <c r="AS301" s="6"/>
      <c r="AT301" s="3"/>
      <c r="AU301" s="3"/>
    </row>
    <row r="302">
      <c r="A302" s="3"/>
      <c r="B302" s="3"/>
      <c r="C302" s="3"/>
      <c r="D302" s="3"/>
      <c r="E302" s="3"/>
      <c r="F302" s="6"/>
      <c r="G302" s="3"/>
      <c r="H302" s="3"/>
      <c r="I302" s="3"/>
      <c r="J302" s="6"/>
      <c r="K302" s="3"/>
      <c r="L302" s="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6"/>
      <c r="AA302" s="3"/>
      <c r="AB302" s="6"/>
      <c r="AC302" s="3"/>
      <c r="AD302" s="3"/>
      <c r="AE302" s="3"/>
      <c r="AF302" s="3"/>
      <c r="AG302" s="6"/>
      <c r="AH302" s="3"/>
      <c r="AI302" s="3"/>
      <c r="AJ302" s="3"/>
      <c r="AK302" s="3"/>
      <c r="AL302" s="3"/>
      <c r="AM302" s="7"/>
      <c r="AN302" s="3"/>
      <c r="AO302" s="3"/>
      <c r="AP302" s="3"/>
      <c r="AQ302" s="3"/>
      <c r="AR302" s="6"/>
      <c r="AS302" s="6"/>
      <c r="AT302" s="3"/>
      <c r="AU302" s="3"/>
    </row>
    <row r="303">
      <c r="A303" s="3"/>
      <c r="B303" s="3"/>
      <c r="C303" s="3"/>
      <c r="D303" s="3"/>
      <c r="E303" s="3"/>
      <c r="F303" s="6"/>
      <c r="G303" s="3"/>
      <c r="H303" s="3"/>
      <c r="I303" s="3"/>
      <c r="J303" s="6"/>
      <c r="K303" s="3"/>
      <c r="L303" s="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6"/>
      <c r="AA303" s="3"/>
      <c r="AB303" s="6"/>
      <c r="AC303" s="3"/>
      <c r="AD303" s="3"/>
      <c r="AE303" s="3"/>
      <c r="AF303" s="3"/>
      <c r="AG303" s="6"/>
      <c r="AH303" s="3"/>
      <c r="AI303" s="3"/>
      <c r="AJ303" s="3"/>
      <c r="AK303" s="3"/>
      <c r="AL303" s="3"/>
      <c r="AM303" s="7"/>
      <c r="AN303" s="3"/>
      <c r="AO303" s="3"/>
      <c r="AP303" s="3"/>
      <c r="AQ303" s="3"/>
      <c r="AR303" s="6"/>
      <c r="AS303" s="6"/>
      <c r="AT303" s="3"/>
      <c r="AU303" s="3"/>
    </row>
    <row r="304">
      <c r="A304" s="3"/>
      <c r="B304" s="3"/>
      <c r="C304" s="3"/>
      <c r="D304" s="3"/>
      <c r="E304" s="3"/>
      <c r="F304" s="6"/>
      <c r="G304" s="3"/>
      <c r="H304" s="3"/>
      <c r="I304" s="3"/>
      <c r="J304" s="6"/>
      <c r="K304" s="3"/>
      <c r="L304" s="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6"/>
      <c r="AA304" s="3"/>
      <c r="AB304" s="6"/>
      <c r="AC304" s="3"/>
      <c r="AD304" s="3"/>
      <c r="AE304" s="3"/>
      <c r="AF304" s="3"/>
      <c r="AG304" s="6"/>
      <c r="AH304" s="3"/>
      <c r="AI304" s="3"/>
      <c r="AJ304" s="3"/>
      <c r="AK304" s="3"/>
      <c r="AL304" s="3"/>
      <c r="AM304" s="7"/>
      <c r="AN304" s="3"/>
      <c r="AO304" s="3"/>
      <c r="AP304" s="3"/>
      <c r="AQ304" s="3"/>
      <c r="AR304" s="6"/>
      <c r="AS304" s="6"/>
      <c r="AT304" s="3"/>
      <c r="AU304" s="3"/>
    </row>
    <row r="305">
      <c r="A305" s="3"/>
      <c r="B305" s="3"/>
      <c r="C305" s="3"/>
      <c r="D305" s="3"/>
      <c r="E305" s="3"/>
      <c r="F305" s="6"/>
      <c r="G305" s="3"/>
      <c r="H305" s="3"/>
      <c r="I305" s="3"/>
      <c r="J305" s="6"/>
      <c r="K305" s="3"/>
      <c r="L305" s="6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6"/>
      <c r="AA305" s="3"/>
      <c r="AB305" s="6"/>
      <c r="AC305" s="3"/>
      <c r="AD305" s="3"/>
      <c r="AE305" s="3"/>
      <c r="AF305" s="3"/>
      <c r="AG305" s="6"/>
      <c r="AH305" s="3"/>
      <c r="AI305" s="3"/>
      <c r="AJ305" s="3"/>
      <c r="AK305" s="3"/>
      <c r="AL305" s="3"/>
      <c r="AM305" s="7"/>
      <c r="AN305" s="3"/>
      <c r="AO305" s="3"/>
      <c r="AP305" s="3"/>
      <c r="AQ305" s="3"/>
      <c r="AR305" s="6"/>
      <c r="AS305" s="6"/>
      <c r="AT305" s="3"/>
      <c r="AU305" s="3"/>
    </row>
    <row r="306">
      <c r="A306" s="3"/>
      <c r="B306" s="3"/>
      <c r="C306" s="3"/>
      <c r="D306" s="3"/>
      <c r="E306" s="3"/>
      <c r="F306" s="6"/>
      <c r="G306" s="3"/>
      <c r="H306" s="3"/>
      <c r="I306" s="3"/>
      <c r="J306" s="6"/>
      <c r="K306" s="3"/>
      <c r="L306" s="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6"/>
      <c r="AA306" s="3"/>
      <c r="AB306" s="6"/>
      <c r="AC306" s="3"/>
      <c r="AD306" s="3"/>
      <c r="AE306" s="3"/>
      <c r="AF306" s="3"/>
      <c r="AG306" s="6"/>
      <c r="AH306" s="3"/>
      <c r="AI306" s="3"/>
      <c r="AJ306" s="3"/>
      <c r="AK306" s="3"/>
      <c r="AL306" s="3"/>
      <c r="AM306" s="7"/>
      <c r="AN306" s="3"/>
      <c r="AO306" s="3"/>
      <c r="AP306" s="3"/>
      <c r="AQ306" s="3"/>
      <c r="AR306" s="6"/>
      <c r="AS306" s="6"/>
      <c r="AT306" s="3"/>
      <c r="AU306" s="3"/>
    </row>
    <row r="307">
      <c r="A307" s="3"/>
      <c r="B307" s="3"/>
      <c r="C307" s="3"/>
      <c r="D307" s="3"/>
      <c r="E307" s="3"/>
      <c r="F307" s="6"/>
      <c r="G307" s="3"/>
      <c r="H307" s="3"/>
      <c r="I307" s="3"/>
      <c r="J307" s="6"/>
      <c r="K307" s="3"/>
      <c r="L307" s="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6"/>
      <c r="AA307" s="3"/>
      <c r="AB307" s="6"/>
      <c r="AC307" s="3"/>
      <c r="AD307" s="3"/>
      <c r="AE307" s="3"/>
      <c r="AF307" s="3"/>
      <c r="AG307" s="6"/>
      <c r="AH307" s="3"/>
      <c r="AI307" s="3"/>
      <c r="AJ307" s="3"/>
      <c r="AK307" s="3"/>
      <c r="AL307" s="3"/>
      <c r="AM307" s="7"/>
      <c r="AN307" s="3"/>
      <c r="AO307" s="3"/>
      <c r="AP307" s="3"/>
      <c r="AQ307" s="3"/>
      <c r="AR307" s="6"/>
      <c r="AS307" s="6"/>
      <c r="AT307" s="3"/>
      <c r="AU307" s="3"/>
    </row>
    <row r="308">
      <c r="A308" s="3"/>
      <c r="B308" s="3"/>
      <c r="C308" s="3"/>
      <c r="D308" s="3"/>
      <c r="E308" s="3"/>
      <c r="F308" s="6"/>
      <c r="G308" s="3"/>
      <c r="H308" s="3"/>
      <c r="I308" s="3"/>
      <c r="J308" s="6"/>
      <c r="K308" s="3"/>
      <c r="L308" s="6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6"/>
      <c r="AA308" s="3"/>
      <c r="AB308" s="6"/>
      <c r="AC308" s="3"/>
      <c r="AD308" s="3"/>
      <c r="AE308" s="3"/>
      <c r="AF308" s="3"/>
      <c r="AG308" s="6"/>
      <c r="AH308" s="3"/>
      <c r="AI308" s="3"/>
      <c r="AJ308" s="3"/>
      <c r="AK308" s="3"/>
      <c r="AL308" s="3"/>
      <c r="AM308" s="7"/>
      <c r="AN308" s="3"/>
      <c r="AO308" s="3"/>
      <c r="AP308" s="3"/>
      <c r="AQ308" s="3"/>
      <c r="AR308" s="6"/>
      <c r="AS308" s="6"/>
      <c r="AT308" s="3"/>
      <c r="AU308" s="3"/>
    </row>
    <row r="309">
      <c r="A309" s="3"/>
      <c r="B309" s="3"/>
      <c r="C309" s="3"/>
      <c r="D309" s="3"/>
      <c r="E309" s="3"/>
      <c r="F309" s="6"/>
      <c r="G309" s="3"/>
      <c r="H309" s="3"/>
      <c r="I309" s="3"/>
      <c r="J309" s="6"/>
      <c r="K309" s="3"/>
      <c r="L309" s="6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6"/>
      <c r="AA309" s="3"/>
      <c r="AB309" s="6"/>
      <c r="AC309" s="3"/>
      <c r="AD309" s="3"/>
      <c r="AE309" s="3"/>
      <c r="AF309" s="3"/>
      <c r="AG309" s="6"/>
      <c r="AH309" s="3"/>
      <c r="AI309" s="3"/>
      <c r="AJ309" s="3"/>
      <c r="AK309" s="3"/>
      <c r="AL309" s="3"/>
      <c r="AM309" s="7"/>
      <c r="AN309" s="3"/>
      <c r="AO309" s="3"/>
      <c r="AP309" s="3"/>
      <c r="AQ309" s="3"/>
      <c r="AR309" s="6"/>
      <c r="AS309" s="6"/>
      <c r="AT309" s="3"/>
      <c r="AU309" s="3"/>
    </row>
    <row r="310">
      <c r="A310" s="3"/>
      <c r="B310" s="3"/>
      <c r="C310" s="3"/>
      <c r="D310" s="3"/>
      <c r="E310" s="3"/>
      <c r="F310" s="6"/>
      <c r="G310" s="3"/>
      <c r="H310" s="3"/>
      <c r="I310" s="3"/>
      <c r="J310" s="6"/>
      <c r="K310" s="3"/>
      <c r="L310" s="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6"/>
      <c r="AA310" s="3"/>
      <c r="AB310" s="6"/>
      <c r="AC310" s="3"/>
      <c r="AD310" s="3"/>
      <c r="AE310" s="3"/>
      <c r="AF310" s="3"/>
      <c r="AG310" s="6"/>
      <c r="AH310" s="3"/>
      <c r="AI310" s="3"/>
      <c r="AJ310" s="3"/>
      <c r="AK310" s="3"/>
      <c r="AL310" s="3"/>
      <c r="AM310" s="7"/>
      <c r="AN310" s="3"/>
      <c r="AO310" s="3"/>
      <c r="AP310" s="3"/>
      <c r="AQ310" s="3"/>
      <c r="AR310" s="6"/>
      <c r="AS310" s="6"/>
      <c r="AT310" s="3"/>
      <c r="AU310" s="3"/>
    </row>
    <row r="311">
      <c r="A311" s="3"/>
      <c r="B311" s="3"/>
      <c r="C311" s="3"/>
      <c r="D311" s="3"/>
      <c r="E311" s="3"/>
      <c r="F311" s="6"/>
      <c r="G311" s="3"/>
      <c r="H311" s="3"/>
      <c r="I311" s="3"/>
      <c r="J311" s="6"/>
      <c r="K311" s="3"/>
      <c r="L311" s="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6"/>
      <c r="AA311" s="3"/>
      <c r="AB311" s="6"/>
      <c r="AC311" s="3"/>
      <c r="AD311" s="3"/>
      <c r="AE311" s="3"/>
      <c r="AF311" s="3"/>
      <c r="AG311" s="6"/>
      <c r="AH311" s="3"/>
      <c r="AI311" s="3"/>
      <c r="AJ311" s="3"/>
      <c r="AK311" s="3"/>
      <c r="AL311" s="3"/>
      <c r="AM311" s="7"/>
      <c r="AN311" s="3"/>
      <c r="AO311" s="3"/>
      <c r="AP311" s="3"/>
      <c r="AQ311" s="3"/>
      <c r="AR311" s="6"/>
      <c r="AS311" s="6"/>
      <c r="AT311" s="3"/>
      <c r="AU311" s="3"/>
    </row>
    <row r="312">
      <c r="A312" s="3"/>
      <c r="B312" s="3"/>
      <c r="C312" s="3"/>
      <c r="D312" s="3"/>
      <c r="E312" s="3"/>
      <c r="F312" s="6"/>
      <c r="G312" s="3"/>
      <c r="H312" s="3"/>
      <c r="I312" s="3"/>
      <c r="J312" s="6"/>
      <c r="K312" s="3"/>
      <c r="L312" s="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6"/>
      <c r="AA312" s="3"/>
      <c r="AB312" s="6"/>
      <c r="AC312" s="3"/>
      <c r="AD312" s="3"/>
      <c r="AE312" s="3"/>
      <c r="AF312" s="3"/>
      <c r="AG312" s="6"/>
      <c r="AH312" s="3"/>
      <c r="AI312" s="3"/>
      <c r="AJ312" s="3"/>
      <c r="AK312" s="3"/>
      <c r="AL312" s="3"/>
      <c r="AM312" s="7"/>
      <c r="AN312" s="3"/>
      <c r="AO312" s="3"/>
      <c r="AP312" s="3"/>
      <c r="AQ312" s="3"/>
      <c r="AR312" s="6"/>
      <c r="AS312" s="6"/>
      <c r="AT312" s="3"/>
      <c r="AU312" s="3"/>
    </row>
    <row r="313">
      <c r="A313" s="3"/>
      <c r="B313" s="3"/>
      <c r="C313" s="3"/>
      <c r="D313" s="3"/>
      <c r="E313" s="3"/>
      <c r="F313" s="6"/>
      <c r="G313" s="3"/>
      <c r="H313" s="3"/>
      <c r="I313" s="3"/>
      <c r="J313" s="6"/>
      <c r="K313" s="3"/>
      <c r="L313" s="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6"/>
      <c r="AA313" s="3"/>
      <c r="AB313" s="6"/>
      <c r="AC313" s="3"/>
      <c r="AD313" s="3"/>
      <c r="AE313" s="3"/>
      <c r="AF313" s="3"/>
      <c r="AG313" s="6"/>
      <c r="AH313" s="3"/>
      <c r="AI313" s="3"/>
      <c r="AJ313" s="3"/>
      <c r="AK313" s="3"/>
      <c r="AL313" s="3"/>
      <c r="AM313" s="7"/>
      <c r="AN313" s="3"/>
      <c r="AO313" s="3"/>
      <c r="AP313" s="3"/>
      <c r="AQ313" s="3"/>
      <c r="AR313" s="6"/>
      <c r="AS313" s="6"/>
      <c r="AT313" s="3"/>
      <c r="AU313" s="3"/>
    </row>
    <row r="314">
      <c r="A314" s="3"/>
      <c r="B314" s="3"/>
      <c r="C314" s="3"/>
      <c r="D314" s="3"/>
      <c r="E314" s="3"/>
      <c r="F314" s="6"/>
      <c r="G314" s="3"/>
      <c r="H314" s="3"/>
      <c r="I314" s="3"/>
      <c r="J314" s="6"/>
      <c r="K314" s="3"/>
      <c r="L314" s="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6"/>
      <c r="AA314" s="3"/>
      <c r="AB314" s="6"/>
      <c r="AC314" s="3"/>
      <c r="AD314" s="3"/>
      <c r="AE314" s="3"/>
      <c r="AF314" s="3"/>
      <c r="AG314" s="6"/>
      <c r="AH314" s="3"/>
      <c r="AI314" s="3"/>
      <c r="AJ314" s="3"/>
      <c r="AK314" s="3"/>
      <c r="AL314" s="3"/>
      <c r="AM314" s="7"/>
      <c r="AN314" s="3"/>
      <c r="AO314" s="3"/>
      <c r="AP314" s="3"/>
      <c r="AQ314" s="3"/>
      <c r="AR314" s="6"/>
      <c r="AS314" s="6"/>
      <c r="AT314" s="3"/>
      <c r="AU314" s="3"/>
    </row>
    <row r="315">
      <c r="A315" s="3"/>
      <c r="B315" s="3"/>
      <c r="C315" s="3"/>
      <c r="D315" s="3"/>
      <c r="E315" s="3"/>
      <c r="F315" s="6"/>
      <c r="G315" s="3"/>
      <c r="H315" s="3"/>
      <c r="I315" s="3"/>
      <c r="J315" s="6"/>
      <c r="K315" s="3"/>
      <c r="L315" s="6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6"/>
      <c r="AA315" s="3"/>
      <c r="AB315" s="6"/>
      <c r="AC315" s="3"/>
      <c r="AD315" s="3"/>
      <c r="AE315" s="3"/>
      <c r="AF315" s="3"/>
      <c r="AG315" s="6"/>
      <c r="AH315" s="3"/>
      <c r="AI315" s="3"/>
      <c r="AJ315" s="3"/>
      <c r="AK315" s="3"/>
      <c r="AL315" s="3"/>
      <c r="AM315" s="7"/>
      <c r="AN315" s="3"/>
      <c r="AO315" s="3"/>
      <c r="AP315" s="3"/>
      <c r="AQ315" s="3"/>
      <c r="AR315" s="6"/>
      <c r="AS315" s="6"/>
      <c r="AT315" s="3"/>
      <c r="AU315" s="3"/>
    </row>
    <row r="316">
      <c r="A316" s="3"/>
      <c r="B316" s="3"/>
      <c r="C316" s="3"/>
      <c r="D316" s="3"/>
      <c r="E316" s="3"/>
      <c r="F316" s="6"/>
      <c r="G316" s="3"/>
      <c r="H316" s="3"/>
      <c r="I316" s="3"/>
      <c r="J316" s="6"/>
      <c r="K316" s="3"/>
      <c r="L316" s="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6"/>
      <c r="AA316" s="3"/>
      <c r="AB316" s="6"/>
      <c r="AC316" s="3"/>
      <c r="AD316" s="3"/>
      <c r="AE316" s="3"/>
      <c r="AF316" s="3"/>
      <c r="AG316" s="6"/>
      <c r="AH316" s="3"/>
      <c r="AI316" s="3"/>
      <c r="AJ316" s="3"/>
      <c r="AK316" s="3"/>
      <c r="AL316" s="3"/>
      <c r="AM316" s="7"/>
      <c r="AN316" s="3"/>
      <c r="AO316" s="3"/>
      <c r="AP316" s="3"/>
      <c r="AQ316" s="3"/>
      <c r="AR316" s="6"/>
      <c r="AS316" s="6"/>
      <c r="AT316" s="3"/>
      <c r="AU316" s="3"/>
    </row>
    <row r="317">
      <c r="A317" s="3"/>
      <c r="B317" s="3"/>
      <c r="C317" s="3"/>
      <c r="D317" s="3"/>
      <c r="E317" s="3"/>
      <c r="F317" s="6"/>
      <c r="G317" s="3"/>
      <c r="H317" s="3"/>
      <c r="I317" s="3"/>
      <c r="J317" s="6"/>
      <c r="K317" s="3"/>
      <c r="L317" s="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6"/>
      <c r="AA317" s="3"/>
      <c r="AB317" s="6"/>
      <c r="AC317" s="3"/>
      <c r="AD317" s="3"/>
      <c r="AE317" s="3"/>
      <c r="AF317" s="3"/>
      <c r="AG317" s="6"/>
      <c r="AH317" s="3"/>
      <c r="AI317" s="3"/>
      <c r="AJ317" s="3"/>
      <c r="AK317" s="3"/>
      <c r="AL317" s="3"/>
      <c r="AM317" s="7"/>
      <c r="AN317" s="3"/>
      <c r="AO317" s="3"/>
      <c r="AP317" s="3"/>
      <c r="AQ317" s="3"/>
      <c r="AR317" s="6"/>
      <c r="AS317" s="6"/>
      <c r="AT317" s="3"/>
      <c r="AU317" s="3"/>
    </row>
    <row r="318">
      <c r="A318" s="3"/>
      <c r="B318" s="3"/>
      <c r="C318" s="3"/>
      <c r="D318" s="3"/>
      <c r="E318" s="3"/>
      <c r="F318" s="6"/>
      <c r="G318" s="3"/>
      <c r="H318" s="3"/>
      <c r="I318" s="3"/>
      <c r="J318" s="6"/>
      <c r="K318" s="3"/>
      <c r="L318" s="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6"/>
      <c r="AA318" s="3"/>
      <c r="AB318" s="6"/>
      <c r="AC318" s="3"/>
      <c r="AD318" s="3"/>
      <c r="AE318" s="3"/>
      <c r="AF318" s="3"/>
      <c r="AG318" s="6"/>
      <c r="AH318" s="3"/>
      <c r="AI318" s="3"/>
      <c r="AJ318" s="3"/>
      <c r="AK318" s="3"/>
      <c r="AL318" s="3"/>
      <c r="AM318" s="7"/>
      <c r="AN318" s="3"/>
      <c r="AO318" s="3"/>
      <c r="AP318" s="3"/>
      <c r="AQ318" s="3"/>
      <c r="AR318" s="6"/>
      <c r="AS318" s="6"/>
      <c r="AT318" s="3"/>
      <c r="AU318" s="3"/>
    </row>
    <row r="319">
      <c r="A319" s="3"/>
      <c r="B319" s="3"/>
      <c r="C319" s="3"/>
      <c r="D319" s="3"/>
      <c r="E319" s="3"/>
      <c r="F319" s="6"/>
      <c r="G319" s="3"/>
      <c r="H319" s="3"/>
      <c r="I319" s="3"/>
      <c r="J319" s="6"/>
      <c r="K319" s="3"/>
      <c r="L319" s="6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6"/>
      <c r="AA319" s="3"/>
      <c r="AB319" s="6"/>
      <c r="AC319" s="3"/>
      <c r="AD319" s="3"/>
      <c r="AE319" s="3"/>
      <c r="AF319" s="3"/>
      <c r="AG319" s="6"/>
      <c r="AH319" s="3"/>
      <c r="AI319" s="3"/>
      <c r="AJ319" s="3"/>
      <c r="AK319" s="3"/>
      <c r="AL319" s="3"/>
      <c r="AM319" s="7"/>
      <c r="AN319" s="3"/>
      <c r="AO319" s="3"/>
      <c r="AP319" s="3"/>
      <c r="AQ319" s="3"/>
      <c r="AR319" s="6"/>
      <c r="AS319" s="6"/>
      <c r="AT319" s="3"/>
      <c r="AU319" s="3"/>
    </row>
    <row r="320">
      <c r="A320" s="3"/>
      <c r="B320" s="3"/>
      <c r="C320" s="3"/>
      <c r="D320" s="3"/>
      <c r="E320" s="3"/>
      <c r="F320" s="6"/>
      <c r="G320" s="3"/>
      <c r="H320" s="3"/>
      <c r="I320" s="3"/>
      <c r="J320" s="6"/>
      <c r="K320" s="3"/>
      <c r="L320" s="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6"/>
      <c r="AA320" s="3"/>
      <c r="AB320" s="6"/>
      <c r="AC320" s="3"/>
      <c r="AD320" s="3"/>
      <c r="AE320" s="3"/>
      <c r="AF320" s="3"/>
      <c r="AG320" s="6"/>
      <c r="AH320" s="3"/>
      <c r="AI320" s="3"/>
      <c r="AJ320" s="3"/>
      <c r="AK320" s="3"/>
      <c r="AL320" s="3"/>
      <c r="AM320" s="7"/>
      <c r="AN320" s="3"/>
      <c r="AO320" s="3"/>
      <c r="AP320" s="3"/>
      <c r="AQ320" s="3"/>
      <c r="AR320" s="6"/>
      <c r="AS320" s="6"/>
      <c r="AT320" s="3"/>
      <c r="AU320" s="3"/>
    </row>
    <row r="321">
      <c r="A321" s="3"/>
      <c r="B321" s="3"/>
      <c r="C321" s="3"/>
      <c r="D321" s="3"/>
      <c r="E321" s="3"/>
      <c r="F321" s="6"/>
      <c r="G321" s="3"/>
      <c r="H321" s="3"/>
      <c r="I321" s="3"/>
      <c r="J321" s="6"/>
      <c r="K321" s="3"/>
      <c r="L321" s="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6"/>
      <c r="AA321" s="3"/>
      <c r="AB321" s="6"/>
      <c r="AC321" s="3"/>
      <c r="AD321" s="3"/>
      <c r="AE321" s="3"/>
      <c r="AF321" s="3"/>
      <c r="AG321" s="6"/>
      <c r="AH321" s="3"/>
      <c r="AI321" s="3"/>
      <c r="AJ321" s="3"/>
      <c r="AK321" s="3"/>
      <c r="AL321" s="3"/>
      <c r="AM321" s="7"/>
      <c r="AN321" s="3"/>
      <c r="AO321" s="3"/>
      <c r="AP321" s="3"/>
      <c r="AQ321" s="3"/>
      <c r="AR321" s="6"/>
      <c r="AS321" s="6"/>
      <c r="AT321" s="3"/>
      <c r="AU321" s="3"/>
    </row>
    <row r="322">
      <c r="A322" s="3"/>
      <c r="B322" s="3"/>
      <c r="C322" s="3"/>
      <c r="D322" s="3"/>
      <c r="E322" s="3"/>
      <c r="F322" s="6"/>
      <c r="G322" s="3"/>
      <c r="H322" s="3"/>
      <c r="I322" s="3"/>
      <c r="J322" s="6"/>
      <c r="K322" s="3"/>
      <c r="L322" s="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6"/>
      <c r="AA322" s="3"/>
      <c r="AB322" s="6"/>
      <c r="AC322" s="3"/>
      <c r="AD322" s="3"/>
      <c r="AE322" s="3"/>
      <c r="AF322" s="3"/>
      <c r="AG322" s="6"/>
      <c r="AH322" s="3"/>
      <c r="AI322" s="3"/>
      <c r="AJ322" s="3"/>
      <c r="AK322" s="3"/>
      <c r="AL322" s="3"/>
      <c r="AM322" s="7"/>
      <c r="AN322" s="3"/>
      <c r="AO322" s="3"/>
      <c r="AP322" s="3"/>
      <c r="AQ322" s="3"/>
      <c r="AR322" s="6"/>
      <c r="AS322" s="6"/>
      <c r="AT322" s="3"/>
      <c r="AU322" s="3"/>
    </row>
    <row r="323">
      <c r="A323" s="3"/>
      <c r="B323" s="3"/>
      <c r="C323" s="3"/>
      <c r="D323" s="3"/>
      <c r="E323" s="3"/>
      <c r="F323" s="6"/>
      <c r="G323" s="3"/>
      <c r="H323" s="3"/>
      <c r="I323" s="3"/>
      <c r="J323" s="6"/>
      <c r="K323" s="3"/>
      <c r="L323" s="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6"/>
      <c r="AA323" s="3"/>
      <c r="AB323" s="6"/>
      <c r="AC323" s="3"/>
      <c r="AD323" s="3"/>
      <c r="AE323" s="3"/>
      <c r="AF323" s="3"/>
      <c r="AG323" s="6"/>
      <c r="AH323" s="3"/>
      <c r="AI323" s="3"/>
      <c r="AJ323" s="3"/>
      <c r="AK323" s="3"/>
      <c r="AL323" s="3"/>
      <c r="AM323" s="7"/>
      <c r="AN323" s="3"/>
      <c r="AO323" s="3"/>
      <c r="AP323" s="3"/>
      <c r="AQ323" s="3"/>
      <c r="AR323" s="6"/>
      <c r="AS323" s="6"/>
      <c r="AT323" s="3"/>
      <c r="AU323" s="3"/>
    </row>
    <row r="324">
      <c r="A324" s="3"/>
      <c r="B324" s="3"/>
      <c r="C324" s="3"/>
      <c r="D324" s="3"/>
      <c r="E324" s="3"/>
      <c r="F324" s="6"/>
      <c r="G324" s="3"/>
      <c r="H324" s="3"/>
      <c r="I324" s="3"/>
      <c r="J324" s="6"/>
      <c r="K324" s="3"/>
      <c r="L324" s="6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6"/>
      <c r="AA324" s="3"/>
      <c r="AB324" s="6"/>
      <c r="AC324" s="3"/>
      <c r="AD324" s="3"/>
      <c r="AE324" s="3"/>
      <c r="AF324" s="3"/>
      <c r="AG324" s="6"/>
      <c r="AH324" s="3"/>
      <c r="AI324" s="3"/>
      <c r="AJ324" s="3"/>
      <c r="AK324" s="3"/>
      <c r="AL324" s="3"/>
      <c r="AM324" s="7"/>
      <c r="AN324" s="3"/>
      <c r="AO324" s="3"/>
      <c r="AP324" s="3"/>
      <c r="AQ324" s="3"/>
      <c r="AR324" s="6"/>
      <c r="AS324" s="6"/>
      <c r="AT324" s="3"/>
      <c r="AU324" s="3"/>
    </row>
    <row r="325">
      <c r="A325" s="3"/>
      <c r="B325" s="3"/>
      <c r="C325" s="3"/>
      <c r="D325" s="3"/>
      <c r="E325" s="3"/>
      <c r="F325" s="6"/>
      <c r="G325" s="3"/>
      <c r="H325" s="3"/>
      <c r="I325" s="3"/>
      <c r="J325" s="6"/>
      <c r="K325" s="3"/>
      <c r="L325" s="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6"/>
      <c r="AA325" s="3"/>
      <c r="AB325" s="6"/>
      <c r="AC325" s="3"/>
      <c r="AD325" s="3"/>
      <c r="AE325" s="3"/>
      <c r="AF325" s="3"/>
      <c r="AG325" s="6"/>
      <c r="AH325" s="3"/>
      <c r="AI325" s="3"/>
      <c r="AJ325" s="3"/>
      <c r="AK325" s="3"/>
      <c r="AL325" s="3"/>
      <c r="AM325" s="7"/>
      <c r="AN325" s="3"/>
      <c r="AO325" s="3"/>
      <c r="AP325" s="3"/>
      <c r="AQ325" s="3"/>
      <c r="AR325" s="6"/>
      <c r="AS325" s="6"/>
      <c r="AT325" s="3"/>
      <c r="AU325" s="3"/>
    </row>
    <row r="326">
      <c r="A326" s="3"/>
      <c r="B326" s="3"/>
      <c r="C326" s="3"/>
      <c r="D326" s="3"/>
      <c r="E326" s="3"/>
      <c r="F326" s="6"/>
      <c r="G326" s="3"/>
      <c r="H326" s="3"/>
      <c r="I326" s="3"/>
      <c r="J326" s="6"/>
      <c r="K326" s="3"/>
      <c r="L326" s="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6"/>
      <c r="AA326" s="3"/>
      <c r="AB326" s="6"/>
      <c r="AC326" s="3"/>
      <c r="AD326" s="3"/>
      <c r="AE326" s="3"/>
      <c r="AF326" s="3"/>
      <c r="AG326" s="6"/>
      <c r="AH326" s="3"/>
      <c r="AI326" s="3"/>
      <c r="AJ326" s="3"/>
      <c r="AK326" s="3"/>
      <c r="AL326" s="3"/>
      <c r="AM326" s="7"/>
      <c r="AN326" s="3"/>
      <c r="AO326" s="3"/>
      <c r="AP326" s="3"/>
      <c r="AQ326" s="3"/>
      <c r="AR326" s="6"/>
      <c r="AS326" s="6"/>
      <c r="AT326" s="3"/>
      <c r="AU326" s="3"/>
    </row>
    <row r="327">
      <c r="A327" s="3"/>
      <c r="B327" s="3"/>
      <c r="C327" s="3"/>
      <c r="D327" s="3"/>
      <c r="E327" s="3"/>
      <c r="F327" s="6"/>
      <c r="G327" s="3"/>
      <c r="H327" s="3"/>
      <c r="I327" s="3"/>
      <c r="J327" s="6"/>
      <c r="K327" s="3"/>
      <c r="L327" s="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6"/>
      <c r="AA327" s="3"/>
      <c r="AB327" s="6"/>
      <c r="AC327" s="3"/>
      <c r="AD327" s="3"/>
      <c r="AE327" s="3"/>
      <c r="AF327" s="3"/>
      <c r="AG327" s="6"/>
      <c r="AH327" s="3"/>
      <c r="AI327" s="3"/>
      <c r="AJ327" s="3"/>
      <c r="AK327" s="3"/>
      <c r="AL327" s="3"/>
      <c r="AM327" s="7"/>
      <c r="AN327" s="3"/>
      <c r="AO327" s="3"/>
      <c r="AP327" s="3"/>
      <c r="AQ327" s="3"/>
      <c r="AR327" s="6"/>
      <c r="AS327" s="6"/>
      <c r="AT327" s="3"/>
      <c r="AU327" s="3"/>
    </row>
    <row r="328">
      <c r="A328" s="3"/>
      <c r="B328" s="3"/>
      <c r="C328" s="3"/>
      <c r="D328" s="3"/>
      <c r="E328" s="3"/>
      <c r="F328" s="6"/>
      <c r="G328" s="3"/>
      <c r="H328" s="3"/>
      <c r="I328" s="3"/>
      <c r="J328" s="6"/>
      <c r="K328" s="3"/>
      <c r="L328" s="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6"/>
      <c r="AA328" s="3"/>
      <c r="AB328" s="6"/>
      <c r="AC328" s="3"/>
      <c r="AD328" s="3"/>
      <c r="AE328" s="3"/>
      <c r="AF328" s="3"/>
      <c r="AG328" s="6"/>
      <c r="AH328" s="3"/>
      <c r="AI328" s="3"/>
      <c r="AJ328" s="3"/>
      <c r="AK328" s="3"/>
      <c r="AL328" s="3"/>
      <c r="AM328" s="7"/>
      <c r="AN328" s="3"/>
      <c r="AO328" s="3"/>
      <c r="AP328" s="3"/>
      <c r="AQ328" s="3"/>
      <c r="AR328" s="6"/>
      <c r="AS328" s="6"/>
      <c r="AT328" s="3"/>
      <c r="AU328" s="3"/>
    </row>
    <row r="329">
      <c r="A329" s="3"/>
      <c r="B329" s="3"/>
      <c r="C329" s="3"/>
      <c r="D329" s="3"/>
      <c r="E329" s="3"/>
      <c r="F329" s="6"/>
      <c r="G329" s="3"/>
      <c r="H329" s="3"/>
      <c r="I329" s="3"/>
      <c r="J329" s="6"/>
      <c r="K329" s="3"/>
      <c r="L329" s="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6"/>
      <c r="AA329" s="3"/>
      <c r="AB329" s="6"/>
      <c r="AC329" s="3"/>
      <c r="AD329" s="3"/>
      <c r="AE329" s="3"/>
      <c r="AF329" s="3"/>
      <c r="AG329" s="6"/>
      <c r="AH329" s="3"/>
      <c r="AI329" s="3"/>
      <c r="AJ329" s="3"/>
      <c r="AK329" s="3"/>
      <c r="AL329" s="3"/>
      <c r="AM329" s="7"/>
      <c r="AN329" s="3"/>
      <c r="AO329" s="3"/>
      <c r="AP329" s="3"/>
      <c r="AQ329" s="3"/>
      <c r="AR329" s="6"/>
      <c r="AS329" s="6"/>
      <c r="AT329" s="3"/>
      <c r="AU329" s="3"/>
    </row>
    <row r="330">
      <c r="A330" s="3"/>
      <c r="B330" s="3"/>
      <c r="C330" s="3"/>
      <c r="D330" s="3"/>
      <c r="E330" s="3"/>
      <c r="F330" s="6"/>
      <c r="G330" s="3"/>
      <c r="H330" s="3"/>
      <c r="I330" s="3"/>
      <c r="J330" s="6"/>
      <c r="K330" s="3"/>
      <c r="L330" s="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6"/>
      <c r="AA330" s="3"/>
      <c r="AB330" s="6"/>
      <c r="AC330" s="3"/>
      <c r="AD330" s="3"/>
      <c r="AE330" s="3"/>
      <c r="AF330" s="3"/>
      <c r="AG330" s="6"/>
      <c r="AH330" s="3"/>
      <c r="AI330" s="3"/>
      <c r="AJ330" s="3"/>
      <c r="AK330" s="3"/>
      <c r="AL330" s="3"/>
      <c r="AM330" s="7"/>
      <c r="AN330" s="3"/>
      <c r="AO330" s="3"/>
      <c r="AP330" s="3"/>
      <c r="AQ330" s="3"/>
      <c r="AR330" s="6"/>
      <c r="AS330" s="6"/>
      <c r="AT330" s="3"/>
      <c r="AU330" s="3"/>
    </row>
    <row r="331">
      <c r="A331" s="3"/>
      <c r="B331" s="3"/>
      <c r="C331" s="3"/>
      <c r="D331" s="3"/>
      <c r="E331" s="3"/>
      <c r="F331" s="6"/>
      <c r="G331" s="3"/>
      <c r="H331" s="3"/>
      <c r="I331" s="3"/>
      <c r="J331" s="6"/>
      <c r="K331" s="3"/>
      <c r="L331" s="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6"/>
      <c r="AA331" s="3"/>
      <c r="AB331" s="6"/>
      <c r="AC331" s="3"/>
      <c r="AD331" s="3"/>
      <c r="AE331" s="3"/>
      <c r="AF331" s="3"/>
      <c r="AG331" s="6"/>
      <c r="AH331" s="3"/>
      <c r="AI331" s="3"/>
      <c r="AJ331" s="3"/>
      <c r="AK331" s="3"/>
      <c r="AL331" s="3"/>
      <c r="AM331" s="7"/>
      <c r="AN331" s="3"/>
      <c r="AO331" s="3"/>
      <c r="AP331" s="3"/>
      <c r="AQ331" s="3"/>
      <c r="AR331" s="6"/>
      <c r="AS331" s="6"/>
      <c r="AT331" s="3"/>
      <c r="AU331" s="3"/>
    </row>
    <row r="332">
      <c r="A332" s="3"/>
      <c r="B332" s="3"/>
      <c r="C332" s="3"/>
      <c r="D332" s="3"/>
      <c r="E332" s="3"/>
      <c r="F332" s="6"/>
      <c r="G332" s="3"/>
      <c r="H332" s="3"/>
      <c r="I332" s="3"/>
      <c r="J332" s="6"/>
      <c r="K332" s="3"/>
      <c r="L332" s="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6"/>
      <c r="AA332" s="3"/>
      <c r="AB332" s="6"/>
      <c r="AC332" s="3"/>
      <c r="AD332" s="3"/>
      <c r="AE332" s="3"/>
      <c r="AF332" s="3"/>
      <c r="AG332" s="6"/>
      <c r="AH332" s="3"/>
      <c r="AI332" s="3"/>
      <c r="AJ332" s="3"/>
      <c r="AK332" s="3"/>
      <c r="AL332" s="3"/>
      <c r="AM332" s="7"/>
      <c r="AN332" s="3"/>
      <c r="AO332" s="3"/>
      <c r="AP332" s="3"/>
      <c r="AQ332" s="3"/>
      <c r="AR332" s="6"/>
      <c r="AS332" s="6"/>
      <c r="AT332" s="3"/>
      <c r="AU332" s="3"/>
    </row>
    <row r="333">
      <c r="A333" s="3"/>
      <c r="B333" s="3"/>
      <c r="C333" s="3"/>
      <c r="D333" s="3"/>
      <c r="E333" s="3"/>
      <c r="F333" s="6"/>
      <c r="G333" s="3"/>
      <c r="H333" s="3"/>
      <c r="I333" s="3"/>
      <c r="J333" s="6"/>
      <c r="K333" s="3"/>
      <c r="L333" s="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6"/>
      <c r="AA333" s="3"/>
      <c r="AB333" s="6"/>
      <c r="AC333" s="3"/>
      <c r="AD333" s="3"/>
      <c r="AE333" s="3"/>
      <c r="AF333" s="3"/>
      <c r="AG333" s="6"/>
      <c r="AH333" s="3"/>
      <c r="AI333" s="3"/>
      <c r="AJ333" s="3"/>
      <c r="AK333" s="3"/>
      <c r="AL333" s="3"/>
      <c r="AM333" s="7"/>
      <c r="AN333" s="3"/>
      <c r="AO333" s="3"/>
      <c r="AP333" s="3"/>
      <c r="AQ333" s="3"/>
      <c r="AR333" s="6"/>
      <c r="AS333" s="6"/>
      <c r="AT333" s="3"/>
      <c r="AU333" s="3"/>
    </row>
    <row r="334">
      <c r="A334" s="3"/>
      <c r="B334" s="3"/>
      <c r="C334" s="3"/>
      <c r="D334" s="3"/>
      <c r="E334" s="3"/>
      <c r="F334" s="6"/>
      <c r="G334" s="3"/>
      <c r="H334" s="3"/>
      <c r="I334" s="3"/>
      <c r="J334" s="6"/>
      <c r="K334" s="3"/>
      <c r="L334" s="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6"/>
      <c r="AA334" s="3"/>
      <c r="AB334" s="6"/>
      <c r="AC334" s="3"/>
      <c r="AD334" s="3"/>
      <c r="AE334" s="3"/>
      <c r="AF334" s="3"/>
      <c r="AG334" s="6"/>
      <c r="AH334" s="3"/>
      <c r="AI334" s="3"/>
      <c r="AJ334" s="3"/>
      <c r="AK334" s="3"/>
      <c r="AL334" s="3"/>
      <c r="AM334" s="7"/>
      <c r="AN334" s="3"/>
      <c r="AO334" s="3"/>
      <c r="AP334" s="3"/>
      <c r="AQ334" s="3"/>
      <c r="AR334" s="6"/>
      <c r="AS334" s="6"/>
      <c r="AT334" s="3"/>
      <c r="AU334" s="3"/>
    </row>
    <row r="335">
      <c r="A335" s="3"/>
      <c r="B335" s="3"/>
      <c r="C335" s="3"/>
      <c r="D335" s="3"/>
      <c r="E335" s="3"/>
      <c r="F335" s="6"/>
      <c r="G335" s="3"/>
      <c r="H335" s="3"/>
      <c r="I335" s="3"/>
      <c r="J335" s="6"/>
      <c r="K335" s="3"/>
      <c r="L335" s="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6"/>
      <c r="AA335" s="3"/>
      <c r="AB335" s="6"/>
      <c r="AC335" s="3"/>
      <c r="AD335" s="3"/>
      <c r="AE335" s="3"/>
      <c r="AF335" s="3"/>
      <c r="AG335" s="6"/>
      <c r="AH335" s="3"/>
      <c r="AI335" s="3"/>
      <c r="AJ335" s="3"/>
      <c r="AK335" s="3"/>
      <c r="AL335" s="3"/>
      <c r="AM335" s="7"/>
      <c r="AN335" s="3"/>
      <c r="AO335" s="3"/>
      <c r="AP335" s="3"/>
      <c r="AQ335" s="3"/>
      <c r="AR335" s="6"/>
      <c r="AS335" s="6"/>
      <c r="AT335" s="3"/>
      <c r="AU335" s="3"/>
    </row>
    <row r="336">
      <c r="A336" s="3"/>
      <c r="B336" s="3"/>
      <c r="C336" s="3"/>
      <c r="D336" s="3"/>
      <c r="E336" s="3"/>
      <c r="F336" s="6"/>
      <c r="G336" s="3"/>
      <c r="H336" s="3"/>
      <c r="I336" s="3"/>
      <c r="J336" s="6"/>
      <c r="K336" s="3"/>
      <c r="L336" s="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6"/>
      <c r="AA336" s="3"/>
      <c r="AB336" s="6"/>
      <c r="AC336" s="3"/>
      <c r="AD336" s="3"/>
      <c r="AE336" s="3"/>
      <c r="AF336" s="3"/>
      <c r="AG336" s="6"/>
      <c r="AH336" s="3"/>
      <c r="AI336" s="3"/>
      <c r="AJ336" s="3"/>
      <c r="AK336" s="3"/>
      <c r="AL336" s="3"/>
      <c r="AM336" s="7"/>
      <c r="AN336" s="3"/>
      <c r="AO336" s="3"/>
      <c r="AP336" s="3"/>
      <c r="AQ336" s="3"/>
      <c r="AR336" s="6"/>
      <c r="AS336" s="6"/>
      <c r="AT336" s="3"/>
      <c r="AU336" s="3"/>
    </row>
    <row r="337">
      <c r="A337" s="3"/>
      <c r="B337" s="3"/>
      <c r="C337" s="3"/>
      <c r="D337" s="3"/>
      <c r="E337" s="3"/>
      <c r="F337" s="6"/>
      <c r="G337" s="3"/>
      <c r="H337" s="3"/>
      <c r="I337" s="3"/>
      <c r="J337" s="6"/>
      <c r="K337" s="3"/>
      <c r="L337" s="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6"/>
      <c r="AA337" s="3"/>
      <c r="AB337" s="6"/>
      <c r="AC337" s="3"/>
      <c r="AD337" s="3"/>
      <c r="AE337" s="3"/>
      <c r="AF337" s="3"/>
      <c r="AG337" s="6"/>
      <c r="AH337" s="3"/>
      <c r="AI337" s="3"/>
      <c r="AJ337" s="3"/>
      <c r="AK337" s="3"/>
      <c r="AL337" s="3"/>
      <c r="AM337" s="7"/>
      <c r="AN337" s="3"/>
      <c r="AO337" s="3"/>
      <c r="AP337" s="3"/>
      <c r="AQ337" s="3"/>
      <c r="AR337" s="6"/>
      <c r="AS337" s="6"/>
      <c r="AT337" s="3"/>
      <c r="AU337" s="3"/>
    </row>
    <row r="338">
      <c r="A338" s="3"/>
      <c r="B338" s="3"/>
      <c r="C338" s="3"/>
      <c r="D338" s="3"/>
      <c r="E338" s="3"/>
      <c r="F338" s="6"/>
      <c r="G338" s="3"/>
      <c r="H338" s="3"/>
      <c r="I338" s="3"/>
      <c r="J338" s="6"/>
      <c r="K338" s="3"/>
      <c r="L338" s="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6"/>
      <c r="AA338" s="3"/>
      <c r="AB338" s="6"/>
      <c r="AC338" s="3"/>
      <c r="AD338" s="3"/>
      <c r="AE338" s="3"/>
      <c r="AF338" s="3"/>
      <c r="AG338" s="6"/>
      <c r="AH338" s="3"/>
      <c r="AI338" s="3"/>
      <c r="AJ338" s="3"/>
      <c r="AK338" s="3"/>
      <c r="AL338" s="3"/>
      <c r="AM338" s="7"/>
      <c r="AN338" s="3"/>
      <c r="AO338" s="3"/>
      <c r="AP338" s="3"/>
      <c r="AQ338" s="3"/>
      <c r="AR338" s="6"/>
      <c r="AS338" s="6"/>
      <c r="AT338" s="3"/>
      <c r="AU338" s="3"/>
    </row>
    <row r="339">
      <c r="A339" s="3"/>
      <c r="B339" s="3"/>
      <c r="C339" s="3"/>
      <c r="D339" s="3"/>
      <c r="E339" s="3"/>
      <c r="F339" s="6"/>
      <c r="G339" s="3"/>
      <c r="H339" s="3"/>
      <c r="I339" s="3"/>
      <c r="J339" s="6"/>
      <c r="K339" s="3"/>
      <c r="L339" s="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6"/>
      <c r="AA339" s="3"/>
      <c r="AB339" s="6"/>
      <c r="AC339" s="3"/>
      <c r="AD339" s="3"/>
      <c r="AE339" s="3"/>
      <c r="AF339" s="3"/>
      <c r="AG339" s="6"/>
      <c r="AH339" s="3"/>
      <c r="AI339" s="3"/>
      <c r="AJ339" s="3"/>
      <c r="AK339" s="3"/>
      <c r="AL339" s="3"/>
      <c r="AM339" s="7"/>
      <c r="AN339" s="3"/>
      <c r="AO339" s="3"/>
      <c r="AP339" s="3"/>
      <c r="AQ339" s="3"/>
      <c r="AR339" s="6"/>
      <c r="AS339" s="6"/>
      <c r="AT339" s="3"/>
      <c r="AU339" s="3"/>
    </row>
    <row r="340">
      <c r="A340" s="3"/>
      <c r="B340" s="3"/>
      <c r="C340" s="3"/>
      <c r="D340" s="3"/>
      <c r="E340" s="3"/>
      <c r="F340" s="6"/>
      <c r="G340" s="3"/>
      <c r="H340" s="3"/>
      <c r="I340" s="3"/>
      <c r="J340" s="6"/>
      <c r="K340" s="3"/>
      <c r="L340" s="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6"/>
      <c r="AA340" s="3"/>
      <c r="AB340" s="6"/>
      <c r="AC340" s="3"/>
      <c r="AD340" s="3"/>
      <c r="AE340" s="3"/>
      <c r="AF340" s="3"/>
      <c r="AG340" s="6"/>
      <c r="AH340" s="3"/>
      <c r="AI340" s="3"/>
      <c r="AJ340" s="3"/>
      <c r="AK340" s="3"/>
      <c r="AL340" s="3"/>
      <c r="AM340" s="7"/>
      <c r="AN340" s="3"/>
      <c r="AO340" s="3"/>
      <c r="AP340" s="3"/>
      <c r="AQ340" s="3"/>
      <c r="AR340" s="6"/>
      <c r="AS340" s="6"/>
      <c r="AT340" s="3"/>
      <c r="AU340" s="3"/>
    </row>
    <row r="341">
      <c r="A341" s="3"/>
      <c r="B341" s="3"/>
      <c r="C341" s="3"/>
      <c r="D341" s="3"/>
      <c r="E341" s="3"/>
      <c r="F341" s="6"/>
      <c r="G341" s="3"/>
      <c r="H341" s="3"/>
      <c r="I341" s="3"/>
      <c r="J341" s="6"/>
      <c r="K341" s="3"/>
      <c r="L341" s="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6"/>
      <c r="AA341" s="3"/>
      <c r="AB341" s="6"/>
      <c r="AC341" s="3"/>
      <c r="AD341" s="3"/>
      <c r="AE341" s="3"/>
      <c r="AF341" s="3"/>
      <c r="AG341" s="6"/>
      <c r="AH341" s="3"/>
      <c r="AI341" s="3"/>
      <c r="AJ341" s="3"/>
      <c r="AK341" s="3"/>
      <c r="AL341" s="3"/>
      <c r="AM341" s="7"/>
      <c r="AN341" s="3"/>
      <c r="AO341" s="3"/>
      <c r="AP341" s="3"/>
      <c r="AQ341" s="3"/>
      <c r="AR341" s="6"/>
      <c r="AS341" s="6"/>
      <c r="AT341" s="3"/>
      <c r="AU341" s="3"/>
    </row>
    <row r="342">
      <c r="A342" s="3"/>
      <c r="B342" s="3"/>
      <c r="C342" s="3"/>
      <c r="D342" s="3"/>
      <c r="E342" s="3"/>
      <c r="F342" s="6"/>
      <c r="G342" s="3"/>
      <c r="H342" s="3"/>
      <c r="I342" s="3"/>
      <c r="J342" s="6"/>
      <c r="K342" s="3"/>
      <c r="L342" s="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6"/>
      <c r="AA342" s="3"/>
      <c r="AB342" s="6"/>
      <c r="AC342" s="3"/>
      <c r="AD342" s="3"/>
      <c r="AE342" s="3"/>
      <c r="AF342" s="3"/>
      <c r="AG342" s="6"/>
      <c r="AH342" s="3"/>
      <c r="AI342" s="3"/>
      <c r="AJ342" s="3"/>
      <c r="AK342" s="3"/>
      <c r="AL342" s="3"/>
      <c r="AM342" s="7"/>
      <c r="AN342" s="3"/>
      <c r="AO342" s="3"/>
      <c r="AP342" s="3"/>
      <c r="AQ342" s="3"/>
      <c r="AR342" s="6"/>
      <c r="AS342" s="6"/>
      <c r="AT342" s="3"/>
      <c r="AU342" s="3"/>
    </row>
    <row r="343">
      <c r="A343" s="3"/>
      <c r="B343" s="3"/>
      <c r="C343" s="3"/>
      <c r="D343" s="3"/>
      <c r="E343" s="3"/>
      <c r="F343" s="6"/>
      <c r="G343" s="3"/>
      <c r="H343" s="3"/>
      <c r="I343" s="3"/>
      <c r="J343" s="6"/>
      <c r="K343" s="3"/>
      <c r="L343" s="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6"/>
      <c r="AA343" s="3"/>
      <c r="AB343" s="6"/>
      <c r="AC343" s="3"/>
      <c r="AD343" s="3"/>
      <c r="AE343" s="3"/>
      <c r="AF343" s="3"/>
      <c r="AG343" s="6"/>
      <c r="AH343" s="3"/>
      <c r="AI343" s="3"/>
      <c r="AJ343" s="3"/>
      <c r="AK343" s="3"/>
      <c r="AL343" s="3"/>
      <c r="AM343" s="7"/>
      <c r="AN343" s="3"/>
      <c r="AO343" s="3"/>
      <c r="AP343" s="3"/>
      <c r="AQ343" s="3"/>
      <c r="AR343" s="6"/>
      <c r="AS343" s="6"/>
      <c r="AT343" s="3"/>
      <c r="AU343" s="3"/>
    </row>
    <row r="344">
      <c r="A344" s="3"/>
      <c r="B344" s="3"/>
      <c r="C344" s="3"/>
      <c r="D344" s="3"/>
      <c r="E344" s="3"/>
      <c r="F344" s="6"/>
      <c r="G344" s="3"/>
      <c r="H344" s="3"/>
      <c r="I344" s="3"/>
      <c r="J344" s="6"/>
      <c r="K344" s="3"/>
      <c r="L344" s="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6"/>
      <c r="AA344" s="3"/>
      <c r="AB344" s="6"/>
      <c r="AC344" s="3"/>
      <c r="AD344" s="3"/>
      <c r="AE344" s="3"/>
      <c r="AF344" s="3"/>
      <c r="AG344" s="6"/>
      <c r="AH344" s="3"/>
      <c r="AI344" s="3"/>
      <c r="AJ344" s="3"/>
      <c r="AK344" s="3"/>
      <c r="AL344" s="3"/>
      <c r="AM344" s="7"/>
      <c r="AN344" s="3"/>
      <c r="AO344" s="3"/>
      <c r="AP344" s="3"/>
      <c r="AQ344" s="3"/>
      <c r="AR344" s="6"/>
      <c r="AS344" s="6"/>
      <c r="AT344" s="3"/>
      <c r="AU344" s="3"/>
    </row>
    <row r="345">
      <c r="A345" s="3"/>
      <c r="B345" s="3"/>
      <c r="C345" s="3"/>
      <c r="D345" s="3"/>
      <c r="E345" s="3"/>
      <c r="F345" s="6"/>
      <c r="G345" s="3"/>
      <c r="H345" s="3"/>
      <c r="I345" s="3"/>
      <c r="J345" s="6"/>
      <c r="K345" s="3"/>
      <c r="L345" s="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6"/>
      <c r="AA345" s="3"/>
      <c r="AB345" s="6"/>
      <c r="AC345" s="3"/>
      <c r="AD345" s="3"/>
      <c r="AE345" s="3"/>
      <c r="AF345" s="3"/>
      <c r="AG345" s="6"/>
      <c r="AH345" s="3"/>
      <c r="AI345" s="3"/>
      <c r="AJ345" s="3"/>
      <c r="AK345" s="3"/>
      <c r="AL345" s="3"/>
      <c r="AM345" s="7"/>
      <c r="AN345" s="3"/>
      <c r="AO345" s="3"/>
      <c r="AP345" s="3"/>
      <c r="AQ345" s="3"/>
      <c r="AR345" s="6"/>
      <c r="AS345" s="6"/>
      <c r="AT345" s="3"/>
      <c r="AU345" s="3"/>
    </row>
    <row r="346">
      <c r="A346" s="3"/>
      <c r="B346" s="3"/>
      <c r="C346" s="3"/>
      <c r="D346" s="3"/>
      <c r="E346" s="3"/>
      <c r="F346" s="6"/>
      <c r="G346" s="3"/>
      <c r="H346" s="3"/>
      <c r="I346" s="3"/>
      <c r="J346" s="6"/>
      <c r="K346" s="3"/>
      <c r="L346" s="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6"/>
      <c r="AA346" s="3"/>
      <c r="AB346" s="6"/>
      <c r="AC346" s="3"/>
      <c r="AD346" s="3"/>
      <c r="AE346" s="3"/>
      <c r="AF346" s="3"/>
      <c r="AG346" s="6"/>
      <c r="AH346" s="3"/>
      <c r="AI346" s="3"/>
      <c r="AJ346" s="3"/>
      <c r="AK346" s="3"/>
      <c r="AL346" s="3"/>
      <c r="AM346" s="7"/>
      <c r="AN346" s="3"/>
      <c r="AO346" s="3"/>
      <c r="AP346" s="3"/>
      <c r="AQ346" s="3"/>
      <c r="AR346" s="6"/>
      <c r="AS346" s="6"/>
      <c r="AT346" s="3"/>
      <c r="AU346" s="3"/>
    </row>
    <row r="347">
      <c r="A347" s="3"/>
      <c r="B347" s="3"/>
      <c r="C347" s="3"/>
      <c r="D347" s="3"/>
      <c r="E347" s="3"/>
      <c r="F347" s="6"/>
      <c r="G347" s="3"/>
      <c r="H347" s="3"/>
      <c r="I347" s="3"/>
      <c r="J347" s="6"/>
      <c r="K347" s="3"/>
      <c r="L347" s="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6"/>
      <c r="AA347" s="3"/>
      <c r="AB347" s="6"/>
      <c r="AC347" s="3"/>
      <c r="AD347" s="3"/>
      <c r="AE347" s="3"/>
      <c r="AF347" s="3"/>
      <c r="AG347" s="6"/>
      <c r="AH347" s="3"/>
      <c r="AI347" s="3"/>
      <c r="AJ347" s="3"/>
      <c r="AK347" s="3"/>
      <c r="AL347" s="3"/>
      <c r="AM347" s="7"/>
      <c r="AN347" s="3"/>
      <c r="AO347" s="3"/>
      <c r="AP347" s="3"/>
      <c r="AQ347" s="3"/>
      <c r="AR347" s="6"/>
      <c r="AS347" s="6"/>
      <c r="AT347" s="3"/>
      <c r="AU347" s="3"/>
    </row>
    <row r="348">
      <c r="A348" s="3"/>
      <c r="B348" s="3"/>
      <c r="C348" s="3"/>
      <c r="D348" s="3"/>
      <c r="E348" s="3"/>
      <c r="F348" s="6"/>
      <c r="G348" s="3"/>
      <c r="H348" s="3"/>
      <c r="I348" s="3"/>
      <c r="J348" s="6"/>
      <c r="K348" s="3"/>
      <c r="L348" s="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6"/>
      <c r="AA348" s="3"/>
      <c r="AB348" s="6"/>
      <c r="AC348" s="3"/>
      <c r="AD348" s="3"/>
      <c r="AE348" s="3"/>
      <c r="AF348" s="3"/>
      <c r="AG348" s="6"/>
      <c r="AH348" s="3"/>
      <c r="AI348" s="3"/>
      <c r="AJ348" s="3"/>
      <c r="AK348" s="3"/>
      <c r="AL348" s="3"/>
      <c r="AM348" s="7"/>
      <c r="AN348" s="3"/>
      <c r="AO348" s="3"/>
      <c r="AP348" s="3"/>
      <c r="AQ348" s="3"/>
      <c r="AR348" s="6"/>
      <c r="AS348" s="6"/>
      <c r="AT348" s="3"/>
      <c r="AU348" s="3"/>
    </row>
    <row r="349">
      <c r="A349" s="3"/>
      <c r="B349" s="3"/>
      <c r="C349" s="3"/>
      <c r="D349" s="3"/>
      <c r="E349" s="3"/>
      <c r="F349" s="6"/>
      <c r="G349" s="3"/>
      <c r="H349" s="3"/>
      <c r="I349" s="3"/>
      <c r="J349" s="6"/>
      <c r="K349" s="3"/>
      <c r="L349" s="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6"/>
      <c r="AA349" s="3"/>
      <c r="AB349" s="6"/>
      <c r="AC349" s="3"/>
      <c r="AD349" s="3"/>
      <c r="AE349" s="3"/>
      <c r="AF349" s="3"/>
      <c r="AG349" s="6"/>
      <c r="AH349" s="3"/>
      <c r="AI349" s="3"/>
      <c r="AJ349" s="3"/>
      <c r="AK349" s="3"/>
      <c r="AL349" s="3"/>
      <c r="AM349" s="7"/>
      <c r="AN349" s="3"/>
      <c r="AO349" s="3"/>
      <c r="AP349" s="3"/>
      <c r="AQ349" s="3"/>
      <c r="AR349" s="6"/>
      <c r="AS349" s="6"/>
      <c r="AT349" s="3"/>
      <c r="AU349" s="3"/>
    </row>
    <row r="350">
      <c r="A350" s="3"/>
      <c r="B350" s="3"/>
      <c r="C350" s="3"/>
      <c r="D350" s="3"/>
      <c r="E350" s="3"/>
      <c r="F350" s="6"/>
      <c r="G350" s="3"/>
      <c r="H350" s="3"/>
      <c r="I350" s="3"/>
      <c r="J350" s="6"/>
      <c r="K350" s="3"/>
      <c r="L350" s="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6"/>
      <c r="AA350" s="3"/>
      <c r="AB350" s="6"/>
      <c r="AC350" s="3"/>
      <c r="AD350" s="3"/>
      <c r="AE350" s="3"/>
      <c r="AF350" s="3"/>
      <c r="AG350" s="6"/>
      <c r="AH350" s="3"/>
      <c r="AI350" s="3"/>
      <c r="AJ350" s="3"/>
      <c r="AK350" s="3"/>
      <c r="AL350" s="3"/>
      <c r="AM350" s="7"/>
      <c r="AN350" s="3"/>
      <c r="AO350" s="3"/>
      <c r="AP350" s="3"/>
      <c r="AQ350" s="3"/>
      <c r="AR350" s="6"/>
      <c r="AS350" s="6"/>
      <c r="AT350" s="3"/>
      <c r="AU350" s="3"/>
    </row>
    <row r="351">
      <c r="A351" s="3"/>
      <c r="B351" s="3"/>
      <c r="C351" s="3"/>
      <c r="D351" s="3"/>
      <c r="E351" s="3"/>
      <c r="F351" s="6"/>
      <c r="G351" s="3"/>
      <c r="H351" s="3"/>
      <c r="I351" s="3"/>
      <c r="J351" s="6"/>
      <c r="K351" s="3"/>
      <c r="L351" s="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6"/>
      <c r="AA351" s="3"/>
      <c r="AB351" s="6"/>
      <c r="AC351" s="3"/>
      <c r="AD351" s="3"/>
      <c r="AE351" s="3"/>
      <c r="AF351" s="3"/>
      <c r="AG351" s="6"/>
      <c r="AH351" s="3"/>
      <c r="AI351" s="3"/>
      <c r="AJ351" s="3"/>
      <c r="AK351" s="3"/>
      <c r="AL351" s="3"/>
      <c r="AM351" s="7"/>
      <c r="AN351" s="3"/>
      <c r="AO351" s="3"/>
      <c r="AP351" s="3"/>
      <c r="AQ351" s="3"/>
      <c r="AR351" s="6"/>
      <c r="AS351" s="6"/>
      <c r="AT351" s="3"/>
      <c r="AU351" s="3"/>
    </row>
    <row r="352">
      <c r="A352" s="3"/>
      <c r="B352" s="3"/>
      <c r="C352" s="3"/>
      <c r="D352" s="3"/>
      <c r="E352" s="3"/>
      <c r="F352" s="6"/>
      <c r="G352" s="3"/>
      <c r="H352" s="3"/>
      <c r="I352" s="3"/>
      <c r="J352" s="6"/>
      <c r="K352" s="3"/>
      <c r="L352" s="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6"/>
      <c r="AA352" s="3"/>
      <c r="AB352" s="6"/>
      <c r="AC352" s="3"/>
      <c r="AD352" s="3"/>
      <c r="AE352" s="3"/>
      <c r="AF352" s="3"/>
      <c r="AG352" s="6"/>
      <c r="AH352" s="3"/>
      <c r="AI352" s="3"/>
      <c r="AJ352" s="3"/>
      <c r="AK352" s="3"/>
      <c r="AL352" s="3"/>
      <c r="AM352" s="7"/>
      <c r="AN352" s="3"/>
      <c r="AO352" s="3"/>
      <c r="AP352" s="3"/>
      <c r="AQ352" s="3"/>
      <c r="AR352" s="6"/>
      <c r="AS352" s="6"/>
      <c r="AT352" s="3"/>
      <c r="AU352" s="3"/>
    </row>
    <row r="353">
      <c r="A353" s="3"/>
      <c r="B353" s="3"/>
      <c r="C353" s="3"/>
      <c r="D353" s="3"/>
      <c r="E353" s="3"/>
      <c r="F353" s="6"/>
      <c r="G353" s="3"/>
      <c r="H353" s="3"/>
      <c r="I353" s="3"/>
      <c r="J353" s="6"/>
      <c r="K353" s="3"/>
      <c r="L353" s="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6"/>
      <c r="AA353" s="3"/>
      <c r="AB353" s="6"/>
      <c r="AC353" s="3"/>
      <c r="AD353" s="3"/>
      <c r="AE353" s="3"/>
      <c r="AF353" s="3"/>
      <c r="AG353" s="6"/>
      <c r="AH353" s="3"/>
      <c r="AI353" s="3"/>
      <c r="AJ353" s="3"/>
      <c r="AK353" s="3"/>
      <c r="AL353" s="3"/>
      <c r="AM353" s="7"/>
      <c r="AN353" s="3"/>
      <c r="AO353" s="3"/>
      <c r="AP353" s="3"/>
      <c r="AQ353" s="3"/>
      <c r="AR353" s="6"/>
      <c r="AS353" s="6"/>
      <c r="AT353" s="3"/>
      <c r="AU353" s="3"/>
    </row>
    <row r="354">
      <c r="A354" s="3"/>
      <c r="B354" s="3"/>
      <c r="C354" s="3"/>
      <c r="D354" s="3"/>
      <c r="E354" s="3"/>
      <c r="F354" s="6"/>
      <c r="G354" s="3"/>
      <c r="H354" s="3"/>
      <c r="I354" s="3"/>
      <c r="J354" s="6"/>
      <c r="K354" s="3"/>
      <c r="L354" s="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6"/>
      <c r="AA354" s="3"/>
      <c r="AB354" s="6"/>
      <c r="AC354" s="3"/>
      <c r="AD354" s="3"/>
      <c r="AE354" s="3"/>
      <c r="AF354" s="3"/>
      <c r="AG354" s="6"/>
      <c r="AH354" s="3"/>
      <c r="AI354" s="3"/>
      <c r="AJ354" s="3"/>
      <c r="AK354" s="3"/>
      <c r="AL354" s="3"/>
      <c r="AM354" s="7"/>
      <c r="AN354" s="3"/>
      <c r="AO354" s="3"/>
      <c r="AP354" s="3"/>
      <c r="AQ354" s="3"/>
      <c r="AR354" s="6"/>
      <c r="AS354" s="6"/>
      <c r="AT354" s="3"/>
      <c r="AU354" s="3"/>
    </row>
    <row r="355">
      <c r="A355" s="3"/>
      <c r="B355" s="3"/>
      <c r="C355" s="3"/>
      <c r="D355" s="3"/>
      <c r="E355" s="3"/>
      <c r="F355" s="6"/>
      <c r="G355" s="3"/>
      <c r="H355" s="3"/>
      <c r="I355" s="3"/>
      <c r="J355" s="6"/>
      <c r="K355" s="3"/>
      <c r="L355" s="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6"/>
      <c r="AA355" s="3"/>
      <c r="AB355" s="6"/>
      <c r="AC355" s="3"/>
      <c r="AD355" s="3"/>
      <c r="AE355" s="3"/>
      <c r="AF355" s="3"/>
      <c r="AG355" s="6"/>
      <c r="AH355" s="3"/>
      <c r="AI355" s="3"/>
      <c r="AJ355" s="3"/>
      <c r="AK355" s="3"/>
      <c r="AL355" s="3"/>
      <c r="AM355" s="7"/>
      <c r="AN355" s="3"/>
      <c r="AO355" s="3"/>
      <c r="AP355" s="3"/>
      <c r="AQ355" s="3"/>
      <c r="AR355" s="6"/>
      <c r="AS355" s="6"/>
      <c r="AT355" s="3"/>
      <c r="AU355" s="3"/>
    </row>
    <row r="356">
      <c r="A356" s="3"/>
      <c r="B356" s="3"/>
      <c r="C356" s="3"/>
      <c r="D356" s="3"/>
      <c r="E356" s="3"/>
      <c r="F356" s="6"/>
      <c r="G356" s="3"/>
      <c r="H356" s="3"/>
      <c r="I356" s="3"/>
      <c r="J356" s="6"/>
      <c r="K356" s="3"/>
      <c r="L356" s="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6"/>
      <c r="AA356" s="3"/>
      <c r="AB356" s="6"/>
      <c r="AC356" s="3"/>
      <c r="AD356" s="3"/>
      <c r="AE356" s="3"/>
      <c r="AF356" s="3"/>
      <c r="AG356" s="6"/>
      <c r="AH356" s="3"/>
      <c r="AI356" s="3"/>
      <c r="AJ356" s="3"/>
      <c r="AK356" s="3"/>
      <c r="AL356" s="3"/>
      <c r="AM356" s="7"/>
      <c r="AN356" s="3"/>
      <c r="AO356" s="3"/>
      <c r="AP356" s="3"/>
      <c r="AQ356" s="3"/>
      <c r="AR356" s="6"/>
      <c r="AS356" s="6"/>
      <c r="AT356" s="3"/>
      <c r="AU356" s="3"/>
    </row>
    <row r="357">
      <c r="A357" s="3"/>
      <c r="B357" s="3"/>
      <c r="C357" s="3"/>
      <c r="D357" s="3"/>
      <c r="E357" s="3"/>
      <c r="F357" s="6"/>
      <c r="G357" s="3"/>
      <c r="H357" s="3"/>
      <c r="I357" s="3"/>
      <c r="J357" s="6"/>
      <c r="K357" s="3"/>
      <c r="L357" s="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6"/>
      <c r="AA357" s="3"/>
      <c r="AB357" s="6"/>
      <c r="AC357" s="3"/>
      <c r="AD357" s="3"/>
      <c r="AE357" s="3"/>
      <c r="AF357" s="3"/>
      <c r="AG357" s="6"/>
      <c r="AH357" s="3"/>
      <c r="AI357" s="3"/>
      <c r="AJ357" s="3"/>
      <c r="AK357" s="3"/>
      <c r="AL357" s="3"/>
      <c r="AM357" s="7"/>
      <c r="AN357" s="3"/>
      <c r="AO357" s="3"/>
      <c r="AP357" s="3"/>
      <c r="AQ357" s="3"/>
      <c r="AR357" s="6"/>
      <c r="AS357" s="6"/>
      <c r="AT357" s="3"/>
      <c r="AU357" s="3"/>
    </row>
    <row r="358">
      <c r="A358" s="3"/>
      <c r="B358" s="3"/>
      <c r="C358" s="3"/>
      <c r="D358" s="3"/>
      <c r="E358" s="3"/>
      <c r="F358" s="6"/>
      <c r="G358" s="3"/>
      <c r="H358" s="3"/>
      <c r="I358" s="3"/>
      <c r="J358" s="6"/>
      <c r="K358" s="3"/>
      <c r="L358" s="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6"/>
      <c r="AA358" s="3"/>
      <c r="AB358" s="6"/>
      <c r="AC358" s="3"/>
      <c r="AD358" s="3"/>
      <c r="AE358" s="3"/>
      <c r="AF358" s="3"/>
      <c r="AG358" s="6"/>
      <c r="AH358" s="3"/>
      <c r="AI358" s="3"/>
      <c r="AJ358" s="3"/>
      <c r="AK358" s="3"/>
      <c r="AL358" s="3"/>
      <c r="AM358" s="7"/>
      <c r="AN358" s="3"/>
      <c r="AO358" s="3"/>
      <c r="AP358" s="3"/>
      <c r="AQ358" s="3"/>
      <c r="AR358" s="6"/>
      <c r="AS358" s="6"/>
      <c r="AT358" s="3"/>
      <c r="AU358" s="3"/>
    </row>
    <row r="359">
      <c r="A359" s="3"/>
      <c r="B359" s="3"/>
      <c r="C359" s="3"/>
      <c r="D359" s="3"/>
      <c r="E359" s="3"/>
      <c r="F359" s="6"/>
      <c r="G359" s="3"/>
      <c r="H359" s="3"/>
      <c r="I359" s="3"/>
      <c r="J359" s="6"/>
      <c r="K359" s="3"/>
      <c r="L359" s="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6"/>
      <c r="AA359" s="3"/>
      <c r="AB359" s="6"/>
      <c r="AC359" s="3"/>
      <c r="AD359" s="3"/>
      <c r="AE359" s="3"/>
      <c r="AF359" s="3"/>
      <c r="AG359" s="6"/>
      <c r="AH359" s="3"/>
      <c r="AI359" s="3"/>
      <c r="AJ359" s="3"/>
      <c r="AK359" s="3"/>
      <c r="AL359" s="3"/>
      <c r="AM359" s="7"/>
      <c r="AN359" s="3"/>
      <c r="AO359" s="3"/>
      <c r="AP359" s="3"/>
      <c r="AQ359" s="3"/>
      <c r="AR359" s="6"/>
      <c r="AS359" s="6"/>
      <c r="AT359" s="3"/>
      <c r="AU359" s="3"/>
    </row>
    <row r="360">
      <c r="A360" s="3"/>
      <c r="B360" s="3"/>
      <c r="C360" s="3"/>
      <c r="D360" s="3"/>
      <c r="E360" s="3"/>
      <c r="F360" s="6"/>
      <c r="G360" s="3"/>
      <c r="H360" s="3"/>
      <c r="I360" s="3"/>
      <c r="J360" s="6"/>
      <c r="K360" s="3"/>
      <c r="L360" s="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6"/>
      <c r="AA360" s="3"/>
      <c r="AB360" s="6"/>
      <c r="AC360" s="3"/>
      <c r="AD360" s="3"/>
      <c r="AE360" s="3"/>
      <c r="AF360" s="3"/>
      <c r="AG360" s="6"/>
      <c r="AH360" s="3"/>
      <c r="AI360" s="3"/>
      <c r="AJ360" s="3"/>
      <c r="AK360" s="3"/>
      <c r="AL360" s="3"/>
      <c r="AM360" s="7"/>
      <c r="AN360" s="3"/>
      <c r="AO360" s="3"/>
      <c r="AP360" s="3"/>
      <c r="AQ360" s="3"/>
      <c r="AR360" s="6"/>
      <c r="AS360" s="6"/>
      <c r="AT360" s="3"/>
      <c r="AU360" s="3"/>
    </row>
    <row r="361">
      <c r="A361" s="3"/>
      <c r="B361" s="3"/>
      <c r="C361" s="3"/>
      <c r="D361" s="3"/>
      <c r="E361" s="3"/>
      <c r="F361" s="6"/>
      <c r="G361" s="3"/>
      <c r="H361" s="3"/>
      <c r="I361" s="3"/>
      <c r="J361" s="6"/>
      <c r="K361" s="3"/>
      <c r="L361" s="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6"/>
      <c r="AA361" s="3"/>
      <c r="AB361" s="6"/>
      <c r="AC361" s="3"/>
      <c r="AD361" s="3"/>
      <c r="AE361" s="3"/>
      <c r="AF361" s="3"/>
      <c r="AG361" s="6"/>
      <c r="AH361" s="3"/>
      <c r="AI361" s="3"/>
      <c r="AJ361" s="3"/>
      <c r="AK361" s="3"/>
      <c r="AL361" s="3"/>
      <c r="AM361" s="7"/>
      <c r="AN361" s="3"/>
      <c r="AO361" s="3"/>
      <c r="AP361" s="3"/>
      <c r="AQ361" s="3"/>
      <c r="AR361" s="6"/>
      <c r="AS361" s="6"/>
      <c r="AT361" s="3"/>
      <c r="AU361" s="3"/>
    </row>
    <row r="362">
      <c r="A362" s="3"/>
      <c r="B362" s="3"/>
      <c r="C362" s="3"/>
      <c r="D362" s="3"/>
      <c r="E362" s="3"/>
      <c r="F362" s="6"/>
      <c r="G362" s="3"/>
      <c r="H362" s="3"/>
      <c r="I362" s="3"/>
      <c r="J362" s="6"/>
      <c r="K362" s="3"/>
      <c r="L362" s="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6"/>
      <c r="AA362" s="3"/>
      <c r="AB362" s="6"/>
      <c r="AC362" s="3"/>
      <c r="AD362" s="3"/>
      <c r="AE362" s="3"/>
      <c r="AF362" s="3"/>
      <c r="AG362" s="6"/>
      <c r="AH362" s="3"/>
      <c r="AI362" s="3"/>
      <c r="AJ362" s="3"/>
      <c r="AK362" s="3"/>
      <c r="AL362" s="3"/>
      <c r="AM362" s="7"/>
      <c r="AN362" s="3"/>
      <c r="AO362" s="3"/>
      <c r="AP362" s="3"/>
      <c r="AQ362" s="3"/>
      <c r="AR362" s="6"/>
      <c r="AS362" s="6"/>
      <c r="AT362" s="3"/>
      <c r="AU362" s="3"/>
    </row>
    <row r="363">
      <c r="A363" s="3"/>
      <c r="B363" s="3"/>
      <c r="C363" s="3"/>
      <c r="D363" s="3"/>
      <c r="E363" s="3"/>
      <c r="F363" s="6"/>
      <c r="G363" s="3"/>
      <c r="H363" s="3"/>
      <c r="I363" s="3"/>
      <c r="J363" s="6"/>
      <c r="K363" s="3"/>
      <c r="L363" s="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6"/>
      <c r="AA363" s="3"/>
      <c r="AB363" s="6"/>
      <c r="AC363" s="3"/>
      <c r="AD363" s="3"/>
      <c r="AE363" s="3"/>
      <c r="AF363" s="3"/>
      <c r="AG363" s="6"/>
      <c r="AH363" s="3"/>
      <c r="AI363" s="3"/>
      <c r="AJ363" s="3"/>
      <c r="AK363" s="3"/>
      <c r="AL363" s="3"/>
      <c r="AM363" s="7"/>
      <c r="AN363" s="3"/>
      <c r="AO363" s="3"/>
      <c r="AP363" s="3"/>
      <c r="AQ363" s="3"/>
      <c r="AR363" s="6"/>
      <c r="AS363" s="6"/>
      <c r="AT363" s="3"/>
      <c r="AU363" s="3"/>
    </row>
    <row r="364">
      <c r="A364" s="3"/>
      <c r="B364" s="3"/>
      <c r="C364" s="3"/>
      <c r="D364" s="3"/>
      <c r="E364" s="3"/>
      <c r="F364" s="6"/>
      <c r="G364" s="3"/>
      <c r="H364" s="3"/>
      <c r="I364" s="3"/>
      <c r="J364" s="6"/>
      <c r="K364" s="3"/>
      <c r="L364" s="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6"/>
      <c r="AA364" s="3"/>
      <c r="AB364" s="6"/>
      <c r="AC364" s="3"/>
      <c r="AD364" s="3"/>
      <c r="AE364" s="3"/>
      <c r="AF364" s="3"/>
      <c r="AG364" s="6"/>
      <c r="AH364" s="3"/>
      <c r="AI364" s="3"/>
      <c r="AJ364" s="3"/>
      <c r="AK364" s="3"/>
      <c r="AL364" s="3"/>
      <c r="AM364" s="7"/>
      <c r="AN364" s="3"/>
      <c r="AO364" s="3"/>
      <c r="AP364" s="3"/>
      <c r="AQ364" s="3"/>
      <c r="AR364" s="6"/>
      <c r="AS364" s="6"/>
      <c r="AT364" s="3"/>
      <c r="AU364" s="3"/>
    </row>
    <row r="365">
      <c r="A365" s="3"/>
      <c r="B365" s="3"/>
      <c r="C365" s="3"/>
      <c r="D365" s="3"/>
      <c r="E365" s="3"/>
      <c r="F365" s="6"/>
      <c r="G365" s="3"/>
      <c r="H365" s="3"/>
      <c r="I365" s="3"/>
      <c r="J365" s="6"/>
      <c r="K365" s="3"/>
      <c r="L365" s="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6"/>
      <c r="AA365" s="3"/>
      <c r="AB365" s="6"/>
      <c r="AC365" s="3"/>
      <c r="AD365" s="3"/>
      <c r="AE365" s="3"/>
      <c r="AF365" s="3"/>
      <c r="AG365" s="6"/>
      <c r="AH365" s="3"/>
      <c r="AI365" s="3"/>
      <c r="AJ365" s="3"/>
      <c r="AK365" s="3"/>
      <c r="AL365" s="3"/>
      <c r="AM365" s="7"/>
      <c r="AN365" s="3"/>
      <c r="AO365" s="3"/>
      <c r="AP365" s="3"/>
      <c r="AQ365" s="3"/>
      <c r="AR365" s="6"/>
      <c r="AS365" s="6"/>
      <c r="AT365" s="3"/>
      <c r="AU365" s="3"/>
    </row>
    <row r="366">
      <c r="A366" s="3"/>
      <c r="B366" s="3"/>
      <c r="C366" s="3"/>
      <c r="D366" s="3"/>
      <c r="E366" s="3"/>
      <c r="F366" s="6"/>
      <c r="G366" s="3"/>
      <c r="H366" s="3"/>
      <c r="I366" s="3"/>
      <c r="J366" s="6"/>
      <c r="K366" s="3"/>
      <c r="L366" s="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6"/>
      <c r="AA366" s="3"/>
      <c r="AB366" s="6"/>
      <c r="AC366" s="3"/>
      <c r="AD366" s="3"/>
      <c r="AE366" s="3"/>
      <c r="AF366" s="3"/>
      <c r="AG366" s="6"/>
      <c r="AH366" s="3"/>
      <c r="AI366" s="3"/>
      <c r="AJ366" s="3"/>
      <c r="AK366" s="3"/>
      <c r="AL366" s="3"/>
      <c r="AM366" s="7"/>
      <c r="AN366" s="3"/>
      <c r="AO366" s="3"/>
      <c r="AP366" s="3"/>
      <c r="AQ366" s="3"/>
      <c r="AR366" s="6"/>
      <c r="AS366" s="6"/>
      <c r="AT366" s="3"/>
      <c r="AU366" s="3"/>
    </row>
    <row r="367">
      <c r="A367" s="3"/>
      <c r="B367" s="3"/>
      <c r="C367" s="3"/>
      <c r="D367" s="3"/>
      <c r="E367" s="3"/>
      <c r="F367" s="6"/>
      <c r="G367" s="3"/>
      <c r="H367" s="3"/>
      <c r="I367" s="3"/>
      <c r="J367" s="6"/>
      <c r="K367" s="3"/>
      <c r="L367" s="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6"/>
      <c r="AA367" s="3"/>
      <c r="AB367" s="6"/>
      <c r="AC367" s="3"/>
      <c r="AD367" s="3"/>
      <c r="AE367" s="3"/>
      <c r="AF367" s="3"/>
      <c r="AG367" s="6"/>
      <c r="AH367" s="3"/>
      <c r="AI367" s="3"/>
      <c r="AJ367" s="3"/>
      <c r="AK367" s="3"/>
      <c r="AL367" s="3"/>
      <c r="AM367" s="7"/>
      <c r="AN367" s="3"/>
      <c r="AO367" s="3"/>
      <c r="AP367" s="3"/>
      <c r="AQ367" s="3"/>
      <c r="AR367" s="6"/>
      <c r="AS367" s="6"/>
      <c r="AT367" s="3"/>
      <c r="AU367" s="3"/>
    </row>
    <row r="368">
      <c r="A368" s="3"/>
      <c r="B368" s="3"/>
      <c r="C368" s="3"/>
      <c r="D368" s="3"/>
      <c r="E368" s="3"/>
      <c r="F368" s="6"/>
      <c r="G368" s="3"/>
      <c r="H368" s="3"/>
      <c r="I368" s="3"/>
      <c r="J368" s="6"/>
      <c r="K368" s="3"/>
      <c r="L368" s="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6"/>
      <c r="AA368" s="3"/>
      <c r="AB368" s="6"/>
      <c r="AC368" s="3"/>
      <c r="AD368" s="3"/>
      <c r="AE368" s="3"/>
      <c r="AF368" s="3"/>
      <c r="AG368" s="6"/>
      <c r="AH368" s="3"/>
      <c r="AI368" s="3"/>
      <c r="AJ368" s="3"/>
      <c r="AK368" s="3"/>
      <c r="AL368" s="3"/>
      <c r="AM368" s="7"/>
      <c r="AN368" s="3"/>
      <c r="AO368" s="3"/>
      <c r="AP368" s="3"/>
      <c r="AQ368" s="3"/>
      <c r="AR368" s="6"/>
      <c r="AS368" s="6"/>
      <c r="AT368" s="3"/>
      <c r="AU368" s="3"/>
    </row>
    <row r="369">
      <c r="A369" s="3"/>
      <c r="B369" s="3"/>
      <c r="C369" s="3"/>
      <c r="D369" s="3"/>
      <c r="E369" s="3"/>
      <c r="F369" s="6"/>
      <c r="G369" s="3"/>
      <c r="H369" s="3"/>
      <c r="I369" s="3"/>
      <c r="J369" s="6"/>
      <c r="K369" s="3"/>
      <c r="L369" s="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6"/>
      <c r="AA369" s="3"/>
      <c r="AB369" s="6"/>
      <c r="AC369" s="3"/>
      <c r="AD369" s="3"/>
      <c r="AE369" s="3"/>
      <c r="AF369" s="3"/>
      <c r="AG369" s="6"/>
      <c r="AH369" s="3"/>
      <c r="AI369" s="3"/>
      <c r="AJ369" s="3"/>
      <c r="AK369" s="3"/>
      <c r="AL369" s="3"/>
      <c r="AM369" s="7"/>
      <c r="AN369" s="3"/>
      <c r="AO369" s="3"/>
      <c r="AP369" s="3"/>
      <c r="AQ369" s="3"/>
      <c r="AR369" s="6"/>
      <c r="AS369" s="6"/>
      <c r="AT369" s="3"/>
      <c r="AU369" s="3"/>
    </row>
    <row r="370">
      <c r="A370" s="3"/>
      <c r="B370" s="3"/>
      <c r="C370" s="3"/>
      <c r="D370" s="3"/>
      <c r="E370" s="3"/>
      <c r="F370" s="6"/>
      <c r="G370" s="3"/>
      <c r="H370" s="3"/>
      <c r="I370" s="3"/>
      <c r="J370" s="6"/>
      <c r="K370" s="3"/>
      <c r="L370" s="6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6"/>
      <c r="AA370" s="3"/>
      <c r="AB370" s="6"/>
      <c r="AC370" s="3"/>
      <c r="AD370" s="3"/>
      <c r="AE370" s="3"/>
      <c r="AF370" s="3"/>
      <c r="AG370" s="6"/>
      <c r="AH370" s="3"/>
      <c r="AI370" s="3"/>
      <c r="AJ370" s="3"/>
      <c r="AK370" s="3"/>
      <c r="AL370" s="3"/>
      <c r="AM370" s="7"/>
      <c r="AN370" s="3"/>
      <c r="AO370" s="3"/>
      <c r="AP370" s="3"/>
      <c r="AQ370" s="3"/>
      <c r="AR370" s="6"/>
      <c r="AS370" s="6"/>
      <c r="AT370" s="3"/>
      <c r="AU370" s="3"/>
    </row>
    <row r="371">
      <c r="A371" s="3"/>
      <c r="B371" s="3"/>
      <c r="C371" s="3"/>
      <c r="D371" s="3"/>
      <c r="E371" s="3"/>
      <c r="F371" s="6"/>
      <c r="G371" s="3"/>
      <c r="H371" s="3"/>
      <c r="I371" s="3"/>
      <c r="J371" s="6"/>
      <c r="K371" s="3"/>
      <c r="L371" s="6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6"/>
      <c r="AA371" s="3"/>
      <c r="AB371" s="6"/>
      <c r="AC371" s="3"/>
      <c r="AD371" s="3"/>
      <c r="AE371" s="3"/>
      <c r="AF371" s="3"/>
      <c r="AG371" s="6"/>
      <c r="AH371" s="3"/>
      <c r="AI371" s="3"/>
      <c r="AJ371" s="3"/>
      <c r="AK371" s="3"/>
      <c r="AL371" s="3"/>
      <c r="AM371" s="7"/>
      <c r="AN371" s="3"/>
      <c r="AO371" s="3"/>
      <c r="AP371" s="3"/>
      <c r="AQ371" s="3"/>
      <c r="AR371" s="6"/>
      <c r="AS371" s="6"/>
      <c r="AT371" s="3"/>
      <c r="AU371" s="3"/>
    </row>
    <row r="372">
      <c r="A372" s="3"/>
      <c r="B372" s="3"/>
      <c r="C372" s="3"/>
      <c r="D372" s="3"/>
      <c r="E372" s="3"/>
      <c r="F372" s="6"/>
      <c r="G372" s="3"/>
      <c r="H372" s="3"/>
      <c r="I372" s="3"/>
      <c r="J372" s="6"/>
      <c r="K372" s="3"/>
      <c r="L372" s="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6"/>
      <c r="AA372" s="3"/>
      <c r="AB372" s="6"/>
      <c r="AC372" s="3"/>
      <c r="AD372" s="3"/>
      <c r="AE372" s="3"/>
      <c r="AF372" s="3"/>
      <c r="AG372" s="6"/>
      <c r="AH372" s="3"/>
      <c r="AI372" s="3"/>
      <c r="AJ372" s="3"/>
      <c r="AK372" s="3"/>
      <c r="AL372" s="3"/>
      <c r="AM372" s="7"/>
      <c r="AN372" s="3"/>
      <c r="AO372" s="3"/>
      <c r="AP372" s="3"/>
      <c r="AQ372" s="3"/>
      <c r="AR372" s="6"/>
      <c r="AS372" s="6"/>
      <c r="AT372" s="3"/>
      <c r="AU372" s="3"/>
    </row>
    <row r="373">
      <c r="A373" s="3"/>
      <c r="B373" s="3"/>
      <c r="C373" s="3"/>
      <c r="D373" s="3"/>
      <c r="E373" s="3"/>
      <c r="F373" s="6"/>
      <c r="G373" s="3"/>
      <c r="H373" s="3"/>
      <c r="I373" s="3"/>
      <c r="J373" s="6"/>
      <c r="K373" s="3"/>
      <c r="L373" s="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6"/>
      <c r="AA373" s="3"/>
      <c r="AB373" s="6"/>
      <c r="AC373" s="3"/>
      <c r="AD373" s="3"/>
      <c r="AE373" s="3"/>
      <c r="AF373" s="3"/>
      <c r="AG373" s="6"/>
      <c r="AH373" s="3"/>
      <c r="AI373" s="3"/>
      <c r="AJ373" s="3"/>
      <c r="AK373" s="3"/>
      <c r="AL373" s="3"/>
      <c r="AM373" s="7"/>
      <c r="AN373" s="3"/>
      <c r="AO373" s="3"/>
      <c r="AP373" s="3"/>
      <c r="AQ373" s="3"/>
      <c r="AR373" s="6"/>
      <c r="AS373" s="6"/>
      <c r="AT373" s="3"/>
      <c r="AU373" s="3"/>
    </row>
    <row r="374">
      <c r="A374" s="3"/>
      <c r="B374" s="3"/>
      <c r="C374" s="3"/>
      <c r="D374" s="3"/>
      <c r="E374" s="3"/>
      <c r="F374" s="6"/>
      <c r="G374" s="3"/>
      <c r="H374" s="3"/>
      <c r="I374" s="3"/>
      <c r="J374" s="6"/>
      <c r="K374" s="3"/>
      <c r="L374" s="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6"/>
      <c r="AA374" s="3"/>
      <c r="AB374" s="6"/>
      <c r="AC374" s="3"/>
      <c r="AD374" s="3"/>
      <c r="AE374" s="3"/>
      <c r="AF374" s="3"/>
      <c r="AG374" s="6"/>
      <c r="AH374" s="3"/>
      <c r="AI374" s="3"/>
      <c r="AJ374" s="3"/>
      <c r="AK374" s="3"/>
      <c r="AL374" s="3"/>
      <c r="AM374" s="7"/>
      <c r="AN374" s="3"/>
      <c r="AO374" s="3"/>
      <c r="AP374" s="3"/>
      <c r="AQ374" s="3"/>
      <c r="AR374" s="6"/>
      <c r="AS374" s="6"/>
      <c r="AT374" s="3"/>
      <c r="AU374" s="3"/>
    </row>
    <row r="375">
      <c r="A375" s="3"/>
      <c r="B375" s="3"/>
      <c r="C375" s="3"/>
      <c r="D375" s="3"/>
      <c r="E375" s="3"/>
      <c r="F375" s="6"/>
      <c r="G375" s="3"/>
      <c r="H375" s="3"/>
      <c r="I375" s="3"/>
      <c r="J375" s="6"/>
      <c r="K375" s="3"/>
      <c r="L375" s="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6"/>
      <c r="AA375" s="3"/>
      <c r="AB375" s="6"/>
      <c r="AC375" s="3"/>
      <c r="AD375" s="3"/>
      <c r="AE375" s="3"/>
      <c r="AF375" s="3"/>
      <c r="AG375" s="6"/>
      <c r="AH375" s="3"/>
      <c r="AI375" s="3"/>
      <c r="AJ375" s="3"/>
      <c r="AK375" s="3"/>
      <c r="AL375" s="3"/>
      <c r="AM375" s="7"/>
      <c r="AN375" s="3"/>
      <c r="AO375" s="3"/>
      <c r="AP375" s="3"/>
      <c r="AQ375" s="3"/>
      <c r="AR375" s="6"/>
      <c r="AS375" s="6"/>
      <c r="AT375" s="3"/>
      <c r="AU375" s="3"/>
    </row>
    <row r="376">
      <c r="A376" s="3"/>
      <c r="B376" s="3"/>
      <c r="C376" s="3"/>
      <c r="D376" s="3"/>
      <c r="E376" s="3"/>
      <c r="F376" s="6"/>
      <c r="G376" s="3"/>
      <c r="H376" s="3"/>
      <c r="I376" s="3"/>
      <c r="J376" s="6"/>
      <c r="K376" s="3"/>
      <c r="L376" s="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6"/>
      <c r="AA376" s="3"/>
      <c r="AB376" s="6"/>
      <c r="AC376" s="3"/>
      <c r="AD376" s="3"/>
      <c r="AE376" s="3"/>
      <c r="AF376" s="3"/>
      <c r="AG376" s="6"/>
      <c r="AH376" s="3"/>
      <c r="AI376" s="3"/>
      <c r="AJ376" s="3"/>
      <c r="AK376" s="3"/>
      <c r="AL376" s="3"/>
      <c r="AM376" s="7"/>
      <c r="AN376" s="3"/>
      <c r="AO376" s="3"/>
      <c r="AP376" s="3"/>
      <c r="AQ376" s="3"/>
      <c r="AR376" s="6"/>
      <c r="AS376" s="6"/>
      <c r="AT376" s="3"/>
      <c r="AU376" s="3"/>
    </row>
    <row r="377">
      <c r="A377" s="3"/>
      <c r="B377" s="3"/>
      <c r="C377" s="3"/>
      <c r="D377" s="3"/>
      <c r="E377" s="3"/>
      <c r="F377" s="6"/>
      <c r="G377" s="3"/>
      <c r="H377" s="3"/>
      <c r="I377" s="3"/>
      <c r="J377" s="6"/>
      <c r="K377" s="3"/>
      <c r="L377" s="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6"/>
      <c r="AA377" s="3"/>
      <c r="AB377" s="6"/>
      <c r="AC377" s="3"/>
      <c r="AD377" s="3"/>
      <c r="AE377" s="3"/>
      <c r="AF377" s="3"/>
      <c r="AG377" s="6"/>
      <c r="AH377" s="3"/>
      <c r="AI377" s="3"/>
      <c r="AJ377" s="3"/>
      <c r="AK377" s="3"/>
      <c r="AL377" s="3"/>
      <c r="AM377" s="7"/>
      <c r="AN377" s="3"/>
      <c r="AO377" s="3"/>
      <c r="AP377" s="3"/>
      <c r="AQ377" s="3"/>
      <c r="AR377" s="6"/>
      <c r="AS377" s="6"/>
      <c r="AT377" s="3"/>
      <c r="AU377" s="3"/>
    </row>
    <row r="378">
      <c r="A378" s="3"/>
      <c r="B378" s="3"/>
      <c r="C378" s="3"/>
      <c r="D378" s="3"/>
      <c r="E378" s="3"/>
      <c r="F378" s="6"/>
      <c r="G378" s="3"/>
      <c r="H378" s="3"/>
      <c r="I378" s="3"/>
      <c r="J378" s="6"/>
      <c r="K378" s="3"/>
      <c r="L378" s="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6"/>
      <c r="AA378" s="3"/>
      <c r="AB378" s="6"/>
      <c r="AC378" s="3"/>
      <c r="AD378" s="3"/>
      <c r="AE378" s="3"/>
      <c r="AF378" s="3"/>
      <c r="AG378" s="6"/>
      <c r="AH378" s="3"/>
      <c r="AI378" s="3"/>
      <c r="AJ378" s="3"/>
      <c r="AK378" s="3"/>
      <c r="AL378" s="3"/>
      <c r="AM378" s="7"/>
      <c r="AN378" s="3"/>
      <c r="AO378" s="3"/>
      <c r="AP378" s="3"/>
      <c r="AQ378" s="3"/>
      <c r="AR378" s="6"/>
      <c r="AS378" s="6"/>
      <c r="AT378" s="3"/>
      <c r="AU378" s="3"/>
    </row>
    <row r="379">
      <c r="A379" s="3"/>
      <c r="B379" s="3"/>
      <c r="C379" s="3"/>
      <c r="D379" s="3"/>
      <c r="E379" s="3"/>
      <c r="F379" s="6"/>
      <c r="G379" s="3"/>
      <c r="H379" s="3"/>
      <c r="I379" s="3"/>
      <c r="J379" s="6"/>
      <c r="K379" s="3"/>
      <c r="L379" s="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6"/>
      <c r="AA379" s="3"/>
      <c r="AB379" s="6"/>
      <c r="AC379" s="3"/>
      <c r="AD379" s="3"/>
      <c r="AE379" s="3"/>
      <c r="AF379" s="3"/>
      <c r="AG379" s="6"/>
      <c r="AH379" s="3"/>
      <c r="AI379" s="3"/>
      <c r="AJ379" s="3"/>
      <c r="AK379" s="3"/>
      <c r="AL379" s="3"/>
      <c r="AM379" s="7"/>
      <c r="AN379" s="3"/>
      <c r="AO379" s="3"/>
      <c r="AP379" s="3"/>
      <c r="AQ379" s="3"/>
      <c r="AR379" s="6"/>
      <c r="AS379" s="6"/>
      <c r="AT379" s="3"/>
      <c r="AU379" s="3"/>
    </row>
    <row r="380">
      <c r="A380" s="3"/>
      <c r="B380" s="3"/>
      <c r="C380" s="3"/>
      <c r="D380" s="3"/>
      <c r="E380" s="3"/>
      <c r="F380" s="6"/>
      <c r="G380" s="3"/>
      <c r="H380" s="3"/>
      <c r="I380" s="3"/>
      <c r="J380" s="6"/>
      <c r="K380" s="3"/>
      <c r="L380" s="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6"/>
      <c r="AA380" s="3"/>
      <c r="AB380" s="6"/>
      <c r="AC380" s="3"/>
      <c r="AD380" s="3"/>
      <c r="AE380" s="3"/>
      <c r="AF380" s="3"/>
      <c r="AG380" s="6"/>
      <c r="AH380" s="3"/>
      <c r="AI380" s="3"/>
      <c r="AJ380" s="3"/>
      <c r="AK380" s="3"/>
      <c r="AL380" s="3"/>
      <c r="AM380" s="7"/>
      <c r="AN380" s="3"/>
      <c r="AO380" s="3"/>
      <c r="AP380" s="3"/>
      <c r="AQ380" s="3"/>
      <c r="AR380" s="6"/>
      <c r="AS380" s="6"/>
      <c r="AT380" s="3"/>
      <c r="AU380" s="3"/>
    </row>
    <row r="381">
      <c r="A381" s="3"/>
      <c r="B381" s="3"/>
      <c r="C381" s="3"/>
      <c r="D381" s="3"/>
      <c r="E381" s="3"/>
      <c r="F381" s="6"/>
      <c r="G381" s="3"/>
      <c r="H381" s="3"/>
      <c r="I381" s="3"/>
      <c r="J381" s="6"/>
      <c r="K381" s="3"/>
      <c r="L381" s="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6"/>
      <c r="AA381" s="3"/>
      <c r="AB381" s="6"/>
      <c r="AC381" s="3"/>
      <c r="AD381" s="3"/>
      <c r="AE381" s="3"/>
      <c r="AF381" s="3"/>
      <c r="AG381" s="6"/>
      <c r="AH381" s="3"/>
      <c r="AI381" s="3"/>
      <c r="AJ381" s="3"/>
      <c r="AK381" s="3"/>
      <c r="AL381" s="3"/>
      <c r="AM381" s="7"/>
      <c r="AN381" s="3"/>
      <c r="AO381" s="3"/>
      <c r="AP381" s="3"/>
      <c r="AQ381" s="3"/>
      <c r="AR381" s="6"/>
      <c r="AS381" s="6"/>
      <c r="AT381" s="3"/>
      <c r="AU381" s="3"/>
    </row>
    <row r="382">
      <c r="A382" s="3"/>
      <c r="B382" s="3"/>
      <c r="C382" s="3"/>
      <c r="D382" s="3"/>
      <c r="E382" s="3"/>
      <c r="F382" s="6"/>
      <c r="G382" s="3"/>
      <c r="H382" s="3"/>
      <c r="I382" s="3"/>
      <c r="J382" s="6"/>
      <c r="K382" s="3"/>
      <c r="L382" s="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6"/>
      <c r="AA382" s="3"/>
      <c r="AB382" s="6"/>
      <c r="AC382" s="3"/>
      <c r="AD382" s="3"/>
      <c r="AE382" s="3"/>
      <c r="AF382" s="3"/>
      <c r="AG382" s="6"/>
      <c r="AH382" s="3"/>
      <c r="AI382" s="3"/>
      <c r="AJ382" s="3"/>
      <c r="AK382" s="3"/>
      <c r="AL382" s="3"/>
      <c r="AM382" s="7"/>
      <c r="AN382" s="3"/>
      <c r="AO382" s="3"/>
      <c r="AP382" s="3"/>
      <c r="AQ382" s="3"/>
      <c r="AR382" s="6"/>
      <c r="AS382" s="6"/>
      <c r="AT382" s="3"/>
      <c r="AU382" s="3"/>
    </row>
    <row r="383">
      <c r="A383" s="3"/>
      <c r="B383" s="3"/>
      <c r="C383" s="3"/>
      <c r="D383" s="3"/>
      <c r="E383" s="3"/>
      <c r="F383" s="6"/>
      <c r="G383" s="3"/>
      <c r="H383" s="3"/>
      <c r="I383" s="3"/>
      <c r="J383" s="6"/>
      <c r="K383" s="3"/>
      <c r="L383" s="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6"/>
      <c r="AA383" s="3"/>
      <c r="AB383" s="6"/>
      <c r="AC383" s="3"/>
      <c r="AD383" s="3"/>
      <c r="AE383" s="3"/>
      <c r="AF383" s="3"/>
      <c r="AG383" s="6"/>
      <c r="AH383" s="3"/>
      <c r="AI383" s="3"/>
      <c r="AJ383" s="3"/>
      <c r="AK383" s="3"/>
      <c r="AL383" s="3"/>
      <c r="AM383" s="7"/>
      <c r="AN383" s="3"/>
      <c r="AO383" s="3"/>
      <c r="AP383" s="3"/>
      <c r="AQ383" s="3"/>
      <c r="AR383" s="6"/>
      <c r="AS383" s="6"/>
      <c r="AT383" s="3"/>
      <c r="AU383" s="3"/>
    </row>
    <row r="384">
      <c r="A384" s="3"/>
      <c r="B384" s="3"/>
      <c r="C384" s="3"/>
      <c r="D384" s="3"/>
      <c r="E384" s="3"/>
      <c r="F384" s="6"/>
      <c r="G384" s="3"/>
      <c r="H384" s="3"/>
      <c r="I384" s="3"/>
      <c r="J384" s="6"/>
      <c r="K384" s="3"/>
      <c r="L384" s="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6"/>
      <c r="AA384" s="3"/>
      <c r="AB384" s="6"/>
      <c r="AC384" s="3"/>
      <c r="AD384" s="3"/>
      <c r="AE384" s="3"/>
      <c r="AF384" s="3"/>
      <c r="AG384" s="6"/>
      <c r="AH384" s="3"/>
      <c r="AI384" s="3"/>
      <c r="AJ384" s="3"/>
      <c r="AK384" s="3"/>
      <c r="AL384" s="3"/>
      <c r="AM384" s="7"/>
      <c r="AN384" s="3"/>
      <c r="AO384" s="3"/>
      <c r="AP384" s="3"/>
      <c r="AQ384" s="3"/>
      <c r="AR384" s="6"/>
      <c r="AS384" s="6"/>
      <c r="AT384" s="3"/>
      <c r="AU384" s="3"/>
    </row>
    <row r="385">
      <c r="A385" s="3"/>
      <c r="B385" s="3"/>
      <c r="C385" s="3"/>
      <c r="D385" s="3"/>
      <c r="E385" s="3"/>
      <c r="F385" s="6"/>
      <c r="G385" s="3"/>
      <c r="H385" s="3"/>
      <c r="I385" s="3"/>
      <c r="J385" s="6"/>
      <c r="K385" s="3"/>
      <c r="L385" s="6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6"/>
      <c r="AA385" s="3"/>
      <c r="AB385" s="6"/>
      <c r="AC385" s="3"/>
      <c r="AD385" s="3"/>
      <c r="AE385" s="3"/>
      <c r="AF385" s="3"/>
      <c r="AG385" s="6"/>
      <c r="AH385" s="3"/>
      <c r="AI385" s="3"/>
      <c r="AJ385" s="3"/>
      <c r="AK385" s="3"/>
      <c r="AL385" s="3"/>
      <c r="AM385" s="7"/>
      <c r="AN385" s="3"/>
      <c r="AO385" s="3"/>
      <c r="AP385" s="3"/>
      <c r="AQ385" s="3"/>
      <c r="AR385" s="6"/>
      <c r="AS385" s="6"/>
      <c r="AT385" s="3"/>
      <c r="AU385" s="3"/>
    </row>
    <row r="386">
      <c r="A386" s="3"/>
      <c r="B386" s="3"/>
      <c r="C386" s="3"/>
      <c r="D386" s="3"/>
      <c r="E386" s="3"/>
      <c r="F386" s="6"/>
      <c r="G386" s="3"/>
      <c r="H386" s="3"/>
      <c r="I386" s="3"/>
      <c r="J386" s="6"/>
      <c r="K386" s="3"/>
      <c r="L386" s="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6"/>
      <c r="AA386" s="3"/>
      <c r="AB386" s="6"/>
      <c r="AC386" s="3"/>
      <c r="AD386" s="3"/>
      <c r="AE386" s="3"/>
      <c r="AF386" s="3"/>
      <c r="AG386" s="6"/>
      <c r="AH386" s="3"/>
      <c r="AI386" s="3"/>
      <c r="AJ386" s="3"/>
      <c r="AK386" s="3"/>
      <c r="AL386" s="3"/>
      <c r="AM386" s="7"/>
      <c r="AN386" s="3"/>
      <c r="AO386" s="3"/>
      <c r="AP386" s="3"/>
      <c r="AQ386" s="3"/>
      <c r="AR386" s="6"/>
      <c r="AS386" s="6"/>
      <c r="AT386" s="3"/>
      <c r="AU386" s="3"/>
    </row>
    <row r="387">
      <c r="A387" s="3"/>
      <c r="B387" s="3"/>
      <c r="C387" s="3"/>
      <c r="D387" s="3"/>
      <c r="E387" s="3"/>
      <c r="F387" s="6"/>
      <c r="G387" s="3"/>
      <c r="H387" s="3"/>
      <c r="I387" s="3"/>
      <c r="J387" s="6"/>
      <c r="K387" s="3"/>
      <c r="L387" s="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6"/>
      <c r="AA387" s="3"/>
      <c r="AB387" s="6"/>
      <c r="AC387" s="3"/>
      <c r="AD387" s="3"/>
      <c r="AE387" s="3"/>
      <c r="AF387" s="3"/>
      <c r="AG387" s="6"/>
      <c r="AH387" s="3"/>
      <c r="AI387" s="3"/>
      <c r="AJ387" s="3"/>
      <c r="AK387" s="3"/>
      <c r="AL387" s="3"/>
      <c r="AM387" s="7"/>
      <c r="AN387" s="3"/>
      <c r="AO387" s="3"/>
      <c r="AP387" s="3"/>
      <c r="AQ387" s="3"/>
      <c r="AR387" s="6"/>
      <c r="AS387" s="6"/>
      <c r="AT387" s="3"/>
      <c r="AU387" s="3"/>
    </row>
    <row r="388">
      <c r="A388" s="3"/>
      <c r="B388" s="3"/>
      <c r="C388" s="3"/>
      <c r="D388" s="3"/>
      <c r="E388" s="3"/>
      <c r="F388" s="6"/>
      <c r="G388" s="3"/>
      <c r="H388" s="3"/>
      <c r="I388" s="3"/>
      <c r="J388" s="6"/>
      <c r="K388" s="3"/>
      <c r="L388" s="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6"/>
      <c r="AA388" s="3"/>
      <c r="AB388" s="6"/>
      <c r="AC388" s="3"/>
      <c r="AD388" s="3"/>
      <c r="AE388" s="3"/>
      <c r="AF388" s="3"/>
      <c r="AG388" s="6"/>
      <c r="AH388" s="3"/>
      <c r="AI388" s="3"/>
      <c r="AJ388" s="3"/>
      <c r="AK388" s="3"/>
      <c r="AL388" s="3"/>
      <c r="AM388" s="7"/>
      <c r="AN388" s="3"/>
      <c r="AO388" s="3"/>
      <c r="AP388" s="3"/>
      <c r="AQ388" s="3"/>
      <c r="AR388" s="6"/>
      <c r="AS388" s="6"/>
      <c r="AT388" s="3"/>
      <c r="AU388" s="3"/>
    </row>
    <row r="389">
      <c r="A389" s="3"/>
      <c r="B389" s="3"/>
      <c r="C389" s="3"/>
      <c r="D389" s="3"/>
      <c r="E389" s="3"/>
      <c r="F389" s="6"/>
      <c r="G389" s="3"/>
      <c r="H389" s="3"/>
      <c r="I389" s="3"/>
      <c r="J389" s="6"/>
      <c r="K389" s="3"/>
      <c r="L389" s="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6"/>
      <c r="AA389" s="3"/>
      <c r="AB389" s="6"/>
      <c r="AC389" s="3"/>
      <c r="AD389" s="3"/>
      <c r="AE389" s="3"/>
      <c r="AF389" s="3"/>
      <c r="AG389" s="6"/>
      <c r="AH389" s="3"/>
      <c r="AI389" s="3"/>
      <c r="AJ389" s="3"/>
      <c r="AK389" s="3"/>
      <c r="AL389" s="3"/>
      <c r="AM389" s="7"/>
      <c r="AN389" s="3"/>
      <c r="AO389" s="3"/>
      <c r="AP389" s="3"/>
      <c r="AQ389" s="3"/>
      <c r="AR389" s="6"/>
      <c r="AS389" s="6"/>
      <c r="AT389" s="3"/>
      <c r="AU389" s="3"/>
    </row>
    <row r="390">
      <c r="A390" s="3"/>
      <c r="B390" s="3"/>
      <c r="C390" s="3"/>
      <c r="D390" s="3"/>
      <c r="E390" s="3"/>
      <c r="F390" s="6"/>
      <c r="G390" s="3"/>
      <c r="H390" s="3"/>
      <c r="I390" s="3"/>
      <c r="J390" s="6"/>
      <c r="K390" s="3"/>
      <c r="L390" s="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6"/>
      <c r="AA390" s="3"/>
      <c r="AB390" s="6"/>
      <c r="AC390" s="3"/>
      <c r="AD390" s="3"/>
      <c r="AE390" s="3"/>
      <c r="AF390" s="3"/>
      <c r="AG390" s="6"/>
      <c r="AH390" s="3"/>
      <c r="AI390" s="3"/>
      <c r="AJ390" s="3"/>
      <c r="AK390" s="3"/>
      <c r="AL390" s="3"/>
      <c r="AM390" s="7"/>
      <c r="AN390" s="3"/>
      <c r="AO390" s="3"/>
      <c r="AP390" s="3"/>
      <c r="AQ390" s="3"/>
      <c r="AR390" s="6"/>
      <c r="AS390" s="6"/>
      <c r="AT390" s="3"/>
      <c r="AU390" s="3"/>
    </row>
    <row r="391">
      <c r="A391" s="3"/>
      <c r="B391" s="3"/>
      <c r="C391" s="3"/>
      <c r="D391" s="3"/>
      <c r="E391" s="3"/>
      <c r="F391" s="6"/>
      <c r="G391" s="3"/>
      <c r="H391" s="3"/>
      <c r="I391" s="3"/>
      <c r="J391" s="6"/>
      <c r="K391" s="3"/>
      <c r="L391" s="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6"/>
      <c r="AA391" s="3"/>
      <c r="AB391" s="6"/>
      <c r="AC391" s="3"/>
      <c r="AD391" s="3"/>
      <c r="AE391" s="3"/>
      <c r="AF391" s="3"/>
      <c r="AG391" s="6"/>
      <c r="AH391" s="3"/>
      <c r="AI391" s="3"/>
      <c r="AJ391" s="3"/>
      <c r="AK391" s="3"/>
      <c r="AL391" s="3"/>
      <c r="AM391" s="7"/>
      <c r="AN391" s="3"/>
      <c r="AO391" s="3"/>
      <c r="AP391" s="3"/>
      <c r="AQ391" s="3"/>
      <c r="AR391" s="6"/>
      <c r="AS391" s="6"/>
      <c r="AT391" s="3"/>
      <c r="AU391" s="3"/>
    </row>
    <row r="392">
      <c r="A392" s="3"/>
      <c r="B392" s="3"/>
      <c r="C392" s="3"/>
      <c r="D392" s="3"/>
      <c r="E392" s="3"/>
      <c r="F392" s="6"/>
      <c r="G392" s="3"/>
      <c r="H392" s="3"/>
      <c r="I392" s="3"/>
      <c r="J392" s="6"/>
      <c r="K392" s="3"/>
      <c r="L392" s="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6"/>
      <c r="AA392" s="3"/>
      <c r="AB392" s="6"/>
      <c r="AC392" s="3"/>
      <c r="AD392" s="3"/>
      <c r="AE392" s="3"/>
      <c r="AF392" s="3"/>
      <c r="AG392" s="6"/>
      <c r="AH392" s="3"/>
      <c r="AI392" s="3"/>
      <c r="AJ392" s="3"/>
      <c r="AK392" s="3"/>
      <c r="AL392" s="3"/>
      <c r="AM392" s="7"/>
      <c r="AN392" s="3"/>
      <c r="AO392" s="3"/>
      <c r="AP392" s="3"/>
      <c r="AQ392" s="3"/>
      <c r="AR392" s="6"/>
      <c r="AS392" s="6"/>
      <c r="AT392" s="3"/>
      <c r="AU392" s="3"/>
    </row>
    <row r="393">
      <c r="A393" s="3"/>
      <c r="B393" s="3"/>
      <c r="C393" s="3"/>
      <c r="D393" s="3"/>
      <c r="E393" s="3"/>
      <c r="F393" s="6"/>
      <c r="G393" s="3"/>
      <c r="H393" s="3"/>
      <c r="I393" s="3"/>
      <c r="J393" s="6"/>
      <c r="K393" s="3"/>
      <c r="L393" s="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6"/>
      <c r="AA393" s="3"/>
      <c r="AB393" s="6"/>
      <c r="AC393" s="3"/>
      <c r="AD393" s="3"/>
      <c r="AE393" s="3"/>
      <c r="AF393" s="3"/>
      <c r="AG393" s="6"/>
      <c r="AH393" s="3"/>
      <c r="AI393" s="3"/>
      <c r="AJ393" s="3"/>
      <c r="AK393" s="3"/>
      <c r="AL393" s="3"/>
      <c r="AM393" s="7"/>
      <c r="AN393" s="3"/>
      <c r="AO393" s="3"/>
      <c r="AP393" s="3"/>
      <c r="AQ393" s="3"/>
      <c r="AR393" s="6"/>
      <c r="AS393" s="6"/>
      <c r="AT393" s="3"/>
      <c r="AU393" s="3"/>
    </row>
    <row r="394">
      <c r="A394" s="3"/>
      <c r="B394" s="3"/>
      <c r="C394" s="3"/>
      <c r="D394" s="3"/>
      <c r="E394" s="3"/>
      <c r="F394" s="6"/>
      <c r="G394" s="3"/>
      <c r="H394" s="3"/>
      <c r="I394" s="3"/>
      <c r="J394" s="6"/>
      <c r="K394" s="3"/>
      <c r="L394" s="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6"/>
      <c r="AA394" s="3"/>
      <c r="AB394" s="6"/>
      <c r="AC394" s="3"/>
      <c r="AD394" s="3"/>
      <c r="AE394" s="3"/>
      <c r="AF394" s="3"/>
      <c r="AG394" s="6"/>
      <c r="AH394" s="3"/>
      <c r="AI394" s="3"/>
      <c r="AJ394" s="3"/>
      <c r="AK394" s="3"/>
      <c r="AL394" s="3"/>
      <c r="AM394" s="7"/>
      <c r="AN394" s="3"/>
      <c r="AO394" s="3"/>
      <c r="AP394" s="3"/>
      <c r="AQ394" s="3"/>
      <c r="AR394" s="6"/>
      <c r="AS394" s="6"/>
      <c r="AT394" s="3"/>
      <c r="AU394" s="3"/>
    </row>
    <row r="395">
      <c r="A395" s="3"/>
      <c r="B395" s="3"/>
      <c r="C395" s="3"/>
      <c r="D395" s="3"/>
      <c r="E395" s="3"/>
      <c r="F395" s="6"/>
      <c r="G395" s="3"/>
      <c r="H395" s="3"/>
      <c r="I395" s="3"/>
      <c r="J395" s="6"/>
      <c r="K395" s="3"/>
      <c r="L395" s="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6"/>
      <c r="AA395" s="3"/>
      <c r="AB395" s="6"/>
      <c r="AC395" s="3"/>
      <c r="AD395" s="3"/>
      <c r="AE395" s="3"/>
      <c r="AF395" s="3"/>
      <c r="AG395" s="6"/>
      <c r="AH395" s="3"/>
      <c r="AI395" s="3"/>
      <c r="AJ395" s="3"/>
      <c r="AK395" s="3"/>
      <c r="AL395" s="3"/>
      <c r="AM395" s="7"/>
      <c r="AN395" s="3"/>
      <c r="AO395" s="3"/>
      <c r="AP395" s="3"/>
      <c r="AQ395" s="3"/>
      <c r="AR395" s="6"/>
      <c r="AS395" s="6"/>
      <c r="AT395" s="3"/>
      <c r="AU395" s="3"/>
    </row>
    <row r="396">
      <c r="A396" s="3"/>
      <c r="B396" s="3"/>
      <c r="C396" s="3"/>
      <c r="D396" s="3"/>
      <c r="E396" s="3"/>
      <c r="F396" s="6"/>
      <c r="G396" s="3"/>
      <c r="H396" s="3"/>
      <c r="I396" s="3"/>
      <c r="J396" s="6"/>
      <c r="K396" s="3"/>
      <c r="L396" s="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6"/>
      <c r="AA396" s="3"/>
      <c r="AB396" s="6"/>
      <c r="AC396" s="3"/>
      <c r="AD396" s="3"/>
      <c r="AE396" s="3"/>
      <c r="AF396" s="3"/>
      <c r="AG396" s="6"/>
      <c r="AH396" s="3"/>
      <c r="AI396" s="3"/>
      <c r="AJ396" s="3"/>
      <c r="AK396" s="3"/>
      <c r="AL396" s="3"/>
      <c r="AM396" s="7"/>
      <c r="AN396" s="3"/>
      <c r="AO396" s="3"/>
      <c r="AP396" s="3"/>
      <c r="AQ396" s="3"/>
      <c r="AR396" s="6"/>
      <c r="AS396" s="6"/>
      <c r="AT396" s="3"/>
      <c r="AU396" s="3"/>
    </row>
    <row r="397">
      <c r="A397" s="3"/>
      <c r="B397" s="3"/>
      <c r="C397" s="3"/>
      <c r="D397" s="3"/>
      <c r="E397" s="3"/>
      <c r="F397" s="6"/>
      <c r="G397" s="3"/>
      <c r="H397" s="3"/>
      <c r="I397" s="3"/>
      <c r="J397" s="6"/>
      <c r="K397" s="3"/>
      <c r="L397" s="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6"/>
      <c r="AA397" s="3"/>
      <c r="AB397" s="6"/>
      <c r="AC397" s="3"/>
      <c r="AD397" s="3"/>
      <c r="AE397" s="3"/>
      <c r="AF397" s="3"/>
      <c r="AG397" s="6"/>
      <c r="AH397" s="3"/>
      <c r="AI397" s="3"/>
      <c r="AJ397" s="3"/>
      <c r="AK397" s="3"/>
      <c r="AL397" s="3"/>
      <c r="AM397" s="7"/>
      <c r="AN397" s="3"/>
      <c r="AO397" s="3"/>
      <c r="AP397" s="3"/>
      <c r="AQ397" s="3"/>
      <c r="AR397" s="6"/>
      <c r="AS397" s="6"/>
      <c r="AT397" s="3"/>
      <c r="AU397" s="3"/>
    </row>
    <row r="398">
      <c r="A398" s="3"/>
      <c r="B398" s="3"/>
      <c r="C398" s="3"/>
      <c r="D398" s="3"/>
      <c r="E398" s="3"/>
      <c r="F398" s="6"/>
      <c r="G398" s="3"/>
      <c r="H398" s="3"/>
      <c r="I398" s="3"/>
      <c r="J398" s="6"/>
      <c r="K398" s="3"/>
      <c r="L398" s="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6"/>
      <c r="AA398" s="3"/>
      <c r="AB398" s="6"/>
      <c r="AC398" s="3"/>
      <c r="AD398" s="3"/>
      <c r="AE398" s="3"/>
      <c r="AF398" s="3"/>
      <c r="AG398" s="6"/>
      <c r="AH398" s="3"/>
      <c r="AI398" s="3"/>
      <c r="AJ398" s="3"/>
      <c r="AK398" s="3"/>
      <c r="AL398" s="3"/>
      <c r="AM398" s="7"/>
      <c r="AN398" s="3"/>
      <c r="AO398" s="3"/>
      <c r="AP398" s="3"/>
      <c r="AQ398" s="3"/>
      <c r="AR398" s="6"/>
      <c r="AS398" s="6"/>
      <c r="AT398" s="3"/>
      <c r="AU398" s="3"/>
    </row>
    <row r="399">
      <c r="A399" s="3"/>
      <c r="B399" s="3"/>
      <c r="C399" s="3"/>
      <c r="D399" s="3"/>
      <c r="E399" s="3"/>
      <c r="F399" s="6"/>
      <c r="G399" s="3"/>
      <c r="H399" s="3"/>
      <c r="I399" s="3"/>
      <c r="J399" s="6"/>
      <c r="K399" s="3"/>
      <c r="L399" s="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6"/>
      <c r="AA399" s="3"/>
      <c r="AB399" s="6"/>
      <c r="AC399" s="3"/>
      <c r="AD399" s="3"/>
      <c r="AE399" s="3"/>
      <c r="AF399" s="3"/>
      <c r="AG399" s="6"/>
      <c r="AH399" s="3"/>
      <c r="AI399" s="3"/>
      <c r="AJ399" s="3"/>
      <c r="AK399" s="3"/>
      <c r="AL399" s="3"/>
      <c r="AM399" s="7"/>
      <c r="AN399" s="3"/>
      <c r="AO399" s="3"/>
      <c r="AP399" s="3"/>
      <c r="AQ399" s="3"/>
      <c r="AR399" s="6"/>
      <c r="AS399" s="6"/>
      <c r="AT399" s="3"/>
      <c r="AU399" s="3"/>
    </row>
    <row r="400">
      <c r="A400" s="3"/>
      <c r="B400" s="3"/>
      <c r="C400" s="3"/>
      <c r="D400" s="3"/>
      <c r="E400" s="3"/>
      <c r="F400" s="6"/>
      <c r="G400" s="3"/>
      <c r="H400" s="3"/>
      <c r="I400" s="3"/>
      <c r="J400" s="6"/>
      <c r="K400" s="3"/>
      <c r="L400" s="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6"/>
      <c r="AA400" s="3"/>
      <c r="AB400" s="6"/>
      <c r="AC400" s="3"/>
      <c r="AD400" s="3"/>
      <c r="AE400" s="3"/>
      <c r="AF400" s="3"/>
      <c r="AG400" s="6"/>
      <c r="AH400" s="3"/>
      <c r="AI400" s="3"/>
      <c r="AJ400" s="3"/>
      <c r="AK400" s="3"/>
      <c r="AL400" s="3"/>
      <c r="AM400" s="7"/>
      <c r="AN400" s="3"/>
      <c r="AO400" s="3"/>
      <c r="AP400" s="3"/>
      <c r="AQ400" s="3"/>
      <c r="AR400" s="6"/>
      <c r="AS400" s="6"/>
      <c r="AT400" s="3"/>
      <c r="AU400" s="3"/>
    </row>
    <row r="401">
      <c r="A401" s="3"/>
      <c r="B401" s="3"/>
      <c r="C401" s="3"/>
      <c r="D401" s="3"/>
      <c r="E401" s="3"/>
      <c r="F401" s="6"/>
      <c r="G401" s="3"/>
      <c r="H401" s="3"/>
      <c r="I401" s="3"/>
      <c r="J401" s="6"/>
      <c r="K401" s="3"/>
      <c r="L401" s="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6"/>
      <c r="AA401" s="3"/>
      <c r="AB401" s="6"/>
      <c r="AC401" s="3"/>
      <c r="AD401" s="3"/>
      <c r="AE401" s="3"/>
      <c r="AF401" s="3"/>
      <c r="AG401" s="6"/>
      <c r="AH401" s="3"/>
      <c r="AI401" s="3"/>
      <c r="AJ401" s="3"/>
      <c r="AK401" s="3"/>
      <c r="AL401" s="3"/>
      <c r="AM401" s="7"/>
      <c r="AN401" s="3"/>
      <c r="AO401" s="3"/>
      <c r="AP401" s="3"/>
      <c r="AQ401" s="3"/>
      <c r="AR401" s="6"/>
      <c r="AS401" s="6"/>
      <c r="AT401" s="3"/>
      <c r="AU401" s="3"/>
    </row>
    <row r="402">
      <c r="A402" s="3"/>
      <c r="B402" s="3"/>
      <c r="C402" s="3"/>
      <c r="D402" s="3"/>
      <c r="E402" s="3"/>
      <c r="F402" s="6"/>
      <c r="G402" s="3"/>
      <c r="H402" s="3"/>
      <c r="I402" s="3"/>
      <c r="J402" s="6"/>
      <c r="K402" s="3"/>
      <c r="L402" s="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6"/>
      <c r="AA402" s="3"/>
      <c r="AB402" s="6"/>
      <c r="AC402" s="3"/>
      <c r="AD402" s="3"/>
      <c r="AE402" s="3"/>
      <c r="AF402" s="3"/>
      <c r="AG402" s="6"/>
      <c r="AH402" s="3"/>
      <c r="AI402" s="3"/>
      <c r="AJ402" s="3"/>
      <c r="AK402" s="3"/>
      <c r="AL402" s="3"/>
      <c r="AM402" s="7"/>
      <c r="AN402" s="3"/>
      <c r="AO402" s="3"/>
      <c r="AP402" s="3"/>
      <c r="AQ402" s="3"/>
      <c r="AR402" s="6"/>
      <c r="AS402" s="6"/>
      <c r="AT402" s="3"/>
      <c r="AU402" s="3"/>
    </row>
    <row r="403">
      <c r="A403" s="3"/>
      <c r="B403" s="3"/>
      <c r="C403" s="3"/>
      <c r="D403" s="3"/>
      <c r="E403" s="3"/>
      <c r="F403" s="6"/>
      <c r="G403" s="3"/>
      <c r="H403" s="3"/>
      <c r="I403" s="3"/>
      <c r="J403" s="6"/>
      <c r="K403" s="3"/>
      <c r="L403" s="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6"/>
      <c r="AA403" s="3"/>
      <c r="AB403" s="6"/>
      <c r="AC403" s="3"/>
      <c r="AD403" s="3"/>
      <c r="AE403" s="3"/>
      <c r="AF403" s="3"/>
      <c r="AG403" s="6"/>
      <c r="AH403" s="3"/>
      <c r="AI403" s="3"/>
      <c r="AJ403" s="3"/>
      <c r="AK403" s="3"/>
      <c r="AL403" s="3"/>
      <c r="AM403" s="7"/>
      <c r="AN403" s="3"/>
      <c r="AO403" s="3"/>
      <c r="AP403" s="3"/>
      <c r="AQ403" s="3"/>
      <c r="AR403" s="6"/>
      <c r="AS403" s="6"/>
      <c r="AT403" s="3"/>
      <c r="AU403" s="3"/>
    </row>
    <row r="404">
      <c r="A404" s="3"/>
      <c r="B404" s="3"/>
      <c r="C404" s="3"/>
      <c r="D404" s="3"/>
      <c r="E404" s="3"/>
      <c r="F404" s="6"/>
      <c r="G404" s="3"/>
      <c r="H404" s="3"/>
      <c r="I404" s="3"/>
      <c r="J404" s="6"/>
      <c r="K404" s="3"/>
      <c r="L404" s="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6"/>
      <c r="AA404" s="3"/>
      <c r="AB404" s="6"/>
      <c r="AC404" s="3"/>
      <c r="AD404" s="3"/>
      <c r="AE404" s="3"/>
      <c r="AF404" s="3"/>
      <c r="AG404" s="6"/>
      <c r="AH404" s="3"/>
      <c r="AI404" s="3"/>
      <c r="AJ404" s="3"/>
      <c r="AK404" s="3"/>
      <c r="AL404" s="3"/>
      <c r="AM404" s="7"/>
      <c r="AN404" s="3"/>
      <c r="AO404" s="3"/>
      <c r="AP404" s="3"/>
      <c r="AQ404" s="3"/>
      <c r="AR404" s="6"/>
      <c r="AS404" s="6"/>
      <c r="AT404" s="3"/>
      <c r="AU404" s="3"/>
    </row>
    <row r="405">
      <c r="A405" s="3"/>
      <c r="B405" s="3"/>
      <c r="C405" s="3"/>
      <c r="D405" s="3"/>
      <c r="E405" s="3"/>
      <c r="F405" s="6"/>
      <c r="G405" s="3"/>
      <c r="H405" s="3"/>
      <c r="I405" s="3"/>
      <c r="J405" s="6"/>
      <c r="K405" s="3"/>
      <c r="L405" s="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6"/>
      <c r="AA405" s="3"/>
      <c r="AB405" s="6"/>
      <c r="AC405" s="3"/>
      <c r="AD405" s="3"/>
      <c r="AE405" s="3"/>
      <c r="AF405" s="3"/>
      <c r="AG405" s="6"/>
      <c r="AH405" s="3"/>
      <c r="AI405" s="3"/>
      <c r="AJ405" s="3"/>
      <c r="AK405" s="3"/>
      <c r="AL405" s="3"/>
      <c r="AM405" s="7"/>
      <c r="AN405" s="3"/>
      <c r="AO405" s="3"/>
      <c r="AP405" s="3"/>
      <c r="AQ405" s="3"/>
      <c r="AR405" s="6"/>
      <c r="AS405" s="6"/>
      <c r="AT405" s="3"/>
      <c r="AU405" s="3"/>
    </row>
    <row r="406">
      <c r="A406" s="3"/>
      <c r="B406" s="3"/>
      <c r="C406" s="3"/>
      <c r="D406" s="3"/>
      <c r="E406" s="3"/>
      <c r="F406" s="6"/>
      <c r="G406" s="3"/>
      <c r="H406" s="3"/>
      <c r="I406" s="3"/>
      <c r="J406" s="6"/>
      <c r="K406" s="3"/>
      <c r="L406" s="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6"/>
      <c r="AA406" s="3"/>
      <c r="AB406" s="6"/>
      <c r="AC406" s="3"/>
      <c r="AD406" s="3"/>
      <c r="AE406" s="3"/>
      <c r="AF406" s="3"/>
      <c r="AG406" s="6"/>
      <c r="AH406" s="3"/>
      <c r="AI406" s="3"/>
      <c r="AJ406" s="3"/>
      <c r="AK406" s="3"/>
      <c r="AL406" s="3"/>
      <c r="AM406" s="7"/>
      <c r="AN406" s="3"/>
      <c r="AO406" s="3"/>
      <c r="AP406" s="3"/>
      <c r="AQ406" s="3"/>
      <c r="AR406" s="6"/>
      <c r="AS406" s="6"/>
      <c r="AT406" s="3"/>
      <c r="AU406" s="3"/>
    </row>
    <row r="407">
      <c r="A407" s="3"/>
      <c r="B407" s="3"/>
      <c r="C407" s="3"/>
      <c r="D407" s="3"/>
      <c r="E407" s="3"/>
      <c r="F407" s="6"/>
      <c r="G407" s="3"/>
      <c r="H407" s="3"/>
      <c r="I407" s="3"/>
      <c r="J407" s="6"/>
      <c r="K407" s="3"/>
      <c r="L407" s="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6"/>
      <c r="AA407" s="3"/>
      <c r="AB407" s="6"/>
      <c r="AC407" s="3"/>
      <c r="AD407" s="3"/>
      <c r="AE407" s="3"/>
      <c r="AF407" s="3"/>
      <c r="AG407" s="6"/>
      <c r="AH407" s="3"/>
      <c r="AI407" s="3"/>
      <c r="AJ407" s="3"/>
      <c r="AK407" s="3"/>
      <c r="AL407" s="3"/>
      <c r="AM407" s="7"/>
      <c r="AN407" s="3"/>
      <c r="AO407" s="3"/>
      <c r="AP407" s="3"/>
      <c r="AQ407" s="3"/>
      <c r="AR407" s="6"/>
      <c r="AS407" s="6"/>
      <c r="AT407" s="3"/>
      <c r="AU407" s="3"/>
    </row>
    <row r="408">
      <c r="A408" s="3"/>
      <c r="B408" s="3"/>
      <c r="C408" s="3"/>
      <c r="D408" s="3"/>
      <c r="E408" s="3"/>
      <c r="F408" s="6"/>
      <c r="G408" s="3"/>
      <c r="H408" s="3"/>
      <c r="I408" s="3"/>
      <c r="J408" s="6"/>
      <c r="K408" s="3"/>
      <c r="L408" s="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6"/>
      <c r="AA408" s="3"/>
      <c r="AB408" s="6"/>
      <c r="AC408" s="3"/>
      <c r="AD408" s="3"/>
      <c r="AE408" s="3"/>
      <c r="AF408" s="3"/>
      <c r="AG408" s="6"/>
      <c r="AH408" s="3"/>
      <c r="AI408" s="3"/>
      <c r="AJ408" s="3"/>
      <c r="AK408" s="3"/>
      <c r="AL408" s="3"/>
      <c r="AM408" s="7"/>
      <c r="AN408" s="3"/>
      <c r="AO408" s="3"/>
      <c r="AP408" s="3"/>
      <c r="AQ408" s="3"/>
      <c r="AR408" s="6"/>
      <c r="AS408" s="6"/>
      <c r="AT408" s="3"/>
      <c r="AU408" s="3"/>
    </row>
    <row r="409">
      <c r="A409" s="3"/>
      <c r="B409" s="3"/>
      <c r="C409" s="3"/>
      <c r="D409" s="3"/>
      <c r="E409" s="3"/>
      <c r="F409" s="6"/>
      <c r="G409" s="3"/>
      <c r="H409" s="3"/>
      <c r="I409" s="3"/>
      <c r="J409" s="6"/>
      <c r="K409" s="3"/>
      <c r="L409" s="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6"/>
      <c r="AA409" s="3"/>
      <c r="AB409" s="6"/>
      <c r="AC409" s="3"/>
      <c r="AD409" s="3"/>
      <c r="AE409" s="3"/>
      <c r="AF409" s="3"/>
      <c r="AG409" s="6"/>
      <c r="AH409" s="3"/>
      <c r="AI409" s="3"/>
      <c r="AJ409" s="3"/>
      <c r="AK409" s="3"/>
      <c r="AL409" s="3"/>
      <c r="AM409" s="7"/>
      <c r="AN409" s="3"/>
      <c r="AO409" s="3"/>
      <c r="AP409" s="3"/>
      <c r="AQ409" s="3"/>
      <c r="AR409" s="6"/>
      <c r="AS409" s="6"/>
      <c r="AT409" s="3"/>
      <c r="AU409" s="3"/>
    </row>
    <row r="410">
      <c r="A410" s="3"/>
      <c r="B410" s="3"/>
      <c r="C410" s="3"/>
      <c r="D410" s="3"/>
      <c r="E410" s="3"/>
      <c r="F410" s="6"/>
      <c r="G410" s="3"/>
      <c r="H410" s="3"/>
      <c r="I410" s="3"/>
      <c r="J410" s="6"/>
      <c r="K410" s="3"/>
      <c r="L410" s="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6"/>
      <c r="AA410" s="3"/>
      <c r="AB410" s="6"/>
      <c r="AC410" s="3"/>
      <c r="AD410" s="3"/>
      <c r="AE410" s="3"/>
      <c r="AF410" s="3"/>
      <c r="AG410" s="6"/>
      <c r="AH410" s="3"/>
      <c r="AI410" s="3"/>
      <c r="AJ410" s="3"/>
      <c r="AK410" s="3"/>
      <c r="AL410" s="3"/>
      <c r="AM410" s="7"/>
      <c r="AN410" s="3"/>
      <c r="AO410" s="3"/>
      <c r="AP410" s="3"/>
      <c r="AQ410" s="3"/>
      <c r="AR410" s="6"/>
      <c r="AS410" s="6"/>
      <c r="AT410" s="3"/>
      <c r="AU410" s="3"/>
    </row>
    <row r="411">
      <c r="A411" s="3"/>
      <c r="B411" s="3"/>
      <c r="C411" s="3"/>
      <c r="D411" s="3"/>
      <c r="E411" s="3"/>
      <c r="F411" s="6"/>
      <c r="G411" s="3"/>
      <c r="H411" s="3"/>
      <c r="I411" s="3"/>
      <c r="J411" s="6"/>
      <c r="K411" s="3"/>
      <c r="L411" s="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6"/>
      <c r="AA411" s="3"/>
      <c r="AB411" s="6"/>
      <c r="AC411" s="3"/>
      <c r="AD411" s="3"/>
      <c r="AE411" s="3"/>
      <c r="AF411" s="3"/>
      <c r="AG411" s="6"/>
      <c r="AH411" s="3"/>
      <c r="AI411" s="3"/>
      <c r="AJ411" s="3"/>
      <c r="AK411" s="3"/>
      <c r="AL411" s="3"/>
      <c r="AM411" s="7"/>
      <c r="AN411" s="3"/>
      <c r="AO411" s="3"/>
      <c r="AP411" s="3"/>
      <c r="AQ411" s="3"/>
      <c r="AR411" s="6"/>
      <c r="AS411" s="6"/>
      <c r="AT411" s="3"/>
      <c r="AU411" s="3"/>
    </row>
    <row r="412">
      <c r="A412" s="3"/>
      <c r="B412" s="3"/>
      <c r="C412" s="3"/>
      <c r="D412" s="3"/>
      <c r="E412" s="3"/>
      <c r="F412" s="6"/>
      <c r="G412" s="3"/>
      <c r="H412" s="3"/>
      <c r="I412" s="3"/>
      <c r="J412" s="6"/>
      <c r="K412" s="3"/>
      <c r="L412" s="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6"/>
      <c r="AA412" s="3"/>
      <c r="AB412" s="6"/>
      <c r="AC412" s="3"/>
      <c r="AD412" s="3"/>
      <c r="AE412" s="3"/>
      <c r="AF412" s="3"/>
      <c r="AG412" s="6"/>
      <c r="AH412" s="3"/>
      <c r="AI412" s="3"/>
      <c r="AJ412" s="3"/>
      <c r="AK412" s="3"/>
      <c r="AL412" s="3"/>
      <c r="AM412" s="7"/>
      <c r="AN412" s="3"/>
      <c r="AO412" s="3"/>
      <c r="AP412" s="3"/>
      <c r="AQ412" s="3"/>
      <c r="AR412" s="6"/>
      <c r="AS412" s="6"/>
      <c r="AT412" s="3"/>
      <c r="AU412" s="3"/>
    </row>
    <row r="413">
      <c r="A413" s="3"/>
      <c r="B413" s="3"/>
      <c r="C413" s="3"/>
      <c r="D413" s="3"/>
      <c r="E413" s="3"/>
      <c r="F413" s="6"/>
      <c r="G413" s="3"/>
      <c r="H413" s="3"/>
      <c r="I413" s="3"/>
      <c r="J413" s="6"/>
      <c r="K413" s="3"/>
      <c r="L413" s="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6"/>
      <c r="AA413" s="3"/>
      <c r="AB413" s="6"/>
      <c r="AC413" s="3"/>
      <c r="AD413" s="3"/>
      <c r="AE413" s="3"/>
      <c r="AF413" s="3"/>
      <c r="AG413" s="6"/>
      <c r="AH413" s="3"/>
      <c r="AI413" s="3"/>
      <c r="AJ413" s="3"/>
      <c r="AK413" s="3"/>
      <c r="AL413" s="3"/>
      <c r="AM413" s="7"/>
      <c r="AN413" s="3"/>
      <c r="AO413" s="3"/>
      <c r="AP413" s="3"/>
      <c r="AQ413" s="3"/>
      <c r="AR413" s="6"/>
      <c r="AS413" s="6"/>
      <c r="AT413" s="3"/>
      <c r="AU413" s="3"/>
    </row>
    <row r="414">
      <c r="A414" s="3"/>
      <c r="B414" s="3"/>
      <c r="C414" s="3"/>
      <c r="D414" s="3"/>
      <c r="E414" s="3"/>
      <c r="F414" s="6"/>
      <c r="G414" s="3"/>
      <c r="H414" s="3"/>
      <c r="I414" s="3"/>
      <c r="J414" s="6"/>
      <c r="K414" s="3"/>
      <c r="L414" s="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6"/>
      <c r="AA414" s="3"/>
      <c r="AB414" s="6"/>
      <c r="AC414" s="3"/>
      <c r="AD414" s="3"/>
      <c r="AE414" s="3"/>
      <c r="AF414" s="3"/>
      <c r="AG414" s="6"/>
      <c r="AH414" s="3"/>
      <c r="AI414" s="3"/>
      <c r="AJ414" s="3"/>
      <c r="AK414" s="3"/>
      <c r="AL414" s="3"/>
      <c r="AM414" s="7"/>
      <c r="AN414" s="3"/>
      <c r="AO414" s="3"/>
      <c r="AP414" s="3"/>
      <c r="AQ414" s="3"/>
      <c r="AR414" s="6"/>
      <c r="AS414" s="6"/>
      <c r="AT414" s="3"/>
      <c r="AU414" s="3"/>
    </row>
    <row r="415">
      <c r="A415" s="3"/>
      <c r="B415" s="3"/>
      <c r="C415" s="3"/>
      <c r="D415" s="3"/>
      <c r="E415" s="3"/>
      <c r="F415" s="6"/>
      <c r="G415" s="3"/>
      <c r="H415" s="3"/>
      <c r="I415" s="3"/>
      <c r="J415" s="6"/>
      <c r="K415" s="3"/>
      <c r="L415" s="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6"/>
      <c r="AA415" s="3"/>
      <c r="AB415" s="6"/>
      <c r="AC415" s="3"/>
      <c r="AD415" s="3"/>
      <c r="AE415" s="3"/>
      <c r="AF415" s="3"/>
      <c r="AG415" s="6"/>
      <c r="AH415" s="3"/>
      <c r="AI415" s="3"/>
      <c r="AJ415" s="3"/>
      <c r="AK415" s="3"/>
      <c r="AL415" s="3"/>
      <c r="AM415" s="7"/>
      <c r="AN415" s="3"/>
      <c r="AO415" s="3"/>
      <c r="AP415" s="3"/>
      <c r="AQ415" s="3"/>
      <c r="AR415" s="6"/>
      <c r="AS415" s="6"/>
      <c r="AT415" s="3"/>
      <c r="AU415" s="3"/>
    </row>
    <row r="416">
      <c r="A416" s="3"/>
      <c r="B416" s="3"/>
      <c r="C416" s="3"/>
      <c r="D416" s="3"/>
      <c r="E416" s="3"/>
      <c r="F416" s="6"/>
      <c r="G416" s="3"/>
      <c r="H416" s="3"/>
      <c r="I416" s="3"/>
      <c r="J416" s="6"/>
      <c r="K416" s="3"/>
      <c r="L416" s="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6"/>
      <c r="AA416" s="3"/>
      <c r="AB416" s="6"/>
      <c r="AC416" s="3"/>
      <c r="AD416" s="3"/>
      <c r="AE416" s="3"/>
      <c r="AF416" s="3"/>
      <c r="AG416" s="6"/>
      <c r="AH416" s="3"/>
      <c r="AI416" s="3"/>
      <c r="AJ416" s="3"/>
      <c r="AK416" s="3"/>
      <c r="AL416" s="3"/>
      <c r="AM416" s="7"/>
      <c r="AN416" s="3"/>
      <c r="AO416" s="3"/>
      <c r="AP416" s="3"/>
      <c r="AQ416" s="3"/>
      <c r="AR416" s="6"/>
      <c r="AS416" s="6"/>
      <c r="AT416" s="3"/>
      <c r="AU416" s="3"/>
    </row>
    <row r="417">
      <c r="A417" s="3"/>
      <c r="B417" s="3"/>
      <c r="C417" s="3"/>
      <c r="D417" s="3"/>
      <c r="E417" s="3"/>
      <c r="F417" s="6"/>
      <c r="G417" s="3"/>
      <c r="H417" s="3"/>
      <c r="I417" s="3"/>
      <c r="J417" s="6"/>
      <c r="K417" s="3"/>
      <c r="L417" s="6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6"/>
      <c r="AA417" s="3"/>
      <c r="AB417" s="6"/>
      <c r="AC417" s="3"/>
      <c r="AD417" s="3"/>
      <c r="AE417" s="3"/>
      <c r="AF417" s="3"/>
      <c r="AG417" s="6"/>
      <c r="AH417" s="3"/>
      <c r="AI417" s="3"/>
      <c r="AJ417" s="3"/>
      <c r="AK417" s="3"/>
      <c r="AL417" s="3"/>
      <c r="AM417" s="7"/>
      <c r="AN417" s="3"/>
      <c r="AO417" s="3"/>
      <c r="AP417" s="3"/>
      <c r="AQ417" s="3"/>
      <c r="AR417" s="6"/>
      <c r="AS417" s="6"/>
      <c r="AT417" s="3"/>
      <c r="AU417" s="3"/>
    </row>
    <row r="418">
      <c r="A418" s="3"/>
      <c r="B418" s="3"/>
      <c r="C418" s="3"/>
      <c r="D418" s="3"/>
      <c r="E418" s="3"/>
      <c r="F418" s="6"/>
      <c r="G418" s="3"/>
      <c r="H418" s="3"/>
      <c r="I418" s="3"/>
      <c r="J418" s="6"/>
      <c r="K418" s="3"/>
      <c r="L418" s="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6"/>
      <c r="AA418" s="3"/>
      <c r="AB418" s="6"/>
      <c r="AC418" s="3"/>
      <c r="AD418" s="3"/>
      <c r="AE418" s="3"/>
      <c r="AF418" s="3"/>
      <c r="AG418" s="6"/>
      <c r="AH418" s="3"/>
      <c r="AI418" s="3"/>
      <c r="AJ418" s="3"/>
      <c r="AK418" s="3"/>
      <c r="AL418" s="3"/>
      <c r="AM418" s="7"/>
      <c r="AN418" s="3"/>
      <c r="AO418" s="3"/>
      <c r="AP418" s="3"/>
      <c r="AQ418" s="3"/>
      <c r="AR418" s="6"/>
      <c r="AS418" s="6"/>
      <c r="AT418" s="3"/>
      <c r="AU418" s="3"/>
    </row>
    <row r="419">
      <c r="A419" s="3"/>
      <c r="B419" s="3"/>
      <c r="C419" s="3"/>
      <c r="D419" s="3"/>
      <c r="E419" s="3"/>
      <c r="F419" s="6"/>
      <c r="G419" s="3"/>
      <c r="H419" s="3"/>
      <c r="I419" s="3"/>
      <c r="J419" s="6"/>
      <c r="K419" s="3"/>
      <c r="L419" s="6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6"/>
      <c r="AA419" s="3"/>
      <c r="AB419" s="6"/>
      <c r="AC419" s="3"/>
      <c r="AD419" s="3"/>
      <c r="AE419" s="3"/>
      <c r="AF419" s="3"/>
      <c r="AG419" s="6"/>
      <c r="AH419" s="3"/>
      <c r="AI419" s="3"/>
      <c r="AJ419" s="3"/>
      <c r="AK419" s="3"/>
      <c r="AL419" s="3"/>
      <c r="AM419" s="7"/>
      <c r="AN419" s="3"/>
      <c r="AO419" s="3"/>
      <c r="AP419" s="3"/>
      <c r="AQ419" s="3"/>
      <c r="AR419" s="6"/>
      <c r="AS419" s="6"/>
      <c r="AT419" s="3"/>
      <c r="AU419" s="3"/>
    </row>
    <row r="420">
      <c r="A420" s="3"/>
      <c r="B420" s="3"/>
      <c r="C420" s="3"/>
      <c r="D420" s="3"/>
      <c r="E420" s="3"/>
      <c r="F420" s="6"/>
      <c r="G420" s="3"/>
      <c r="H420" s="3"/>
      <c r="I420" s="3"/>
      <c r="J420" s="6"/>
      <c r="K420" s="3"/>
      <c r="L420" s="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6"/>
      <c r="AA420" s="3"/>
      <c r="AB420" s="6"/>
      <c r="AC420" s="3"/>
      <c r="AD420" s="3"/>
      <c r="AE420" s="3"/>
      <c r="AF420" s="3"/>
      <c r="AG420" s="6"/>
      <c r="AH420" s="3"/>
      <c r="AI420" s="3"/>
      <c r="AJ420" s="3"/>
      <c r="AK420" s="3"/>
      <c r="AL420" s="3"/>
      <c r="AM420" s="7"/>
      <c r="AN420" s="3"/>
      <c r="AO420" s="3"/>
      <c r="AP420" s="3"/>
      <c r="AQ420" s="3"/>
      <c r="AR420" s="6"/>
      <c r="AS420" s="6"/>
      <c r="AT420" s="3"/>
      <c r="AU420" s="3"/>
    </row>
    <row r="421">
      <c r="A421" s="3"/>
      <c r="B421" s="3"/>
      <c r="C421" s="3"/>
      <c r="D421" s="3"/>
      <c r="E421" s="3"/>
      <c r="F421" s="6"/>
      <c r="G421" s="3"/>
      <c r="H421" s="3"/>
      <c r="I421" s="3"/>
      <c r="J421" s="6"/>
      <c r="K421" s="3"/>
      <c r="L421" s="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6"/>
      <c r="AA421" s="3"/>
      <c r="AB421" s="6"/>
      <c r="AC421" s="3"/>
      <c r="AD421" s="3"/>
      <c r="AE421" s="3"/>
      <c r="AF421" s="3"/>
      <c r="AG421" s="6"/>
      <c r="AH421" s="3"/>
      <c r="AI421" s="3"/>
      <c r="AJ421" s="3"/>
      <c r="AK421" s="3"/>
      <c r="AL421" s="3"/>
      <c r="AM421" s="7"/>
      <c r="AN421" s="3"/>
      <c r="AO421" s="3"/>
      <c r="AP421" s="3"/>
      <c r="AQ421" s="3"/>
      <c r="AR421" s="6"/>
      <c r="AS421" s="6"/>
      <c r="AT421" s="3"/>
      <c r="AU421" s="3"/>
    </row>
    <row r="422">
      <c r="A422" s="3"/>
      <c r="B422" s="3"/>
      <c r="C422" s="3"/>
      <c r="D422" s="3"/>
      <c r="E422" s="3"/>
      <c r="F422" s="6"/>
      <c r="G422" s="3"/>
      <c r="H422" s="3"/>
      <c r="I422" s="3"/>
      <c r="J422" s="6"/>
      <c r="K422" s="3"/>
      <c r="L422" s="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6"/>
      <c r="AA422" s="3"/>
      <c r="AB422" s="6"/>
      <c r="AC422" s="3"/>
      <c r="AD422" s="3"/>
      <c r="AE422" s="3"/>
      <c r="AF422" s="3"/>
      <c r="AG422" s="6"/>
      <c r="AH422" s="3"/>
      <c r="AI422" s="3"/>
      <c r="AJ422" s="3"/>
      <c r="AK422" s="3"/>
      <c r="AL422" s="3"/>
      <c r="AM422" s="7"/>
      <c r="AN422" s="3"/>
      <c r="AO422" s="3"/>
      <c r="AP422" s="3"/>
      <c r="AQ422" s="3"/>
      <c r="AR422" s="6"/>
      <c r="AS422" s="6"/>
      <c r="AT422" s="3"/>
      <c r="AU422" s="3"/>
    </row>
    <row r="423">
      <c r="A423" s="3"/>
      <c r="B423" s="3"/>
      <c r="C423" s="3"/>
      <c r="D423" s="3"/>
      <c r="E423" s="3"/>
      <c r="F423" s="6"/>
      <c r="G423" s="3"/>
      <c r="H423" s="3"/>
      <c r="I423" s="3"/>
      <c r="J423" s="6"/>
      <c r="K423" s="3"/>
      <c r="L423" s="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6"/>
      <c r="AA423" s="3"/>
      <c r="AB423" s="6"/>
      <c r="AC423" s="3"/>
      <c r="AD423" s="3"/>
      <c r="AE423" s="3"/>
      <c r="AF423" s="3"/>
      <c r="AG423" s="6"/>
      <c r="AH423" s="3"/>
      <c r="AI423" s="3"/>
      <c r="AJ423" s="3"/>
      <c r="AK423" s="3"/>
      <c r="AL423" s="3"/>
      <c r="AM423" s="7"/>
      <c r="AN423" s="3"/>
      <c r="AO423" s="3"/>
      <c r="AP423" s="3"/>
      <c r="AQ423" s="3"/>
      <c r="AR423" s="6"/>
      <c r="AS423" s="6"/>
      <c r="AT423" s="3"/>
      <c r="AU423" s="3"/>
    </row>
    <row r="424">
      <c r="A424" s="3"/>
      <c r="B424" s="3"/>
      <c r="C424" s="3"/>
      <c r="D424" s="3"/>
      <c r="E424" s="3"/>
      <c r="F424" s="6"/>
      <c r="G424" s="3"/>
      <c r="H424" s="3"/>
      <c r="I424" s="3"/>
      <c r="J424" s="6"/>
      <c r="K424" s="3"/>
      <c r="L424" s="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6"/>
      <c r="AA424" s="3"/>
      <c r="AB424" s="6"/>
      <c r="AC424" s="3"/>
      <c r="AD424" s="3"/>
      <c r="AE424" s="3"/>
      <c r="AF424" s="3"/>
      <c r="AG424" s="6"/>
      <c r="AH424" s="3"/>
      <c r="AI424" s="3"/>
      <c r="AJ424" s="3"/>
      <c r="AK424" s="3"/>
      <c r="AL424" s="3"/>
      <c r="AM424" s="7"/>
      <c r="AN424" s="3"/>
      <c r="AO424" s="3"/>
      <c r="AP424" s="3"/>
      <c r="AQ424" s="3"/>
      <c r="AR424" s="6"/>
      <c r="AS424" s="6"/>
      <c r="AT424" s="3"/>
      <c r="AU424" s="3"/>
    </row>
    <row r="425">
      <c r="A425" s="3"/>
      <c r="B425" s="3"/>
      <c r="C425" s="3"/>
      <c r="D425" s="3"/>
      <c r="E425" s="3"/>
      <c r="F425" s="6"/>
      <c r="G425" s="3"/>
      <c r="H425" s="3"/>
      <c r="I425" s="3"/>
      <c r="J425" s="6"/>
      <c r="K425" s="3"/>
      <c r="L425" s="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6"/>
      <c r="AA425" s="3"/>
      <c r="AB425" s="6"/>
      <c r="AC425" s="3"/>
      <c r="AD425" s="3"/>
      <c r="AE425" s="3"/>
      <c r="AF425" s="3"/>
      <c r="AG425" s="6"/>
      <c r="AH425" s="3"/>
      <c r="AI425" s="3"/>
      <c r="AJ425" s="3"/>
      <c r="AK425" s="3"/>
      <c r="AL425" s="3"/>
      <c r="AM425" s="7"/>
      <c r="AN425" s="3"/>
      <c r="AO425" s="3"/>
      <c r="AP425" s="3"/>
      <c r="AQ425" s="3"/>
      <c r="AR425" s="6"/>
      <c r="AS425" s="6"/>
      <c r="AT425" s="3"/>
      <c r="AU425" s="3"/>
    </row>
    <row r="426">
      <c r="A426" s="3"/>
      <c r="B426" s="3"/>
      <c r="C426" s="3"/>
      <c r="D426" s="3"/>
      <c r="E426" s="3"/>
      <c r="F426" s="6"/>
      <c r="G426" s="3"/>
      <c r="H426" s="3"/>
      <c r="I426" s="3"/>
      <c r="J426" s="6"/>
      <c r="K426" s="3"/>
      <c r="L426" s="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6"/>
      <c r="AA426" s="3"/>
      <c r="AB426" s="6"/>
      <c r="AC426" s="3"/>
      <c r="AD426" s="3"/>
      <c r="AE426" s="3"/>
      <c r="AF426" s="3"/>
      <c r="AG426" s="6"/>
      <c r="AH426" s="3"/>
      <c r="AI426" s="3"/>
      <c r="AJ426" s="3"/>
      <c r="AK426" s="3"/>
      <c r="AL426" s="3"/>
      <c r="AM426" s="7"/>
      <c r="AN426" s="3"/>
      <c r="AO426" s="3"/>
      <c r="AP426" s="3"/>
      <c r="AQ426" s="3"/>
      <c r="AR426" s="6"/>
      <c r="AS426" s="6"/>
      <c r="AT426" s="3"/>
      <c r="AU426" s="3"/>
    </row>
    <row r="427">
      <c r="A427" s="3"/>
      <c r="B427" s="3"/>
      <c r="C427" s="3"/>
      <c r="D427" s="3"/>
      <c r="E427" s="3"/>
      <c r="F427" s="6"/>
      <c r="G427" s="3"/>
      <c r="H427" s="3"/>
      <c r="I427" s="3"/>
      <c r="J427" s="6"/>
      <c r="K427" s="3"/>
      <c r="L427" s="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6"/>
      <c r="AA427" s="3"/>
      <c r="AB427" s="6"/>
      <c r="AC427" s="3"/>
      <c r="AD427" s="3"/>
      <c r="AE427" s="3"/>
      <c r="AF427" s="3"/>
      <c r="AG427" s="6"/>
      <c r="AH427" s="3"/>
      <c r="AI427" s="3"/>
      <c r="AJ427" s="3"/>
      <c r="AK427" s="3"/>
      <c r="AL427" s="3"/>
      <c r="AM427" s="7"/>
      <c r="AN427" s="3"/>
      <c r="AO427" s="3"/>
      <c r="AP427" s="3"/>
      <c r="AQ427" s="3"/>
      <c r="AR427" s="6"/>
      <c r="AS427" s="6"/>
      <c r="AT427" s="3"/>
      <c r="AU427" s="3"/>
    </row>
    <row r="428">
      <c r="A428" s="3"/>
      <c r="B428" s="3"/>
      <c r="C428" s="3"/>
      <c r="D428" s="3"/>
      <c r="E428" s="3"/>
      <c r="F428" s="6"/>
      <c r="G428" s="3"/>
      <c r="H428" s="3"/>
      <c r="I428" s="3"/>
      <c r="J428" s="6"/>
      <c r="K428" s="3"/>
      <c r="L428" s="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6"/>
      <c r="AA428" s="3"/>
      <c r="AB428" s="6"/>
      <c r="AC428" s="3"/>
      <c r="AD428" s="3"/>
      <c r="AE428" s="3"/>
      <c r="AF428" s="3"/>
      <c r="AG428" s="6"/>
      <c r="AH428" s="3"/>
      <c r="AI428" s="3"/>
      <c r="AJ428" s="3"/>
      <c r="AK428" s="3"/>
      <c r="AL428" s="3"/>
      <c r="AM428" s="7"/>
      <c r="AN428" s="3"/>
      <c r="AO428" s="3"/>
      <c r="AP428" s="3"/>
      <c r="AQ428" s="3"/>
      <c r="AR428" s="6"/>
      <c r="AS428" s="6"/>
      <c r="AT428" s="3"/>
      <c r="AU428" s="3"/>
    </row>
    <row r="429">
      <c r="A429" s="3"/>
      <c r="B429" s="3"/>
      <c r="C429" s="3"/>
      <c r="D429" s="3"/>
      <c r="E429" s="3"/>
      <c r="F429" s="6"/>
      <c r="G429" s="3"/>
      <c r="H429" s="3"/>
      <c r="I429" s="3"/>
      <c r="J429" s="6"/>
      <c r="K429" s="3"/>
      <c r="L429" s="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6"/>
      <c r="AA429" s="3"/>
      <c r="AB429" s="6"/>
      <c r="AC429" s="3"/>
      <c r="AD429" s="3"/>
      <c r="AE429" s="3"/>
      <c r="AF429" s="3"/>
      <c r="AG429" s="6"/>
      <c r="AH429" s="3"/>
      <c r="AI429" s="3"/>
      <c r="AJ429" s="3"/>
      <c r="AK429" s="3"/>
      <c r="AL429" s="3"/>
      <c r="AM429" s="7"/>
      <c r="AN429" s="3"/>
      <c r="AO429" s="3"/>
      <c r="AP429" s="3"/>
      <c r="AQ429" s="3"/>
      <c r="AR429" s="6"/>
      <c r="AS429" s="6"/>
      <c r="AT429" s="3"/>
      <c r="AU429" s="3"/>
    </row>
    <row r="430">
      <c r="A430" s="3"/>
      <c r="B430" s="3"/>
      <c r="C430" s="3"/>
      <c r="D430" s="3"/>
      <c r="E430" s="3"/>
      <c r="F430" s="6"/>
      <c r="G430" s="3"/>
      <c r="H430" s="3"/>
      <c r="I430" s="3"/>
      <c r="J430" s="6"/>
      <c r="K430" s="3"/>
      <c r="L430" s="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6"/>
      <c r="AA430" s="3"/>
      <c r="AB430" s="6"/>
      <c r="AC430" s="3"/>
      <c r="AD430" s="3"/>
      <c r="AE430" s="3"/>
      <c r="AF430" s="3"/>
      <c r="AG430" s="6"/>
      <c r="AH430" s="3"/>
      <c r="AI430" s="3"/>
      <c r="AJ430" s="3"/>
      <c r="AK430" s="3"/>
      <c r="AL430" s="3"/>
      <c r="AM430" s="7"/>
      <c r="AN430" s="3"/>
      <c r="AO430" s="3"/>
      <c r="AP430" s="3"/>
      <c r="AQ430" s="3"/>
      <c r="AR430" s="6"/>
      <c r="AS430" s="6"/>
      <c r="AT430" s="3"/>
      <c r="AU430" s="3"/>
    </row>
    <row r="431">
      <c r="A431" s="3"/>
      <c r="B431" s="3"/>
      <c r="C431" s="3"/>
      <c r="D431" s="3"/>
      <c r="E431" s="3"/>
      <c r="F431" s="6"/>
      <c r="G431" s="3"/>
      <c r="H431" s="3"/>
      <c r="I431" s="3"/>
      <c r="J431" s="6"/>
      <c r="K431" s="3"/>
      <c r="L431" s="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6"/>
      <c r="AA431" s="3"/>
      <c r="AB431" s="6"/>
      <c r="AC431" s="3"/>
      <c r="AD431" s="3"/>
      <c r="AE431" s="3"/>
      <c r="AF431" s="3"/>
      <c r="AG431" s="6"/>
      <c r="AH431" s="3"/>
      <c r="AI431" s="3"/>
      <c r="AJ431" s="3"/>
      <c r="AK431" s="3"/>
      <c r="AL431" s="3"/>
      <c r="AM431" s="7"/>
      <c r="AN431" s="3"/>
      <c r="AO431" s="3"/>
      <c r="AP431" s="3"/>
      <c r="AQ431" s="3"/>
      <c r="AR431" s="6"/>
      <c r="AS431" s="6"/>
      <c r="AT431" s="3"/>
      <c r="AU431" s="3"/>
    </row>
    <row r="432">
      <c r="A432" s="3"/>
      <c r="B432" s="3"/>
      <c r="C432" s="3"/>
      <c r="D432" s="3"/>
      <c r="E432" s="3"/>
      <c r="F432" s="6"/>
      <c r="G432" s="3"/>
      <c r="H432" s="3"/>
      <c r="I432" s="3"/>
      <c r="J432" s="6"/>
      <c r="K432" s="3"/>
      <c r="L432" s="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6"/>
      <c r="AA432" s="3"/>
      <c r="AB432" s="6"/>
      <c r="AC432" s="3"/>
      <c r="AD432" s="3"/>
      <c r="AE432" s="3"/>
      <c r="AF432" s="3"/>
      <c r="AG432" s="6"/>
      <c r="AH432" s="3"/>
      <c r="AI432" s="3"/>
      <c r="AJ432" s="3"/>
      <c r="AK432" s="3"/>
      <c r="AL432" s="3"/>
      <c r="AM432" s="7"/>
      <c r="AN432" s="3"/>
      <c r="AO432" s="3"/>
      <c r="AP432" s="3"/>
      <c r="AQ432" s="3"/>
      <c r="AR432" s="6"/>
      <c r="AS432" s="6"/>
      <c r="AT432" s="3"/>
      <c r="AU432" s="3"/>
    </row>
    <row r="433">
      <c r="A433" s="3"/>
      <c r="B433" s="3"/>
      <c r="C433" s="3"/>
      <c r="D433" s="3"/>
      <c r="E433" s="3"/>
      <c r="F433" s="6"/>
      <c r="G433" s="3"/>
      <c r="H433" s="3"/>
      <c r="I433" s="3"/>
      <c r="J433" s="6"/>
      <c r="K433" s="3"/>
      <c r="L433" s="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6"/>
      <c r="AA433" s="3"/>
      <c r="AB433" s="6"/>
      <c r="AC433" s="3"/>
      <c r="AD433" s="3"/>
      <c r="AE433" s="3"/>
      <c r="AF433" s="3"/>
      <c r="AG433" s="6"/>
      <c r="AH433" s="3"/>
      <c r="AI433" s="3"/>
      <c r="AJ433" s="3"/>
      <c r="AK433" s="3"/>
      <c r="AL433" s="3"/>
      <c r="AM433" s="7"/>
      <c r="AN433" s="3"/>
      <c r="AO433" s="3"/>
      <c r="AP433" s="3"/>
      <c r="AQ433" s="3"/>
      <c r="AR433" s="6"/>
      <c r="AS433" s="6"/>
      <c r="AT433" s="3"/>
      <c r="AU433" s="3"/>
    </row>
    <row r="434">
      <c r="A434" s="3"/>
      <c r="B434" s="3"/>
      <c r="C434" s="3"/>
      <c r="D434" s="3"/>
      <c r="E434" s="3"/>
      <c r="F434" s="6"/>
      <c r="G434" s="3"/>
      <c r="H434" s="3"/>
      <c r="I434" s="3"/>
      <c r="J434" s="6"/>
      <c r="K434" s="3"/>
      <c r="L434" s="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6"/>
      <c r="AA434" s="3"/>
      <c r="AB434" s="6"/>
      <c r="AC434" s="3"/>
      <c r="AD434" s="3"/>
      <c r="AE434" s="3"/>
      <c r="AF434" s="3"/>
      <c r="AG434" s="6"/>
      <c r="AH434" s="3"/>
      <c r="AI434" s="3"/>
      <c r="AJ434" s="3"/>
      <c r="AK434" s="3"/>
      <c r="AL434" s="3"/>
      <c r="AM434" s="7"/>
      <c r="AN434" s="3"/>
      <c r="AO434" s="3"/>
      <c r="AP434" s="3"/>
      <c r="AQ434" s="3"/>
      <c r="AR434" s="6"/>
      <c r="AS434" s="6"/>
      <c r="AT434" s="3"/>
      <c r="AU434" s="3"/>
    </row>
    <row r="435">
      <c r="A435" s="3"/>
      <c r="B435" s="3"/>
      <c r="C435" s="3"/>
      <c r="D435" s="3"/>
      <c r="E435" s="3"/>
      <c r="F435" s="6"/>
      <c r="G435" s="3"/>
      <c r="H435" s="3"/>
      <c r="I435" s="3"/>
      <c r="J435" s="6"/>
      <c r="K435" s="3"/>
      <c r="L435" s="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6"/>
      <c r="AA435" s="3"/>
      <c r="AB435" s="6"/>
      <c r="AC435" s="3"/>
      <c r="AD435" s="3"/>
      <c r="AE435" s="3"/>
      <c r="AF435" s="3"/>
      <c r="AG435" s="6"/>
      <c r="AH435" s="3"/>
      <c r="AI435" s="3"/>
      <c r="AJ435" s="3"/>
      <c r="AK435" s="3"/>
      <c r="AL435" s="3"/>
      <c r="AM435" s="7"/>
      <c r="AN435" s="3"/>
      <c r="AO435" s="3"/>
      <c r="AP435" s="3"/>
      <c r="AQ435" s="3"/>
      <c r="AR435" s="6"/>
      <c r="AS435" s="6"/>
      <c r="AT435" s="3"/>
      <c r="AU435" s="3"/>
    </row>
    <row r="436">
      <c r="A436" s="3"/>
      <c r="B436" s="3"/>
      <c r="C436" s="3"/>
      <c r="D436" s="3"/>
      <c r="E436" s="3"/>
      <c r="F436" s="6"/>
      <c r="G436" s="3"/>
      <c r="H436" s="3"/>
      <c r="I436" s="3"/>
      <c r="J436" s="6"/>
      <c r="K436" s="3"/>
      <c r="L436" s="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6"/>
      <c r="AA436" s="3"/>
      <c r="AB436" s="6"/>
      <c r="AC436" s="3"/>
      <c r="AD436" s="3"/>
      <c r="AE436" s="3"/>
      <c r="AF436" s="3"/>
      <c r="AG436" s="6"/>
      <c r="AH436" s="3"/>
      <c r="AI436" s="3"/>
      <c r="AJ436" s="3"/>
      <c r="AK436" s="3"/>
      <c r="AL436" s="3"/>
      <c r="AM436" s="7"/>
      <c r="AN436" s="3"/>
      <c r="AO436" s="3"/>
      <c r="AP436" s="3"/>
      <c r="AQ436" s="3"/>
      <c r="AR436" s="6"/>
      <c r="AS436" s="6"/>
      <c r="AT436" s="3"/>
      <c r="AU436" s="3"/>
    </row>
    <row r="437">
      <c r="A437" s="3"/>
      <c r="B437" s="3"/>
      <c r="C437" s="3"/>
      <c r="D437" s="3"/>
      <c r="E437" s="3"/>
      <c r="F437" s="6"/>
      <c r="G437" s="3"/>
      <c r="H437" s="3"/>
      <c r="I437" s="3"/>
      <c r="J437" s="6"/>
      <c r="K437" s="3"/>
      <c r="L437" s="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6"/>
      <c r="AA437" s="3"/>
      <c r="AB437" s="6"/>
      <c r="AC437" s="3"/>
      <c r="AD437" s="3"/>
      <c r="AE437" s="3"/>
      <c r="AF437" s="3"/>
      <c r="AG437" s="6"/>
      <c r="AH437" s="3"/>
      <c r="AI437" s="3"/>
      <c r="AJ437" s="3"/>
      <c r="AK437" s="3"/>
      <c r="AL437" s="3"/>
      <c r="AM437" s="7"/>
      <c r="AN437" s="3"/>
      <c r="AO437" s="3"/>
      <c r="AP437" s="3"/>
      <c r="AQ437" s="3"/>
      <c r="AR437" s="6"/>
      <c r="AS437" s="6"/>
      <c r="AT437" s="3"/>
      <c r="AU437" s="3"/>
    </row>
    <row r="438">
      <c r="A438" s="3"/>
      <c r="B438" s="3"/>
      <c r="C438" s="3"/>
      <c r="D438" s="3"/>
      <c r="E438" s="3"/>
      <c r="F438" s="6"/>
      <c r="G438" s="3"/>
      <c r="H438" s="3"/>
      <c r="I438" s="3"/>
      <c r="J438" s="6"/>
      <c r="K438" s="3"/>
      <c r="L438" s="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6"/>
      <c r="AA438" s="3"/>
      <c r="AB438" s="6"/>
      <c r="AC438" s="3"/>
      <c r="AD438" s="3"/>
      <c r="AE438" s="3"/>
      <c r="AF438" s="3"/>
      <c r="AG438" s="6"/>
      <c r="AH438" s="3"/>
      <c r="AI438" s="3"/>
      <c r="AJ438" s="3"/>
      <c r="AK438" s="3"/>
      <c r="AL438" s="3"/>
      <c r="AM438" s="7"/>
      <c r="AN438" s="3"/>
      <c r="AO438" s="3"/>
      <c r="AP438" s="3"/>
      <c r="AQ438" s="3"/>
      <c r="AR438" s="6"/>
      <c r="AS438" s="6"/>
      <c r="AT438" s="3"/>
      <c r="AU438" s="3"/>
    </row>
    <row r="439">
      <c r="A439" s="3"/>
      <c r="B439" s="3"/>
      <c r="C439" s="3"/>
      <c r="D439" s="3"/>
      <c r="E439" s="3"/>
      <c r="F439" s="6"/>
      <c r="G439" s="3"/>
      <c r="H439" s="3"/>
      <c r="I439" s="3"/>
      <c r="J439" s="6"/>
      <c r="K439" s="3"/>
      <c r="L439" s="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6"/>
      <c r="AA439" s="3"/>
      <c r="AB439" s="6"/>
      <c r="AC439" s="3"/>
      <c r="AD439" s="3"/>
      <c r="AE439" s="3"/>
      <c r="AF439" s="3"/>
      <c r="AG439" s="6"/>
      <c r="AH439" s="3"/>
      <c r="AI439" s="3"/>
      <c r="AJ439" s="3"/>
      <c r="AK439" s="3"/>
      <c r="AL439" s="3"/>
      <c r="AM439" s="7"/>
      <c r="AN439" s="3"/>
      <c r="AO439" s="3"/>
      <c r="AP439" s="3"/>
      <c r="AQ439" s="3"/>
      <c r="AR439" s="6"/>
      <c r="AS439" s="6"/>
      <c r="AT439" s="3"/>
      <c r="AU439" s="3"/>
    </row>
    <row r="440">
      <c r="A440" s="3"/>
      <c r="B440" s="3"/>
      <c r="C440" s="3"/>
      <c r="D440" s="3"/>
      <c r="E440" s="3"/>
      <c r="F440" s="6"/>
      <c r="G440" s="3"/>
      <c r="H440" s="3"/>
      <c r="I440" s="3"/>
      <c r="J440" s="6"/>
      <c r="K440" s="3"/>
      <c r="L440" s="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6"/>
      <c r="AA440" s="3"/>
      <c r="AB440" s="6"/>
      <c r="AC440" s="3"/>
      <c r="AD440" s="3"/>
      <c r="AE440" s="3"/>
      <c r="AF440" s="3"/>
      <c r="AG440" s="6"/>
      <c r="AH440" s="3"/>
      <c r="AI440" s="3"/>
      <c r="AJ440" s="3"/>
      <c r="AK440" s="3"/>
      <c r="AL440" s="3"/>
      <c r="AM440" s="7"/>
      <c r="AN440" s="3"/>
      <c r="AO440" s="3"/>
      <c r="AP440" s="3"/>
      <c r="AQ440" s="3"/>
      <c r="AR440" s="6"/>
      <c r="AS440" s="6"/>
      <c r="AT440" s="3"/>
      <c r="AU440" s="3"/>
    </row>
    <row r="441">
      <c r="A441" s="3"/>
      <c r="B441" s="3"/>
      <c r="C441" s="3"/>
      <c r="D441" s="3"/>
      <c r="E441" s="3"/>
      <c r="F441" s="6"/>
      <c r="G441" s="3"/>
      <c r="H441" s="3"/>
      <c r="I441" s="3"/>
      <c r="J441" s="6"/>
      <c r="K441" s="3"/>
      <c r="L441" s="6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6"/>
      <c r="AA441" s="3"/>
      <c r="AB441" s="6"/>
      <c r="AC441" s="3"/>
      <c r="AD441" s="3"/>
      <c r="AE441" s="3"/>
      <c r="AF441" s="3"/>
      <c r="AG441" s="6"/>
      <c r="AH441" s="3"/>
      <c r="AI441" s="3"/>
      <c r="AJ441" s="3"/>
      <c r="AK441" s="3"/>
      <c r="AL441" s="3"/>
      <c r="AM441" s="7"/>
      <c r="AN441" s="3"/>
      <c r="AO441" s="3"/>
      <c r="AP441" s="3"/>
      <c r="AQ441" s="3"/>
      <c r="AR441" s="6"/>
      <c r="AS441" s="6"/>
      <c r="AT441" s="3"/>
      <c r="AU441" s="3"/>
    </row>
    <row r="442">
      <c r="A442" s="3"/>
      <c r="B442" s="3"/>
      <c r="C442" s="3"/>
      <c r="D442" s="3"/>
      <c r="E442" s="3"/>
      <c r="F442" s="6"/>
      <c r="G442" s="3"/>
      <c r="H442" s="3"/>
      <c r="I442" s="3"/>
      <c r="J442" s="6"/>
      <c r="K442" s="3"/>
      <c r="L442" s="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6"/>
      <c r="AA442" s="3"/>
      <c r="AB442" s="6"/>
      <c r="AC442" s="3"/>
      <c r="AD442" s="3"/>
      <c r="AE442" s="3"/>
      <c r="AF442" s="3"/>
      <c r="AG442" s="6"/>
      <c r="AH442" s="3"/>
      <c r="AI442" s="3"/>
      <c r="AJ442" s="3"/>
      <c r="AK442" s="3"/>
      <c r="AL442" s="3"/>
      <c r="AM442" s="7"/>
      <c r="AN442" s="3"/>
      <c r="AO442" s="3"/>
      <c r="AP442" s="3"/>
      <c r="AQ442" s="3"/>
      <c r="AR442" s="6"/>
      <c r="AS442" s="6"/>
      <c r="AT442" s="3"/>
      <c r="AU442" s="3"/>
    </row>
    <row r="443">
      <c r="A443" s="3"/>
      <c r="B443" s="3"/>
      <c r="C443" s="3"/>
      <c r="D443" s="3"/>
      <c r="E443" s="3"/>
      <c r="F443" s="6"/>
      <c r="G443" s="3"/>
      <c r="H443" s="3"/>
      <c r="I443" s="3"/>
      <c r="J443" s="6"/>
      <c r="K443" s="3"/>
      <c r="L443" s="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6"/>
      <c r="AA443" s="3"/>
      <c r="AB443" s="6"/>
      <c r="AC443" s="3"/>
      <c r="AD443" s="3"/>
      <c r="AE443" s="3"/>
      <c r="AF443" s="3"/>
      <c r="AG443" s="6"/>
      <c r="AH443" s="3"/>
      <c r="AI443" s="3"/>
      <c r="AJ443" s="3"/>
      <c r="AK443" s="3"/>
      <c r="AL443" s="3"/>
      <c r="AM443" s="7"/>
      <c r="AN443" s="3"/>
      <c r="AO443" s="3"/>
      <c r="AP443" s="3"/>
      <c r="AQ443" s="3"/>
      <c r="AR443" s="6"/>
      <c r="AS443" s="6"/>
      <c r="AT443" s="3"/>
      <c r="AU443" s="3"/>
    </row>
    <row r="444">
      <c r="A444" s="3"/>
      <c r="B444" s="3"/>
      <c r="C444" s="3"/>
      <c r="D444" s="3"/>
      <c r="E444" s="3"/>
      <c r="F444" s="6"/>
      <c r="G444" s="3"/>
      <c r="H444" s="3"/>
      <c r="I444" s="3"/>
      <c r="J444" s="6"/>
      <c r="K444" s="3"/>
      <c r="L444" s="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6"/>
      <c r="AA444" s="3"/>
      <c r="AB444" s="6"/>
      <c r="AC444" s="3"/>
      <c r="AD444" s="3"/>
      <c r="AE444" s="3"/>
      <c r="AF444" s="3"/>
      <c r="AG444" s="6"/>
      <c r="AH444" s="3"/>
      <c r="AI444" s="3"/>
      <c r="AJ444" s="3"/>
      <c r="AK444" s="3"/>
      <c r="AL444" s="3"/>
      <c r="AM444" s="7"/>
      <c r="AN444" s="3"/>
      <c r="AO444" s="3"/>
      <c r="AP444" s="3"/>
      <c r="AQ444" s="3"/>
      <c r="AR444" s="6"/>
      <c r="AS444" s="6"/>
      <c r="AT444" s="3"/>
      <c r="AU444" s="3"/>
    </row>
    <row r="445">
      <c r="A445" s="3"/>
      <c r="B445" s="3"/>
      <c r="C445" s="3"/>
      <c r="D445" s="3"/>
      <c r="E445" s="3"/>
      <c r="F445" s="6"/>
      <c r="G445" s="3"/>
      <c r="H445" s="3"/>
      <c r="I445" s="3"/>
      <c r="J445" s="6"/>
      <c r="K445" s="3"/>
      <c r="L445" s="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6"/>
      <c r="AA445" s="3"/>
      <c r="AB445" s="6"/>
      <c r="AC445" s="3"/>
      <c r="AD445" s="3"/>
      <c r="AE445" s="3"/>
      <c r="AF445" s="3"/>
      <c r="AG445" s="6"/>
      <c r="AH445" s="3"/>
      <c r="AI445" s="3"/>
      <c r="AJ445" s="3"/>
      <c r="AK445" s="3"/>
      <c r="AL445" s="3"/>
      <c r="AM445" s="7"/>
      <c r="AN445" s="3"/>
      <c r="AO445" s="3"/>
      <c r="AP445" s="3"/>
      <c r="AQ445" s="3"/>
      <c r="AR445" s="6"/>
      <c r="AS445" s="6"/>
      <c r="AT445" s="3"/>
      <c r="AU445" s="3"/>
    </row>
    <row r="446">
      <c r="A446" s="3"/>
      <c r="B446" s="3"/>
      <c r="C446" s="3"/>
      <c r="D446" s="3"/>
      <c r="E446" s="3"/>
      <c r="F446" s="6"/>
      <c r="G446" s="3"/>
      <c r="H446" s="3"/>
      <c r="I446" s="3"/>
      <c r="J446" s="6"/>
      <c r="K446" s="3"/>
      <c r="L446" s="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6"/>
      <c r="AA446" s="3"/>
      <c r="AB446" s="6"/>
      <c r="AC446" s="3"/>
      <c r="AD446" s="3"/>
      <c r="AE446" s="3"/>
      <c r="AF446" s="3"/>
      <c r="AG446" s="6"/>
      <c r="AH446" s="3"/>
      <c r="AI446" s="3"/>
      <c r="AJ446" s="3"/>
      <c r="AK446" s="3"/>
      <c r="AL446" s="3"/>
      <c r="AM446" s="7"/>
      <c r="AN446" s="3"/>
      <c r="AO446" s="3"/>
      <c r="AP446" s="3"/>
      <c r="AQ446" s="3"/>
      <c r="AR446" s="6"/>
      <c r="AS446" s="6"/>
      <c r="AT446" s="3"/>
      <c r="AU446" s="3"/>
    </row>
    <row r="447">
      <c r="A447" s="3"/>
      <c r="B447" s="3"/>
      <c r="C447" s="3"/>
      <c r="D447" s="3"/>
      <c r="E447" s="3"/>
      <c r="F447" s="6"/>
      <c r="G447" s="3"/>
      <c r="H447" s="3"/>
      <c r="I447" s="3"/>
      <c r="J447" s="6"/>
      <c r="K447" s="3"/>
      <c r="L447" s="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6"/>
      <c r="AA447" s="3"/>
      <c r="AB447" s="6"/>
      <c r="AC447" s="3"/>
      <c r="AD447" s="3"/>
      <c r="AE447" s="3"/>
      <c r="AF447" s="3"/>
      <c r="AG447" s="6"/>
      <c r="AH447" s="3"/>
      <c r="AI447" s="3"/>
      <c r="AJ447" s="3"/>
      <c r="AK447" s="3"/>
      <c r="AL447" s="3"/>
      <c r="AM447" s="7"/>
      <c r="AN447" s="3"/>
      <c r="AO447" s="3"/>
      <c r="AP447" s="3"/>
      <c r="AQ447" s="3"/>
      <c r="AR447" s="6"/>
      <c r="AS447" s="6"/>
      <c r="AT447" s="3"/>
      <c r="AU447" s="3"/>
    </row>
    <row r="448">
      <c r="A448" s="3"/>
      <c r="B448" s="3"/>
      <c r="C448" s="3"/>
      <c r="D448" s="3"/>
      <c r="E448" s="3"/>
      <c r="F448" s="6"/>
      <c r="G448" s="3"/>
      <c r="H448" s="3"/>
      <c r="I448" s="3"/>
      <c r="J448" s="6"/>
      <c r="K448" s="3"/>
      <c r="L448" s="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6"/>
      <c r="AA448" s="3"/>
      <c r="AB448" s="6"/>
      <c r="AC448" s="3"/>
      <c r="AD448" s="3"/>
      <c r="AE448" s="3"/>
      <c r="AF448" s="3"/>
      <c r="AG448" s="6"/>
      <c r="AH448" s="3"/>
      <c r="AI448" s="3"/>
      <c r="AJ448" s="3"/>
      <c r="AK448" s="3"/>
      <c r="AL448" s="3"/>
      <c r="AM448" s="7"/>
      <c r="AN448" s="3"/>
      <c r="AO448" s="3"/>
      <c r="AP448" s="3"/>
      <c r="AQ448" s="3"/>
      <c r="AR448" s="6"/>
      <c r="AS448" s="6"/>
      <c r="AT448" s="3"/>
      <c r="AU448" s="3"/>
    </row>
    <row r="449">
      <c r="A449" s="3"/>
      <c r="B449" s="3"/>
      <c r="C449" s="3"/>
      <c r="D449" s="3"/>
      <c r="E449" s="3"/>
      <c r="F449" s="6"/>
      <c r="G449" s="3"/>
      <c r="H449" s="3"/>
      <c r="I449" s="3"/>
      <c r="J449" s="6"/>
      <c r="K449" s="3"/>
      <c r="L449" s="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6"/>
      <c r="AA449" s="3"/>
      <c r="AB449" s="6"/>
      <c r="AC449" s="3"/>
      <c r="AD449" s="3"/>
      <c r="AE449" s="3"/>
      <c r="AF449" s="3"/>
      <c r="AG449" s="6"/>
      <c r="AH449" s="3"/>
      <c r="AI449" s="3"/>
      <c r="AJ449" s="3"/>
      <c r="AK449" s="3"/>
      <c r="AL449" s="3"/>
      <c r="AM449" s="7"/>
      <c r="AN449" s="3"/>
      <c r="AO449" s="3"/>
      <c r="AP449" s="3"/>
      <c r="AQ449" s="3"/>
      <c r="AR449" s="6"/>
      <c r="AS449" s="6"/>
      <c r="AT449" s="3"/>
      <c r="AU449" s="3"/>
    </row>
    <row r="450">
      <c r="A450" s="3"/>
      <c r="B450" s="3"/>
      <c r="C450" s="3"/>
      <c r="D450" s="3"/>
      <c r="E450" s="3"/>
      <c r="F450" s="6"/>
      <c r="G450" s="3"/>
      <c r="H450" s="3"/>
      <c r="I450" s="3"/>
      <c r="J450" s="6"/>
      <c r="K450" s="3"/>
      <c r="L450" s="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6"/>
      <c r="AA450" s="3"/>
      <c r="AB450" s="6"/>
      <c r="AC450" s="3"/>
      <c r="AD450" s="3"/>
      <c r="AE450" s="3"/>
      <c r="AF450" s="3"/>
      <c r="AG450" s="6"/>
      <c r="AH450" s="3"/>
      <c r="AI450" s="3"/>
      <c r="AJ450" s="3"/>
      <c r="AK450" s="3"/>
      <c r="AL450" s="3"/>
      <c r="AM450" s="7"/>
      <c r="AN450" s="3"/>
      <c r="AO450" s="3"/>
      <c r="AP450" s="3"/>
      <c r="AQ450" s="3"/>
      <c r="AR450" s="6"/>
      <c r="AS450" s="6"/>
      <c r="AT450" s="3"/>
      <c r="AU450" s="3"/>
    </row>
    <row r="451">
      <c r="A451" s="3"/>
      <c r="B451" s="3"/>
      <c r="C451" s="3"/>
      <c r="D451" s="3"/>
      <c r="E451" s="3"/>
      <c r="F451" s="6"/>
      <c r="G451" s="3"/>
      <c r="H451" s="3"/>
      <c r="I451" s="3"/>
      <c r="J451" s="6"/>
      <c r="K451" s="3"/>
      <c r="L451" s="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6"/>
      <c r="AA451" s="3"/>
      <c r="AB451" s="6"/>
      <c r="AC451" s="3"/>
      <c r="AD451" s="3"/>
      <c r="AE451" s="3"/>
      <c r="AF451" s="3"/>
      <c r="AG451" s="6"/>
      <c r="AH451" s="3"/>
      <c r="AI451" s="3"/>
      <c r="AJ451" s="3"/>
      <c r="AK451" s="3"/>
      <c r="AL451" s="3"/>
      <c r="AM451" s="7"/>
      <c r="AN451" s="3"/>
      <c r="AO451" s="3"/>
      <c r="AP451" s="3"/>
      <c r="AQ451" s="3"/>
      <c r="AR451" s="6"/>
      <c r="AS451" s="6"/>
      <c r="AT451" s="3"/>
      <c r="AU451" s="3"/>
    </row>
    <row r="452">
      <c r="A452" s="3"/>
      <c r="B452" s="3"/>
      <c r="C452" s="3"/>
      <c r="D452" s="3"/>
      <c r="E452" s="3"/>
      <c r="F452" s="6"/>
      <c r="G452" s="3"/>
      <c r="H452" s="3"/>
      <c r="I452" s="3"/>
      <c r="J452" s="6"/>
      <c r="K452" s="3"/>
      <c r="L452" s="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6"/>
      <c r="AA452" s="3"/>
      <c r="AB452" s="6"/>
      <c r="AC452" s="3"/>
      <c r="AD452" s="3"/>
      <c r="AE452" s="3"/>
      <c r="AF452" s="3"/>
      <c r="AG452" s="6"/>
      <c r="AH452" s="3"/>
      <c r="AI452" s="3"/>
      <c r="AJ452" s="3"/>
      <c r="AK452" s="3"/>
      <c r="AL452" s="3"/>
      <c r="AM452" s="7"/>
      <c r="AN452" s="3"/>
      <c r="AO452" s="3"/>
      <c r="AP452" s="3"/>
      <c r="AQ452" s="3"/>
      <c r="AR452" s="6"/>
      <c r="AS452" s="6"/>
      <c r="AT452" s="3"/>
      <c r="AU452" s="3"/>
    </row>
    <row r="453">
      <c r="A453" s="3"/>
      <c r="B453" s="3"/>
      <c r="C453" s="3"/>
      <c r="D453" s="3"/>
      <c r="E453" s="3"/>
      <c r="F453" s="6"/>
      <c r="G453" s="3"/>
      <c r="H453" s="3"/>
      <c r="I453" s="3"/>
      <c r="J453" s="6"/>
      <c r="K453" s="3"/>
      <c r="L453" s="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6"/>
      <c r="AA453" s="3"/>
      <c r="AB453" s="6"/>
      <c r="AC453" s="3"/>
      <c r="AD453" s="3"/>
      <c r="AE453" s="3"/>
      <c r="AF453" s="3"/>
      <c r="AG453" s="6"/>
      <c r="AH453" s="3"/>
      <c r="AI453" s="3"/>
      <c r="AJ453" s="3"/>
      <c r="AK453" s="3"/>
      <c r="AL453" s="3"/>
      <c r="AM453" s="7"/>
      <c r="AN453" s="3"/>
      <c r="AO453" s="3"/>
      <c r="AP453" s="3"/>
      <c r="AQ453" s="3"/>
      <c r="AR453" s="6"/>
      <c r="AS453" s="6"/>
      <c r="AT453" s="3"/>
      <c r="AU453" s="3"/>
    </row>
    <row r="454">
      <c r="A454" s="3"/>
      <c r="B454" s="3"/>
      <c r="C454" s="3"/>
      <c r="D454" s="3"/>
      <c r="E454" s="3"/>
      <c r="F454" s="6"/>
      <c r="G454" s="3"/>
      <c r="H454" s="3"/>
      <c r="I454" s="3"/>
      <c r="J454" s="6"/>
      <c r="K454" s="3"/>
      <c r="L454" s="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6"/>
      <c r="AA454" s="3"/>
      <c r="AB454" s="6"/>
      <c r="AC454" s="3"/>
      <c r="AD454" s="3"/>
      <c r="AE454" s="3"/>
      <c r="AF454" s="3"/>
      <c r="AG454" s="6"/>
      <c r="AH454" s="3"/>
      <c r="AI454" s="3"/>
      <c r="AJ454" s="3"/>
      <c r="AK454" s="3"/>
      <c r="AL454" s="3"/>
      <c r="AM454" s="7"/>
      <c r="AN454" s="3"/>
      <c r="AO454" s="3"/>
      <c r="AP454" s="3"/>
      <c r="AQ454" s="3"/>
      <c r="AR454" s="6"/>
      <c r="AS454" s="6"/>
      <c r="AT454" s="3"/>
      <c r="AU454" s="3"/>
    </row>
    <row r="455">
      <c r="A455" s="3"/>
      <c r="B455" s="3"/>
      <c r="C455" s="3"/>
      <c r="D455" s="3"/>
      <c r="E455" s="3"/>
      <c r="F455" s="6"/>
      <c r="G455" s="3"/>
      <c r="H455" s="3"/>
      <c r="I455" s="3"/>
      <c r="J455" s="6"/>
      <c r="K455" s="3"/>
      <c r="L455" s="6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6"/>
      <c r="AA455" s="3"/>
      <c r="AB455" s="6"/>
      <c r="AC455" s="3"/>
      <c r="AD455" s="3"/>
      <c r="AE455" s="3"/>
      <c r="AF455" s="3"/>
      <c r="AG455" s="6"/>
      <c r="AH455" s="3"/>
      <c r="AI455" s="3"/>
      <c r="AJ455" s="3"/>
      <c r="AK455" s="3"/>
      <c r="AL455" s="3"/>
      <c r="AM455" s="7"/>
      <c r="AN455" s="3"/>
      <c r="AO455" s="3"/>
      <c r="AP455" s="3"/>
      <c r="AQ455" s="3"/>
      <c r="AR455" s="6"/>
      <c r="AS455" s="6"/>
      <c r="AT455" s="3"/>
      <c r="AU455" s="3"/>
    </row>
    <row r="456">
      <c r="A456" s="3"/>
      <c r="B456" s="3"/>
      <c r="C456" s="3"/>
      <c r="D456" s="3"/>
      <c r="E456" s="3"/>
      <c r="F456" s="6"/>
      <c r="G456" s="3"/>
      <c r="H456" s="3"/>
      <c r="I456" s="3"/>
      <c r="J456" s="6"/>
      <c r="K456" s="3"/>
      <c r="L456" s="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6"/>
      <c r="AA456" s="3"/>
      <c r="AB456" s="6"/>
      <c r="AC456" s="3"/>
      <c r="AD456" s="3"/>
      <c r="AE456" s="3"/>
      <c r="AF456" s="3"/>
      <c r="AG456" s="6"/>
      <c r="AH456" s="3"/>
      <c r="AI456" s="3"/>
      <c r="AJ456" s="3"/>
      <c r="AK456" s="3"/>
      <c r="AL456" s="3"/>
      <c r="AM456" s="7"/>
      <c r="AN456" s="3"/>
      <c r="AO456" s="3"/>
      <c r="AP456" s="3"/>
      <c r="AQ456" s="3"/>
      <c r="AR456" s="6"/>
      <c r="AS456" s="6"/>
      <c r="AT456" s="3"/>
      <c r="AU456" s="3"/>
    </row>
    <row r="457">
      <c r="A457" s="3"/>
      <c r="B457" s="3"/>
      <c r="C457" s="3"/>
      <c r="D457" s="3"/>
      <c r="E457" s="3"/>
      <c r="F457" s="6"/>
      <c r="G457" s="3"/>
      <c r="H457" s="3"/>
      <c r="I457" s="3"/>
      <c r="J457" s="6"/>
      <c r="K457" s="3"/>
      <c r="L457" s="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6"/>
      <c r="AA457" s="3"/>
      <c r="AB457" s="6"/>
      <c r="AC457" s="3"/>
      <c r="AD457" s="3"/>
      <c r="AE457" s="3"/>
      <c r="AF457" s="3"/>
      <c r="AG457" s="6"/>
      <c r="AH457" s="3"/>
      <c r="AI457" s="3"/>
      <c r="AJ457" s="3"/>
      <c r="AK457" s="3"/>
      <c r="AL457" s="3"/>
      <c r="AM457" s="7"/>
      <c r="AN457" s="3"/>
      <c r="AO457" s="3"/>
      <c r="AP457" s="3"/>
      <c r="AQ457" s="3"/>
      <c r="AR457" s="6"/>
      <c r="AS457" s="6"/>
      <c r="AT457" s="3"/>
      <c r="AU457" s="3"/>
    </row>
    <row r="458">
      <c r="A458" s="3"/>
      <c r="B458" s="3"/>
      <c r="C458" s="3"/>
      <c r="D458" s="3"/>
      <c r="E458" s="3"/>
      <c r="F458" s="6"/>
      <c r="G458" s="3"/>
      <c r="H458" s="3"/>
      <c r="I458" s="3"/>
      <c r="J458" s="6"/>
      <c r="K458" s="3"/>
      <c r="L458" s="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6"/>
      <c r="AA458" s="3"/>
      <c r="AB458" s="6"/>
      <c r="AC458" s="3"/>
      <c r="AD458" s="3"/>
      <c r="AE458" s="3"/>
      <c r="AF458" s="3"/>
      <c r="AG458" s="6"/>
      <c r="AH458" s="3"/>
      <c r="AI458" s="3"/>
      <c r="AJ458" s="3"/>
      <c r="AK458" s="3"/>
      <c r="AL458" s="3"/>
      <c r="AM458" s="7"/>
      <c r="AN458" s="3"/>
      <c r="AO458" s="3"/>
      <c r="AP458" s="3"/>
      <c r="AQ458" s="3"/>
      <c r="AR458" s="6"/>
      <c r="AS458" s="6"/>
      <c r="AT458" s="3"/>
      <c r="AU458" s="3"/>
    </row>
    <row r="459">
      <c r="A459" s="3"/>
      <c r="B459" s="3"/>
      <c r="C459" s="3"/>
      <c r="D459" s="3"/>
      <c r="E459" s="3"/>
      <c r="F459" s="6"/>
      <c r="G459" s="3"/>
      <c r="H459" s="3"/>
      <c r="I459" s="3"/>
      <c r="J459" s="6"/>
      <c r="K459" s="3"/>
      <c r="L459" s="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6"/>
      <c r="AA459" s="3"/>
      <c r="AB459" s="6"/>
      <c r="AC459" s="3"/>
      <c r="AD459" s="3"/>
      <c r="AE459" s="3"/>
      <c r="AF459" s="3"/>
      <c r="AG459" s="6"/>
      <c r="AH459" s="3"/>
      <c r="AI459" s="3"/>
      <c r="AJ459" s="3"/>
      <c r="AK459" s="3"/>
      <c r="AL459" s="3"/>
      <c r="AM459" s="7"/>
      <c r="AN459" s="3"/>
      <c r="AO459" s="3"/>
      <c r="AP459" s="3"/>
      <c r="AQ459" s="3"/>
      <c r="AR459" s="6"/>
      <c r="AS459" s="6"/>
      <c r="AT459" s="3"/>
      <c r="AU459" s="3"/>
    </row>
    <row r="460">
      <c r="A460" s="3"/>
      <c r="B460" s="3"/>
      <c r="C460" s="3"/>
      <c r="D460" s="3"/>
      <c r="E460" s="3"/>
      <c r="F460" s="6"/>
      <c r="G460" s="3"/>
      <c r="H460" s="3"/>
      <c r="I460" s="3"/>
      <c r="J460" s="6"/>
      <c r="K460" s="3"/>
      <c r="L460" s="6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6"/>
      <c r="AA460" s="3"/>
      <c r="AB460" s="6"/>
      <c r="AC460" s="3"/>
      <c r="AD460" s="3"/>
      <c r="AE460" s="3"/>
      <c r="AF460" s="3"/>
      <c r="AG460" s="6"/>
      <c r="AH460" s="3"/>
      <c r="AI460" s="3"/>
      <c r="AJ460" s="3"/>
      <c r="AK460" s="3"/>
      <c r="AL460" s="3"/>
      <c r="AM460" s="7"/>
      <c r="AN460" s="3"/>
      <c r="AO460" s="3"/>
      <c r="AP460" s="3"/>
      <c r="AQ460" s="3"/>
      <c r="AR460" s="6"/>
      <c r="AS460" s="6"/>
      <c r="AT460" s="3"/>
      <c r="AU460" s="3"/>
    </row>
    <row r="461">
      <c r="A461" s="3"/>
      <c r="B461" s="3"/>
      <c r="C461" s="3"/>
      <c r="D461" s="3"/>
      <c r="E461" s="3"/>
      <c r="F461" s="6"/>
      <c r="G461" s="3"/>
      <c r="H461" s="3"/>
      <c r="I461" s="3"/>
      <c r="J461" s="6"/>
      <c r="K461" s="3"/>
      <c r="L461" s="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6"/>
      <c r="AA461" s="3"/>
      <c r="AB461" s="6"/>
      <c r="AC461" s="3"/>
      <c r="AD461" s="3"/>
      <c r="AE461" s="3"/>
      <c r="AF461" s="3"/>
      <c r="AG461" s="6"/>
      <c r="AH461" s="3"/>
      <c r="AI461" s="3"/>
      <c r="AJ461" s="3"/>
      <c r="AK461" s="3"/>
      <c r="AL461" s="3"/>
      <c r="AM461" s="7"/>
      <c r="AN461" s="3"/>
      <c r="AO461" s="3"/>
      <c r="AP461" s="3"/>
      <c r="AQ461" s="3"/>
      <c r="AR461" s="6"/>
      <c r="AS461" s="6"/>
      <c r="AT461" s="3"/>
      <c r="AU461" s="3"/>
    </row>
    <row r="462">
      <c r="A462" s="3"/>
      <c r="B462" s="3"/>
      <c r="C462" s="3"/>
      <c r="D462" s="3"/>
      <c r="E462" s="3"/>
      <c r="F462" s="6"/>
      <c r="G462" s="3"/>
      <c r="H462" s="3"/>
      <c r="I462" s="3"/>
      <c r="J462" s="6"/>
      <c r="K462" s="3"/>
      <c r="L462" s="6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6"/>
      <c r="AA462" s="3"/>
      <c r="AB462" s="6"/>
      <c r="AC462" s="3"/>
      <c r="AD462" s="3"/>
      <c r="AE462" s="3"/>
      <c r="AF462" s="3"/>
      <c r="AG462" s="6"/>
      <c r="AH462" s="3"/>
      <c r="AI462" s="3"/>
      <c r="AJ462" s="3"/>
      <c r="AK462" s="3"/>
      <c r="AL462" s="3"/>
      <c r="AM462" s="7"/>
      <c r="AN462" s="3"/>
      <c r="AO462" s="3"/>
      <c r="AP462" s="3"/>
      <c r="AQ462" s="3"/>
      <c r="AR462" s="6"/>
      <c r="AS462" s="6"/>
      <c r="AT462" s="3"/>
      <c r="AU462" s="3"/>
    </row>
    <row r="463">
      <c r="A463" s="3"/>
      <c r="B463" s="3"/>
      <c r="C463" s="3"/>
      <c r="D463" s="3"/>
      <c r="E463" s="3"/>
      <c r="F463" s="6"/>
      <c r="G463" s="3"/>
      <c r="H463" s="3"/>
      <c r="I463" s="3"/>
      <c r="J463" s="6"/>
      <c r="K463" s="3"/>
      <c r="L463" s="6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6"/>
      <c r="AA463" s="3"/>
      <c r="AB463" s="6"/>
      <c r="AC463" s="3"/>
      <c r="AD463" s="3"/>
      <c r="AE463" s="3"/>
      <c r="AF463" s="3"/>
      <c r="AG463" s="6"/>
      <c r="AH463" s="3"/>
      <c r="AI463" s="3"/>
      <c r="AJ463" s="3"/>
      <c r="AK463" s="3"/>
      <c r="AL463" s="3"/>
      <c r="AM463" s="7"/>
      <c r="AN463" s="3"/>
      <c r="AO463" s="3"/>
      <c r="AP463" s="3"/>
      <c r="AQ463" s="3"/>
      <c r="AR463" s="6"/>
      <c r="AS463" s="6"/>
      <c r="AT463" s="3"/>
      <c r="AU463" s="3"/>
    </row>
    <row r="464">
      <c r="A464" s="3"/>
      <c r="B464" s="3"/>
      <c r="C464" s="3"/>
      <c r="D464" s="3"/>
      <c r="E464" s="3"/>
      <c r="F464" s="6"/>
      <c r="G464" s="3"/>
      <c r="H464" s="3"/>
      <c r="I464" s="3"/>
      <c r="J464" s="6"/>
      <c r="K464" s="3"/>
      <c r="L464" s="6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6"/>
      <c r="AA464" s="3"/>
      <c r="AB464" s="6"/>
      <c r="AC464" s="3"/>
      <c r="AD464" s="3"/>
      <c r="AE464" s="3"/>
      <c r="AF464" s="3"/>
      <c r="AG464" s="6"/>
      <c r="AH464" s="3"/>
      <c r="AI464" s="3"/>
      <c r="AJ464" s="3"/>
      <c r="AK464" s="3"/>
      <c r="AL464" s="3"/>
      <c r="AM464" s="7"/>
      <c r="AN464" s="3"/>
      <c r="AO464" s="3"/>
      <c r="AP464" s="3"/>
      <c r="AQ464" s="3"/>
      <c r="AR464" s="6"/>
      <c r="AS464" s="6"/>
      <c r="AT464" s="3"/>
      <c r="AU464" s="3"/>
    </row>
    <row r="465">
      <c r="A465" s="3"/>
      <c r="B465" s="3"/>
      <c r="C465" s="3"/>
      <c r="D465" s="3"/>
      <c r="E465" s="3"/>
      <c r="F465" s="6"/>
      <c r="G465" s="3"/>
      <c r="H465" s="3"/>
      <c r="I465" s="3"/>
      <c r="J465" s="6"/>
      <c r="K465" s="3"/>
      <c r="L465" s="6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6"/>
      <c r="AA465" s="3"/>
      <c r="AB465" s="6"/>
      <c r="AC465" s="3"/>
      <c r="AD465" s="3"/>
      <c r="AE465" s="3"/>
      <c r="AF465" s="3"/>
      <c r="AG465" s="6"/>
      <c r="AH465" s="3"/>
      <c r="AI465" s="3"/>
      <c r="AJ465" s="3"/>
      <c r="AK465" s="3"/>
      <c r="AL465" s="3"/>
      <c r="AM465" s="7"/>
      <c r="AN465" s="3"/>
      <c r="AO465" s="3"/>
      <c r="AP465" s="3"/>
      <c r="AQ465" s="3"/>
      <c r="AR465" s="6"/>
      <c r="AS465" s="6"/>
      <c r="AT465" s="3"/>
      <c r="AU465" s="3"/>
    </row>
    <row r="466">
      <c r="A466" s="3"/>
      <c r="B466" s="3"/>
      <c r="C466" s="3"/>
      <c r="D466" s="3"/>
      <c r="E466" s="3"/>
      <c r="F466" s="6"/>
      <c r="G466" s="3"/>
      <c r="H466" s="3"/>
      <c r="I466" s="3"/>
      <c r="J466" s="6"/>
      <c r="K466" s="3"/>
      <c r="L466" s="6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6"/>
      <c r="AA466" s="3"/>
      <c r="AB466" s="6"/>
      <c r="AC466" s="3"/>
      <c r="AD466" s="3"/>
      <c r="AE466" s="3"/>
      <c r="AF466" s="3"/>
      <c r="AG466" s="6"/>
      <c r="AH466" s="3"/>
      <c r="AI466" s="3"/>
      <c r="AJ466" s="3"/>
      <c r="AK466" s="3"/>
      <c r="AL466" s="3"/>
      <c r="AM466" s="7"/>
      <c r="AN466" s="3"/>
      <c r="AO466" s="3"/>
      <c r="AP466" s="3"/>
      <c r="AQ466" s="3"/>
      <c r="AR466" s="6"/>
      <c r="AS466" s="6"/>
      <c r="AT466" s="3"/>
      <c r="AU466" s="3"/>
    </row>
    <row r="467">
      <c r="A467" s="3"/>
      <c r="B467" s="3"/>
      <c r="C467" s="3"/>
      <c r="D467" s="3"/>
      <c r="E467" s="3"/>
      <c r="F467" s="6"/>
      <c r="G467" s="3"/>
      <c r="H467" s="3"/>
      <c r="I467" s="3"/>
      <c r="J467" s="6"/>
      <c r="K467" s="3"/>
      <c r="L467" s="6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6"/>
      <c r="AA467" s="3"/>
      <c r="AB467" s="6"/>
      <c r="AC467" s="3"/>
      <c r="AD467" s="3"/>
      <c r="AE467" s="3"/>
      <c r="AF467" s="3"/>
      <c r="AG467" s="6"/>
      <c r="AH467" s="3"/>
      <c r="AI467" s="3"/>
      <c r="AJ467" s="3"/>
      <c r="AK467" s="3"/>
      <c r="AL467" s="3"/>
      <c r="AM467" s="7"/>
      <c r="AN467" s="3"/>
      <c r="AO467" s="3"/>
      <c r="AP467" s="3"/>
      <c r="AQ467" s="3"/>
      <c r="AR467" s="6"/>
      <c r="AS467" s="6"/>
      <c r="AT467" s="3"/>
      <c r="AU467" s="3"/>
    </row>
    <row r="468">
      <c r="A468" s="3"/>
      <c r="B468" s="3"/>
      <c r="C468" s="3"/>
      <c r="D468" s="3"/>
      <c r="E468" s="3"/>
      <c r="F468" s="6"/>
      <c r="G468" s="3"/>
      <c r="H468" s="3"/>
      <c r="I468" s="3"/>
      <c r="J468" s="6"/>
      <c r="K468" s="3"/>
      <c r="L468" s="6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6"/>
      <c r="AA468" s="3"/>
      <c r="AB468" s="6"/>
      <c r="AC468" s="3"/>
      <c r="AD468" s="3"/>
      <c r="AE468" s="3"/>
      <c r="AF468" s="3"/>
      <c r="AG468" s="6"/>
      <c r="AH468" s="3"/>
      <c r="AI468" s="3"/>
      <c r="AJ468" s="3"/>
      <c r="AK468" s="3"/>
      <c r="AL468" s="3"/>
      <c r="AM468" s="7"/>
      <c r="AN468" s="3"/>
      <c r="AO468" s="3"/>
      <c r="AP468" s="3"/>
      <c r="AQ468" s="3"/>
      <c r="AR468" s="6"/>
      <c r="AS468" s="6"/>
      <c r="AT468" s="3"/>
      <c r="AU468" s="3"/>
    </row>
    <row r="469">
      <c r="A469" s="3"/>
      <c r="B469" s="3"/>
      <c r="C469" s="3"/>
      <c r="D469" s="3"/>
      <c r="E469" s="3"/>
      <c r="F469" s="6"/>
      <c r="G469" s="3"/>
      <c r="H469" s="3"/>
      <c r="I469" s="3"/>
      <c r="J469" s="6"/>
      <c r="K469" s="3"/>
      <c r="L469" s="6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6"/>
      <c r="AA469" s="3"/>
      <c r="AB469" s="6"/>
      <c r="AC469" s="3"/>
      <c r="AD469" s="3"/>
      <c r="AE469" s="3"/>
      <c r="AF469" s="3"/>
      <c r="AG469" s="6"/>
      <c r="AH469" s="3"/>
      <c r="AI469" s="3"/>
      <c r="AJ469" s="3"/>
      <c r="AK469" s="3"/>
      <c r="AL469" s="3"/>
      <c r="AM469" s="7"/>
      <c r="AN469" s="3"/>
      <c r="AO469" s="3"/>
      <c r="AP469" s="3"/>
      <c r="AQ469" s="3"/>
      <c r="AR469" s="6"/>
      <c r="AS469" s="6"/>
      <c r="AT469" s="3"/>
      <c r="AU469" s="3"/>
    </row>
    <row r="470">
      <c r="A470" s="3"/>
      <c r="B470" s="3"/>
      <c r="C470" s="3"/>
      <c r="D470" s="3"/>
      <c r="E470" s="3"/>
      <c r="F470" s="6"/>
      <c r="G470" s="3"/>
      <c r="H470" s="3"/>
      <c r="I470" s="3"/>
      <c r="J470" s="6"/>
      <c r="K470" s="3"/>
      <c r="L470" s="6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6"/>
      <c r="AA470" s="3"/>
      <c r="AB470" s="6"/>
      <c r="AC470" s="3"/>
      <c r="AD470" s="3"/>
      <c r="AE470" s="3"/>
      <c r="AF470" s="3"/>
      <c r="AG470" s="6"/>
      <c r="AH470" s="3"/>
      <c r="AI470" s="3"/>
      <c r="AJ470" s="3"/>
      <c r="AK470" s="3"/>
      <c r="AL470" s="3"/>
      <c r="AM470" s="7"/>
      <c r="AN470" s="3"/>
      <c r="AO470" s="3"/>
      <c r="AP470" s="3"/>
      <c r="AQ470" s="3"/>
      <c r="AR470" s="6"/>
      <c r="AS470" s="6"/>
      <c r="AT470" s="3"/>
      <c r="AU470" s="3"/>
    </row>
    <row r="471">
      <c r="A471" s="3"/>
      <c r="B471" s="3"/>
      <c r="C471" s="3"/>
      <c r="D471" s="3"/>
      <c r="E471" s="3"/>
      <c r="F471" s="6"/>
      <c r="G471" s="3"/>
      <c r="H471" s="3"/>
      <c r="I471" s="3"/>
      <c r="J471" s="6"/>
      <c r="K471" s="3"/>
      <c r="L471" s="6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6"/>
      <c r="AA471" s="3"/>
      <c r="AB471" s="6"/>
      <c r="AC471" s="3"/>
      <c r="AD471" s="3"/>
      <c r="AE471" s="3"/>
      <c r="AF471" s="3"/>
      <c r="AG471" s="6"/>
      <c r="AH471" s="3"/>
      <c r="AI471" s="3"/>
      <c r="AJ471" s="3"/>
      <c r="AK471" s="3"/>
      <c r="AL471" s="3"/>
      <c r="AM471" s="7"/>
      <c r="AN471" s="3"/>
      <c r="AO471" s="3"/>
      <c r="AP471" s="3"/>
      <c r="AQ471" s="3"/>
      <c r="AR471" s="6"/>
      <c r="AS471" s="6"/>
      <c r="AT471" s="3"/>
      <c r="AU471" s="3"/>
    </row>
    <row r="472">
      <c r="A472" s="3"/>
      <c r="B472" s="3"/>
      <c r="C472" s="3"/>
      <c r="D472" s="3"/>
      <c r="E472" s="3"/>
      <c r="F472" s="6"/>
      <c r="G472" s="3"/>
      <c r="H472" s="3"/>
      <c r="I472" s="3"/>
      <c r="J472" s="6"/>
      <c r="K472" s="3"/>
      <c r="L472" s="6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6"/>
      <c r="AA472" s="3"/>
      <c r="AB472" s="6"/>
      <c r="AC472" s="3"/>
      <c r="AD472" s="3"/>
      <c r="AE472" s="3"/>
      <c r="AF472" s="3"/>
      <c r="AG472" s="6"/>
      <c r="AH472" s="3"/>
      <c r="AI472" s="3"/>
      <c r="AJ472" s="3"/>
      <c r="AK472" s="3"/>
      <c r="AL472" s="3"/>
      <c r="AM472" s="7"/>
      <c r="AN472" s="3"/>
      <c r="AO472" s="3"/>
      <c r="AP472" s="3"/>
      <c r="AQ472" s="3"/>
      <c r="AR472" s="6"/>
      <c r="AS472" s="6"/>
      <c r="AT472" s="3"/>
      <c r="AU472" s="3"/>
    </row>
    <row r="473">
      <c r="A473" s="3"/>
      <c r="B473" s="3"/>
      <c r="C473" s="3"/>
      <c r="D473" s="3"/>
      <c r="E473" s="3"/>
      <c r="F473" s="6"/>
      <c r="G473" s="3"/>
      <c r="H473" s="3"/>
      <c r="I473" s="3"/>
      <c r="J473" s="6"/>
      <c r="K473" s="3"/>
      <c r="L473" s="6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6"/>
      <c r="AA473" s="3"/>
      <c r="AB473" s="6"/>
      <c r="AC473" s="3"/>
      <c r="AD473" s="3"/>
      <c r="AE473" s="3"/>
      <c r="AF473" s="3"/>
      <c r="AG473" s="6"/>
      <c r="AH473" s="3"/>
      <c r="AI473" s="3"/>
      <c r="AJ473" s="3"/>
      <c r="AK473" s="3"/>
      <c r="AL473" s="3"/>
      <c r="AM473" s="7"/>
      <c r="AN473" s="3"/>
      <c r="AO473" s="3"/>
      <c r="AP473" s="3"/>
      <c r="AQ473" s="3"/>
      <c r="AR473" s="6"/>
      <c r="AS473" s="6"/>
      <c r="AT473" s="3"/>
      <c r="AU473" s="3"/>
    </row>
    <row r="474">
      <c r="A474" s="3"/>
      <c r="B474" s="3"/>
      <c r="C474" s="3"/>
      <c r="D474" s="3"/>
      <c r="E474" s="3"/>
      <c r="F474" s="6"/>
      <c r="G474" s="3"/>
      <c r="H474" s="3"/>
      <c r="I474" s="3"/>
      <c r="J474" s="6"/>
      <c r="K474" s="3"/>
      <c r="L474" s="6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6"/>
      <c r="AA474" s="3"/>
      <c r="AB474" s="6"/>
      <c r="AC474" s="3"/>
      <c r="AD474" s="3"/>
      <c r="AE474" s="3"/>
      <c r="AF474" s="3"/>
      <c r="AG474" s="6"/>
      <c r="AH474" s="3"/>
      <c r="AI474" s="3"/>
      <c r="AJ474" s="3"/>
      <c r="AK474" s="3"/>
      <c r="AL474" s="3"/>
      <c r="AM474" s="7"/>
      <c r="AN474" s="3"/>
      <c r="AO474" s="3"/>
      <c r="AP474" s="3"/>
      <c r="AQ474" s="3"/>
      <c r="AR474" s="6"/>
      <c r="AS474" s="6"/>
      <c r="AT474" s="3"/>
      <c r="AU474" s="3"/>
    </row>
    <row r="475">
      <c r="A475" s="3"/>
      <c r="B475" s="3"/>
      <c r="C475" s="3"/>
      <c r="D475" s="3"/>
      <c r="E475" s="3"/>
      <c r="F475" s="6"/>
      <c r="G475" s="3"/>
      <c r="H475" s="3"/>
      <c r="I475" s="3"/>
      <c r="J475" s="6"/>
      <c r="K475" s="3"/>
      <c r="L475" s="6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6"/>
      <c r="AA475" s="3"/>
      <c r="AB475" s="6"/>
      <c r="AC475" s="3"/>
      <c r="AD475" s="3"/>
      <c r="AE475" s="3"/>
      <c r="AF475" s="3"/>
      <c r="AG475" s="6"/>
      <c r="AH475" s="3"/>
      <c r="AI475" s="3"/>
      <c r="AJ475" s="3"/>
      <c r="AK475" s="3"/>
      <c r="AL475" s="3"/>
      <c r="AM475" s="7"/>
      <c r="AN475" s="3"/>
      <c r="AO475" s="3"/>
      <c r="AP475" s="3"/>
      <c r="AQ475" s="3"/>
      <c r="AR475" s="6"/>
      <c r="AS475" s="6"/>
      <c r="AT475" s="3"/>
      <c r="AU475" s="3"/>
    </row>
    <row r="476">
      <c r="A476" s="3"/>
      <c r="B476" s="3"/>
      <c r="C476" s="3"/>
      <c r="D476" s="3"/>
      <c r="E476" s="3"/>
      <c r="F476" s="6"/>
      <c r="G476" s="3"/>
      <c r="H476" s="3"/>
      <c r="I476" s="3"/>
      <c r="J476" s="6"/>
      <c r="K476" s="3"/>
      <c r="L476" s="6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6"/>
      <c r="AA476" s="3"/>
      <c r="AB476" s="6"/>
      <c r="AC476" s="3"/>
      <c r="AD476" s="3"/>
      <c r="AE476" s="3"/>
      <c r="AF476" s="3"/>
      <c r="AG476" s="6"/>
      <c r="AH476" s="3"/>
      <c r="AI476" s="3"/>
      <c r="AJ476" s="3"/>
      <c r="AK476" s="3"/>
      <c r="AL476" s="3"/>
      <c r="AM476" s="7"/>
      <c r="AN476" s="3"/>
      <c r="AO476" s="3"/>
      <c r="AP476" s="3"/>
      <c r="AQ476" s="3"/>
      <c r="AR476" s="6"/>
      <c r="AS476" s="6"/>
      <c r="AT476" s="3"/>
      <c r="AU476" s="3"/>
    </row>
    <row r="477">
      <c r="A477" s="3"/>
      <c r="B477" s="3"/>
      <c r="C477" s="3"/>
      <c r="D477" s="3"/>
      <c r="E477" s="3"/>
      <c r="F477" s="6"/>
      <c r="G477" s="3"/>
      <c r="H477" s="3"/>
      <c r="I477" s="3"/>
      <c r="J477" s="6"/>
      <c r="K477" s="3"/>
      <c r="L477" s="6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6"/>
      <c r="AA477" s="3"/>
      <c r="AB477" s="6"/>
      <c r="AC477" s="3"/>
      <c r="AD477" s="3"/>
      <c r="AE477" s="3"/>
      <c r="AF477" s="3"/>
      <c r="AG477" s="6"/>
      <c r="AH477" s="3"/>
      <c r="AI477" s="3"/>
      <c r="AJ477" s="3"/>
      <c r="AK477" s="3"/>
      <c r="AL477" s="3"/>
      <c r="AM477" s="7"/>
      <c r="AN477" s="3"/>
      <c r="AO477" s="3"/>
      <c r="AP477" s="3"/>
      <c r="AQ477" s="3"/>
      <c r="AR477" s="6"/>
      <c r="AS477" s="6"/>
      <c r="AT477" s="3"/>
      <c r="AU477" s="3"/>
    </row>
    <row r="478">
      <c r="A478" s="3"/>
      <c r="B478" s="3"/>
      <c r="C478" s="3"/>
      <c r="D478" s="3"/>
      <c r="E478" s="3"/>
      <c r="F478" s="6"/>
      <c r="G478" s="3"/>
      <c r="H478" s="3"/>
      <c r="I478" s="3"/>
      <c r="J478" s="6"/>
      <c r="K478" s="3"/>
      <c r="L478" s="6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6"/>
      <c r="AA478" s="3"/>
      <c r="AB478" s="6"/>
      <c r="AC478" s="3"/>
      <c r="AD478" s="3"/>
      <c r="AE478" s="3"/>
      <c r="AF478" s="3"/>
      <c r="AG478" s="6"/>
      <c r="AH478" s="3"/>
      <c r="AI478" s="3"/>
      <c r="AJ478" s="3"/>
      <c r="AK478" s="3"/>
      <c r="AL478" s="3"/>
      <c r="AM478" s="7"/>
      <c r="AN478" s="3"/>
      <c r="AO478" s="3"/>
      <c r="AP478" s="3"/>
      <c r="AQ478" s="3"/>
      <c r="AR478" s="6"/>
      <c r="AS478" s="6"/>
      <c r="AT478" s="3"/>
      <c r="AU478" s="3"/>
    </row>
    <row r="479">
      <c r="A479" s="3"/>
      <c r="B479" s="3"/>
      <c r="C479" s="3"/>
      <c r="D479" s="3"/>
      <c r="E479" s="3"/>
      <c r="F479" s="6"/>
      <c r="G479" s="3"/>
      <c r="H479" s="3"/>
      <c r="I479" s="3"/>
      <c r="J479" s="6"/>
      <c r="K479" s="3"/>
      <c r="L479" s="6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6"/>
      <c r="AA479" s="3"/>
      <c r="AB479" s="6"/>
      <c r="AC479" s="3"/>
      <c r="AD479" s="3"/>
      <c r="AE479" s="3"/>
      <c r="AF479" s="3"/>
      <c r="AG479" s="6"/>
      <c r="AH479" s="3"/>
      <c r="AI479" s="3"/>
      <c r="AJ479" s="3"/>
      <c r="AK479" s="3"/>
      <c r="AL479" s="3"/>
      <c r="AM479" s="7"/>
      <c r="AN479" s="3"/>
      <c r="AO479" s="3"/>
      <c r="AP479" s="3"/>
      <c r="AQ479" s="3"/>
      <c r="AR479" s="6"/>
      <c r="AS479" s="6"/>
      <c r="AT479" s="3"/>
      <c r="AU479" s="3"/>
    </row>
    <row r="480">
      <c r="A480" s="3"/>
      <c r="B480" s="3"/>
      <c r="C480" s="3"/>
      <c r="D480" s="3"/>
      <c r="E480" s="3"/>
      <c r="F480" s="6"/>
      <c r="G480" s="3"/>
      <c r="H480" s="3"/>
      <c r="I480" s="3"/>
      <c r="J480" s="6"/>
      <c r="K480" s="3"/>
      <c r="L480" s="6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6"/>
      <c r="AA480" s="3"/>
      <c r="AB480" s="6"/>
      <c r="AC480" s="3"/>
      <c r="AD480" s="3"/>
      <c r="AE480" s="3"/>
      <c r="AF480" s="3"/>
      <c r="AG480" s="6"/>
      <c r="AH480" s="3"/>
      <c r="AI480" s="3"/>
      <c r="AJ480" s="3"/>
      <c r="AK480" s="3"/>
      <c r="AL480" s="3"/>
      <c r="AM480" s="7"/>
      <c r="AN480" s="3"/>
      <c r="AO480" s="3"/>
      <c r="AP480" s="3"/>
      <c r="AQ480" s="3"/>
      <c r="AR480" s="6"/>
      <c r="AS480" s="6"/>
      <c r="AT480" s="3"/>
      <c r="AU480" s="3"/>
    </row>
    <row r="481">
      <c r="A481" s="3"/>
      <c r="B481" s="3"/>
      <c r="C481" s="3"/>
      <c r="D481" s="3"/>
      <c r="E481" s="3"/>
      <c r="F481" s="6"/>
      <c r="G481" s="3"/>
      <c r="H481" s="3"/>
      <c r="I481" s="3"/>
      <c r="J481" s="6"/>
      <c r="K481" s="3"/>
      <c r="L481" s="6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6"/>
      <c r="AA481" s="3"/>
      <c r="AB481" s="6"/>
      <c r="AC481" s="3"/>
      <c r="AD481" s="3"/>
      <c r="AE481" s="3"/>
      <c r="AF481" s="3"/>
      <c r="AG481" s="6"/>
      <c r="AH481" s="3"/>
      <c r="AI481" s="3"/>
      <c r="AJ481" s="3"/>
      <c r="AK481" s="3"/>
      <c r="AL481" s="3"/>
      <c r="AM481" s="7"/>
      <c r="AN481" s="3"/>
      <c r="AO481" s="3"/>
      <c r="AP481" s="3"/>
      <c r="AQ481" s="3"/>
      <c r="AR481" s="6"/>
      <c r="AS481" s="6"/>
      <c r="AT481" s="3"/>
      <c r="AU481" s="3"/>
    </row>
    <row r="482">
      <c r="A482" s="3"/>
      <c r="B482" s="3"/>
      <c r="C482" s="3"/>
      <c r="D482" s="3"/>
      <c r="E482" s="3"/>
      <c r="F482" s="6"/>
      <c r="G482" s="3"/>
      <c r="H482" s="3"/>
      <c r="I482" s="3"/>
      <c r="J482" s="6"/>
      <c r="K482" s="3"/>
      <c r="L482" s="6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6"/>
      <c r="AA482" s="3"/>
      <c r="AB482" s="6"/>
      <c r="AC482" s="3"/>
      <c r="AD482" s="3"/>
      <c r="AE482" s="3"/>
      <c r="AF482" s="3"/>
      <c r="AG482" s="6"/>
      <c r="AH482" s="3"/>
      <c r="AI482" s="3"/>
      <c r="AJ482" s="3"/>
      <c r="AK482" s="3"/>
      <c r="AL482" s="3"/>
      <c r="AM482" s="7"/>
      <c r="AN482" s="3"/>
      <c r="AO482" s="3"/>
      <c r="AP482" s="3"/>
      <c r="AQ482" s="3"/>
      <c r="AR482" s="6"/>
      <c r="AS482" s="6"/>
      <c r="AT482" s="3"/>
      <c r="AU482" s="3"/>
    </row>
    <row r="483">
      <c r="A483" s="3"/>
      <c r="B483" s="3"/>
      <c r="C483" s="3"/>
      <c r="D483" s="3"/>
      <c r="E483" s="3"/>
      <c r="F483" s="6"/>
      <c r="G483" s="3"/>
      <c r="H483" s="3"/>
      <c r="I483" s="3"/>
      <c r="J483" s="6"/>
      <c r="K483" s="3"/>
      <c r="L483" s="6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6"/>
      <c r="AA483" s="3"/>
      <c r="AB483" s="6"/>
      <c r="AC483" s="3"/>
      <c r="AD483" s="3"/>
      <c r="AE483" s="3"/>
      <c r="AF483" s="3"/>
      <c r="AG483" s="6"/>
      <c r="AH483" s="3"/>
      <c r="AI483" s="3"/>
      <c r="AJ483" s="3"/>
      <c r="AK483" s="3"/>
      <c r="AL483" s="3"/>
      <c r="AM483" s="7"/>
      <c r="AN483" s="3"/>
      <c r="AO483" s="3"/>
      <c r="AP483" s="3"/>
      <c r="AQ483" s="3"/>
      <c r="AR483" s="6"/>
      <c r="AS483" s="6"/>
      <c r="AT483" s="3"/>
      <c r="AU483" s="3"/>
    </row>
    <row r="484">
      <c r="A484" s="3"/>
      <c r="B484" s="3"/>
      <c r="C484" s="3"/>
      <c r="D484" s="3"/>
      <c r="E484" s="3"/>
      <c r="F484" s="6"/>
      <c r="G484" s="3"/>
      <c r="H484" s="3"/>
      <c r="I484" s="3"/>
      <c r="J484" s="6"/>
      <c r="K484" s="3"/>
      <c r="L484" s="6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6"/>
      <c r="AA484" s="3"/>
      <c r="AB484" s="6"/>
      <c r="AC484" s="3"/>
      <c r="AD484" s="3"/>
      <c r="AE484" s="3"/>
      <c r="AF484" s="3"/>
      <c r="AG484" s="6"/>
      <c r="AH484" s="3"/>
      <c r="AI484" s="3"/>
      <c r="AJ484" s="3"/>
      <c r="AK484" s="3"/>
      <c r="AL484" s="3"/>
      <c r="AM484" s="7"/>
      <c r="AN484" s="3"/>
      <c r="AO484" s="3"/>
      <c r="AP484" s="3"/>
      <c r="AQ484" s="3"/>
      <c r="AR484" s="6"/>
      <c r="AS484" s="6"/>
      <c r="AT484" s="3"/>
      <c r="AU484" s="3"/>
    </row>
    <row r="485">
      <c r="A485" s="3"/>
      <c r="B485" s="3"/>
      <c r="C485" s="3"/>
      <c r="D485" s="3"/>
      <c r="E485" s="3"/>
      <c r="F485" s="6"/>
      <c r="G485" s="3"/>
      <c r="H485" s="3"/>
      <c r="I485" s="3"/>
      <c r="J485" s="6"/>
      <c r="K485" s="3"/>
      <c r="L485" s="6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6"/>
      <c r="AA485" s="3"/>
      <c r="AB485" s="6"/>
      <c r="AC485" s="3"/>
      <c r="AD485" s="3"/>
      <c r="AE485" s="3"/>
      <c r="AF485" s="3"/>
      <c r="AG485" s="6"/>
      <c r="AH485" s="3"/>
      <c r="AI485" s="3"/>
      <c r="AJ485" s="3"/>
      <c r="AK485" s="3"/>
      <c r="AL485" s="3"/>
      <c r="AM485" s="7"/>
      <c r="AN485" s="3"/>
      <c r="AO485" s="3"/>
      <c r="AP485" s="3"/>
      <c r="AQ485" s="3"/>
      <c r="AR485" s="6"/>
      <c r="AS485" s="6"/>
      <c r="AT485" s="3"/>
      <c r="AU485" s="3"/>
    </row>
    <row r="486">
      <c r="A486" s="3"/>
      <c r="B486" s="3"/>
      <c r="C486" s="3"/>
      <c r="D486" s="3"/>
      <c r="E486" s="3"/>
      <c r="F486" s="6"/>
      <c r="G486" s="3"/>
      <c r="H486" s="3"/>
      <c r="I486" s="3"/>
      <c r="J486" s="6"/>
      <c r="K486" s="3"/>
      <c r="L486" s="6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6"/>
      <c r="AA486" s="3"/>
      <c r="AB486" s="6"/>
      <c r="AC486" s="3"/>
      <c r="AD486" s="3"/>
      <c r="AE486" s="3"/>
      <c r="AF486" s="3"/>
      <c r="AG486" s="6"/>
      <c r="AH486" s="3"/>
      <c r="AI486" s="3"/>
      <c r="AJ486" s="3"/>
      <c r="AK486" s="3"/>
      <c r="AL486" s="3"/>
      <c r="AM486" s="7"/>
      <c r="AN486" s="3"/>
      <c r="AO486" s="3"/>
      <c r="AP486" s="3"/>
      <c r="AQ486" s="3"/>
      <c r="AR486" s="6"/>
      <c r="AS486" s="6"/>
      <c r="AT486" s="3"/>
      <c r="AU486" s="3"/>
    </row>
    <row r="487">
      <c r="A487" s="3"/>
      <c r="B487" s="3"/>
      <c r="C487" s="3"/>
      <c r="D487" s="3"/>
      <c r="E487" s="3"/>
      <c r="F487" s="6"/>
      <c r="G487" s="3"/>
      <c r="H487" s="3"/>
      <c r="I487" s="3"/>
      <c r="J487" s="6"/>
      <c r="K487" s="3"/>
      <c r="L487" s="6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6"/>
      <c r="AA487" s="3"/>
      <c r="AB487" s="6"/>
      <c r="AC487" s="3"/>
      <c r="AD487" s="3"/>
      <c r="AE487" s="3"/>
      <c r="AF487" s="3"/>
      <c r="AG487" s="6"/>
      <c r="AH487" s="3"/>
      <c r="AI487" s="3"/>
      <c r="AJ487" s="3"/>
      <c r="AK487" s="3"/>
      <c r="AL487" s="3"/>
      <c r="AM487" s="7"/>
      <c r="AN487" s="3"/>
      <c r="AO487" s="3"/>
      <c r="AP487" s="3"/>
      <c r="AQ487" s="3"/>
      <c r="AR487" s="6"/>
      <c r="AS487" s="6"/>
      <c r="AT487" s="3"/>
      <c r="AU487" s="3"/>
    </row>
    <row r="488">
      <c r="A488" s="3"/>
      <c r="B488" s="3"/>
      <c r="C488" s="3"/>
      <c r="D488" s="3"/>
      <c r="E488" s="3"/>
      <c r="F488" s="6"/>
      <c r="G488" s="3"/>
      <c r="H488" s="3"/>
      <c r="I488" s="3"/>
      <c r="J488" s="6"/>
      <c r="K488" s="3"/>
      <c r="L488" s="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6"/>
      <c r="AA488" s="3"/>
      <c r="AB488" s="6"/>
      <c r="AC488" s="3"/>
      <c r="AD488" s="3"/>
      <c r="AE488" s="3"/>
      <c r="AF488" s="3"/>
      <c r="AG488" s="6"/>
      <c r="AH488" s="3"/>
      <c r="AI488" s="3"/>
      <c r="AJ488" s="3"/>
      <c r="AK488" s="3"/>
      <c r="AL488" s="3"/>
      <c r="AM488" s="7"/>
      <c r="AN488" s="3"/>
      <c r="AO488" s="3"/>
      <c r="AP488" s="3"/>
      <c r="AQ488" s="3"/>
      <c r="AR488" s="6"/>
      <c r="AS488" s="6"/>
      <c r="AT488" s="3"/>
      <c r="AU488" s="3"/>
    </row>
    <row r="489">
      <c r="A489" s="3"/>
      <c r="B489" s="3"/>
      <c r="C489" s="3"/>
      <c r="D489" s="3"/>
      <c r="E489" s="3"/>
      <c r="F489" s="6"/>
      <c r="G489" s="3"/>
      <c r="H489" s="3"/>
      <c r="I489" s="3"/>
      <c r="J489" s="6"/>
      <c r="K489" s="3"/>
      <c r="L489" s="6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6"/>
      <c r="AA489" s="3"/>
      <c r="AB489" s="6"/>
      <c r="AC489" s="3"/>
      <c r="AD489" s="3"/>
      <c r="AE489" s="3"/>
      <c r="AF489" s="3"/>
      <c r="AG489" s="6"/>
      <c r="AH489" s="3"/>
      <c r="AI489" s="3"/>
      <c r="AJ489" s="3"/>
      <c r="AK489" s="3"/>
      <c r="AL489" s="3"/>
      <c r="AM489" s="7"/>
      <c r="AN489" s="3"/>
      <c r="AO489" s="3"/>
      <c r="AP489" s="3"/>
      <c r="AQ489" s="3"/>
      <c r="AR489" s="6"/>
      <c r="AS489" s="6"/>
      <c r="AT489" s="3"/>
      <c r="AU489" s="3"/>
    </row>
    <row r="490">
      <c r="A490" s="3"/>
      <c r="B490" s="3"/>
      <c r="C490" s="3"/>
      <c r="D490" s="3"/>
      <c r="E490" s="3"/>
      <c r="F490" s="6"/>
      <c r="G490" s="3"/>
      <c r="H490" s="3"/>
      <c r="I490" s="3"/>
      <c r="J490" s="6"/>
      <c r="K490" s="3"/>
      <c r="L490" s="6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6"/>
      <c r="AA490" s="3"/>
      <c r="AB490" s="6"/>
      <c r="AC490" s="3"/>
      <c r="AD490" s="3"/>
      <c r="AE490" s="3"/>
      <c r="AF490" s="3"/>
      <c r="AG490" s="6"/>
      <c r="AH490" s="3"/>
      <c r="AI490" s="3"/>
      <c r="AJ490" s="3"/>
      <c r="AK490" s="3"/>
      <c r="AL490" s="3"/>
      <c r="AM490" s="7"/>
      <c r="AN490" s="3"/>
      <c r="AO490" s="3"/>
      <c r="AP490" s="3"/>
      <c r="AQ490" s="3"/>
      <c r="AR490" s="6"/>
      <c r="AS490" s="6"/>
      <c r="AT490" s="3"/>
      <c r="AU490" s="3"/>
    </row>
    <row r="491">
      <c r="A491" s="3"/>
      <c r="B491" s="3"/>
      <c r="C491" s="3"/>
      <c r="D491" s="3"/>
      <c r="E491" s="3"/>
      <c r="F491" s="6"/>
      <c r="G491" s="3"/>
      <c r="H491" s="3"/>
      <c r="I491" s="3"/>
      <c r="J491" s="6"/>
      <c r="K491" s="3"/>
      <c r="L491" s="6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6"/>
      <c r="AA491" s="3"/>
      <c r="AB491" s="6"/>
      <c r="AC491" s="3"/>
      <c r="AD491" s="3"/>
      <c r="AE491" s="3"/>
      <c r="AF491" s="3"/>
      <c r="AG491" s="6"/>
      <c r="AH491" s="3"/>
      <c r="AI491" s="3"/>
      <c r="AJ491" s="3"/>
      <c r="AK491" s="3"/>
      <c r="AL491" s="3"/>
      <c r="AM491" s="7"/>
      <c r="AN491" s="3"/>
      <c r="AO491" s="3"/>
      <c r="AP491" s="3"/>
      <c r="AQ491" s="3"/>
      <c r="AR491" s="6"/>
      <c r="AS491" s="6"/>
      <c r="AT491" s="3"/>
      <c r="AU491" s="3"/>
    </row>
    <row r="492">
      <c r="A492" s="3"/>
      <c r="B492" s="3"/>
      <c r="C492" s="3"/>
      <c r="D492" s="3"/>
      <c r="E492" s="3"/>
      <c r="F492" s="6"/>
      <c r="G492" s="3"/>
      <c r="H492" s="3"/>
      <c r="I492" s="3"/>
      <c r="J492" s="6"/>
      <c r="K492" s="3"/>
      <c r="L492" s="6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6"/>
      <c r="AA492" s="3"/>
      <c r="AB492" s="6"/>
      <c r="AC492" s="3"/>
      <c r="AD492" s="3"/>
      <c r="AE492" s="3"/>
      <c r="AF492" s="3"/>
      <c r="AG492" s="6"/>
      <c r="AH492" s="3"/>
      <c r="AI492" s="3"/>
      <c r="AJ492" s="3"/>
      <c r="AK492" s="3"/>
      <c r="AL492" s="3"/>
      <c r="AM492" s="7"/>
      <c r="AN492" s="3"/>
      <c r="AO492" s="3"/>
      <c r="AP492" s="3"/>
      <c r="AQ492" s="3"/>
      <c r="AR492" s="6"/>
      <c r="AS492" s="6"/>
      <c r="AT492" s="3"/>
      <c r="AU492" s="3"/>
    </row>
    <row r="493">
      <c r="A493" s="3"/>
      <c r="B493" s="3"/>
      <c r="C493" s="3"/>
      <c r="D493" s="3"/>
      <c r="E493" s="3"/>
      <c r="F493" s="6"/>
      <c r="G493" s="3"/>
      <c r="H493" s="3"/>
      <c r="I493" s="3"/>
      <c r="J493" s="6"/>
      <c r="K493" s="3"/>
      <c r="L493" s="6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6"/>
      <c r="AA493" s="3"/>
      <c r="AB493" s="6"/>
      <c r="AC493" s="3"/>
      <c r="AD493" s="3"/>
      <c r="AE493" s="3"/>
      <c r="AF493" s="3"/>
      <c r="AG493" s="6"/>
      <c r="AH493" s="3"/>
      <c r="AI493" s="3"/>
      <c r="AJ493" s="3"/>
      <c r="AK493" s="3"/>
      <c r="AL493" s="3"/>
      <c r="AM493" s="7"/>
      <c r="AN493" s="3"/>
      <c r="AO493" s="3"/>
      <c r="AP493" s="3"/>
      <c r="AQ493" s="3"/>
      <c r="AR493" s="6"/>
      <c r="AS493" s="6"/>
      <c r="AT493" s="3"/>
      <c r="AU493" s="3"/>
    </row>
    <row r="494">
      <c r="A494" s="3"/>
      <c r="B494" s="3"/>
      <c r="C494" s="3"/>
      <c r="D494" s="3"/>
      <c r="E494" s="3"/>
      <c r="F494" s="6"/>
      <c r="G494" s="3"/>
      <c r="H494" s="3"/>
      <c r="I494" s="3"/>
      <c r="J494" s="6"/>
      <c r="K494" s="3"/>
      <c r="L494" s="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6"/>
      <c r="AA494" s="3"/>
      <c r="AB494" s="6"/>
      <c r="AC494" s="3"/>
      <c r="AD494" s="3"/>
      <c r="AE494" s="3"/>
      <c r="AF494" s="3"/>
      <c r="AG494" s="6"/>
      <c r="AH494" s="3"/>
      <c r="AI494" s="3"/>
      <c r="AJ494" s="3"/>
      <c r="AK494" s="3"/>
      <c r="AL494" s="3"/>
      <c r="AM494" s="7"/>
      <c r="AN494" s="3"/>
      <c r="AO494" s="3"/>
      <c r="AP494" s="3"/>
      <c r="AQ494" s="3"/>
      <c r="AR494" s="6"/>
      <c r="AS494" s="6"/>
      <c r="AT494" s="3"/>
      <c r="AU494" s="3"/>
    </row>
    <row r="495">
      <c r="A495" s="3"/>
      <c r="B495" s="3"/>
      <c r="C495" s="3"/>
      <c r="D495" s="3"/>
      <c r="E495" s="3"/>
      <c r="F495" s="6"/>
      <c r="G495" s="3"/>
      <c r="H495" s="3"/>
      <c r="I495" s="3"/>
      <c r="J495" s="6"/>
      <c r="K495" s="3"/>
      <c r="L495" s="6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6"/>
      <c r="AA495" s="3"/>
      <c r="AB495" s="6"/>
      <c r="AC495" s="3"/>
      <c r="AD495" s="3"/>
      <c r="AE495" s="3"/>
      <c r="AF495" s="3"/>
      <c r="AG495" s="6"/>
      <c r="AH495" s="3"/>
      <c r="AI495" s="3"/>
      <c r="AJ495" s="3"/>
      <c r="AK495" s="3"/>
      <c r="AL495" s="3"/>
      <c r="AM495" s="7"/>
      <c r="AN495" s="3"/>
      <c r="AO495" s="3"/>
      <c r="AP495" s="3"/>
      <c r="AQ495" s="3"/>
      <c r="AR495" s="6"/>
      <c r="AS495" s="6"/>
      <c r="AT495" s="3"/>
      <c r="AU495" s="3"/>
    </row>
    <row r="496">
      <c r="A496" s="3"/>
      <c r="B496" s="3"/>
      <c r="C496" s="3"/>
      <c r="D496" s="3"/>
      <c r="E496" s="3"/>
      <c r="F496" s="6"/>
      <c r="G496" s="3"/>
      <c r="H496" s="3"/>
      <c r="I496" s="3"/>
      <c r="J496" s="6"/>
      <c r="K496" s="3"/>
      <c r="L496" s="6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6"/>
      <c r="AA496" s="3"/>
      <c r="AB496" s="6"/>
      <c r="AC496" s="3"/>
      <c r="AD496" s="3"/>
      <c r="AE496" s="3"/>
      <c r="AF496" s="3"/>
      <c r="AG496" s="6"/>
      <c r="AH496" s="3"/>
      <c r="AI496" s="3"/>
      <c r="AJ496" s="3"/>
      <c r="AK496" s="3"/>
      <c r="AL496" s="3"/>
      <c r="AM496" s="7"/>
      <c r="AN496" s="3"/>
      <c r="AO496" s="3"/>
      <c r="AP496" s="3"/>
      <c r="AQ496" s="3"/>
      <c r="AR496" s="6"/>
      <c r="AS496" s="6"/>
      <c r="AT496" s="3"/>
      <c r="AU496" s="3"/>
    </row>
    <row r="497">
      <c r="A497" s="3"/>
      <c r="B497" s="3"/>
      <c r="C497" s="3"/>
      <c r="D497" s="3"/>
      <c r="E497" s="3"/>
      <c r="F497" s="6"/>
      <c r="G497" s="3"/>
      <c r="H497" s="3"/>
      <c r="I497" s="3"/>
      <c r="J497" s="6"/>
      <c r="K497" s="3"/>
      <c r="L497" s="6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6"/>
      <c r="AA497" s="3"/>
      <c r="AB497" s="6"/>
      <c r="AC497" s="3"/>
      <c r="AD497" s="3"/>
      <c r="AE497" s="3"/>
      <c r="AF497" s="3"/>
      <c r="AG497" s="6"/>
      <c r="AH497" s="3"/>
      <c r="AI497" s="3"/>
      <c r="AJ497" s="3"/>
      <c r="AK497" s="3"/>
      <c r="AL497" s="3"/>
      <c r="AM497" s="7"/>
      <c r="AN497" s="3"/>
      <c r="AO497" s="3"/>
      <c r="AP497" s="3"/>
      <c r="AQ497" s="3"/>
      <c r="AR497" s="6"/>
      <c r="AS497" s="6"/>
      <c r="AT497" s="3"/>
      <c r="AU497" s="3"/>
    </row>
    <row r="498">
      <c r="A498" s="3"/>
      <c r="B498" s="3"/>
      <c r="C498" s="3"/>
      <c r="D498" s="3"/>
      <c r="E498" s="3"/>
      <c r="F498" s="6"/>
      <c r="G498" s="3"/>
      <c r="H498" s="3"/>
      <c r="I498" s="3"/>
      <c r="J498" s="6"/>
      <c r="K498" s="3"/>
      <c r="L498" s="6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6"/>
      <c r="AA498" s="3"/>
      <c r="AB498" s="6"/>
      <c r="AC498" s="3"/>
      <c r="AD498" s="3"/>
      <c r="AE498" s="3"/>
      <c r="AF498" s="3"/>
      <c r="AG498" s="6"/>
      <c r="AH498" s="3"/>
      <c r="AI498" s="3"/>
      <c r="AJ498" s="3"/>
      <c r="AK498" s="3"/>
      <c r="AL498" s="3"/>
      <c r="AM498" s="7"/>
      <c r="AN498" s="3"/>
      <c r="AO498" s="3"/>
      <c r="AP498" s="3"/>
      <c r="AQ498" s="3"/>
      <c r="AR498" s="6"/>
      <c r="AS498" s="6"/>
      <c r="AT498" s="3"/>
      <c r="AU498" s="3"/>
    </row>
    <row r="499">
      <c r="A499" s="3"/>
      <c r="B499" s="3"/>
      <c r="C499" s="3"/>
      <c r="D499" s="3"/>
      <c r="E499" s="3"/>
      <c r="F499" s="6"/>
      <c r="G499" s="3"/>
      <c r="H499" s="3"/>
      <c r="I499" s="3"/>
      <c r="J499" s="6"/>
      <c r="K499" s="3"/>
      <c r="L499" s="6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6"/>
      <c r="AA499" s="3"/>
      <c r="AB499" s="6"/>
      <c r="AC499" s="3"/>
      <c r="AD499" s="3"/>
      <c r="AE499" s="3"/>
      <c r="AF499" s="3"/>
      <c r="AG499" s="6"/>
      <c r="AH499" s="3"/>
      <c r="AI499" s="3"/>
      <c r="AJ499" s="3"/>
      <c r="AK499" s="3"/>
      <c r="AL499" s="3"/>
      <c r="AM499" s="7"/>
      <c r="AN499" s="3"/>
      <c r="AO499" s="3"/>
      <c r="AP499" s="3"/>
      <c r="AQ499" s="3"/>
      <c r="AR499" s="6"/>
      <c r="AS499" s="6"/>
      <c r="AT499" s="3"/>
      <c r="AU499" s="3"/>
    </row>
    <row r="500">
      <c r="A500" s="3"/>
      <c r="B500" s="3"/>
      <c r="C500" s="3"/>
      <c r="D500" s="3"/>
      <c r="E500" s="3"/>
      <c r="F500" s="6"/>
      <c r="G500" s="3"/>
      <c r="H500" s="3"/>
      <c r="I500" s="3"/>
      <c r="J500" s="6"/>
      <c r="K500" s="3"/>
      <c r="L500" s="6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6"/>
      <c r="AA500" s="3"/>
      <c r="AB500" s="6"/>
      <c r="AC500" s="3"/>
      <c r="AD500" s="3"/>
      <c r="AE500" s="3"/>
      <c r="AF500" s="3"/>
      <c r="AG500" s="6"/>
      <c r="AH500" s="3"/>
      <c r="AI500" s="3"/>
      <c r="AJ500" s="3"/>
      <c r="AK500" s="3"/>
      <c r="AL500" s="3"/>
      <c r="AM500" s="7"/>
      <c r="AN500" s="3"/>
      <c r="AO500" s="3"/>
      <c r="AP500" s="3"/>
      <c r="AQ500" s="3"/>
      <c r="AR500" s="6"/>
      <c r="AS500" s="6"/>
      <c r="AT500" s="3"/>
      <c r="AU500" s="3"/>
    </row>
    <row r="501">
      <c r="A501" s="3"/>
      <c r="B501" s="3"/>
      <c r="C501" s="3"/>
      <c r="D501" s="3"/>
      <c r="E501" s="3"/>
      <c r="F501" s="6"/>
      <c r="G501" s="3"/>
      <c r="H501" s="3"/>
      <c r="I501" s="3"/>
      <c r="J501" s="6"/>
      <c r="K501" s="3"/>
      <c r="L501" s="6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6"/>
      <c r="AA501" s="3"/>
      <c r="AB501" s="6"/>
      <c r="AC501" s="3"/>
      <c r="AD501" s="3"/>
      <c r="AE501" s="3"/>
      <c r="AF501" s="3"/>
      <c r="AG501" s="6"/>
      <c r="AH501" s="3"/>
      <c r="AI501" s="3"/>
      <c r="AJ501" s="3"/>
      <c r="AK501" s="3"/>
      <c r="AL501" s="3"/>
      <c r="AM501" s="7"/>
      <c r="AN501" s="3"/>
      <c r="AO501" s="3"/>
      <c r="AP501" s="3"/>
      <c r="AQ501" s="3"/>
      <c r="AR501" s="6"/>
      <c r="AS501" s="6"/>
      <c r="AT501" s="3"/>
      <c r="AU501" s="3"/>
    </row>
    <row r="502">
      <c r="A502" s="3"/>
      <c r="B502" s="3"/>
      <c r="C502" s="3"/>
      <c r="D502" s="3"/>
      <c r="E502" s="3"/>
      <c r="F502" s="6"/>
      <c r="G502" s="3"/>
      <c r="H502" s="3"/>
      <c r="I502" s="3"/>
      <c r="J502" s="6"/>
      <c r="K502" s="3"/>
      <c r="L502" s="6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6"/>
      <c r="AA502" s="3"/>
      <c r="AB502" s="6"/>
      <c r="AC502" s="3"/>
      <c r="AD502" s="3"/>
      <c r="AE502" s="3"/>
      <c r="AF502" s="3"/>
      <c r="AG502" s="6"/>
      <c r="AH502" s="3"/>
      <c r="AI502" s="3"/>
      <c r="AJ502" s="3"/>
      <c r="AK502" s="3"/>
      <c r="AL502" s="3"/>
      <c r="AM502" s="7"/>
      <c r="AN502" s="3"/>
      <c r="AO502" s="3"/>
      <c r="AP502" s="3"/>
      <c r="AQ502" s="3"/>
      <c r="AR502" s="6"/>
      <c r="AS502" s="6"/>
      <c r="AT502" s="3"/>
      <c r="AU502" s="3"/>
    </row>
    <row r="503">
      <c r="A503" s="3"/>
      <c r="B503" s="3"/>
      <c r="C503" s="3"/>
      <c r="D503" s="3"/>
      <c r="E503" s="3"/>
      <c r="F503" s="6"/>
      <c r="G503" s="3"/>
      <c r="H503" s="3"/>
      <c r="I503" s="3"/>
      <c r="J503" s="6"/>
      <c r="K503" s="3"/>
      <c r="L503" s="6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6"/>
      <c r="AA503" s="3"/>
      <c r="AB503" s="6"/>
      <c r="AC503" s="3"/>
      <c r="AD503" s="3"/>
      <c r="AE503" s="3"/>
      <c r="AF503" s="3"/>
      <c r="AG503" s="6"/>
      <c r="AH503" s="3"/>
      <c r="AI503" s="3"/>
      <c r="AJ503" s="3"/>
      <c r="AK503" s="3"/>
      <c r="AL503" s="3"/>
      <c r="AM503" s="7"/>
      <c r="AN503" s="3"/>
      <c r="AO503" s="3"/>
      <c r="AP503" s="3"/>
      <c r="AQ503" s="3"/>
      <c r="AR503" s="6"/>
      <c r="AS503" s="6"/>
      <c r="AT503" s="3"/>
      <c r="AU503" s="3"/>
    </row>
    <row r="504">
      <c r="A504" s="3"/>
      <c r="B504" s="3"/>
      <c r="C504" s="3"/>
      <c r="D504" s="3"/>
      <c r="E504" s="3"/>
      <c r="F504" s="6"/>
      <c r="G504" s="3"/>
      <c r="H504" s="3"/>
      <c r="I504" s="3"/>
      <c r="J504" s="6"/>
      <c r="K504" s="3"/>
      <c r="L504" s="6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6"/>
      <c r="AA504" s="3"/>
      <c r="AB504" s="6"/>
      <c r="AC504" s="3"/>
      <c r="AD504" s="3"/>
      <c r="AE504" s="3"/>
      <c r="AF504" s="3"/>
      <c r="AG504" s="6"/>
      <c r="AH504" s="3"/>
      <c r="AI504" s="3"/>
      <c r="AJ504" s="3"/>
      <c r="AK504" s="3"/>
      <c r="AL504" s="3"/>
      <c r="AM504" s="7"/>
      <c r="AN504" s="3"/>
      <c r="AO504" s="3"/>
      <c r="AP504" s="3"/>
      <c r="AQ504" s="3"/>
      <c r="AR504" s="6"/>
      <c r="AS504" s="6"/>
      <c r="AT504" s="3"/>
      <c r="AU504" s="3"/>
    </row>
    <row r="505">
      <c r="A505" s="3"/>
      <c r="B505" s="3"/>
      <c r="C505" s="3"/>
      <c r="D505" s="3"/>
      <c r="E505" s="3"/>
      <c r="F505" s="6"/>
      <c r="G505" s="3"/>
      <c r="H505" s="3"/>
      <c r="I505" s="3"/>
      <c r="J505" s="6"/>
      <c r="K505" s="3"/>
      <c r="L505" s="6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6"/>
      <c r="AA505" s="3"/>
      <c r="AB505" s="6"/>
      <c r="AC505" s="3"/>
      <c r="AD505" s="3"/>
      <c r="AE505" s="3"/>
      <c r="AF505" s="3"/>
      <c r="AG505" s="6"/>
      <c r="AH505" s="3"/>
      <c r="AI505" s="3"/>
      <c r="AJ505" s="3"/>
      <c r="AK505" s="3"/>
      <c r="AL505" s="3"/>
      <c r="AM505" s="7"/>
      <c r="AN505" s="3"/>
      <c r="AO505" s="3"/>
      <c r="AP505" s="3"/>
      <c r="AQ505" s="3"/>
      <c r="AR505" s="6"/>
      <c r="AS505" s="6"/>
      <c r="AT505" s="3"/>
      <c r="AU505" s="3"/>
    </row>
    <row r="506">
      <c r="A506" s="3"/>
      <c r="B506" s="3"/>
      <c r="C506" s="3"/>
      <c r="D506" s="3"/>
      <c r="E506" s="3"/>
      <c r="F506" s="6"/>
      <c r="G506" s="3"/>
      <c r="H506" s="3"/>
      <c r="I506" s="3"/>
      <c r="J506" s="6"/>
      <c r="K506" s="3"/>
      <c r="L506" s="6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6"/>
      <c r="AA506" s="3"/>
      <c r="AB506" s="6"/>
      <c r="AC506" s="3"/>
      <c r="AD506" s="3"/>
      <c r="AE506" s="3"/>
      <c r="AF506" s="3"/>
      <c r="AG506" s="6"/>
      <c r="AH506" s="3"/>
      <c r="AI506" s="3"/>
      <c r="AJ506" s="3"/>
      <c r="AK506" s="3"/>
      <c r="AL506" s="3"/>
      <c r="AM506" s="7"/>
      <c r="AN506" s="3"/>
      <c r="AO506" s="3"/>
      <c r="AP506" s="3"/>
      <c r="AQ506" s="3"/>
      <c r="AR506" s="6"/>
      <c r="AS506" s="6"/>
      <c r="AT506" s="3"/>
      <c r="AU506" s="3"/>
    </row>
    <row r="507">
      <c r="A507" s="3"/>
      <c r="B507" s="3"/>
      <c r="C507" s="3"/>
      <c r="D507" s="3"/>
      <c r="E507" s="3"/>
      <c r="F507" s="6"/>
      <c r="G507" s="3"/>
      <c r="H507" s="3"/>
      <c r="I507" s="3"/>
      <c r="J507" s="6"/>
      <c r="K507" s="3"/>
      <c r="L507" s="6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6"/>
      <c r="AA507" s="3"/>
      <c r="AB507" s="6"/>
      <c r="AC507" s="3"/>
      <c r="AD507" s="3"/>
      <c r="AE507" s="3"/>
      <c r="AF507" s="3"/>
      <c r="AG507" s="6"/>
      <c r="AH507" s="3"/>
      <c r="AI507" s="3"/>
      <c r="AJ507" s="3"/>
      <c r="AK507" s="3"/>
      <c r="AL507" s="3"/>
      <c r="AM507" s="7"/>
      <c r="AN507" s="3"/>
      <c r="AO507" s="3"/>
      <c r="AP507" s="3"/>
      <c r="AQ507" s="3"/>
      <c r="AR507" s="6"/>
      <c r="AS507" s="6"/>
      <c r="AT507" s="3"/>
      <c r="AU507" s="3"/>
    </row>
    <row r="508">
      <c r="A508" s="3"/>
      <c r="B508" s="3"/>
      <c r="C508" s="3"/>
      <c r="D508" s="3"/>
      <c r="E508" s="3"/>
      <c r="F508" s="6"/>
      <c r="G508" s="3"/>
      <c r="H508" s="3"/>
      <c r="I508" s="3"/>
      <c r="J508" s="6"/>
      <c r="K508" s="3"/>
      <c r="L508" s="6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6"/>
      <c r="AA508" s="3"/>
      <c r="AB508" s="6"/>
      <c r="AC508" s="3"/>
      <c r="AD508" s="3"/>
      <c r="AE508" s="3"/>
      <c r="AF508" s="3"/>
      <c r="AG508" s="6"/>
      <c r="AH508" s="3"/>
      <c r="AI508" s="3"/>
      <c r="AJ508" s="3"/>
      <c r="AK508" s="3"/>
      <c r="AL508" s="3"/>
      <c r="AM508" s="7"/>
      <c r="AN508" s="3"/>
      <c r="AO508" s="3"/>
      <c r="AP508" s="3"/>
      <c r="AQ508" s="3"/>
      <c r="AR508" s="6"/>
      <c r="AS508" s="6"/>
      <c r="AT508" s="3"/>
      <c r="AU508" s="3"/>
    </row>
    <row r="509">
      <c r="A509" s="3"/>
      <c r="B509" s="3"/>
      <c r="C509" s="3"/>
      <c r="D509" s="3"/>
      <c r="E509" s="3"/>
      <c r="F509" s="6"/>
      <c r="G509" s="3"/>
      <c r="H509" s="3"/>
      <c r="I509" s="3"/>
      <c r="J509" s="6"/>
      <c r="K509" s="3"/>
      <c r="L509" s="6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6"/>
      <c r="AA509" s="3"/>
      <c r="AB509" s="6"/>
      <c r="AC509" s="3"/>
      <c r="AD509" s="3"/>
      <c r="AE509" s="3"/>
      <c r="AF509" s="3"/>
      <c r="AG509" s="6"/>
      <c r="AH509" s="3"/>
      <c r="AI509" s="3"/>
      <c r="AJ509" s="3"/>
      <c r="AK509" s="3"/>
      <c r="AL509" s="3"/>
      <c r="AM509" s="7"/>
      <c r="AN509" s="3"/>
      <c r="AO509" s="3"/>
      <c r="AP509" s="3"/>
      <c r="AQ509" s="3"/>
      <c r="AR509" s="6"/>
      <c r="AS509" s="6"/>
      <c r="AT509" s="3"/>
      <c r="AU509" s="3"/>
    </row>
    <row r="510">
      <c r="A510" s="3"/>
      <c r="B510" s="3"/>
      <c r="C510" s="3"/>
      <c r="D510" s="3"/>
      <c r="E510" s="3"/>
      <c r="F510" s="6"/>
      <c r="G510" s="3"/>
      <c r="H510" s="3"/>
      <c r="I510" s="3"/>
      <c r="J510" s="6"/>
      <c r="K510" s="3"/>
      <c r="L510" s="6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6"/>
      <c r="AA510" s="3"/>
      <c r="AB510" s="6"/>
      <c r="AC510" s="3"/>
      <c r="AD510" s="3"/>
      <c r="AE510" s="3"/>
      <c r="AF510" s="3"/>
      <c r="AG510" s="6"/>
      <c r="AH510" s="3"/>
      <c r="AI510" s="3"/>
      <c r="AJ510" s="3"/>
      <c r="AK510" s="3"/>
      <c r="AL510" s="3"/>
      <c r="AM510" s="7"/>
      <c r="AN510" s="3"/>
      <c r="AO510" s="3"/>
      <c r="AP510" s="3"/>
      <c r="AQ510" s="3"/>
      <c r="AR510" s="6"/>
      <c r="AS510" s="6"/>
      <c r="AT510" s="3"/>
      <c r="AU510" s="3"/>
    </row>
    <row r="511">
      <c r="A511" s="3"/>
      <c r="B511" s="3"/>
      <c r="C511" s="3"/>
      <c r="D511" s="3"/>
      <c r="E511" s="3"/>
      <c r="F511" s="6"/>
      <c r="G511" s="3"/>
      <c r="H511" s="3"/>
      <c r="I511" s="3"/>
      <c r="J511" s="6"/>
      <c r="K511" s="3"/>
      <c r="L511" s="6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6"/>
      <c r="AA511" s="3"/>
      <c r="AB511" s="6"/>
      <c r="AC511" s="3"/>
      <c r="AD511" s="3"/>
      <c r="AE511" s="3"/>
      <c r="AF511" s="3"/>
      <c r="AG511" s="6"/>
      <c r="AH511" s="3"/>
      <c r="AI511" s="3"/>
      <c r="AJ511" s="3"/>
      <c r="AK511" s="3"/>
      <c r="AL511" s="3"/>
      <c r="AM511" s="7"/>
      <c r="AN511" s="3"/>
      <c r="AO511" s="3"/>
      <c r="AP511" s="3"/>
      <c r="AQ511" s="3"/>
      <c r="AR511" s="6"/>
      <c r="AS511" s="6"/>
      <c r="AT511" s="3"/>
      <c r="AU511" s="3"/>
    </row>
    <row r="512">
      <c r="A512" s="3"/>
      <c r="B512" s="3"/>
      <c r="C512" s="3"/>
      <c r="D512" s="3"/>
      <c r="E512" s="3"/>
      <c r="F512" s="6"/>
      <c r="G512" s="3"/>
      <c r="H512" s="3"/>
      <c r="I512" s="3"/>
      <c r="J512" s="6"/>
      <c r="K512" s="3"/>
      <c r="L512" s="6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6"/>
      <c r="AA512" s="3"/>
      <c r="AB512" s="6"/>
      <c r="AC512" s="3"/>
      <c r="AD512" s="3"/>
      <c r="AE512" s="3"/>
      <c r="AF512" s="3"/>
      <c r="AG512" s="6"/>
      <c r="AH512" s="3"/>
      <c r="AI512" s="3"/>
      <c r="AJ512" s="3"/>
      <c r="AK512" s="3"/>
      <c r="AL512" s="3"/>
      <c r="AM512" s="7"/>
      <c r="AN512" s="3"/>
      <c r="AO512" s="3"/>
      <c r="AP512" s="3"/>
      <c r="AQ512" s="3"/>
      <c r="AR512" s="6"/>
      <c r="AS512" s="6"/>
      <c r="AT512" s="3"/>
      <c r="AU512" s="3"/>
    </row>
    <row r="513">
      <c r="A513" s="3"/>
      <c r="B513" s="3"/>
      <c r="C513" s="3"/>
      <c r="D513" s="3"/>
      <c r="E513" s="3"/>
      <c r="F513" s="6"/>
      <c r="G513" s="3"/>
      <c r="H513" s="3"/>
      <c r="I513" s="3"/>
      <c r="J513" s="6"/>
      <c r="K513" s="3"/>
      <c r="L513" s="6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6"/>
      <c r="AA513" s="3"/>
      <c r="AB513" s="6"/>
      <c r="AC513" s="3"/>
      <c r="AD513" s="3"/>
      <c r="AE513" s="3"/>
      <c r="AF513" s="3"/>
      <c r="AG513" s="6"/>
      <c r="AH513" s="3"/>
      <c r="AI513" s="3"/>
      <c r="AJ513" s="3"/>
      <c r="AK513" s="3"/>
      <c r="AL513" s="3"/>
      <c r="AM513" s="7"/>
      <c r="AN513" s="3"/>
      <c r="AO513" s="3"/>
      <c r="AP513" s="3"/>
      <c r="AQ513" s="3"/>
      <c r="AR513" s="6"/>
      <c r="AS513" s="6"/>
      <c r="AT513" s="3"/>
      <c r="AU513" s="3"/>
    </row>
    <row r="514">
      <c r="A514" s="3"/>
      <c r="B514" s="3"/>
      <c r="C514" s="3"/>
      <c r="D514" s="3"/>
      <c r="E514" s="3"/>
      <c r="F514" s="6"/>
      <c r="G514" s="3"/>
      <c r="H514" s="3"/>
      <c r="I514" s="3"/>
      <c r="J514" s="6"/>
      <c r="K514" s="3"/>
      <c r="L514" s="6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6"/>
      <c r="AA514" s="3"/>
      <c r="AB514" s="6"/>
      <c r="AC514" s="3"/>
      <c r="AD514" s="3"/>
      <c r="AE514" s="3"/>
      <c r="AF514" s="3"/>
      <c r="AG514" s="6"/>
      <c r="AH514" s="3"/>
      <c r="AI514" s="3"/>
      <c r="AJ514" s="3"/>
      <c r="AK514" s="3"/>
      <c r="AL514" s="3"/>
      <c r="AM514" s="7"/>
      <c r="AN514" s="3"/>
      <c r="AO514" s="3"/>
      <c r="AP514" s="3"/>
      <c r="AQ514" s="3"/>
      <c r="AR514" s="6"/>
      <c r="AS514" s="6"/>
      <c r="AT514" s="3"/>
      <c r="AU514" s="3"/>
    </row>
    <row r="515">
      <c r="A515" s="3"/>
      <c r="B515" s="3"/>
      <c r="C515" s="3"/>
      <c r="D515" s="3"/>
      <c r="E515" s="3"/>
      <c r="F515" s="6"/>
      <c r="G515" s="3"/>
      <c r="H515" s="3"/>
      <c r="I515" s="3"/>
      <c r="J515" s="6"/>
      <c r="K515" s="3"/>
      <c r="L515" s="6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6"/>
      <c r="AA515" s="3"/>
      <c r="AB515" s="6"/>
      <c r="AC515" s="3"/>
      <c r="AD515" s="3"/>
      <c r="AE515" s="3"/>
      <c r="AF515" s="3"/>
      <c r="AG515" s="6"/>
      <c r="AH515" s="3"/>
      <c r="AI515" s="3"/>
      <c r="AJ515" s="3"/>
      <c r="AK515" s="3"/>
      <c r="AL515" s="3"/>
      <c r="AM515" s="7"/>
      <c r="AN515" s="3"/>
      <c r="AO515" s="3"/>
      <c r="AP515" s="3"/>
      <c r="AQ515" s="3"/>
      <c r="AR515" s="6"/>
      <c r="AS515" s="6"/>
      <c r="AT515" s="3"/>
      <c r="AU515" s="3"/>
    </row>
    <row r="516">
      <c r="A516" s="3"/>
      <c r="B516" s="3"/>
      <c r="C516" s="3"/>
      <c r="D516" s="3"/>
      <c r="E516" s="3"/>
      <c r="F516" s="6"/>
      <c r="G516" s="3"/>
      <c r="H516" s="3"/>
      <c r="I516" s="3"/>
      <c r="J516" s="6"/>
      <c r="K516" s="3"/>
      <c r="L516" s="6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6"/>
      <c r="AA516" s="3"/>
      <c r="AB516" s="6"/>
      <c r="AC516" s="3"/>
      <c r="AD516" s="3"/>
      <c r="AE516" s="3"/>
      <c r="AF516" s="3"/>
      <c r="AG516" s="6"/>
      <c r="AH516" s="3"/>
      <c r="AI516" s="3"/>
      <c r="AJ516" s="3"/>
      <c r="AK516" s="3"/>
      <c r="AL516" s="3"/>
      <c r="AM516" s="7"/>
      <c r="AN516" s="3"/>
      <c r="AO516" s="3"/>
      <c r="AP516" s="3"/>
      <c r="AQ516" s="3"/>
      <c r="AR516" s="6"/>
      <c r="AS516" s="6"/>
      <c r="AT516" s="3"/>
      <c r="AU516" s="3"/>
    </row>
    <row r="517">
      <c r="A517" s="3"/>
      <c r="B517" s="3"/>
      <c r="C517" s="3"/>
      <c r="D517" s="3"/>
      <c r="E517" s="3"/>
      <c r="F517" s="6"/>
      <c r="G517" s="3"/>
      <c r="H517" s="3"/>
      <c r="I517" s="3"/>
      <c r="J517" s="6"/>
      <c r="K517" s="3"/>
      <c r="L517" s="6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6"/>
      <c r="AA517" s="3"/>
      <c r="AB517" s="6"/>
      <c r="AC517" s="3"/>
      <c r="AD517" s="3"/>
      <c r="AE517" s="3"/>
      <c r="AF517" s="3"/>
      <c r="AG517" s="6"/>
      <c r="AH517" s="3"/>
      <c r="AI517" s="3"/>
      <c r="AJ517" s="3"/>
      <c r="AK517" s="3"/>
      <c r="AL517" s="3"/>
      <c r="AM517" s="7"/>
      <c r="AN517" s="3"/>
      <c r="AO517" s="3"/>
      <c r="AP517" s="3"/>
      <c r="AQ517" s="3"/>
      <c r="AR517" s="6"/>
      <c r="AS517" s="6"/>
      <c r="AT517" s="3"/>
      <c r="AU517" s="3"/>
    </row>
    <row r="518">
      <c r="A518" s="3"/>
      <c r="B518" s="3"/>
      <c r="C518" s="3"/>
      <c r="D518" s="3"/>
      <c r="E518" s="3"/>
      <c r="F518" s="6"/>
      <c r="G518" s="3"/>
      <c r="H518" s="3"/>
      <c r="I518" s="3"/>
      <c r="J518" s="6"/>
      <c r="K518" s="3"/>
      <c r="L518" s="6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6"/>
      <c r="AA518" s="3"/>
      <c r="AB518" s="6"/>
      <c r="AC518" s="3"/>
      <c r="AD518" s="3"/>
      <c r="AE518" s="3"/>
      <c r="AF518" s="3"/>
      <c r="AG518" s="6"/>
      <c r="AH518" s="3"/>
      <c r="AI518" s="3"/>
      <c r="AJ518" s="3"/>
      <c r="AK518" s="3"/>
      <c r="AL518" s="3"/>
      <c r="AM518" s="7"/>
      <c r="AN518" s="3"/>
      <c r="AO518" s="3"/>
      <c r="AP518" s="3"/>
      <c r="AQ518" s="3"/>
      <c r="AR518" s="6"/>
      <c r="AS518" s="6"/>
      <c r="AT518" s="3"/>
      <c r="AU518" s="3"/>
    </row>
    <row r="519">
      <c r="A519" s="3"/>
      <c r="B519" s="3"/>
      <c r="C519" s="3"/>
      <c r="D519" s="3"/>
      <c r="E519" s="3"/>
      <c r="F519" s="6"/>
      <c r="G519" s="3"/>
      <c r="H519" s="3"/>
      <c r="I519" s="3"/>
      <c r="J519" s="6"/>
      <c r="K519" s="3"/>
      <c r="L519" s="6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6"/>
      <c r="AA519" s="3"/>
      <c r="AB519" s="6"/>
      <c r="AC519" s="3"/>
      <c r="AD519" s="3"/>
      <c r="AE519" s="3"/>
      <c r="AF519" s="3"/>
      <c r="AG519" s="6"/>
      <c r="AH519" s="3"/>
      <c r="AI519" s="3"/>
      <c r="AJ519" s="3"/>
      <c r="AK519" s="3"/>
      <c r="AL519" s="3"/>
      <c r="AM519" s="7"/>
      <c r="AN519" s="3"/>
      <c r="AO519" s="3"/>
      <c r="AP519" s="3"/>
      <c r="AQ519" s="3"/>
      <c r="AR519" s="6"/>
      <c r="AS519" s="6"/>
      <c r="AT519" s="3"/>
      <c r="AU519" s="3"/>
    </row>
    <row r="520">
      <c r="A520" s="3"/>
      <c r="B520" s="3"/>
      <c r="C520" s="3"/>
      <c r="D520" s="3"/>
      <c r="E520" s="3"/>
      <c r="F520" s="6"/>
      <c r="G520" s="3"/>
      <c r="H520" s="3"/>
      <c r="I520" s="3"/>
      <c r="J520" s="6"/>
      <c r="K520" s="3"/>
      <c r="L520" s="6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6"/>
      <c r="AA520" s="3"/>
      <c r="AB520" s="6"/>
      <c r="AC520" s="3"/>
      <c r="AD520" s="3"/>
      <c r="AE520" s="3"/>
      <c r="AF520" s="3"/>
      <c r="AG520" s="6"/>
      <c r="AH520" s="3"/>
      <c r="AI520" s="3"/>
      <c r="AJ520" s="3"/>
      <c r="AK520" s="3"/>
      <c r="AL520" s="3"/>
      <c r="AM520" s="7"/>
      <c r="AN520" s="3"/>
      <c r="AO520" s="3"/>
      <c r="AP520" s="3"/>
      <c r="AQ520" s="3"/>
      <c r="AR520" s="6"/>
      <c r="AS520" s="6"/>
      <c r="AT520" s="3"/>
      <c r="AU520" s="3"/>
    </row>
    <row r="521">
      <c r="A521" s="3"/>
      <c r="B521" s="3"/>
      <c r="C521" s="3"/>
      <c r="D521" s="3"/>
      <c r="E521" s="3"/>
      <c r="F521" s="6"/>
      <c r="G521" s="3"/>
      <c r="H521" s="3"/>
      <c r="I521" s="3"/>
      <c r="J521" s="6"/>
      <c r="K521" s="3"/>
      <c r="L521" s="6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6"/>
      <c r="AA521" s="3"/>
      <c r="AB521" s="6"/>
      <c r="AC521" s="3"/>
      <c r="AD521" s="3"/>
      <c r="AE521" s="3"/>
      <c r="AF521" s="3"/>
      <c r="AG521" s="6"/>
      <c r="AH521" s="3"/>
      <c r="AI521" s="3"/>
      <c r="AJ521" s="3"/>
      <c r="AK521" s="3"/>
      <c r="AL521" s="3"/>
      <c r="AM521" s="7"/>
      <c r="AN521" s="3"/>
      <c r="AO521" s="3"/>
      <c r="AP521" s="3"/>
      <c r="AQ521" s="3"/>
      <c r="AR521" s="6"/>
      <c r="AS521" s="6"/>
      <c r="AT521" s="3"/>
      <c r="AU521" s="3"/>
    </row>
    <row r="522">
      <c r="A522" s="3"/>
      <c r="B522" s="3"/>
      <c r="C522" s="3"/>
      <c r="D522" s="3"/>
      <c r="E522" s="3"/>
      <c r="F522" s="6"/>
      <c r="G522" s="3"/>
      <c r="H522" s="3"/>
      <c r="I522" s="3"/>
      <c r="J522" s="6"/>
      <c r="K522" s="3"/>
      <c r="L522" s="6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6"/>
      <c r="AA522" s="3"/>
      <c r="AB522" s="6"/>
      <c r="AC522" s="3"/>
      <c r="AD522" s="3"/>
      <c r="AE522" s="3"/>
      <c r="AF522" s="3"/>
      <c r="AG522" s="6"/>
      <c r="AH522" s="3"/>
      <c r="AI522" s="3"/>
      <c r="AJ522" s="3"/>
      <c r="AK522" s="3"/>
      <c r="AL522" s="3"/>
      <c r="AM522" s="7"/>
      <c r="AN522" s="3"/>
      <c r="AO522" s="3"/>
      <c r="AP522" s="3"/>
      <c r="AQ522" s="3"/>
      <c r="AR522" s="6"/>
      <c r="AS522" s="6"/>
      <c r="AT522" s="3"/>
      <c r="AU522" s="3"/>
    </row>
    <row r="523">
      <c r="A523" s="3"/>
      <c r="B523" s="3"/>
      <c r="C523" s="3"/>
      <c r="D523" s="3"/>
      <c r="E523" s="3"/>
      <c r="F523" s="6"/>
      <c r="G523" s="3"/>
      <c r="H523" s="3"/>
      <c r="I523" s="3"/>
      <c r="J523" s="6"/>
      <c r="K523" s="3"/>
      <c r="L523" s="6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6"/>
      <c r="AA523" s="3"/>
      <c r="AB523" s="6"/>
      <c r="AC523" s="3"/>
      <c r="AD523" s="3"/>
      <c r="AE523" s="3"/>
      <c r="AF523" s="3"/>
      <c r="AG523" s="6"/>
      <c r="AH523" s="3"/>
      <c r="AI523" s="3"/>
      <c r="AJ523" s="3"/>
      <c r="AK523" s="3"/>
      <c r="AL523" s="3"/>
      <c r="AM523" s="7"/>
      <c r="AN523" s="3"/>
      <c r="AO523" s="3"/>
      <c r="AP523" s="3"/>
      <c r="AQ523" s="3"/>
      <c r="AR523" s="6"/>
      <c r="AS523" s="6"/>
      <c r="AT523" s="3"/>
      <c r="AU523" s="3"/>
    </row>
    <row r="524">
      <c r="A524" s="3"/>
      <c r="B524" s="3"/>
      <c r="C524" s="3"/>
      <c r="D524" s="3"/>
      <c r="E524" s="3"/>
      <c r="F524" s="6"/>
      <c r="G524" s="3"/>
      <c r="H524" s="3"/>
      <c r="I524" s="3"/>
      <c r="J524" s="6"/>
      <c r="K524" s="3"/>
      <c r="L524" s="6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6"/>
      <c r="AA524" s="3"/>
      <c r="AB524" s="6"/>
      <c r="AC524" s="3"/>
      <c r="AD524" s="3"/>
      <c r="AE524" s="3"/>
      <c r="AF524" s="3"/>
      <c r="AG524" s="6"/>
      <c r="AH524" s="3"/>
      <c r="AI524" s="3"/>
      <c r="AJ524" s="3"/>
      <c r="AK524" s="3"/>
      <c r="AL524" s="3"/>
      <c r="AM524" s="7"/>
      <c r="AN524" s="3"/>
      <c r="AO524" s="3"/>
      <c r="AP524" s="3"/>
      <c r="AQ524" s="3"/>
      <c r="AR524" s="6"/>
      <c r="AS524" s="6"/>
      <c r="AT524" s="3"/>
      <c r="AU524" s="3"/>
    </row>
    <row r="525">
      <c r="A525" s="3"/>
      <c r="B525" s="3"/>
      <c r="C525" s="3"/>
      <c r="D525" s="3"/>
      <c r="E525" s="3"/>
      <c r="F525" s="6"/>
      <c r="G525" s="3"/>
      <c r="H525" s="3"/>
      <c r="I525" s="3"/>
      <c r="J525" s="6"/>
      <c r="K525" s="3"/>
      <c r="L525" s="6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6"/>
      <c r="AA525" s="3"/>
      <c r="AB525" s="6"/>
      <c r="AC525" s="3"/>
      <c r="AD525" s="3"/>
      <c r="AE525" s="3"/>
      <c r="AF525" s="3"/>
      <c r="AG525" s="6"/>
      <c r="AH525" s="3"/>
      <c r="AI525" s="3"/>
      <c r="AJ525" s="3"/>
      <c r="AK525" s="3"/>
      <c r="AL525" s="3"/>
      <c r="AM525" s="7"/>
      <c r="AN525" s="3"/>
      <c r="AO525" s="3"/>
      <c r="AP525" s="3"/>
      <c r="AQ525" s="3"/>
      <c r="AR525" s="6"/>
      <c r="AS525" s="6"/>
      <c r="AT525" s="3"/>
      <c r="AU525" s="3"/>
    </row>
    <row r="526">
      <c r="A526" s="3"/>
      <c r="B526" s="3"/>
      <c r="C526" s="3"/>
      <c r="D526" s="3"/>
      <c r="E526" s="3"/>
      <c r="F526" s="6"/>
      <c r="G526" s="3"/>
      <c r="H526" s="3"/>
      <c r="I526" s="3"/>
      <c r="J526" s="6"/>
      <c r="K526" s="3"/>
      <c r="L526" s="6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6"/>
      <c r="AA526" s="3"/>
      <c r="AB526" s="6"/>
      <c r="AC526" s="3"/>
      <c r="AD526" s="3"/>
      <c r="AE526" s="3"/>
      <c r="AF526" s="3"/>
      <c r="AG526" s="6"/>
      <c r="AH526" s="3"/>
      <c r="AI526" s="3"/>
      <c r="AJ526" s="3"/>
      <c r="AK526" s="3"/>
      <c r="AL526" s="3"/>
      <c r="AM526" s="7"/>
      <c r="AN526" s="3"/>
      <c r="AO526" s="3"/>
      <c r="AP526" s="3"/>
      <c r="AQ526" s="3"/>
      <c r="AR526" s="6"/>
      <c r="AS526" s="6"/>
      <c r="AT526" s="3"/>
      <c r="AU526" s="3"/>
    </row>
    <row r="527">
      <c r="A527" s="3"/>
      <c r="B527" s="3"/>
      <c r="C527" s="3"/>
      <c r="D527" s="3"/>
      <c r="E527" s="3"/>
      <c r="F527" s="6"/>
      <c r="G527" s="3"/>
      <c r="H527" s="3"/>
      <c r="I527" s="3"/>
      <c r="J527" s="6"/>
      <c r="K527" s="3"/>
      <c r="L527" s="6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6"/>
      <c r="AA527" s="3"/>
      <c r="AB527" s="6"/>
      <c r="AC527" s="3"/>
      <c r="AD527" s="3"/>
      <c r="AE527" s="3"/>
      <c r="AF527" s="3"/>
      <c r="AG527" s="6"/>
      <c r="AH527" s="3"/>
      <c r="AI527" s="3"/>
      <c r="AJ527" s="3"/>
      <c r="AK527" s="3"/>
      <c r="AL527" s="3"/>
      <c r="AM527" s="7"/>
      <c r="AN527" s="3"/>
      <c r="AO527" s="3"/>
      <c r="AP527" s="3"/>
      <c r="AQ527" s="3"/>
      <c r="AR527" s="6"/>
      <c r="AS527" s="6"/>
      <c r="AT527" s="3"/>
      <c r="AU527" s="3"/>
    </row>
    <row r="528">
      <c r="A528" s="3"/>
      <c r="B528" s="3"/>
      <c r="C528" s="3"/>
      <c r="D528" s="3"/>
      <c r="E528" s="3"/>
      <c r="F528" s="6"/>
      <c r="G528" s="3"/>
      <c r="H528" s="3"/>
      <c r="I528" s="3"/>
      <c r="J528" s="6"/>
      <c r="K528" s="3"/>
      <c r="L528" s="6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6"/>
      <c r="AA528" s="3"/>
      <c r="AB528" s="6"/>
      <c r="AC528" s="3"/>
      <c r="AD528" s="3"/>
      <c r="AE528" s="3"/>
      <c r="AF528" s="3"/>
      <c r="AG528" s="6"/>
      <c r="AH528" s="3"/>
      <c r="AI528" s="3"/>
      <c r="AJ528" s="3"/>
      <c r="AK528" s="3"/>
      <c r="AL528" s="3"/>
      <c r="AM528" s="7"/>
      <c r="AN528" s="3"/>
      <c r="AO528" s="3"/>
      <c r="AP528" s="3"/>
      <c r="AQ528" s="3"/>
      <c r="AR528" s="6"/>
      <c r="AS528" s="6"/>
      <c r="AT528" s="3"/>
      <c r="AU528" s="3"/>
    </row>
    <row r="529">
      <c r="A529" s="3"/>
      <c r="B529" s="3"/>
      <c r="C529" s="3"/>
      <c r="D529" s="3"/>
      <c r="E529" s="3"/>
      <c r="F529" s="6"/>
      <c r="G529" s="3"/>
      <c r="H529" s="3"/>
      <c r="I529" s="3"/>
      <c r="J529" s="6"/>
      <c r="K529" s="3"/>
      <c r="L529" s="6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6"/>
      <c r="AA529" s="3"/>
      <c r="AB529" s="6"/>
      <c r="AC529" s="3"/>
      <c r="AD529" s="3"/>
      <c r="AE529" s="3"/>
      <c r="AF529" s="3"/>
      <c r="AG529" s="6"/>
      <c r="AH529" s="3"/>
      <c r="AI529" s="3"/>
      <c r="AJ529" s="3"/>
      <c r="AK529" s="3"/>
      <c r="AL529" s="3"/>
      <c r="AM529" s="7"/>
      <c r="AN529" s="3"/>
      <c r="AO529" s="3"/>
      <c r="AP529" s="3"/>
      <c r="AQ529" s="3"/>
      <c r="AR529" s="6"/>
      <c r="AS529" s="6"/>
      <c r="AT529" s="3"/>
      <c r="AU529" s="3"/>
    </row>
    <row r="530">
      <c r="A530" s="3"/>
      <c r="B530" s="3"/>
      <c r="C530" s="3"/>
      <c r="D530" s="3"/>
      <c r="E530" s="3"/>
      <c r="F530" s="6"/>
      <c r="G530" s="3"/>
      <c r="H530" s="3"/>
      <c r="I530" s="3"/>
      <c r="J530" s="6"/>
      <c r="K530" s="3"/>
      <c r="L530" s="6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6"/>
      <c r="AA530" s="3"/>
      <c r="AB530" s="6"/>
      <c r="AC530" s="3"/>
      <c r="AD530" s="3"/>
      <c r="AE530" s="3"/>
      <c r="AF530" s="3"/>
      <c r="AG530" s="6"/>
      <c r="AH530" s="3"/>
      <c r="AI530" s="3"/>
      <c r="AJ530" s="3"/>
      <c r="AK530" s="3"/>
      <c r="AL530" s="3"/>
      <c r="AM530" s="7"/>
      <c r="AN530" s="3"/>
      <c r="AO530" s="3"/>
      <c r="AP530" s="3"/>
      <c r="AQ530" s="3"/>
      <c r="AR530" s="6"/>
      <c r="AS530" s="6"/>
      <c r="AT530" s="3"/>
      <c r="AU530" s="3"/>
    </row>
    <row r="531">
      <c r="A531" s="3"/>
      <c r="B531" s="3"/>
      <c r="C531" s="3"/>
      <c r="D531" s="3"/>
      <c r="E531" s="3"/>
      <c r="F531" s="6"/>
      <c r="G531" s="3"/>
      <c r="H531" s="3"/>
      <c r="I531" s="3"/>
      <c r="J531" s="6"/>
      <c r="K531" s="3"/>
      <c r="L531" s="6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6"/>
      <c r="AA531" s="3"/>
      <c r="AB531" s="6"/>
      <c r="AC531" s="3"/>
      <c r="AD531" s="3"/>
      <c r="AE531" s="3"/>
      <c r="AF531" s="3"/>
      <c r="AG531" s="6"/>
      <c r="AH531" s="3"/>
      <c r="AI531" s="3"/>
      <c r="AJ531" s="3"/>
      <c r="AK531" s="3"/>
      <c r="AL531" s="3"/>
      <c r="AM531" s="7"/>
      <c r="AN531" s="3"/>
      <c r="AO531" s="3"/>
      <c r="AP531" s="3"/>
      <c r="AQ531" s="3"/>
      <c r="AR531" s="6"/>
      <c r="AS531" s="6"/>
      <c r="AT531" s="3"/>
      <c r="AU531" s="3"/>
    </row>
    <row r="532">
      <c r="A532" s="3"/>
      <c r="B532" s="3"/>
      <c r="C532" s="3"/>
      <c r="D532" s="3"/>
      <c r="E532" s="3"/>
      <c r="F532" s="6"/>
      <c r="G532" s="3"/>
      <c r="H532" s="3"/>
      <c r="I532" s="3"/>
      <c r="J532" s="6"/>
      <c r="K532" s="3"/>
      <c r="L532" s="6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6"/>
      <c r="AA532" s="3"/>
      <c r="AB532" s="6"/>
      <c r="AC532" s="3"/>
      <c r="AD532" s="3"/>
      <c r="AE532" s="3"/>
      <c r="AF532" s="3"/>
      <c r="AG532" s="6"/>
      <c r="AH532" s="3"/>
      <c r="AI532" s="3"/>
      <c r="AJ532" s="3"/>
      <c r="AK532" s="3"/>
      <c r="AL532" s="3"/>
      <c r="AM532" s="7"/>
      <c r="AN532" s="3"/>
      <c r="AO532" s="3"/>
      <c r="AP532" s="3"/>
      <c r="AQ532" s="3"/>
      <c r="AR532" s="6"/>
      <c r="AS532" s="6"/>
      <c r="AT532" s="3"/>
      <c r="AU532" s="3"/>
    </row>
    <row r="533">
      <c r="A533" s="3"/>
      <c r="B533" s="3"/>
      <c r="C533" s="3"/>
      <c r="D533" s="3"/>
      <c r="E533" s="3"/>
      <c r="F533" s="6"/>
      <c r="G533" s="3"/>
      <c r="H533" s="3"/>
      <c r="I533" s="3"/>
      <c r="J533" s="6"/>
      <c r="K533" s="3"/>
      <c r="L533" s="6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6"/>
      <c r="AA533" s="3"/>
      <c r="AB533" s="6"/>
      <c r="AC533" s="3"/>
      <c r="AD533" s="3"/>
      <c r="AE533" s="3"/>
      <c r="AF533" s="3"/>
      <c r="AG533" s="6"/>
      <c r="AH533" s="3"/>
      <c r="AI533" s="3"/>
      <c r="AJ533" s="3"/>
      <c r="AK533" s="3"/>
      <c r="AL533" s="3"/>
      <c r="AM533" s="7"/>
      <c r="AN533" s="3"/>
      <c r="AO533" s="3"/>
      <c r="AP533" s="3"/>
      <c r="AQ533" s="3"/>
      <c r="AR533" s="6"/>
      <c r="AS533" s="6"/>
      <c r="AT533" s="3"/>
      <c r="AU533" s="3"/>
    </row>
    <row r="534">
      <c r="A534" s="3"/>
      <c r="B534" s="3"/>
      <c r="C534" s="3"/>
      <c r="D534" s="3"/>
      <c r="E534" s="3"/>
      <c r="F534" s="6"/>
      <c r="G534" s="3"/>
      <c r="H534" s="3"/>
      <c r="I534" s="3"/>
      <c r="J534" s="6"/>
      <c r="K534" s="3"/>
      <c r="L534" s="6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6"/>
      <c r="AA534" s="3"/>
      <c r="AB534" s="6"/>
      <c r="AC534" s="3"/>
      <c r="AD534" s="3"/>
      <c r="AE534" s="3"/>
      <c r="AF534" s="3"/>
      <c r="AG534" s="6"/>
      <c r="AH534" s="3"/>
      <c r="AI534" s="3"/>
      <c r="AJ534" s="3"/>
      <c r="AK534" s="3"/>
      <c r="AL534" s="3"/>
      <c r="AM534" s="7"/>
      <c r="AN534" s="3"/>
      <c r="AO534" s="3"/>
      <c r="AP534" s="3"/>
      <c r="AQ534" s="3"/>
      <c r="AR534" s="6"/>
      <c r="AS534" s="6"/>
      <c r="AT534" s="3"/>
      <c r="AU534" s="3"/>
    </row>
    <row r="535">
      <c r="A535" s="3"/>
      <c r="B535" s="3"/>
      <c r="C535" s="3"/>
      <c r="D535" s="3"/>
      <c r="E535" s="3"/>
      <c r="F535" s="6"/>
      <c r="G535" s="3"/>
      <c r="H535" s="3"/>
      <c r="I535" s="3"/>
      <c r="J535" s="6"/>
      <c r="K535" s="3"/>
      <c r="L535" s="6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6"/>
      <c r="AA535" s="3"/>
      <c r="AB535" s="6"/>
      <c r="AC535" s="3"/>
      <c r="AD535" s="3"/>
      <c r="AE535" s="3"/>
      <c r="AF535" s="3"/>
      <c r="AG535" s="6"/>
      <c r="AH535" s="3"/>
      <c r="AI535" s="3"/>
      <c r="AJ535" s="3"/>
      <c r="AK535" s="3"/>
      <c r="AL535" s="3"/>
      <c r="AM535" s="7"/>
      <c r="AN535" s="3"/>
      <c r="AO535" s="3"/>
      <c r="AP535" s="3"/>
      <c r="AQ535" s="3"/>
      <c r="AR535" s="6"/>
      <c r="AS535" s="6"/>
      <c r="AT535" s="3"/>
      <c r="AU535" s="3"/>
    </row>
    <row r="536">
      <c r="A536" s="3"/>
      <c r="B536" s="3"/>
      <c r="C536" s="3"/>
      <c r="D536" s="3"/>
      <c r="E536" s="3"/>
      <c r="F536" s="6"/>
      <c r="G536" s="3"/>
      <c r="H536" s="3"/>
      <c r="I536" s="3"/>
      <c r="J536" s="6"/>
      <c r="K536" s="3"/>
      <c r="L536" s="6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6"/>
      <c r="AA536" s="3"/>
      <c r="AB536" s="6"/>
      <c r="AC536" s="3"/>
      <c r="AD536" s="3"/>
      <c r="AE536" s="3"/>
      <c r="AF536" s="3"/>
      <c r="AG536" s="6"/>
      <c r="AH536" s="3"/>
      <c r="AI536" s="3"/>
      <c r="AJ536" s="3"/>
      <c r="AK536" s="3"/>
      <c r="AL536" s="3"/>
      <c r="AM536" s="7"/>
      <c r="AN536" s="3"/>
      <c r="AO536" s="3"/>
      <c r="AP536" s="3"/>
      <c r="AQ536" s="3"/>
      <c r="AR536" s="6"/>
      <c r="AS536" s="6"/>
      <c r="AT536" s="3"/>
      <c r="AU536" s="3"/>
    </row>
    <row r="537">
      <c r="A537" s="3"/>
      <c r="B537" s="3"/>
      <c r="C537" s="3"/>
      <c r="D537" s="3"/>
      <c r="E537" s="3"/>
      <c r="F537" s="6"/>
      <c r="G537" s="3"/>
      <c r="H537" s="3"/>
      <c r="I537" s="3"/>
      <c r="J537" s="6"/>
      <c r="K537" s="3"/>
      <c r="L537" s="6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6"/>
      <c r="AA537" s="3"/>
      <c r="AB537" s="6"/>
      <c r="AC537" s="3"/>
      <c r="AD537" s="3"/>
      <c r="AE537" s="3"/>
      <c r="AF537" s="3"/>
      <c r="AG537" s="6"/>
      <c r="AH537" s="3"/>
      <c r="AI537" s="3"/>
      <c r="AJ537" s="3"/>
      <c r="AK537" s="3"/>
      <c r="AL537" s="3"/>
      <c r="AM537" s="7"/>
      <c r="AN537" s="3"/>
      <c r="AO537" s="3"/>
      <c r="AP537" s="3"/>
      <c r="AQ537" s="3"/>
      <c r="AR537" s="6"/>
      <c r="AS537" s="6"/>
      <c r="AT537" s="3"/>
      <c r="AU537" s="3"/>
    </row>
    <row r="538">
      <c r="A538" s="3"/>
      <c r="B538" s="3"/>
      <c r="C538" s="3"/>
      <c r="D538" s="3"/>
      <c r="E538" s="3"/>
      <c r="F538" s="6"/>
      <c r="G538" s="3"/>
      <c r="H538" s="3"/>
      <c r="I538" s="3"/>
      <c r="J538" s="6"/>
      <c r="K538" s="3"/>
      <c r="L538" s="6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6"/>
      <c r="AA538" s="3"/>
      <c r="AB538" s="6"/>
      <c r="AC538" s="3"/>
      <c r="AD538" s="3"/>
      <c r="AE538" s="3"/>
      <c r="AF538" s="3"/>
      <c r="AG538" s="6"/>
      <c r="AH538" s="3"/>
      <c r="AI538" s="3"/>
      <c r="AJ538" s="3"/>
      <c r="AK538" s="3"/>
      <c r="AL538" s="3"/>
      <c r="AM538" s="7"/>
      <c r="AN538" s="3"/>
      <c r="AO538" s="3"/>
      <c r="AP538" s="3"/>
      <c r="AQ538" s="3"/>
      <c r="AR538" s="6"/>
      <c r="AS538" s="6"/>
      <c r="AT538" s="3"/>
      <c r="AU538" s="3"/>
    </row>
    <row r="539">
      <c r="A539" s="3"/>
      <c r="B539" s="3"/>
      <c r="C539" s="3"/>
      <c r="D539" s="3"/>
      <c r="E539" s="3"/>
      <c r="F539" s="6"/>
      <c r="G539" s="3"/>
      <c r="H539" s="3"/>
      <c r="I539" s="3"/>
      <c r="J539" s="6"/>
      <c r="K539" s="3"/>
      <c r="L539" s="6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6"/>
      <c r="AA539" s="3"/>
      <c r="AB539" s="6"/>
      <c r="AC539" s="3"/>
      <c r="AD539" s="3"/>
      <c r="AE539" s="3"/>
      <c r="AF539" s="3"/>
      <c r="AG539" s="6"/>
      <c r="AH539" s="3"/>
      <c r="AI539" s="3"/>
      <c r="AJ539" s="3"/>
      <c r="AK539" s="3"/>
      <c r="AL539" s="3"/>
      <c r="AM539" s="7"/>
      <c r="AN539" s="3"/>
      <c r="AO539" s="3"/>
      <c r="AP539" s="3"/>
      <c r="AQ539" s="3"/>
      <c r="AR539" s="6"/>
      <c r="AS539" s="6"/>
      <c r="AT539" s="3"/>
      <c r="AU539" s="3"/>
    </row>
    <row r="540">
      <c r="A540" s="3"/>
      <c r="B540" s="3"/>
      <c r="C540" s="3"/>
      <c r="D540" s="3"/>
      <c r="E540" s="3"/>
      <c r="F540" s="6"/>
      <c r="G540" s="3"/>
      <c r="H540" s="3"/>
      <c r="I540" s="3"/>
      <c r="J540" s="6"/>
      <c r="K540" s="3"/>
      <c r="L540" s="6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6"/>
      <c r="AA540" s="3"/>
      <c r="AB540" s="6"/>
      <c r="AC540" s="3"/>
      <c r="AD540" s="3"/>
      <c r="AE540" s="3"/>
      <c r="AF540" s="3"/>
      <c r="AG540" s="6"/>
      <c r="AH540" s="3"/>
      <c r="AI540" s="3"/>
      <c r="AJ540" s="3"/>
      <c r="AK540" s="3"/>
      <c r="AL540" s="3"/>
      <c r="AM540" s="7"/>
      <c r="AN540" s="3"/>
      <c r="AO540" s="3"/>
      <c r="AP540" s="3"/>
      <c r="AQ540" s="3"/>
      <c r="AR540" s="6"/>
      <c r="AS540" s="6"/>
      <c r="AT540" s="3"/>
      <c r="AU540" s="3"/>
    </row>
    <row r="541">
      <c r="A541" s="3"/>
      <c r="B541" s="3"/>
      <c r="C541" s="3"/>
      <c r="D541" s="3"/>
      <c r="E541" s="3"/>
      <c r="F541" s="6"/>
      <c r="G541" s="3"/>
      <c r="H541" s="3"/>
      <c r="I541" s="3"/>
      <c r="J541" s="6"/>
      <c r="K541" s="3"/>
      <c r="L541" s="6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6"/>
      <c r="AA541" s="3"/>
      <c r="AB541" s="6"/>
      <c r="AC541" s="3"/>
      <c r="AD541" s="3"/>
      <c r="AE541" s="3"/>
      <c r="AF541" s="3"/>
      <c r="AG541" s="6"/>
      <c r="AH541" s="3"/>
      <c r="AI541" s="3"/>
      <c r="AJ541" s="3"/>
      <c r="AK541" s="3"/>
      <c r="AL541" s="3"/>
      <c r="AM541" s="7"/>
      <c r="AN541" s="3"/>
      <c r="AO541" s="3"/>
      <c r="AP541" s="3"/>
      <c r="AQ541" s="3"/>
      <c r="AR541" s="6"/>
      <c r="AS541" s="6"/>
      <c r="AT541" s="3"/>
      <c r="AU541" s="3"/>
    </row>
    <row r="542">
      <c r="A542" s="3"/>
      <c r="B542" s="3"/>
      <c r="C542" s="3"/>
      <c r="D542" s="3"/>
      <c r="E542" s="3"/>
      <c r="F542" s="6"/>
      <c r="G542" s="3"/>
      <c r="H542" s="3"/>
      <c r="I542" s="3"/>
      <c r="J542" s="6"/>
      <c r="K542" s="3"/>
      <c r="L542" s="6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6"/>
      <c r="AA542" s="3"/>
      <c r="AB542" s="6"/>
      <c r="AC542" s="3"/>
      <c r="AD542" s="3"/>
      <c r="AE542" s="3"/>
      <c r="AF542" s="3"/>
      <c r="AG542" s="6"/>
      <c r="AH542" s="3"/>
      <c r="AI542" s="3"/>
      <c r="AJ542" s="3"/>
      <c r="AK542" s="3"/>
      <c r="AL542" s="3"/>
      <c r="AM542" s="7"/>
      <c r="AN542" s="3"/>
      <c r="AO542" s="3"/>
      <c r="AP542" s="3"/>
      <c r="AQ542" s="3"/>
      <c r="AR542" s="6"/>
      <c r="AS542" s="6"/>
      <c r="AT542" s="3"/>
      <c r="AU542" s="3"/>
    </row>
    <row r="543">
      <c r="A543" s="3"/>
      <c r="B543" s="3"/>
      <c r="C543" s="3"/>
      <c r="D543" s="3"/>
      <c r="E543" s="3"/>
      <c r="F543" s="6"/>
      <c r="G543" s="3"/>
      <c r="H543" s="3"/>
      <c r="I543" s="3"/>
      <c r="J543" s="6"/>
      <c r="K543" s="3"/>
      <c r="L543" s="6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6"/>
      <c r="AA543" s="3"/>
      <c r="AB543" s="6"/>
      <c r="AC543" s="3"/>
      <c r="AD543" s="3"/>
      <c r="AE543" s="3"/>
      <c r="AF543" s="3"/>
      <c r="AG543" s="6"/>
      <c r="AH543" s="3"/>
      <c r="AI543" s="3"/>
      <c r="AJ543" s="3"/>
      <c r="AK543" s="3"/>
      <c r="AL543" s="3"/>
      <c r="AM543" s="7"/>
      <c r="AN543" s="3"/>
      <c r="AO543" s="3"/>
      <c r="AP543" s="3"/>
      <c r="AQ543" s="3"/>
      <c r="AR543" s="6"/>
      <c r="AS543" s="6"/>
      <c r="AT543" s="3"/>
      <c r="AU543" s="3"/>
    </row>
    <row r="544">
      <c r="A544" s="3"/>
      <c r="B544" s="3"/>
      <c r="C544" s="3"/>
      <c r="D544" s="3"/>
      <c r="E544" s="3"/>
      <c r="F544" s="6"/>
      <c r="G544" s="3"/>
      <c r="H544" s="3"/>
      <c r="I544" s="3"/>
      <c r="J544" s="6"/>
      <c r="K544" s="3"/>
      <c r="L544" s="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6"/>
      <c r="AA544" s="3"/>
      <c r="AB544" s="6"/>
      <c r="AC544" s="3"/>
      <c r="AD544" s="3"/>
      <c r="AE544" s="3"/>
      <c r="AF544" s="3"/>
      <c r="AG544" s="6"/>
      <c r="AH544" s="3"/>
      <c r="AI544" s="3"/>
      <c r="AJ544" s="3"/>
      <c r="AK544" s="3"/>
      <c r="AL544" s="3"/>
      <c r="AM544" s="7"/>
      <c r="AN544" s="3"/>
      <c r="AO544" s="3"/>
      <c r="AP544" s="3"/>
      <c r="AQ544" s="3"/>
      <c r="AR544" s="6"/>
      <c r="AS544" s="6"/>
      <c r="AT544" s="3"/>
      <c r="AU544" s="3"/>
    </row>
    <row r="545">
      <c r="A545" s="3"/>
      <c r="B545" s="3"/>
      <c r="C545" s="3"/>
      <c r="D545" s="3"/>
      <c r="E545" s="3"/>
      <c r="F545" s="6"/>
      <c r="G545" s="3"/>
      <c r="H545" s="3"/>
      <c r="I545" s="3"/>
      <c r="J545" s="6"/>
      <c r="K545" s="3"/>
      <c r="L545" s="6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6"/>
      <c r="AA545" s="3"/>
      <c r="AB545" s="6"/>
      <c r="AC545" s="3"/>
      <c r="AD545" s="3"/>
      <c r="AE545" s="3"/>
      <c r="AF545" s="3"/>
      <c r="AG545" s="6"/>
      <c r="AH545" s="3"/>
      <c r="AI545" s="3"/>
      <c r="AJ545" s="3"/>
      <c r="AK545" s="3"/>
      <c r="AL545" s="3"/>
      <c r="AM545" s="7"/>
      <c r="AN545" s="3"/>
      <c r="AO545" s="3"/>
      <c r="AP545" s="3"/>
      <c r="AQ545" s="3"/>
      <c r="AR545" s="6"/>
      <c r="AS545" s="6"/>
      <c r="AT545" s="3"/>
      <c r="AU545" s="3"/>
    </row>
    <row r="546">
      <c r="A546" s="3"/>
      <c r="B546" s="3"/>
      <c r="C546" s="3"/>
      <c r="D546" s="3"/>
      <c r="E546" s="3"/>
      <c r="F546" s="6"/>
      <c r="G546" s="3"/>
      <c r="H546" s="3"/>
      <c r="I546" s="3"/>
      <c r="J546" s="6"/>
      <c r="K546" s="3"/>
      <c r="L546" s="6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6"/>
      <c r="AA546" s="3"/>
      <c r="AB546" s="6"/>
      <c r="AC546" s="3"/>
      <c r="AD546" s="3"/>
      <c r="AE546" s="3"/>
      <c r="AF546" s="3"/>
      <c r="AG546" s="6"/>
      <c r="AH546" s="3"/>
      <c r="AI546" s="3"/>
      <c r="AJ546" s="3"/>
      <c r="AK546" s="3"/>
      <c r="AL546" s="3"/>
      <c r="AM546" s="7"/>
      <c r="AN546" s="3"/>
      <c r="AO546" s="3"/>
      <c r="AP546" s="3"/>
      <c r="AQ546" s="3"/>
      <c r="AR546" s="6"/>
      <c r="AS546" s="6"/>
      <c r="AT546" s="3"/>
      <c r="AU546" s="3"/>
    </row>
    <row r="547">
      <c r="A547" s="3"/>
      <c r="B547" s="3"/>
      <c r="C547" s="3"/>
      <c r="D547" s="3"/>
      <c r="E547" s="3"/>
      <c r="F547" s="6"/>
      <c r="G547" s="3"/>
      <c r="H547" s="3"/>
      <c r="I547" s="3"/>
      <c r="J547" s="6"/>
      <c r="K547" s="3"/>
      <c r="L547" s="6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6"/>
      <c r="AA547" s="3"/>
      <c r="AB547" s="6"/>
      <c r="AC547" s="3"/>
      <c r="AD547" s="3"/>
      <c r="AE547" s="3"/>
      <c r="AF547" s="3"/>
      <c r="AG547" s="6"/>
      <c r="AH547" s="3"/>
      <c r="AI547" s="3"/>
      <c r="AJ547" s="3"/>
      <c r="AK547" s="3"/>
      <c r="AL547" s="3"/>
      <c r="AM547" s="7"/>
      <c r="AN547" s="3"/>
      <c r="AO547" s="3"/>
      <c r="AP547" s="3"/>
      <c r="AQ547" s="3"/>
      <c r="AR547" s="6"/>
      <c r="AS547" s="6"/>
      <c r="AT547" s="3"/>
      <c r="AU547" s="3"/>
    </row>
    <row r="548">
      <c r="A548" s="3"/>
      <c r="B548" s="3"/>
      <c r="C548" s="3"/>
      <c r="D548" s="3"/>
      <c r="E548" s="3"/>
      <c r="F548" s="6"/>
      <c r="G548" s="3"/>
      <c r="H548" s="3"/>
      <c r="I548" s="3"/>
      <c r="J548" s="6"/>
      <c r="K548" s="3"/>
      <c r="L548" s="6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6"/>
      <c r="AA548" s="3"/>
      <c r="AB548" s="6"/>
      <c r="AC548" s="3"/>
      <c r="AD548" s="3"/>
      <c r="AE548" s="3"/>
      <c r="AF548" s="3"/>
      <c r="AG548" s="6"/>
      <c r="AH548" s="3"/>
      <c r="AI548" s="3"/>
      <c r="AJ548" s="3"/>
      <c r="AK548" s="3"/>
      <c r="AL548" s="3"/>
      <c r="AM548" s="7"/>
      <c r="AN548" s="3"/>
      <c r="AO548" s="3"/>
      <c r="AP548" s="3"/>
      <c r="AQ548" s="3"/>
      <c r="AR548" s="6"/>
      <c r="AS548" s="6"/>
      <c r="AT548" s="3"/>
      <c r="AU548" s="3"/>
    </row>
    <row r="549">
      <c r="A549" s="3"/>
      <c r="B549" s="3"/>
      <c r="C549" s="3"/>
      <c r="D549" s="3"/>
      <c r="E549" s="3"/>
      <c r="F549" s="6"/>
      <c r="G549" s="3"/>
      <c r="H549" s="3"/>
      <c r="I549" s="3"/>
      <c r="J549" s="6"/>
      <c r="K549" s="3"/>
      <c r="L549" s="6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6"/>
      <c r="AA549" s="3"/>
      <c r="AB549" s="6"/>
      <c r="AC549" s="3"/>
      <c r="AD549" s="3"/>
      <c r="AE549" s="3"/>
      <c r="AF549" s="3"/>
      <c r="AG549" s="6"/>
      <c r="AH549" s="3"/>
      <c r="AI549" s="3"/>
      <c r="AJ549" s="3"/>
      <c r="AK549" s="3"/>
      <c r="AL549" s="3"/>
      <c r="AM549" s="7"/>
      <c r="AN549" s="3"/>
      <c r="AO549" s="3"/>
      <c r="AP549" s="3"/>
      <c r="AQ549" s="3"/>
      <c r="AR549" s="6"/>
      <c r="AS549" s="6"/>
      <c r="AT549" s="3"/>
      <c r="AU549" s="3"/>
    </row>
    <row r="550">
      <c r="A550" s="3"/>
      <c r="B550" s="3"/>
      <c r="C550" s="3"/>
      <c r="D550" s="3"/>
      <c r="E550" s="3"/>
      <c r="F550" s="6"/>
      <c r="G550" s="3"/>
      <c r="H550" s="3"/>
      <c r="I550" s="3"/>
      <c r="J550" s="6"/>
      <c r="K550" s="3"/>
      <c r="L550" s="6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6"/>
      <c r="AA550" s="3"/>
      <c r="AB550" s="6"/>
      <c r="AC550" s="3"/>
      <c r="AD550" s="3"/>
      <c r="AE550" s="3"/>
      <c r="AF550" s="3"/>
      <c r="AG550" s="6"/>
      <c r="AH550" s="3"/>
      <c r="AI550" s="3"/>
      <c r="AJ550" s="3"/>
      <c r="AK550" s="3"/>
      <c r="AL550" s="3"/>
      <c r="AM550" s="7"/>
      <c r="AN550" s="3"/>
      <c r="AO550" s="3"/>
      <c r="AP550" s="3"/>
      <c r="AQ550" s="3"/>
      <c r="AR550" s="6"/>
      <c r="AS550" s="6"/>
      <c r="AT550" s="3"/>
      <c r="AU550" s="3"/>
    </row>
    <row r="551">
      <c r="A551" s="3"/>
      <c r="B551" s="3"/>
      <c r="C551" s="3"/>
      <c r="D551" s="3"/>
      <c r="E551" s="3"/>
      <c r="F551" s="6"/>
      <c r="G551" s="3"/>
      <c r="H551" s="3"/>
      <c r="I551" s="3"/>
      <c r="J551" s="6"/>
      <c r="K551" s="3"/>
      <c r="L551" s="6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6"/>
      <c r="AA551" s="3"/>
      <c r="AB551" s="6"/>
      <c r="AC551" s="3"/>
      <c r="AD551" s="3"/>
      <c r="AE551" s="3"/>
      <c r="AF551" s="3"/>
      <c r="AG551" s="6"/>
      <c r="AH551" s="3"/>
      <c r="AI551" s="3"/>
      <c r="AJ551" s="3"/>
      <c r="AK551" s="3"/>
      <c r="AL551" s="3"/>
      <c r="AM551" s="7"/>
      <c r="AN551" s="3"/>
      <c r="AO551" s="3"/>
      <c r="AP551" s="3"/>
      <c r="AQ551" s="3"/>
      <c r="AR551" s="6"/>
      <c r="AS551" s="6"/>
      <c r="AT551" s="3"/>
      <c r="AU551" s="3"/>
    </row>
    <row r="552">
      <c r="A552" s="3"/>
      <c r="B552" s="3"/>
      <c r="C552" s="3"/>
      <c r="D552" s="3"/>
      <c r="E552" s="3"/>
      <c r="F552" s="6"/>
      <c r="G552" s="3"/>
      <c r="H552" s="3"/>
      <c r="I552" s="3"/>
      <c r="J552" s="6"/>
      <c r="K552" s="3"/>
      <c r="L552" s="6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6"/>
      <c r="AA552" s="3"/>
      <c r="AB552" s="6"/>
      <c r="AC552" s="3"/>
      <c r="AD552" s="3"/>
      <c r="AE552" s="3"/>
      <c r="AF552" s="3"/>
      <c r="AG552" s="6"/>
      <c r="AH552" s="3"/>
      <c r="AI552" s="3"/>
      <c r="AJ552" s="3"/>
      <c r="AK552" s="3"/>
      <c r="AL552" s="3"/>
      <c r="AM552" s="7"/>
      <c r="AN552" s="3"/>
      <c r="AO552" s="3"/>
      <c r="AP552" s="3"/>
      <c r="AQ552" s="3"/>
      <c r="AR552" s="6"/>
      <c r="AS552" s="6"/>
      <c r="AT552" s="3"/>
      <c r="AU552" s="3"/>
    </row>
    <row r="553">
      <c r="A553" s="3"/>
      <c r="B553" s="3"/>
      <c r="C553" s="3"/>
      <c r="D553" s="3"/>
      <c r="E553" s="3"/>
      <c r="F553" s="6"/>
      <c r="G553" s="3"/>
      <c r="H553" s="3"/>
      <c r="I553" s="3"/>
      <c r="J553" s="6"/>
      <c r="K553" s="3"/>
      <c r="L553" s="6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6"/>
      <c r="AA553" s="3"/>
      <c r="AB553" s="6"/>
      <c r="AC553" s="3"/>
      <c r="AD553" s="3"/>
      <c r="AE553" s="3"/>
      <c r="AF553" s="3"/>
      <c r="AG553" s="6"/>
      <c r="AH553" s="3"/>
      <c r="AI553" s="3"/>
      <c r="AJ553" s="3"/>
      <c r="AK553" s="3"/>
      <c r="AL553" s="3"/>
      <c r="AM553" s="7"/>
      <c r="AN553" s="3"/>
      <c r="AO553" s="3"/>
      <c r="AP553" s="3"/>
      <c r="AQ553" s="3"/>
      <c r="AR553" s="6"/>
      <c r="AS553" s="6"/>
      <c r="AT553" s="3"/>
      <c r="AU553" s="3"/>
    </row>
    <row r="554">
      <c r="A554" s="3"/>
      <c r="B554" s="3"/>
      <c r="C554" s="3"/>
      <c r="D554" s="3"/>
      <c r="E554" s="3"/>
      <c r="F554" s="6"/>
      <c r="G554" s="3"/>
      <c r="H554" s="3"/>
      <c r="I554" s="3"/>
      <c r="J554" s="6"/>
      <c r="K554" s="3"/>
      <c r="L554" s="6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6"/>
      <c r="AA554" s="3"/>
      <c r="AB554" s="6"/>
      <c r="AC554" s="3"/>
      <c r="AD554" s="3"/>
      <c r="AE554" s="3"/>
      <c r="AF554" s="3"/>
      <c r="AG554" s="6"/>
      <c r="AH554" s="3"/>
      <c r="AI554" s="3"/>
      <c r="AJ554" s="3"/>
      <c r="AK554" s="3"/>
      <c r="AL554" s="3"/>
      <c r="AM554" s="7"/>
      <c r="AN554" s="3"/>
      <c r="AO554" s="3"/>
      <c r="AP554" s="3"/>
      <c r="AQ554" s="3"/>
      <c r="AR554" s="6"/>
      <c r="AS554" s="6"/>
      <c r="AT554" s="3"/>
      <c r="AU554" s="3"/>
    </row>
    <row r="555">
      <c r="A555" s="3"/>
      <c r="B555" s="3"/>
      <c r="C555" s="3"/>
      <c r="D555" s="3"/>
      <c r="E555" s="3"/>
      <c r="F555" s="6"/>
      <c r="G555" s="3"/>
      <c r="H555" s="3"/>
      <c r="I555" s="3"/>
      <c r="J555" s="6"/>
      <c r="K555" s="3"/>
      <c r="L555" s="6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6"/>
      <c r="AA555" s="3"/>
      <c r="AB555" s="6"/>
      <c r="AC555" s="3"/>
      <c r="AD555" s="3"/>
      <c r="AE555" s="3"/>
      <c r="AF555" s="3"/>
      <c r="AG555" s="6"/>
      <c r="AH555" s="3"/>
      <c r="AI555" s="3"/>
      <c r="AJ555" s="3"/>
      <c r="AK555" s="3"/>
      <c r="AL555" s="3"/>
      <c r="AM555" s="7"/>
      <c r="AN555" s="3"/>
      <c r="AO555" s="3"/>
      <c r="AP555" s="3"/>
      <c r="AQ555" s="3"/>
      <c r="AR555" s="6"/>
      <c r="AS555" s="6"/>
      <c r="AT555" s="3"/>
      <c r="AU555" s="3"/>
    </row>
    <row r="556">
      <c r="A556" s="3"/>
      <c r="B556" s="3"/>
      <c r="C556" s="3"/>
      <c r="D556" s="3"/>
      <c r="E556" s="3"/>
      <c r="F556" s="6"/>
      <c r="G556" s="3"/>
      <c r="H556" s="3"/>
      <c r="I556" s="3"/>
      <c r="J556" s="6"/>
      <c r="K556" s="3"/>
      <c r="L556" s="6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6"/>
      <c r="AA556" s="3"/>
      <c r="AB556" s="6"/>
      <c r="AC556" s="3"/>
      <c r="AD556" s="3"/>
      <c r="AE556" s="3"/>
      <c r="AF556" s="3"/>
      <c r="AG556" s="6"/>
      <c r="AH556" s="3"/>
      <c r="AI556" s="3"/>
      <c r="AJ556" s="3"/>
      <c r="AK556" s="3"/>
      <c r="AL556" s="3"/>
      <c r="AM556" s="7"/>
      <c r="AN556" s="3"/>
      <c r="AO556" s="3"/>
      <c r="AP556" s="3"/>
      <c r="AQ556" s="3"/>
      <c r="AR556" s="6"/>
      <c r="AS556" s="6"/>
      <c r="AT556" s="3"/>
      <c r="AU556" s="3"/>
    </row>
    <row r="557">
      <c r="A557" s="3"/>
      <c r="B557" s="3"/>
      <c r="C557" s="3"/>
      <c r="D557" s="3"/>
      <c r="E557" s="3"/>
      <c r="F557" s="6"/>
      <c r="G557" s="3"/>
      <c r="H557" s="3"/>
      <c r="I557" s="3"/>
      <c r="J557" s="6"/>
      <c r="K557" s="3"/>
      <c r="L557" s="6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6"/>
      <c r="AA557" s="3"/>
      <c r="AB557" s="6"/>
      <c r="AC557" s="3"/>
      <c r="AD557" s="3"/>
      <c r="AE557" s="3"/>
      <c r="AF557" s="3"/>
      <c r="AG557" s="6"/>
      <c r="AH557" s="3"/>
      <c r="AI557" s="3"/>
      <c r="AJ557" s="3"/>
      <c r="AK557" s="3"/>
      <c r="AL557" s="3"/>
      <c r="AM557" s="7"/>
      <c r="AN557" s="3"/>
      <c r="AO557" s="3"/>
      <c r="AP557" s="3"/>
      <c r="AQ557" s="3"/>
      <c r="AR557" s="6"/>
      <c r="AS557" s="6"/>
      <c r="AT557" s="3"/>
      <c r="AU557" s="3"/>
    </row>
    <row r="558">
      <c r="A558" s="3"/>
      <c r="B558" s="3"/>
      <c r="C558" s="3"/>
      <c r="D558" s="3"/>
      <c r="E558" s="3"/>
      <c r="F558" s="6"/>
      <c r="G558" s="3"/>
      <c r="H558" s="3"/>
      <c r="I558" s="3"/>
      <c r="J558" s="6"/>
      <c r="K558" s="3"/>
      <c r="L558" s="6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6"/>
      <c r="AA558" s="3"/>
      <c r="AB558" s="6"/>
      <c r="AC558" s="3"/>
      <c r="AD558" s="3"/>
      <c r="AE558" s="3"/>
      <c r="AF558" s="3"/>
      <c r="AG558" s="6"/>
      <c r="AH558" s="3"/>
      <c r="AI558" s="3"/>
      <c r="AJ558" s="3"/>
      <c r="AK558" s="3"/>
      <c r="AL558" s="3"/>
      <c r="AM558" s="7"/>
      <c r="AN558" s="3"/>
      <c r="AO558" s="3"/>
      <c r="AP558" s="3"/>
      <c r="AQ558" s="3"/>
      <c r="AR558" s="6"/>
      <c r="AS558" s="6"/>
      <c r="AT558" s="3"/>
      <c r="AU558" s="3"/>
    </row>
    <row r="559">
      <c r="A559" s="3"/>
      <c r="B559" s="3"/>
      <c r="C559" s="3"/>
      <c r="D559" s="3"/>
      <c r="E559" s="3"/>
      <c r="F559" s="6"/>
      <c r="G559" s="3"/>
      <c r="H559" s="3"/>
      <c r="I559" s="3"/>
      <c r="J559" s="6"/>
      <c r="K559" s="3"/>
      <c r="L559" s="6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6"/>
      <c r="AA559" s="3"/>
      <c r="AB559" s="6"/>
      <c r="AC559" s="3"/>
      <c r="AD559" s="3"/>
      <c r="AE559" s="3"/>
      <c r="AF559" s="3"/>
      <c r="AG559" s="6"/>
      <c r="AH559" s="3"/>
      <c r="AI559" s="3"/>
      <c r="AJ559" s="3"/>
      <c r="AK559" s="3"/>
      <c r="AL559" s="3"/>
      <c r="AM559" s="7"/>
      <c r="AN559" s="3"/>
      <c r="AO559" s="3"/>
      <c r="AP559" s="3"/>
      <c r="AQ559" s="3"/>
      <c r="AR559" s="6"/>
      <c r="AS559" s="6"/>
      <c r="AT559" s="3"/>
      <c r="AU559" s="3"/>
    </row>
    <row r="560">
      <c r="A560" s="3"/>
      <c r="B560" s="3"/>
      <c r="C560" s="3"/>
      <c r="D560" s="3"/>
      <c r="E560" s="3"/>
      <c r="F560" s="6"/>
      <c r="G560" s="3"/>
      <c r="H560" s="3"/>
      <c r="I560" s="3"/>
      <c r="J560" s="6"/>
      <c r="K560" s="3"/>
      <c r="L560" s="6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6"/>
      <c r="AA560" s="3"/>
      <c r="AB560" s="6"/>
      <c r="AC560" s="3"/>
      <c r="AD560" s="3"/>
      <c r="AE560" s="3"/>
      <c r="AF560" s="3"/>
      <c r="AG560" s="6"/>
      <c r="AH560" s="3"/>
      <c r="AI560" s="3"/>
      <c r="AJ560" s="3"/>
      <c r="AK560" s="3"/>
      <c r="AL560" s="3"/>
      <c r="AM560" s="7"/>
      <c r="AN560" s="3"/>
      <c r="AO560" s="3"/>
      <c r="AP560" s="3"/>
      <c r="AQ560" s="3"/>
      <c r="AR560" s="6"/>
      <c r="AS560" s="6"/>
      <c r="AT560" s="3"/>
      <c r="AU560" s="3"/>
    </row>
    <row r="561">
      <c r="A561" s="3"/>
      <c r="B561" s="3"/>
      <c r="C561" s="3"/>
      <c r="D561" s="3"/>
      <c r="E561" s="3"/>
      <c r="F561" s="6"/>
      <c r="G561" s="3"/>
      <c r="H561" s="3"/>
      <c r="I561" s="3"/>
      <c r="J561" s="6"/>
      <c r="K561" s="3"/>
      <c r="L561" s="6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6"/>
      <c r="AA561" s="3"/>
      <c r="AB561" s="6"/>
      <c r="AC561" s="3"/>
      <c r="AD561" s="3"/>
      <c r="AE561" s="3"/>
      <c r="AF561" s="3"/>
      <c r="AG561" s="6"/>
      <c r="AH561" s="3"/>
      <c r="AI561" s="3"/>
      <c r="AJ561" s="3"/>
      <c r="AK561" s="3"/>
      <c r="AL561" s="3"/>
      <c r="AM561" s="7"/>
      <c r="AN561" s="3"/>
      <c r="AO561" s="3"/>
      <c r="AP561" s="3"/>
      <c r="AQ561" s="3"/>
      <c r="AR561" s="6"/>
      <c r="AS561" s="6"/>
      <c r="AT561" s="3"/>
      <c r="AU561" s="3"/>
    </row>
    <row r="562">
      <c r="A562" s="3"/>
      <c r="B562" s="3"/>
      <c r="C562" s="3"/>
      <c r="D562" s="3"/>
      <c r="E562" s="3"/>
      <c r="F562" s="6"/>
      <c r="G562" s="3"/>
      <c r="H562" s="3"/>
      <c r="I562" s="3"/>
      <c r="J562" s="6"/>
      <c r="K562" s="3"/>
      <c r="L562" s="6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6"/>
      <c r="AA562" s="3"/>
      <c r="AB562" s="6"/>
      <c r="AC562" s="3"/>
      <c r="AD562" s="3"/>
      <c r="AE562" s="3"/>
      <c r="AF562" s="3"/>
      <c r="AG562" s="6"/>
      <c r="AH562" s="3"/>
      <c r="AI562" s="3"/>
      <c r="AJ562" s="3"/>
      <c r="AK562" s="3"/>
      <c r="AL562" s="3"/>
      <c r="AM562" s="7"/>
      <c r="AN562" s="3"/>
      <c r="AO562" s="3"/>
      <c r="AP562" s="3"/>
      <c r="AQ562" s="3"/>
      <c r="AR562" s="6"/>
      <c r="AS562" s="6"/>
      <c r="AT562" s="3"/>
      <c r="AU562" s="3"/>
    </row>
    <row r="563">
      <c r="A563" s="3"/>
      <c r="B563" s="3"/>
      <c r="C563" s="3"/>
      <c r="D563" s="3"/>
      <c r="E563" s="3"/>
      <c r="F563" s="6"/>
      <c r="G563" s="3"/>
      <c r="H563" s="3"/>
      <c r="I563" s="3"/>
      <c r="J563" s="6"/>
      <c r="K563" s="3"/>
      <c r="L563" s="6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6"/>
      <c r="AA563" s="3"/>
      <c r="AB563" s="6"/>
      <c r="AC563" s="3"/>
      <c r="AD563" s="3"/>
      <c r="AE563" s="3"/>
      <c r="AF563" s="3"/>
      <c r="AG563" s="6"/>
      <c r="AH563" s="3"/>
      <c r="AI563" s="3"/>
      <c r="AJ563" s="3"/>
      <c r="AK563" s="3"/>
      <c r="AL563" s="3"/>
      <c r="AM563" s="7"/>
      <c r="AN563" s="3"/>
      <c r="AO563" s="3"/>
      <c r="AP563" s="3"/>
      <c r="AQ563" s="3"/>
      <c r="AR563" s="6"/>
      <c r="AS563" s="6"/>
      <c r="AT563" s="3"/>
      <c r="AU563" s="3"/>
    </row>
    <row r="564">
      <c r="A564" s="3"/>
      <c r="B564" s="3"/>
      <c r="C564" s="3"/>
      <c r="D564" s="3"/>
      <c r="E564" s="3"/>
      <c r="F564" s="6"/>
      <c r="G564" s="3"/>
      <c r="H564" s="3"/>
      <c r="I564" s="3"/>
      <c r="J564" s="6"/>
      <c r="K564" s="3"/>
      <c r="L564" s="6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6"/>
      <c r="AA564" s="3"/>
      <c r="AB564" s="6"/>
      <c r="AC564" s="3"/>
      <c r="AD564" s="3"/>
      <c r="AE564" s="3"/>
      <c r="AF564" s="3"/>
      <c r="AG564" s="6"/>
      <c r="AH564" s="3"/>
      <c r="AI564" s="3"/>
      <c r="AJ564" s="3"/>
      <c r="AK564" s="3"/>
      <c r="AL564" s="3"/>
      <c r="AM564" s="7"/>
      <c r="AN564" s="3"/>
      <c r="AO564" s="3"/>
      <c r="AP564" s="3"/>
      <c r="AQ564" s="3"/>
      <c r="AR564" s="6"/>
      <c r="AS564" s="6"/>
      <c r="AT564" s="3"/>
      <c r="AU564" s="3"/>
    </row>
    <row r="565">
      <c r="A565" s="3"/>
      <c r="B565" s="3"/>
      <c r="C565" s="3"/>
      <c r="D565" s="3"/>
      <c r="E565" s="3"/>
      <c r="F565" s="6"/>
      <c r="G565" s="3"/>
      <c r="H565" s="3"/>
      <c r="I565" s="3"/>
      <c r="J565" s="6"/>
      <c r="K565" s="3"/>
      <c r="L565" s="6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6"/>
      <c r="AA565" s="3"/>
      <c r="AB565" s="6"/>
      <c r="AC565" s="3"/>
      <c r="AD565" s="3"/>
      <c r="AE565" s="3"/>
      <c r="AF565" s="3"/>
      <c r="AG565" s="6"/>
      <c r="AH565" s="3"/>
      <c r="AI565" s="3"/>
      <c r="AJ565" s="3"/>
      <c r="AK565" s="3"/>
      <c r="AL565" s="3"/>
      <c r="AM565" s="7"/>
      <c r="AN565" s="3"/>
      <c r="AO565" s="3"/>
      <c r="AP565" s="3"/>
      <c r="AQ565" s="3"/>
      <c r="AR565" s="6"/>
      <c r="AS565" s="6"/>
      <c r="AT565" s="3"/>
      <c r="AU565" s="3"/>
    </row>
    <row r="566">
      <c r="A566" s="3"/>
      <c r="B566" s="3"/>
      <c r="C566" s="3"/>
      <c r="D566" s="3"/>
      <c r="E566" s="3"/>
      <c r="F566" s="6"/>
      <c r="G566" s="3"/>
      <c r="H566" s="3"/>
      <c r="I566" s="3"/>
      <c r="J566" s="6"/>
      <c r="K566" s="3"/>
      <c r="L566" s="6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6"/>
      <c r="AA566" s="3"/>
      <c r="AB566" s="6"/>
      <c r="AC566" s="3"/>
      <c r="AD566" s="3"/>
      <c r="AE566" s="3"/>
      <c r="AF566" s="3"/>
      <c r="AG566" s="6"/>
      <c r="AH566" s="3"/>
      <c r="AI566" s="3"/>
      <c r="AJ566" s="3"/>
      <c r="AK566" s="3"/>
      <c r="AL566" s="3"/>
      <c r="AM566" s="7"/>
      <c r="AN566" s="3"/>
      <c r="AO566" s="3"/>
      <c r="AP566" s="3"/>
      <c r="AQ566" s="3"/>
      <c r="AR566" s="6"/>
      <c r="AS566" s="6"/>
      <c r="AT566" s="3"/>
      <c r="AU566" s="3"/>
    </row>
    <row r="567">
      <c r="A567" s="3"/>
      <c r="B567" s="3"/>
      <c r="C567" s="3"/>
      <c r="D567" s="3"/>
      <c r="E567" s="3"/>
      <c r="F567" s="6"/>
      <c r="G567" s="3"/>
      <c r="H567" s="3"/>
      <c r="I567" s="3"/>
      <c r="J567" s="6"/>
      <c r="K567" s="3"/>
      <c r="L567" s="6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6"/>
      <c r="AA567" s="3"/>
      <c r="AB567" s="6"/>
      <c r="AC567" s="3"/>
      <c r="AD567" s="3"/>
      <c r="AE567" s="3"/>
      <c r="AF567" s="3"/>
      <c r="AG567" s="6"/>
      <c r="AH567" s="3"/>
      <c r="AI567" s="3"/>
      <c r="AJ567" s="3"/>
      <c r="AK567" s="3"/>
      <c r="AL567" s="3"/>
      <c r="AM567" s="7"/>
      <c r="AN567" s="3"/>
      <c r="AO567" s="3"/>
      <c r="AP567" s="3"/>
      <c r="AQ567" s="3"/>
      <c r="AR567" s="6"/>
      <c r="AS567" s="6"/>
      <c r="AT567" s="3"/>
      <c r="AU567" s="3"/>
    </row>
    <row r="568">
      <c r="A568" s="3"/>
      <c r="B568" s="3"/>
      <c r="C568" s="3"/>
      <c r="D568" s="3"/>
      <c r="E568" s="3"/>
      <c r="F568" s="6"/>
      <c r="G568" s="3"/>
      <c r="H568" s="3"/>
      <c r="I568" s="3"/>
      <c r="J568" s="6"/>
      <c r="K568" s="3"/>
      <c r="L568" s="6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6"/>
      <c r="AA568" s="3"/>
      <c r="AB568" s="6"/>
      <c r="AC568" s="3"/>
      <c r="AD568" s="3"/>
      <c r="AE568" s="3"/>
      <c r="AF568" s="3"/>
      <c r="AG568" s="6"/>
      <c r="AH568" s="3"/>
      <c r="AI568" s="3"/>
      <c r="AJ568" s="3"/>
      <c r="AK568" s="3"/>
      <c r="AL568" s="3"/>
      <c r="AM568" s="7"/>
      <c r="AN568" s="3"/>
      <c r="AO568" s="3"/>
      <c r="AP568" s="3"/>
      <c r="AQ568" s="3"/>
      <c r="AR568" s="6"/>
      <c r="AS568" s="6"/>
      <c r="AT568" s="3"/>
      <c r="AU568" s="3"/>
    </row>
    <row r="569">
      <c r="A569" s="3"/>
      <c r="B569" s="3"/>
      <c r="C569" s="3"/>
      <c r="D569" s="3"/>
      <c r="E569" s="3"/>
      <c r="F569" s="6"/>
      <c r="G569" s="3"/>
      <c r="H569" s="3"/>
      <c r="I569" s="3"/>
      <c r="J569" s="6"/>
      <c r="K569" s="3"/>
      <c r="L569" s="6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6"/>
      <c r="AA569" s="3"/>
      <c r="AB569" s="6"/>
      <c r="AC569" s="3"/>
      <c r="AD569" s="3"/>
      <c r="AE569" s="3"/>
      <c r="AF569" s="3"/>
      <c r="AG569" s="6"/>
      <c r="AH569" s="3"/>
      <c r="AI569" s="3"/>
      <c r="AJ569" s="3"/>
      <c r="AK569" s="3"/>
      <c r="AL569" s="3"/>
      <c r="AM569" s="7"/>
      <c r="AN569" s="3"/>
      <c r="AO569" s="3"/>
      <c r="AP569" s="3"/>
      <c r="AQ569" s="3"/>
      <c r="AR569" s="6"/>
      <c r="AS569" s="6"/>
      <c r="AT569" s="3"/>
      <c r="AU569" s="3"/>
    </row>
    <row r="570">
      <c r="A570" s="3"/>
      <c r="B570" s="3"/>
      <c r="C570" s="3"/>
      <c r="D570" s="3"/>
      <c r="E570" s="3"/>
      <c r="F570" s="6"/>
      <c r="G570" s="3"/>
      <c r="H570" s="3"/>
      <c r="I570" s="3"/>
      <c r="J570" s="6"/>
      <c r="K570" s="3"/>
      <c r="L570" s="6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6"/>
      <c r="AA570" s="3"/>
      <c r="AB570" s="6"/>
      <c r="AC570" s="3"/>
      <c r="AD570" s="3"/>
      <c r="AE570" s="3"/>
      <c r="AF570" s="3"/>
      <c r="AG570" s="6"/>
      <c r="AH570" s="3"/>
      <c r="AI570" s="3"/>
      <c r="AJ570" s="3"/>
      <c r="AK570" s="3"/>
      <c r="AL570" s="3"/>
      <c r="AM570" s="7"/>
      <c r="AN570" s="3"/>
      <c r="AO570" s="3"/>
      <c r="AP570" s="3"/>
      <c r="AQ570" s="3"/>
      <c r="AR570" s="6"/>
      <c r="AS570" s="6"/>
      <c r="AT570" s="3"/>
      <c r="AU570" s="3"/>
    </row>
    <row r="571">
      <c r="A571" s="3"/>
      <c r="B571" s="3"/>
      <c r="C571" s="3"/>
      <c r="D571" s="3"/>
      <c r="E571" s="3"/>
      <c r="F571" s="6"/>
      <c r="G571" s="3"/>
      <c r="H571" s="3"/>
      <c r="I571" s="3"/>
      <c r="J571" s="6"/>
      <c r="K571" s="3"/>
      <c r="L571" s="6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6"/>
      <c r="AA571" s="3"/>
      <c r="AB571" s="6"/>
      <c r="AC571" s="3"/>
      <c r="AD571" s="3"/>
      <c r="AE571" s="3"/>
      <c r="AF571" s="3"/>
      <c r="AG571" s="6"/>
      <c r="AH571" s="3"/>
      <c r="AI571" s="3"/>
      <c r="AJ571" s="3"/>
      <c r="AK571" s="3"/>
      <c r="AL571" s="3"/>
      <c r="AM571" s="7"/>
      <c r="AN571" s="3"/>
      <c r="AO571" s="3"/>
      <c r="AP571" s="3"/>
      <c r="AQ571" s="3"/>
      <c r="AR571" s="6"/>
      <c r="AS571" s="6"/>
      <c r="AT571" s="3"/>
      <c r="AU571" s="3"/>
    </row>
    <row r="572">
      <c r="A572" s="3"/>
      <c r="B572" s="3"/>
      <c r="C572" s="3"/>
      <c r="D572" s="3"/>
      <c r="E572" s="3"/>
      <c r="F572" s="6"/>
      <c r="G572" s="3"/>
      <c r="H572" s="3"/>
      <c r="I572" s="3"/>
      <c r="J572" s="6"/>
      <c r="K572" s="3"/>
      <c r="L572" s="6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6"/>
      <c r="AA572" s="3"/>
      <c r="AB572" s="6"/>
      <c r="AC572" s="3"/>
      <c r="AD572" s="3"/>
      <c r="AE572" s="3"/>
      <c r="AF572" s="3"/>
      <c r="AG572" s="6"/>
      <c r="AH572" s="3"/>
      <c r="AI572" s="3"/>
      <c r="AJ572" s="3"/>
      <c r="AK572" s="3"/>
      <c r="AL572" s="3"/>
      <c r="AM572" s="7"/>
      <c r="AN572" s="3"/>
      <c r="AO572" s="3"/>
      <c r="AP572" s="3"/>
      <c r="AQ572" s="3"/>
      <c r="AR572" s="6"/>
      <c r="AS572" s="6"/>
      <c r="AT572" s="3"/>
      <c r="AU572" s="3"/>
    </row>
    <row r="573">
      <c r="A573" s="3"/>
      <c r="B573" s="3"/>
      <c r="C573" s="3"/>
      <c r="D573" s="3"/>
      <c r="E573" s="3"/>
      <c r="F573" s="6"/>
      <c r="G573" s="3"/>
      <c r="H573" s="3"/>
      <c r="I573" s="3"/>
      <c r="J573" s="6"/>
      <c r="K573" s="3"/>
      <c r="L573" s="6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6"/>
      <c r="AA573" s="3"/>
      <c r="AB573" s="6"/>
      <c r="AC573" s="3"/>
      <c r="AD573" s="3"/>
      <c r="AE573" s="3"/>
      <c r="AF573" s="3"/>
      <c r="AG573" s="6"/>
      <c r="AH573" s="3"/>
      <c r="AI573" s="3"/>
      <c r="AJ573" s="3"/>
      <c r="AK573" s="3"/>
      <c r="AL573" s="3"/>
      <c r="AM573" s="7"/>
      <c r="AN573" s="3"/>
      <c r="AO573" s="3"/>
      <c r="AP573" s="3"/>
      <c r="AQ573" s="3"/>
      <c r="AR573" s="6"/>
      <c r="AS573" s="6"/>
      <c r="AT573" s="3"/>
      <c r="AU573" s="3"/>
    </row>
    <row r="574">
      <c r="A574" s="3"/>
      <c r="B574" s="3"/>
      <c r="C574" s="3"/>
      <c r="D574" s="3"/>
      <c r="E574" s="3"/>
      <c r="F574" s="6"/>
      <c r="G574" s="3"/>
      <c r="H574" s="3"/>
      <c r="I574" s="3"/>
      <c r="J574" s="6"/>
      <c r="K574" s="3"/>
      <c r="L574" s="6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6"/>
      <c r="AA574" s="3"/>
      <c r="AB574" s="6"/>
      <c r="AC574" s="3"/>
      <c r="AD574" s="3"/>
      <c r="AE574" s="3"/>
      <c r="AF574" s="3"/>
      <c r="AG574" s="6"/>
      <c r="AH574" s="3"/>
      <c r="AI574" s="3"/>
      <c r="AJ574" s="3"/>
      <c r="AK574" s="3"/>
      <c r="AL574" s="3"/>
      <c r="AM574" s="7"/>
      <c r="AN574" s="3"/>
      <c r="AO574" s="3"/>
      <c r="AP574" s="3"/>
      <c r="AQ574" s="3"/>
      <c r="AR574" s="6"/>
      <c r="AS574" s="6"/>
      <c r="AT574" s="3"/>
      <c r="AU574" s="3"/>
    </row>
    <row r="575">
      <c r="A575" s="3"/>
      <c r="B575" s="3"/>
      <c r="C575" s="3"/>
      <c r="D575" s="3"/>
      <c r="E575" s="3"/>
      <c r="F575" s="6"/>
      <c r="G575" s="3"/>
      <c r="H575" s="3"/>
      <c r="I575" s="3"/>
      <c r="J575" s="6"/>
      <c r="K575" s="3"/>
      <c r="L575" s="6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6"/>
      <c r="AA575" s="3"/>
      <c r="AB575" s="6"/>
      <c r="AC575" s="3"/>
      <c r="AD575" s="3"/>
      <c r="AE575" s="3"/>
      <c r="AF575" s="3"/>
      <c r="AG575" s="6"/>
      <c r="AH575" s="3"/>
      <c r="AI575" s="3"/>
      <c r="AJ575" s="3"/>
      <c r="AK575" s="3"/>
      <c r="AL575" s="3"/>
      <c r="AM575" s="7"/>
      <c r="AN575" s="3"/>
      <c r="AO575" s="3"/>
      <c r="AP575" s="3"/>
      <c r="AQ575" s="3"/>
      <c r="AR575" s="6"/>
      <c r="AS575" s="6"/>
      <c r="AT575" s="3"/>
      <c r="AU575" s="3"/>
    </row>
    <row r="576">
      <c r="A576" s="3"/>
      <c r="B576" s="3"/>
      <c r="C576" s="3"/>
      <c r="D576" s="3"/>
      <c r="E576" s="3"/>
      <c r="F576" s="6"/>
      <c r="G576" s="3"/>
      <c r="H576" s="3"/>
      <c r="I576" s="3"/>
      <c r="J576" s="6"/>
      <c r="K576" s="3"/>
      <c r="L576" s="6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6"/>
      <c r="AA576" s="3"/>
      <c r="AB576" s="6"/>
      <c r="AC576" s="3"/>
      <c r="AD576" s="3"/>
      <c r="AE576" s="3"/>
      <c r="AF576" s="3"/>
      <c r="AG576" s="6"/>
      <c r="AH576" s="3"/>
      <c r="AI576" s="3"/>
      <c r="AJ576" s="3"/>
      <c r="AK576" s="3"/>
      <c r="AL576" s="3"/>
      <c r="AM576" s="7"/>
      <c r="AN576" s="3"/>
      <c r="AO576" s="3"/>
      <c r="AP576" s="3"/>
      <c r="AQ576" s="3"/>
      <c r="AR576" s="6"/>
      <c r="AS576" s="6"/>
      <c r="AT576" s="3"/>
      <c r="AU576" s="3"/>
    </row>
    <row r="577">
      <c r="A577" s="3"/>
      <c r="B577" s="3"/>
      <c r="C577" s="3"/>
      <c r="D577" s="3"/>
      <c r="E577" s="3"/>
      <c r="F577" s="6"/>
      <c r="G577" s="3"/>
      <c r="H577" s="3"/>
      <c r="I577" s="3"/>
      <c r="J577" s="6"/>
      <c r="K577" s="3"/>
      <c r="L577" s="6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6"/>
      <c r="AA577" s="3"/>
      <c r="AB577" s="6"/>
      <c r="AC577" s="3"/>
      <c r="AD577" s="3"/>
      <c r="AE577" s="3"/>
      <c r="AF577" s="3"/>
      <c r="AG577" s="6"/>
      <c r="AH577" s="3"/>
      <c r="AI577" s="3"/>
      <c r="AJ577" s="3"/>
      <c r="AK577" s="3"/>
      <c r="AL577" s="3"/>
      <c r="AM577" s="7"/>
      <c r="AN577" s="3"/>
      <c r="AO577" s="3"/>
      <c r="AP577" s="3"/>
      <c r="AQ577" s="3"/>
      <c r="AR577" s="6"/>
      <c r="AS577" s="6"/>
      <c r="AT577" s="3"/>
      <c r="AU577" s="3"/>
    </row>
    <row r="578">
      <c r="A578" s="3"/>
      <c r="B578" s="3"/>
      <c r="C578" s="3"/>
      <c r="D578" s="3"/>
      <c r="E578" s="3"/>
      <c r="F578" s="6"/>
      <c r="G578" s="3"/>
      <c r="H578" s="3"/>
      <c r="I578" s="3"/>
      <c r="J578" s="6"/>
      <c r="K578" s="3"/>
      <c r="L578" s="6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6"/>
      <c r="AA578" s="3"/>
      <c r="AB578" s="6"/>
      <c r="AC578" s="3"/>
      <c r="AD578" s="3"/>
      <c r="AE578" s="3"/>
      <c r="AF578" s="3"/>
      <c r="AG578" s="6"/>
      <c r="AH578" s="3"/>
      <c r="AI578" s="3"/>
      <c r="AJ578" s="3"/>
      <c r="AK578" s="3"/>
      <c r="AL578" s="3"/>
      <c r="AM578" s="7"/>
      <c r="AN578" s="3"/>
      <c r="AO578" s="3"/>
      <c r="AP578" s="3"/>
      <c r="AQ578" s="3"/>
      <c r="AR578" s="6"/>
      <c r="AS578" s="6"/>
      <c r="AT578" s="3"/>
      <c r="AU578" s="3"/>
    </row>
    <row r="579">
      <c r="A579" s="3"/>
      <c r="B579" s="3"/>
      <c r="C579" s="3"/>
      <c r="D579" s="3"/>
      <c r="E579" s="3"/>
      <c r="F579" s="6"/>
      <c r="G579" s="3"/>
      <c r="H579" s="3"/>
      <c r="I579" s="3"/>
      <c r="J579" s="6"/>
      <c r="K579" s="3"/>
      <c r="L579" s="6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6"/>
      <c r="AA579" s="3"/>
      <c r="AB579" s="6"/>
      <c r="AC579" s="3"/>
      <c r="AD579" s="3"/>
      <c r="AE579" s="3"/>
      <c r="AF579" s="3"/>
      <c r="AG579" s="6"/>
      <c r="AH579" s="3"/>
      <c r="AI579" s="3"/>
      <c r="AJ579" s="3"/>
      <c r="AK579" s="3"/>
      <c r="AL579" s="3"/>
      <c r="AM579" s="7"/>
      <c r="AN579" s="3"/>
      <c r="AO579" s="3"/>
      <c r="AP579" s="3"/>
      <c r="AQ579" s="3"/>
      <c r="AR579" s="6"/>
      <c r="AS579" s="6"/>
      <c r="AT579" s="3"/>
      <c r="AU579" s="3"/>
    </row>
    <row r="580">
      <c r="A580" s="3"/>
      <c r="B580" s="3"/>
      <c r="C580" s="3"/>
      <c r="D580" s="3"/>
      <c r="E580" s="3"/>
      <c r="F580" s="6"/>
      <c r="G580" s="3"/>
      <c r="H580" s="3"/>
      <c r="I580" s="3"/>
      <c r="J580" s="6"/>
      <c r="K580" s="3"/>
      <c r="L580" s="6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6"/>
      <c r="AA580" s="3"/>
      <c r="AB580" s="6"/>
      <c r="AC580" s="3"/>
      <c r="AD580" s="3"/>
      <c r="AE580" s="3"/>
      <c r="AF580" s="3"/>
      <c r="AG580" s="6"/>
      <c r="AH580" s="3"/>
      <c r="AI580" s="3"/>
      <c r="AJ580" s="3"/>
      <c r="AK580" s="3"/>
      <c r="AL580" s="3"/>
      <c r="AM580" s="7"/>
      <c r="AN580" s="3"/>
      <c r="AO580" s="3"/>
      <c r="AP580" s="3"/>
      <c r="AQ580" s="3"/>
      <c r="AR580" s="6"/>
      <c r="AS580" s="6"/>
      <c r="AT580" s="3"/>
      <c r="AU580" s="3"/>
    </row>
    <row r="581">
      <c r="A581" s="3"/>
      <c r="B581" s="3"/>
      <c r="C581" s="3"/>
      <c r="D581" s="3"/>
      <c r="E581" s="3"/>
      <c r="F581" s="6"/>
      <c r="G581" s="3"/>
      <c r="H581" s="3"/>
      <c r="I581" s="3"/>
      <c r="J581" s="6"/>
      <c r="K581" s="3"/>
      <c r="L581" s="6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6"/>
      <c r="AA581" s="3"/>
      <c r="AB581" s="6"/>
      <c r="AC581" s="3"/>
      <c r="AD581" s="3"/>
      <c r="AE581" s="3"/>
      <c r="AF581" s="3"/>
      <c r="AG581" s="6"/>
      <c r="AH581" s="3"/>
      <c r="AI581" s="3"/>
      <c r="AJ581" s="3"/>
      <c r="AK581" s="3"/>
      <c r="AL581" s="3"/>
      <c r="AM581" s="7"/>
      <c r="AN581" s="3"/>
      <c r="AO581" s="3"/>
      <c r="AP581" s="3"/>
      <c r="AQ581" s="3"/>
      <c r="AR581" s="6"/>
      <c r="AS581" s="6"/>
      <c r="AT581" s="3"/>
      <c r="AU581" s="3"/>
    </row>
    <row r="582">
      <c r="A582" s="3"/>
      <c r="B582" s="3"/>
      <c r="C582" s="3"/>
      <c r="D582" s="3"/>
      <c r="E582" s="3"/>
      <c r="F582" s="6"/>
      <c r="G582" s="3"/>
      <c r="H582" s="3"/>
      <c r="I582" s="3"/>
      <c r="J582" s="6"/>
      <c r="K582" s="3"/>
      <c r="L582" s="6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6"/>
      <c r="AA582" s="3"/>
      <c r="AB582" s="6"/>
      <c r="AC582" s="3"/>
      <c r="AD582" s="3"/>
      <c r="AE582" s="3"/>
      <c r="AF582" s="3"/>
      <c r="AG582" s="6"/>
      <c r="AH582" s="3"/>
      <c r="AI582" s="3"/>
      <c r="AJ582" s="3"/>
      <c r="AK582" s="3"/>
      <c r="AL582" s="3"/>
      <c r="AM582" s="7"/>
      <c r="AN582" s="3"/>
      <c r="AO582" s="3"/>
      <c r="AP582" s="3"/>
      <c r="AQ582" s="3"/>
      <c r="AR582" s="6"/>
      <c r="AS582" s="6"/>
      <c r="AT582" s="3"/>
      <c r="AU582" s="3"/>
    </row>
    <row r="583">
      <c r="A583" s="3"/>
      <c r="B583" s="3"/>
      <c r="C583" s="3"/>
      <c r="D583" s="3"/>
      <c r="E583" s="3"/>
      <c r="F583" s="6"/>
      <c r="G583" s="3"/>
      <c r="H583" s="3"/>
      <c r="I583" s="3"/>
      <c r="J583" s="6"/>
      <c r="K583" s="3"/>
      <c r="L583" s="6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6"/>
      <c r="AA583" s="3"/>
      <c r="AB583" s="6"/>
      <c r="AC583" s="3"/>
      <c r="AD583" s="3"/>
      <c r="AE583" s="3"/>
      <c r="AF583" s="3"/>
      <c r="AG583" s="6"/>
      <c r="AH583" s="3"/>
      <c r="AI583" s="3"/>
      <c r="AJ583" s="3"/>
      <c r="AK583" s="3"/>
      <c r="AL583" s="3"/>
      <c r="AM583" s="7"/>
      <c r="AN583" s="3"/>
      <c r="AO583" s="3"/>
      <c r="AP583" s="3"/>
      <c r="AQ583" s="3"/>
      <c r="AR583" s="6"/>
      <c r="AS583" s="6"/>
      <c r="AT583" s="3"/>
      <c r="AU583" s="3"/>
    </row>
    <row r="584">
      <c r="A584" s="3"/>
      <c r="B584" s="3"/>
      <c r="C584" s="3"/>
      <c r="D584" s="3"/>
      <c r="E584" s="3"/>
      <c r="F584" s="6"/>
      <c r="G584" s="3"/>
      <c r="H584" s="3"/>
      <c r="I584" s="3"/>
      <c r="J584" s="6"/>
      <c r="K584" s="3"/>
      <c r="L584" s="6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6"/>
      <c r="AA584" s="3"/>
      <c r="AB584" s="6"/>
      <c r="AC584" s="3"/>
      <c r="AD584" s="3"/>
      <c r="AE584" s="3"/>
      <c r="AF584" s="3"/>
      <c r="AG584" s="6"/>
      <c r="AH584" s="3"/>
      <c r="AI584" s="3"/>
      <c r="AJ584" s="3"/>
      <c r="AK584" s="3"/>
      <c r="AL584" s="3"/>
      <c r="AM584" s="7"/>
      <c r="AN584" s="3"/>
      <c r="AO584" s="3"/>
      <c r="AP584" s="3"/>
      <c r="AQ584" s="3"/>
      <c r="AR584" s="6"/>
      <c r="AS584" s="6"/>
      <c r="AT584" s="3"/>
      <c r="AU584" s="3"/>
    </row>
    <row r="585">
      <c r="A585" s="3"/>
      <c r="B585" s="3"/>
      <c r="C585" s="3"/>
      <c r="D585" s="3"/>
      <c r="E585" s="3"/>
      <c r="F585" s="6"/>
      <c r="G585" s="3"/>
      <c r="H585" s="3"/>
      <c r="I585" s="3"/>
      <c r="J585" s="6"/>
      <c r="K585" s="3"/>
      <c r="L585" s="6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6"/>
      <c r="AA585" s="3"/>
      <c r="AB585" s="6"/>
      <c r="AC585" s="3"/>
      <c r="AD585" s="3"/>
      <c r="AE585" s="3"/>
      <c r="AF585" s="3"/>
      <c r="AG585" s="6"/>
      <c r="AH585" s="3"/>
      <c r="AI585" s="3"/>
      <c r="AJ585" s="3"/>
      <c r="AK585" s="3"/>
      <c r="AL585" s="3"/>
      <c r="AM585" s="7"/>
      <c r="AN585" s="3"/>
      <c r="AO585" s="3"/>
      <c r="AP585" s="3"/>
      <c r="AQ585" s="3"/>
      <c r="AR585" s="6"/>
      <c r="AS585" s="6"/>
      <c r="AT585" s="3"/>
      <c r="AU585" s="3"/>
    </row>
    <row r="586">
      <c r="A586" s="3"/>
      <c r="B586" s="3"/>
      <c r="C586" s="3"/>
      <c r="D586" s="3"/>
      <c r="E586" s="3"/>
      <c r="F586" s="6"/>
      <c r="G586" s="3"/>
      <c r="H586" s="3"/>
      <c r="I586" s="3"/>
      <c r="J586" s="6"/>
      <c r="K586" s="3"/>
      <c r="L586" s="6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6"/>
      <c r="AA586" s="3"/>
      <c r="AB586" s="6"/>
      <c r="AC586" s="3"/>
      <c r="AD586" s="3"/>
      <c r="AE586" s="3"/>
      <c r="AF586" s="3"/>
      <c r="AG586" s="6"/>
      <c r="AH586" s="3"/>
      <c r="AI586" s="3"/>
      <c r="AJ586" s="3"/>
      <c r="AK586" s="3"/>
      <c r="AL586" s="3"/>
      <c r="AM586" s="7"/>
      <c r="AN586" s="3"/>
      <c r="AO586" s="3"/>
      <c r="AP586" s="3"/>
      <c r="AQ586" s="3"/>
      <c r="AR586" s="6"/>
      <c r="AS586" s="6"/>
      <c r="AT586" s="3"/>
      <c r="AU586" s="3"/>
    </row>
    <row r="587">
      <c r="A587" s="3"/>
      <c r="B587" s="3"/>
      <c r="C587" s="3"/>
      <c r="D587" s="3"/>
      <c r="E587" s="3"/>
      <c r="F587" s="6"/>
      <c r="G587" s="3"/>
      <c r="H587" s="3"/>
      <c r="I587" s="3"/>
      <c r="J587" s="6"/>
      <c r="K587" s="3"/>
      <c r="L587" s="6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6"/>
      <c r="AA587" s="3"/>
      <c r="AB587" s="6"/>
      <c r="AC587" s="3"/>
      <c r="AD587" s="3"/>
      <c r="AE587" s="3"/>
      <c r="AF587" s="3"/>
      <c r="AG587" s="6"/>
      <c r="AH587" s="3"/>
      <c r="AI587" s="3"/>
      <c r="AJ587" s="3"/>
      <c r="AK587" s="3"/>
      <c r="AL587" s="3"/>
      <c r="AM587" s="7"/>
      <c r="AN587" s="3"/>
      <c r="AO587" s="3"/>
      <c r="AP587" s="3"/>
      <c r="AQ587" s="3"/>
      <c r="AR587" s="6"/>
      <c r="AS587" s="6"/>
      <c r="AT587" s="3"/>
      <c r="AU587" s="3"/>
    </row>
    <row r="588">
      <c r="A588" s="3"/>
      <c r="B588" s="3"/>
      <c r="C588" s="3"/>
      <c r="D588" s="3"/>
      <c r="E588" s="3"/>
      <c r="F588" s="6"/>
      <c r="G588" s="3"/>
      <c r="H588" s="3"/>
      <c r="I588" s="3"/>
      <c r="J588" s="6"/>
      <c r="K588" s="3"/>
      <c r="L588" s="6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6"/>
      <c r="AA588" s="3"/>
      <c r="AB588" s="6"/>
      <c r="AC588" s="3"/>
      <c r="AD588" s="3"/>
      <c r="AE588" s="3"/>
      <c r="AF588" s="3"/>
      <c r="AG588" s="6"/>
      <c r="AH588" s="3"/>
      <c r="AI588" s="3"/>
      <c r="AJ588" s="3"/>
      <c r="AK588" s="3"/>
      <c r="AL588" s="3"/>
      <c r="AM588" s="7"/>
      <c r="AN588" s="3"/>
      <c r="AO588" s="3"/>
      <c r="AP588" s="3"/>
      <c r="AQ588" s="3"/>
      <c r="AR588" s="6"/>
      <c r="AS588" s="6"/>
      <c r="AT588" s="3"/>
      <c r="AU588" s="3"/>
    </row>
    <row r="589">
      <c r="A589" s="3"/>
      <c r="B589" s="3"/>
      <c r="C589" s="3"/>
      <c r="D589" s="3"/>
      <c r="E589" s="3"/>
      <c r="F589" s="6"/>
      <c r="G589" s="3"/>
      <c r="H589" s="3"/>
      <c r="I589" s="3"/>
      <c r="J589" s="6"/>
      <c r="K589" s="3"/>
      <c r="L589" s="6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6"/>
      <c r="AA589" s="3"/>
      <c r="AB589" s="6"/>
      <c r="AC589" s="3"/>
      <c r="AD589" s="3"/>
      <c r="AE589" s="3"/>
      <c r="AF589" s="3"/>
      <c r="AG589" s="6"/>
      <c r="AH589" s="3"/>
      <c r="AI589" s="3"/>
      <c r="AJ589" s="3"/>
      <c r="AK589" s="3"/>
      <c r="AL589" s="3"/>
      <c r="AM589" s="7"/>
      <c r="AN589" s="3"/>
      <c r="AO589" s="3"/>
      <c r="AP589" s="3"/>
      <c r="AQ589" s="3"/>
      <c r="AR589" s="6"/>
      <c r="AS589" s="6"/>
      <c r="AT589" s="3"/>
      <c r="AU589" s="3"/>
    </row>
    <row r="590">
      <c r="A590" s="3"/>
      <c r="B590" s="3"/>
      <c r="C590" s="3"/>
      <c r="D590" s="3"/>
      <c r="E590" s="3"/>
      <c r="F590" s="6"/>
      <c r="G590" s="3"/>
      <c r="H590" s="3"/>
      <c r="I590" s="3"/>
      <c r="J590" s="6"/>
      <c r="K590" s="3"/>
      <c r="L590" s="6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6"/>
      <c r="AA590" s="3"/>
      <c r="AB590" s="6"/>
      <c r="AC590" s="3"/>
      <c r="AD590" s="3"/>
      <c r="AE590" s="3"/>
      <c r="AF590" s="3"/>
      <c r="AG590" s="6"/>
      <c r="AH590" s="3"/>
      <c r="AI590" s="3"/>
      <c r="AJ590" s="3"/>
      <c r="AK590" s="3"/>
      <c r="AL590" s="3"/>
      <c r="AM590" s="7"/>
      <c r="AN590" s="3"/>
      <c r="AO590" s="3"/>
      <c r="AP590" s="3"/>
      <c r="AQ590" s="3"/>
      <c r="AR590" s="6"/>
      <c r="AS590" s="6"/>
      <c r="AT590" s="3"/>
      <c r="AU590" s="3"/>
    </row>
    <row r="591">
      <c r="A591" s="3"/>
      <c r="B591" s="3"/>
      <c r="C591" s="3"/>
      <c r="D591" s="3"/>
      <c r="E591" s="3"/>
      <c r="F591" s="6"/>
      <c r="G591" s="3"/>
      <c r="H591" s="3"/>
      <c r="I591" s="3"/>
      <c r="J591" s="6"/>
      <c r="K591" s="3"/>
      <c r="L591" s="6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6"/>
      <c r="AA591" s="3"/>
      <c r="AB591" s="6"/>
      <c r="AC591" s="3"/>
      <c r="AD591" s="3"/>
      <c r="AE591" s="3"/>
      <c r="AF591" s="3"/>
      <c r="AG591" s="6"/>
      <c r="AH591" s="3"/>
      <c r="AI591" s="3"/>
      <c r="AJ591" s="3"/>
      <c r="AK591" s="3"/>
      <c r="AL591" s="3"/>
      <c r="AM591" s="7"/>
      <c r="AN591" s="3"/>
      <c r="AO591" s="3"/>
      <c r="AP591" s="3"/>
      <c r="AQ591" s="3"/>
      <c r="AR591" s="6"/>
      <c r="AS591" s="6"/>
      <c r="AT591" s="3"/>
      <c r="AU591" s="3"/>
    </row>
    <row r="592">
      <c r="A592" s="3"/>
      <c r="B592" s="3"/>
      <c r="C592" s="3"/>
      <c r="D592" s="3"/>
      <c r="E592" s="3"/>
      <c r="F592" s="6"/>
      <c r="G592" s="3"/>
      <c r="H592" s="3"/>
      <c r="I592" s="3"/>
      <c r="J592" s="6"/>
      <c r="K592" s="3"/>
      <c r="L592" s="6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6"/>
      <c r="AA592" s="3"/>
      <c r="AB592" s="6"/>
      <c r="AC592" s="3"/>
      <c r="AD592" s="3"/>
      <c r="AE592" s="3"/>
      <c r="AF592" s="3"/>
      <c r="AG592" s="6"/>
      <c r="AH592" s="3"/>
      <c r="AI592" s="3"/>
      <c r="AJ592" s="3"/>
      <c r="AK592" s="3"/>
      <c r="AL592" s="3"/>
      <c r="AM592" s="7"/>
      <c r="AN592" s="3"/>
      <c r="AO592" s="3"/>
      <c r="AP592" s="3"/>
      <c r="AQ592" s="3"/>
      <c r="AR592" s="6"/>
      <c r="AS592" s="6"/>
      <c r="AT592" s="3"/>
      <c r="AU592" s="3"/>
    </row>
    <row r="593">
      <c r="A593" s="3"/>
      <c r="B593" s="3"/>
      <c r="C593" s="3"/>
      <c r="D593" s="3"/>
      <c r="E593" s="3"/>
      <c r="F593" s="6"/>
      <c r="G593" s="3"/>
      <c r="H593" s="3"/>
      <c r="I593" s="3"/>
      <c r="J593" s="6"/>
      <c r="K593" s="3"/>
      <c r="L593" s="6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6"/>
      <c r="AA593" s="3"/>
      <c r="AB593" s="6"/>
      <c r="AC593" s="3"/>
      <c r="AD593" s="3"/>
      <c r="AE593" s="3"/>
      <c r="AF593" s="3"/>
      <c r="AG593" s="6"/>
      <c r="AH593" s="3"/>
      <c r="AI593" s="3"/>
      <c r="AJ593" s="3"/>
      <c r="AK593" s="3"/>
      <c r="AL593" s="3"/>
      <c r="AM593" s="7"/>
      <c r="AN593" s="3"/>
      <c r="AO593" s="3"/>
      <c r="AP593" s="3"/>
      <c r="AQ593" s="3"/>
      <c r="AR593" s="6"/>
      <c r="AS593" s="6"/>
      <c r="AT593" s="3"/>
      <c r="AU593" s="3"/>
    </row>
    <row r="594">
      <c r="A594" s="3"/>
      <c r="B594" s="3"/>
      <c r="C594" s="3"/>
      <c r="D594" s="3"/>
      <c r="E594" s="3"/>
      <c r="F594" s="6"/>
      <c r="G594" s="3"/>
      <c r="H594" s="3"/>
      <c r="I594" s="3"/>
      <c r="J594" s="6"/>
      <c r="K594" s="3"/>
      <c r="L594" s="6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6"/>
      <c r="AA594" s="3"/>
      <c r="AB594" s="6"/>
      <c r="AC594" s="3"/>
      <c r="AD594" s="3"/>
      <c r="AE594" s="3"/>
      <c r="AF594" s="3"/>
      <c r="AG594" s="6"/>
      <c r="AH594" s="3"/>
      <c r="AI594" s="3"/>
      <c r="AJ594" s="3"/>
      <c r="AK594" s="3"/>
      <c r="AL594" s="3"/>
      <c r="AM594" s="7"/>
      <c r="AN594" s="3"/>
      <c r="AO594" s="3"/>
      <c r="AP594" s="3"/>
      <c r="AQ594" s="3"/>
      <c r="AR594" s="6"/>
      <c r="AS594" s="6"/>
      <c r="AT594" s="3"/>
      <c r="AU594" s="3"/>
    </row>
    <row r="595">
      <c r="A595" s="3"/>
      <c r="B595" s="3"/>
      <c r="C595" s="3"/>
      <c r="D595" s="3"/>
      <c r="E595" s="3"/>
      <c r="F595" s="6"/>
      <c r="G595" s="3"/>
      <c r="H595" s="3"/>
      <c r="I595" s="3"/>
      <c r="J595" s="6"/>
      <c r="K595" s="3"/>
      <c r="L595" s="6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6"/>
      <c r="AA595" s="3"/>
      <c r="AB595" s="6"/>
      <c r="AC595" s="3"/>
      <c r="AD595" s="3"/>
      <c r="AE595" s="3"/>
      <c r="AF595" s="3"/>
      <c r="AG595" s="6"/>
      <c r="AH595" s="3"/>
      <c r="AI595" s="3"/>
      <c r="AJ595" s="3"/>
      <c r="AK595" s="3"/>
      <c r="AL595" s="3"/>
      <c r="AM595" s="7"/>
      <c r="AN595" s="3"/>
      <c r="AO595" s="3"/>
      <c r="AP595" s="3"/>
      <c r="AQ595" s="3"/>
      <c r="AR595" s="6"/>
      <c r="AS595" s="6"/>
      <c r="AT595" s="3"/>
      <c r="AU595" s="3"/>
    </row>
    <row r="596">
      <c r="A596" s="3"/>
      <c r="B596" s="3"/>
      <c r="C596" s="3"/>
      <c r="D596" s="3"/>
      <c r="E596" s="3"/>
      <c r="F596" s="6"/>
      <c r="G596" s="3"/>
      <c r="H596" s="3"/>
      <c r="I596" s="3"/>
      <c r="J596" s="6"/>
      <c r="K596" s="3"/>
      <c r="L596" s="6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6"/>
      <c r="AA596" s="3"/>
      <c r="AB596" s="6"/>
      <c r="AC596" s="3"/>
      <c r="AD596" s="3"/>
      <c r="AE596" s="3"/>
      <c r="AF596" s="3"/>
      <c r="AG596" s="6"/>
      <c r="AH596" s="3"/>
      <c r="AI596" s="3"/>
      <c r="AJ596" s="3"/>
      <c r="AK596" s="3"/>
      <c r="AL596" s="3"/>
      <c r="AM596" s="7"/>
      <c r="AN596" s="3"/>
      <c r="AO596" s="3"/>
      <c r="AP596" s="3"/>
      <c r="AQ596" s="3"/>
      <c r="AR596" s="6"/>
      <c r="AS596" s="6"/>
      <c r="AT596" s="3"/>
      <c r="AU596" s="3"/>
    </row>
    <row r="597">
      <c r="A597" s="3"/>
      <c r="B597" s="3"/>
      <c r="C597" s="3"/>
      <c r="D597" s="3"/>
      <c r="E597" s="3"/>
      <c r="F597" s="6"/>
      <c r="G597" s="3"/>
      <c r="H597" s="3"/>
      <c r="I597" s="3"/>
      <c r="J597" s="6"/>
      <c r="K597" s="3"/>
      <c r="L597" s="6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6"/>
      <c r="AA597" s="3"/>
      <c r="AB597" s="6"/>
      <c r="AC597" s="3"/>
      <c r="AD597" s="3"/>
      <c r="AE597" s="3"/>
      <c r="AF597" s="3"/>
      <c r="AG597" s="6"/>
      <c r="AH597" s="3"/>
      <c r="AI597" s="3"/>
      <c r="AJ597" s="3"/>
      <c r="AK597" s="3"/>
      <c r="AL597" s="3"/>
      <c r="AM597" s="7"/>
      <c r="AN597" s="3"/>
      <c r="AO597" s="3"/>
      <c r="AP597" s="3"/>
      <c r="AQ597" s="3"/>
      <c r="AR597" s="6"/>
      <c r="AS597" s="6"/>
      <c r="AT597" s="3"/>
      <c r="AU597" s="3"/>
    </row>
    <row r="598">
      <c r="A598" s="3"/>
      <c r="B598" s="3"/>
      <c r="C598" s="3"/>
      <c r="D598" s="3"/>
      <c r="E598" s="3"/>
      <c r="F598" s="6"/>
      <c r="G598" s="3"/>
      <c r="H598" s="3"/>
      <c r="I598" s="3"/>
      <c r="J598" s="6"/>
      <c r="K598" s="3"/>
      <c r="L598" s="6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6"/>
      <c r="AA598" s="3"/>
      <c r="AB598" s="6"/>
      <c r="AC598" s="3"/>
      <c r="AD598" s="3"/>
      <c r="AE598" s="3"/>
      <c r="AF598" s="3"/>
      <c r="AG598" s="6"/>
      <c r="AH598" s="3"/>
      <c r="AI598" s="3"/>
      <c r="AJ598" s="3"/>
      <c r="AK598" s="3"/>
      <c r="AL598" s="3"/>
      <c r="AM598" s="7"/>
      <c r="AN598" s="3"/>
      <c r="AO598" s="3"/>
      <c r="AP598" s="3"/>
      <c r="AQ598" s="3"/>
      <c r="AR598" s="6"/>
      <c r="AS598" s="6"/>
      <c r="AT598" s="3"/>
      <c r="AU598" s="3"/>
    </row>
    <row r="599">
      <c r="A599" s="3"/>
      <c r="B599" s="3"/>
      <c r="C599" s="3"/>
      <c r="D599" s="3"/>
      <c r="E599" s="3"/>
      <c r="F599" s="6"/>
      <c r="G599" s="3"/>
      <c r="H599" s="3"/>
      <c r="I599" s="3"/>
      <c r="J599" s="6"/>
      <c r="K599" s="3"/>
      <c r="L599" s="6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6"/>
      <c r="AA599" s="3"/>
      <c r="AB599" s="6"/>
      <c r="AC599" s="3"/>
      <c r="AD599" s="3"/>
      <c r="AE599" s="3"/>
      <c r="AF599" s="3"/>
      <c r="AG599" s="6"/>
      <c r="AH599" s="3"/>
      <c r="AI599" s="3"/>
      <c r="AJ599" s="3"/>
      <c r="AK599" s="3"/>
      <c r="AL599" s="3"/>
      <c r="AM599" s="7"/>
      <c r="AN599" s="3"/>
      <c r="AO599" s="3"/>
      <c r="AP599" s="3"/>
      <c r="AQ599" s="3"/>
      <c r="AR599" s="6"/>
      <c r="AS599" s="6"/>
      <c r="AT599" s="3"/>
      <c r="AU599" s="3"/>
    </row>
    <row r="600">
      <c r="A600" s="3"/>
      <c r="B600" s="3"/>
      <c r="C600" s="3"/>
      <c r="D600" s="3"/>
      <c r="E600" s="3"/>
      <c r="F600" s="6"/>
      <c r="G600" s="3"/>
      <c r="H600" s="3"/>
      <c r="I600" s="3"/>
      <c r="J600" s="6"/>
      <c r="K600" s="3"/>
      <c r="L600" s="6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6"/>
      <c r="AA600" s="3"/>
      <c r="AB600" s="6"/>
      <c r="AC600" s="3"/>
      <c r="AD600" s="3"/>
      <c r="AE600" s="3"/>
      <c r="AF600" s="3"/>
      <c r="AG600" s="6"/>
      <c r="AH600" s="3"/>
      <c r="AI600" s="3"/>
      <c r="AJ600" s="3"/>
      <c r="AK600" s="3"/>
      <c r="AL600" s="3"/>
      <c r="AM600" s="7"/>
      <c r="AN600" s="3"/>
      <c r="AO600" s="3"/>
      <c r="AP600" s="3"/>
      <c r="AQ600" s="3"/>
      <c r="AR600" s="6"/>
      <c r="AS600" s="6"/>
      <c r="AT600" s="3"/>
      <c r="AU600" s="3"/>
    </row>
    <row r="601">
      <c r="A601" s="3"/>
      <c r="B601" s="3"/>
      <c r="C601" s="3"/>
      <c r="D601" s="3"/>
      <c r="E601" s="3"/>
      <c r="F601" s="6"/>
      <c r="G601" s="3"/>
      <c r="H601" s="3"/>
      <c r="I601" s="3"/>
      <c r="J601" s="6"/>
      <c r="K601" s="3"/>
      <c r="L601" s="6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6"/>
      <c r="AA601" s="3"/>
      <c r="AB601" s="6"/>
      <c r="AC601" s="3"/>
      <c r="AD601" s="3"/>
      <c r="AE601" s="3"/>
      <c r="AF601" s="3"/>
      <c r="AG601" s="6"/>
      <c r="AH601" s="3"/>
      <c r="AI601" s="3"/>
      <c r="AJ601" s="3"/>
      <c r="AK601" s="3"/>
      <c r="AL601" s="3"/>
      <c r="AM601" s="7"/>
      <c r="AN601" s="3"/>
      <c r="AO601" s="3"/>
      <c r="AP601" s="3"/>
      <c r="AQ601" s="3"/>
      <c r="AR601" s="6"/>
      <c r="AS601" s="6"/>
      <c r="AT601" s="3"/>
      <c r="AU601" s="3"/>
    </row>
    <row r="602">
      <c r="A602" s="3"/>
      <c r="B602" s="3"/>
      <c r="C602" s="3"/>
      <c r="D602" s="3"/>
      <c r="E602" s="3"/>
      <c r="F602" s="6"/>
      <c r="G602" s="3"/>
      <c r="H602" s="3"/>
      <c r="I602" s="3"/>
      <c r="J602" s="6"/>
      <c r="K602" s="3"/>
      <c r="L602" s="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6"/>
      <c r="AA602" s="3"/>
      <c r="AB602" s="6"/>
      <c r="AC602" s="3"/>
      <c r="AD602" s="3"/>
      <c r="AE602" s="3"/>
      <c r="AF602" s="3"/>
      <c r="AG602" s="6"/>
      <c r="AH602" s="3"/>
      <c r="AI602" s="3"/>
      <c r="AJ602" s="3"/>
      <c r="AK602" s="3"/>
      <c r="AL602" s="3"/>
      <c r="AM602" s="7"/>
      <c r="AN602" s="3"/>
      <c r="AO602" s="3"/>
      <c r="AP602" s="3"/>
      <c r="AQ602" s="3"/>
      <c r="AR602" s="6"/>
      <c r="AS602" s="6"/>
      <c r="AT602" s="3"/>
      <c r="AU602" s="3"/>
    </row>
    <row r="603">
      <c r="A603" s="3"/>
      <c r="B603" s="3"/>
      <c r="C603" s="3"/>
      <c r="D603" s="3"/>
      <c r="E603" s="3"/>
      <c r="F603" s="6"/>
      <c r="G603" s="3"/>
      <c r="H603" s="3"/>
      <c r="I603" s="3"/>
      <c r="J603" s="6"/>
      <c r="K603" s="3"/>
      <c r="L603" s="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6"/>
      <c r="AA603" s="3"/>
      <c r="AB603" s="6"/>
      <c r="AC603" s="3"/>
      <c r="AD603" s="3"/>
      <c r="AE603" s="3"/>
      <c r="AF603" s="3"/>
      <c r="AG603" s="6"/>
      <c r="AH603" s="3"/>
      <c r="AI603" s="3"/>
      <c r="AJ603" s="3"/>
      <c r="AK603" s="3"/>
      <c r="AL603" s="3"/>
      <c r="AM603" s="7"/>
      <c r="AN603" s="3"/>
      <c r="AO603" s="3"/>
      <c r="AP603" s="3"/>
      <c r="AQ603" s="3"/>
      <c r="AR603" s="6"/>
      <c r="AS603" s="6"/>
      <c r="AT603" s="3"/>
      <c r="AU603" s="3"/>
    </row>
    <row r="604">
      <c r="A604" s="3"/>
      <c r="B604" s="3"/>
      <c r="C604" s="3"/>
      <c r="D604" s="3"/>
      <c r="E604" s="3"/>
      <c r="F604" s="6"/>
      <c r="G604" s="3"/>
      <c r="H604" s="3"/>
      <c r="I604" s="3"/>
      <c r="J604" s="6"/>
      <c r="K604" s="3"/>
      <c r="L604" s="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6"/>
      <c r="AA604" s="3"/>
      <c r="AB604" s="6"/>
      <c r="AC604" s="3"/>
      <c r="AD604" s="3"/>
      <c r="AE604" s="3"/>
      <c r="AF604" s="3"/>
      <c r="AG604" s="6"/>
      <c r="AH604" s="3"/>
      <c r="AI604" s="3"/>
      <c r="AJ604" s="3"/>
      <c r="AK604" s="3"/>
      <c r="AL604" s="3"/>
      <c r="AM604" s="7"/>
      <c r="AN604" s="3"/>
      <c r="AO604" s="3"/>
      <c r="AP604" s="3"/>
      <c r="AQ604" s="3"/>
      <c r="AR604" s="6"/>
      <c r="AS604" s="6"/>
      <c r="AT604" s="3"/>
      <c r="AU604" s="3"/>
    </row>
    <row r="605">
      <c r="A605" s="3"/>
      <c r="B605" s="3"/>
      <c r="C605" s="3"/>
      <c r="D605" s="3"/>
      <c r="E605" s="3"/>
      <c r="F605" s="6"/>
      <c r="G605" s="3"/>
      <c r="H605" s="3"/>
      <c r="I605" s="3"/>
      <c r="J605" s="6"/>
      <c r="K605" s="3"/>
      <c r="L605" s="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6"/>
      <c r="AA605" s="3"/>
      <c r="AB605" s="6"/>
      <c r="AC605" s="3"/>
      <c r="AD605" s="3"/>
      <c r="AE605" s="3"/>
      <c r="AF605" s="3"/>
      <c r="AG605" s="6"/>
      <c r="AH605" s="3"/>
      <c r="AI605" s="3"/>
      <c r="AJ605" s="3"/>
      <c r="AK605" s="3"/>
      <c r="AL605" s="3"/>
      <c r="AM605" s="7"/>
      <c r="AN605" s="3"/>
      <c r="AO605" s="3"/>
      <c r="AP605" s="3"/>
      <c r="AQ605" s="3"/>
      <c r="AR605" s="6"/>
      <c r="AS605" s="6"/>
      <c r="AT605" s="3"/>
      <c r="AU605" s="3"/>
    </row>
    <row r="606">
      <c r="A606" s="3"/>
      <c r="B606" s="3"/>
      <c r="C606" s="3"/>
      <c r="D606" s="3"/>
      <c r="E606" s="3"/>
      <c r="F606" s="6"/>
      <c r="G606" s="3"/>
      <c r="H606" s="3"/>
      <c r="I606" s="3"/>
      <c r="J606" s="6"/>
      <c r="K606" s="3"/>
      <c r="L606" s="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6"/>
      <c r="AA606" s="3"/>
      <c r="AB606" s="6"/>
      <c r="AC606" s="3"/>
      <c r="AD606" s="3"/>
      <c r="AE606" s="3"/>
      <c r="AF606" s="3"/>
      <c r="AG606" s="6"/>
      <c r="AH606" s="3"/>
      <c r="AI606" s="3"/>
      <c r="AJ606" s="3"/>
      <c r="AK606" s="3"/>
      <c r="AL606" s="3"/>
      <c r="AM606" s="7"/>
      <c r="AN606" s="3"/>
      <c r="AO606" s="3"/>
      <c r="AP606" s="3"/>
      <c r="AQ606" s="3"/>
      <c r="AR606" s="6"/>
      <c r="AS606" s="6"/>
      <c r="AT606" s="3"/>
      <c r="AU606" s="3"/>
    </row>
    <row r="607">
      <c r="A607" s="3"/>
      <c r="B607" s="3"/>
      <c r="C607" s="3"/>
      <c r="D607" s="3"/>
      <c r="E607" s="3"/>
      <c r="F607" s="6"/>
      <c r="G607" s="3"/>
      <c r="H607" s="3"/>
      <c r="I607" s="3"/>
      <c r="J607" s="6"/>
      <c r="K607" s="3"/>
      <c r="L607" s="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6"/>
      <c r="AA607" s="3"/>
      <c r="AB607" s="6"/>
      <c r="AC607" s="3"/>
      <c r="AD607" s="3"/>
      <c r="AE607" s="3"/>
      <c r="AF607" s="3"/>
      <c r="AG607" s="6"/>
      <c r="AH607" s="3"/>
      <c r="AI607" s="3"/>
      <c r="AJ607" s="3"/>
      <c r="AK607" s="3"/>
      <c r="AL607" s="3"/>
      <c r="AM607" s="7"/>
      <c r="AN607" s="3"/>
      <c r="AO607" s="3"/>
      <c r="AP607" s="3"/>
      <c r="AQ607" s="3"/>
      <c r="AR607" s="6"/>
      <c r="AS607" s="6"/>
      <c r="AT607" s="3"/>
      <c r="AU607" s="3"/>
    </row>
    <row r="608">
      <c r="A608" s="3"/>
      <c r="B608" s="3"/>
      <c r="C608" s="3"/>
      <c r="D608" s="3"/>
      <c r="E608" s="3"/>
      <c r="F608" s="6"/>
      <c r="G608" s="3"/>
      <c r="H608" s="3"/>
      <c r="I608" s="3"/>
      <c r="J608" s="6"/>
      <c r="K608" s="3"/>
      <c r="L608" s="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6"/>
      <c r="AA608" s="3"/>
      <c r="AB608" s="6"/>
      <c r="AC608" s="3"/>
      <c r="AD608" s="3"/>
      <c r="AE608" s="3"/>
      <c r="AF608" s="3"/>
      <c r="AG608" s="6"/>
      <c r="AH608" s="3"/>
      <c r="AI608" s="3"/>
      <c r="AJ608" s="3"/>
      <c r="AK608" s="3"/>
      <c r="AL608" s="3"/>
      <c r="AM608" s="7"/>
      <c r="AN608" s="3"/>
      <c r="AO608" s="3"/>
      <c r="AP608" s="3"/>
      <c r="AQ608" s="3"/>
      <c r="AR608" s="6"/>
      <c r="AS608" s="6"/>
      <c r="AT608" s="3"/>
      <c r="AU608" s="3"/>
    </row>
    <row r="609">
      <c r="A609" s="3"/>
      <c r="B609" s="3"/>
      <c r="C609" s="3"/>
      <c r="D609" s="3"/>
      <c r="E609" s="3"/>
      <c r="F609" s="6"/>
      <c r="G609" s="3"/>
      <c r="H609" s="3"/>
      <c r="I609" s="3"/>
      <c r="J609" s="6"/>
      <c r="K609" s="3"/>
      <c r="L609" s="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6"/>
      <c r="AA609" s="3"/>
      <c r="AB609" s="6"/>
      <c r="AC609" s="3"/>
      <c r="AD609" s="3"/>
      <c r="AE609" s="3"/>
      <c r="AF609" s="3"/>
      <c r="AG609" s="6"/>
      <c r="AH609" s="3"/>
      <c r="AI609" s="3"/>
      <c r="AJ609" s="3"/>
      <c r="AK609" s="3"/>
      <c r="AL609" s="3"/>
      <c r="AM609" s="7"/>
      <c r="AN609" s="3"/>
      <c r="AO609" s="3"/>
      <c r="AP609" s="3"/>
      <c r="AQ609" s="3"/>
      <c r="AR609" s="6"/>
      <c r="AS609" s="6"/>
      <c r="AT609" s="3"/>
      <c r="AU609" s="3"/>
    </row>
    <row r="610">
      <c r="A610" s="3"/>
      <c r="B610" s="3"/>
      <c r="C610" s="3"/>
      <c r="D610" s="3"/>
      <c r="E610" s="3"/>
      <c r="F610" s="6"/>
      <c r="G610" s="3"/>
      <c r="H610" s="3"/>
      <c r="I610" s="3"/>
      <c r="J610" s="6"/>
      <c r="K610" s="3"/>
      <c r="L610" s="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6"/>
      <c r="AA610" s="3"/>
      <c r="AB610" s="6"/>
      <c r="AC610" s="3"/>
      <c r="AD610" s="3"/>
      <c r="AE610" s="3"/>
      <c r="AF610" s="3"/>
      <c r="AG610" s="6"/>
      <c r="AH610" s="3"/>
      <c r="AI610" s="3"/>
      <c r="AJ610" s="3"/>
      <c r="AK610" s="3"/>
      <c r="AL610" s="3"/>
      <c r="AM610" s="7"/>
      <c r="AN610" s="3"/>
      <c r="AO610" s="3"/>
      <c r="AP610" s="3"/>
      <c r="AQ610" s="3"/>
      <c r="AR610" s="6"/>
      <c r="AS610" s="6"/>
      <c r="AT610" s="3"/>
      <c r="AU610" s="3"/>
    </row>
    <row r="611">
      <c r="A611" s="3"/>
      <c r="B611" s="3"/>
      <c r="C611" s="3"/>
      <c r="D611" s="3"/>
      <c r="E611" s="3"/>
      <c r="F611" s="6"/>
      <c r="G611" s="3"/>
      <c r="H611" s="3"/>
      <c r="I611" s="3"/>
      <c r="J611" s="6"/>
      <c r="K611" s="3"/>
      <c r="L611" s="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6"/>
      <c r="AA611" s="3"/>
      <c r="AB611" s="6"/>
      <c r="AC611" s="3"/>
      <c r="AD611" s="3"/>
      <c r="AE611" s="3"/>
      <c r="AF611" s="3"/>
      <c r="AG611" s="6"/>
      <c r="AH611" s="3"/>
      <c r="AI611" s="3"/>
      <c r="AJ611" s="3"/>
      <c r="AK611" s="3"/>
      <c r="AL611" s="3"/>
      <c r="AM611" s="7"/>
      <c r="AN611" s="3"/>
      <c r="AO611" s="3"/>
      <c r="AP611" s="3"/>
      <c r="AQ611" s="3"/>
      <c r="AR611" s="6"/>
      <c r="AS611" s="6"/>
      <c r="AT611" s="3"/>
      <c r="AU611" s="3"/>
    </row>
    <row r="612">
      <c r="A612" s="3"/>
      <c r="B612" s="3"/>
      <c r="C612" s="3"/>
      <c r="D612" s="3"/>
      <c r="E612" s="3"/>
      <c r="F612" s="6"/>
      <c r="G612" s="3"/>
      <c r="H612" s="3"/>
      <c r="I612" s="3"/>
      <c r="J612" s="6"/>
      <c r="K612" s="3"/>
      <c r="L612" s="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6"/>
      <c r="AA612" s="3"/>
      <c r="AB612" s="6"/>
      <c r="AC612" s="3"/>
      <c r="AD612" s="3"/>
      <c r="AE612" s="3"/>
      <c r="AF612" s="3"/>
      <c r="AG612" s="6"/>
      <c r="AH612" s="3"/>
      <c r="AI612" s="3"/>
      <c r="AJ612" s="3"/>
      <c r="AK612" s="3"/>
      <c r="AL612" s="3"/>
      <c r="AM612" s="7"/>
      <c r="AN612" s="3"/>
      <c r="AO612" s="3"/>
      <c r="AP612" s="3"/>
      <c r="AQ612" s="3"/>
      <c r="AR612" s="6"/>
      <c r="AS612" s="6"/>
      <c r="AT612" s="3"/>
      <c r="AU612" s="3"/>
    </row>
    <row r="613">
      <c r="A613" s="3"/>
      <c r="B613" s="3"/>
      <c r="C613" s="3"/>
      <c r="D613" s="3"/>
      <c r="E613" s="3"/>
      <c r="F613" s="6"/>
      <c r="G613" s="3"/>
      <c r="H613" s="3"/>
      <c r="I613" s="3"/>
      <c r="J613" s="6"/>
      <c r="K613" s="3"/>
      <c r="L613" s="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6"/>
      <c r="AA613" s="3"/>
      <c r="AB613" s="6"/>
      <c r="AC613" s="3"/>
      <c r="AD613" s="3"/>
      <c r="AE613" s="3"/>
      <c r="AF613" s="3"/>
      <c r="AG613" s="6"/>
      <c r="AH613" s="3"/>
      <c r="AI613" s="3"/>
      <c r="AJ613" s="3"/>
      <c r="AK613" s="3"/>
      <c r="AL613" s="3"/>
      <c r="AM613" s="7"/>
      <c r="AN613" s="3"/>
      <c r="AO613" s="3"/>
      <c r="AP613" s="3"/>
      <c r="AQ613" s="3"/>
      <c r="AR613" s="6"/>
      <c r="AS613" s="6"/>
      <c r="AT613" s="3"/>
      <c r="AU613" s="3"/>
    </row>
    <row r="614">
      <c r="A614" s="3"/>
      <c r="B614" s="3"/>
      <c r="C614" s="3"/>
      <c r="D614" s="3"/>
      <c r="E614" s="3"/>
      <c r="F614" s="6"/>
      <c r="G614" s="3"/>
      <c r="H614" s="3"/>
      <c r="I614" s="3"/>
      <c r="J614" s="6"/>
      <c r="K614" s="3"/>
      <c r="L614" s="6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6"/>
      <c r="AA614" s="3"/>
      <c r="AB614" s="6"/>
      <c r="AC614" s="3"/>
      <c r="AD614" s="3"/>
      <c r="AE614" s="3"/>
      <c r="AF614" s="3"/>
      <c r="AG614" s="6"/>
      <c r="AH614" s="3"/>
      <c r="AI614" s="3"/>
      <c r="AJ614" s="3"/>
      <c r="AK614" s="3"/>
      <c r="AL614" s="3"/>
      <c r="AM614" s="7"/>
      <c r="AN614" s="3"/>
      <c r="AO614" s="3"/>
      <c r="AP614" s="3"/>
      <c r="AQ614" s="3"/>
      <c r="AR614" s="6"/>
      <c r="AS614" s="6"/>
      <c r="AT614" s="3"/>
      <c r="AU614" s="3"/>
    </row>
    <row r="615">
      <c r="A615" s="3"/>
      <c r="B615" s="3"/>
      <c r="C615" s="3"/>
      <c r="D615" s="3"/>
      <c r="E615" s="3"/>
      <c r="F615" s="6"/>
      <c r="G615" s="3"/>
      <c r="H615" s="3"/>
      <c r="I615" s="3"/>
      <c r="J615" s="6"/>
      <c r="K615" s="3"/>
      <c r="L615" s="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6"/>
      <c r="AA615" s="3"/>
      <c r="AB615" s="6"/>
      <c r="AC615" s="3"/>
      <c r="AD615" s="3"/>
      <c r="AE615" s="3"/>
      <c r="AF615" s="3"/>
      <c r="AG615" s="6"/>
      <c r="AH615" s="3"/>
      <c r="AI615" s="3"/>
      <c r="AJ615" s="3"/>
      <c r="AK615" s="3"/>
      <c r="AL615" s="3"/>
      <c r="AM615" s="7"/>
      <c r="AN615" s="3"/>
      <c r="AO615" s="3"/>
      <c r="AP615" s="3"/>
      <c r="AQ615" s="3"/>
      <c r="AR615" s="6"/>
      <c r="AS615" s="6"/>
      <c r="AT615" s="3"/>
      <c r="AU615" s="3"/>
    </row>
    <row r="616">
      <c r="A616" s="3"/>
      <c r="B616" s="3"/>
      <c r="C616" s="3"/>
      <c r="D616" s="3"/>
      <c r="E616" s="3"/>
      <c r="F616" s="6"/>
      <c r="G616" s="3"/>
      <c r="H616" s="3"/>
      <c r="I616" s="3"/>
      <c r="J616" s="6"/>
      <c r="K616" s="3"/>
      <c r="L616" s="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6"/>
      <c r="AA616" s="3"/>
      <c r="AB616" s="6"/>
      <c r="AC616" s="3"/>
      <c r="AD616" s="3"/>
      <c r="AE616" s="3"/>
      <c r="AF616" s="3"/>
      <c r="AG616" s="6"/>
      <c r="AH616" s="3"/>
      <c r="AI616" s="3"/>
      <c r="AJ616" s="3"/>
      <c r="AK616" s="3"/>
      <c r="AL616" s="3"/>
      <c r="AM616" s="7"/>
      <c r="AN616" s="3"/>
      <c r="AO616" s="3"/>
      <c r="AP616" s="3"/>
      <c r="AQ616" s="3"/>
      <c r="AR616" s="6"/>
      <c r="AS616" s="6"/>
      <c r="AT616" s="3"/>
      <c r="AU616" s="3"/>
    </row>
    <row r="617">
      <c r="A617" s="3"/>
      <c r="B617" s="3"/>
      <c r="C617" s="3"/>
      <c r="D617" s="3"/>
      <c r="E617" s="3"/>
      <c r="F617" s="6"/>
      <c r="G617" s="3"/>
      <c r="H617" s="3"/>
      <c r="I617" s="3"/>
      <c r="J617" s="6"/>
      <c r="K617" s="3"/>
      <c r="L617" s="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6"/>
      <c r="AA617" s="3"/>
      <c r="AB617" s="6"/>
      <c r="AC617" s="3"/>
      <c r="AD617" s="3"/>
      <c r="AE617" s="3"/>
      <c r="AF617" s="3"/>
      <c r="AG617" s="6"/>
      <c r="AH617" s="3"/>
      <c r="AI617" s="3"/>
      <c r="AJ617" s="3"/>
      <c r="AK617" s="3"/>
      <c r="AL617" s="3"/>
      <c r="AM617" s="7"/>
      <c r="AN617" s="3"/>
      <c r="AO617" s="3"/>
      <c r="AP617" s="3"/>
      <c r="AQ617" s="3"/>
      <c r="AR617" s="6"/>
      <c r="AS617" s="6"/>
      <c r="AT617" s="3"/>
      <c r="AU617" s="3"/>
    </row>
    <row r="618">
      <c r="A618" s="3"/>
      <c r="B618" s="3"/>
      <c r="C618" s="3"/>
      <c r="D618" s="3"/>
      <c r="E618" s="3"/>
      <c r="F618" s="6"/>
      <c r="G618" s="3"/>
      <c r="H618" s="3"/>
      <c r="I618" s="3"/>
      <c r="J618" s="6"/>
      <c r="K618" s="3"/>
      <c r="L618" s="6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6"/>
      <c r="AA618" s="3"/>
      <c r="AB618" s="6"/>
      <c r="AC618" s="3"/>
      <c r="AD618" s="3"/>
      <c r="AE618" s="3"/>
      <c r="AF618" s="3"/>
      <c r="AG618" s="6"/>
      <c r="AH618" s="3"/>
      <c r="AI618" s="3"/>
      <c r="AJ618" s="3"/>
      <c r="AK618" s="3"/>
      <c r="AL618" s="3"/>
      <c r="AM618" s="7"/>
      <c r="AN618" s="3"/>
      <c r="AO618" s="3"/>
      <c r="AP618" s="3"/>
      <c r="AQ618" s="3"/>
      <c r="AR618" s="6"/>
      <c r="AS618" s="6"/>
      <c r="AT618" s="3"/>
      <c r="AU618" s="3"/>
    </row>
    <row r="619">
      <c r="A619" s="3"/>
      <c r="B619" s="3"/>
      <c r="C619" s="3"/>
      <c r="D619" s="3"/>
      <c r="E619" s="3"/>
      <c r="F619" s="6"/>
      <c r="G619" s="3"/>
      <c r="H619" s="3"/>
      <c r="I619" s="3"/>
      <c r="J619" s="6"/>
      <c r="K619" s="3"/>
      <c r="L619" s="6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6"/>
      <c r="AA619" s="3"/>
      <c r="AB619" s="6"/>
      <c r="AC619" s="3"/>
      <c r="AD619" s="3"/>
      <c r="AE619" s="3"/>
      <c r="AF619" s="3"/>
      <c r="AG619" s="6"/>
      <c r="AH619" s="3"/>
      <c r="AI619" s="3"/>
      <c r="AJ619" s="3"/>
      <c r="AK619" s="3"/>
      <c r="AL619" s="3"/>
      <c r="AM619" s="7"/>
      <c r="AN619" s="3"/>
      <c r="AO619" s="3"/>
      <c r="AP619" s="3"/>
      <c r="AQ619" s="3"/>
      <c r="AR619" s="6"/>
      <c r="AS619" s="6"/>
      <c r="AT619" s="3"/>
      <c r="AU619" s="3"/>
    </row>
    <row r="620">
      <c r="A620" s="3"/>
      <c r="B620" s="3"/>
      <c r="C620" s="3"/>
      <c r="D620" s="3"/>
      <c r="E620" s="3"/>
      <c r="F620" s="6"/>
      <c r="G620" s="3"/>
      <c r="H620" s="3"/>
      <c r="I620" s="3"/>
      <c r="J620" s="6"/>
      <c r="K620" s="3"/>
      <c r="L620" s="6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6"/>
      <c r="AA620" s="3"/>
      <c r="AB620" s="6"/>
      <c r="AC620" s="3"/>
      <c r="AD620" s="3"/>
      <c r="AE620" s="3"/>
      <c r="AF620" s="3"/>
      <c r="AG620" s="6"/>
      <c r="AH620" s="3"/>
      <c r="AI620" s="3"/>
      <c r="AJ620" s="3"/>
      <c r="AK620" s="3"/>
      <c r="AL620" s="3"/>
      <c r="AM620" s="7"/>
      <c r="AN620" s="3"/>
      <c r="AO620" s="3"/>
      <c r="AP620" s="3"/>
      <c r="AQ620" s="3"/>
      <c r="AR620" s="6"/>
      <c r="AS620" s="6"/>
      <c r="AT620" s="3"/>
      <c r="AU620" s="3"/>
    </row>
    <row r="621">
      <c r="A621" s="3"/>
      <c r="B621" s="3"/>
      <c r="C621" s="3"/>
      <c r="D621" s="3"/>
      <c r="E621" s="3"/>
      <c r="F621" s="6"/>
      <c r="G621" s="3"/>
      <c r="H621" s="3"/>
      <c r="I621" s="3"/>
      <c r="J621" s="6"/>
      <c r="K621" s="3"/>
      <c r="L621" s="6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6"/>
      <c r="AA621" s="3"/>
      <c r="AB621" s="6"/>
      <c r="AC621" s="3"/>
      <c r="AD621" s="3"/>
      <c r="AE621" s="3"/>
      <c r="AF621" s="3"/>
      <c r="AG621" s="6"/>
      <c r="AH621" s="3"/>
      <c r="AI621" s="3"/>
      <c r="AJ621" s="3"/>
      <c r="AK621" s="3"/>
      <c r="AL621" s="3"/>
      <c r="AM621" s="7"/>
      <c r="AN621" s="3"/>
      <c r="AO621" s="3"/>
      <c r="AP621" s="3"/>
      <c r="AQ621" s="3"/>
      <c r="AR621" s="6"/>
      <c r="AS621" s="6"/>
      <c r="AT621" s="3"/>
      <c r="AU621" s="3"/>
    </row>
    <row r="622">
      <c r="A622" s="3"/>
      <c r="B622" s="3"/>
      <c r="C622" s="3"/>
      <c r="D622" s="3"/>
      <c r="E622" s="3"/>
      <c r="F622" s="6"/>
      <c r="G622" s="3"/>
      <c r="H622" s="3"/>
      <c r="I622" s="3"/>
      <c r="J622" s="6"/>
      <c r="K622" s="3"/>
      <c r="L622" s="6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6"/>
      <c r="AA622" s="3"/>
      <c r="AB622" s="6"/>
      <c r="AC622" s="3"/>
      <c r="AD622" s="3"/>
      <c r="AE622" s="3"/>
      <c r="AF622" s="3"/>
      <c r="AG622" s="6"/>
      <c r="AH622" s="3"/>
      <c r="AI622" s="3"/>
      <c r="AJ622" s="3"/>
      <c r="AK622" s="3"/>
      <c r="AL622" s="3"/>
      <c r="AM622" s="7"/>
      <c r="AN622" s="3"/>
      <c r="AO622" s="3"/>
      <c r="AP622" s="3"/>
      <c r="AQ622" s="3"/>
      <c r="AR622" s="6"/>
      <c r="AS622" s="6"/>
      <c r="AT622" s="3"/>
      <c r="AU622" s="3"/>
    </row>
    <row r="623">
      <c r="A623" s="3"/>
      <c r="B623" s="3"/>
      <c r="C623" s="3"/>
      <c r="D623" s="3"/>
      <c r="E623" s="3"/>
      <c r="F623" s="6"/>
      <c r="G623" s="3"/>
      <c r="H623" s="3"/>
      <c r="I623" s="3"/>
      <c r="J623" s="6"/>
      <c r="K623" s="3"/>
      <c r="L623" s="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6"/>
      <c r="AA623" s="3"/>
      <c r="AB623" s="6"/>
      <c r="AC623" s="3"/>
      <c r="AD623" s="3"/>
      <c r="AE623" s="3"/>
      <c r="AF623" s="3"/>
      <c r="AG623" s="6"/>
      <c r="AH623" s="3"/>
      <c r="AI623" s="3"/>
      <c r="AJ623" s="3"/>
      <c r="AK623" s="3"/>
      <c r="AL623" s="3"/>
      <c r="AM623" s="7"/>
      <c r="AN623" s="3"/>
      <c r="AO623" s="3"/>
      <c r="AP623" s="3"/>
      <c r="AQ623" s="3"/>
      <c r="AR623" s="6"/>
      <c r="AS623" s="6"/>
      <c r="AT623" s="3"/>
      <c r="AU623" s="3"/>
    </row>
    <row r="624">
      <c r="A624" s="3"/>
      <c r="B624" s="3"/>
      <c r="C624" s="3"/>
      <c r="D624" s="3"/>
      <c r="E624" s="3"/>
      <c r="F624" s="6"/>
      <c r="G624" s="3"/>
      <c r="H624" s="3"/>
      <c r="I624" s="3"/>
      <c r="J624" s="6"/>
      <c r="K624" s="3"/>
      <c r="L624" s="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6"/>
      <c r="AA624" s="3"/>
      <c r="AB624" s="6"/>
      <c r="AC624" s="3"/>
      <c r="AD624" s="3"/>
      <c r="AE624" s="3"/>
      <c r="AF624" s="3"/>
      <c r="AG624" s="6"/>
      <c r="AH624" s="3"/>
      <c r="AI624" s="3"/>
      <c r="AJ624" s="3"/>
      <c r="AK624" s="3"/>
      <c r="AL624" s="3"/>
      <c r="AM624" s="7"/>
      <c r="AN624" s="3"/>
      <c r="AO624" s="3"/>
      <c r="AP624" s="3"/>
      <c r="AQ624" s="3"/>
      <c r="AR624" s="6"/>
      <c r="AS624" s="6"/>
      <c r="AT624" s="3"/>
      <c r="AU624" s="3"/>
    </row>
    <row r="625">
      <c r="A625" s="3"/>
      <c r="B625" s="3"/>
      <c r="C625" s="3"/>
      <c r="D625" s="3"/>
      <c r="E625" s="3"/>
      <c r="F625" s="6"/>
      <c r="G625" s="3"/>
      <c r="H625" s="3"/>
      <c r="I625" s="3"/>
      <c r="J625" s="6"/>
      <c r="K625" s="3"/>
      <c r="L625" s="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6"/>
      <c r="AA625" s="3"/>
      <c r="AB625" s="6"/>
      <c r="AC625" s="3"/>
      <c r="AD625" s="3"/>
      <c r="AE625" s="3"/>
      <c r="AF625" s="3"/>
      <c r="AG625" s="6"/>
      <c r="AH625" s="3"/>
      <c r="AI625" s="3"/>
      <c r="AJ625" s="3"/>
      <c r="AK625" s="3"/>
      <c r="AL625" s="3"/>
      <c r="AM625" s="7"/>
      <c r="AN625" s="3"/>
      <c r="AO625" s="3"/>
      <c r="AP625" s="3"/>
      <c r="AQ625" s="3"/>
      <c r="AR625" s="6"/>
      <c r="AS625" s="6"/>
      <c r="AT625" s="3"/>
      <c r="AU625" s="3"/>
    </row>
    <row r="626">
      <c r="A626" s="3"/>
      <c r="B626" s="3"/>
      <c r="C626" s="3"/>
      <c r="D626" s="3"/>
      <c r="E626" s="3"/>
      <c r="F626" s="6"/>
      <c r="G626" s="3"/>
      <c r="H626" s="3"/>
      <c r="I626" s="3"/>
      <c r="J626" s="6"/>
      <c r="K626" s="3"/>
      <c r="L626" s="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6"/>
      <c r="AA626" s="3"/>
      <c r="AB626" s="6"/>
      <c r="AC626" s="3"/>
      <c r="AD626" s="3"/>
      <c r="AE626" s="3"/>
      <c r="AF626" s="3"/>
      <c r="AG626" s="6"/>
      <c r="AH626" s="3"/>
      <c r="AI626" s="3"/>
      <c r="AJ626" s="3"/>
      <c r="AK626" s="3"/>
      <c r="AL626" s="3"/>
      <c r="AM626" s="7"/>
      <c r="AN626" s="3"/>
      <c r="AO626" s="3"/>
      <c r="AP626" s="3"/>
      <c r="AQ626" s="3"/>
      <c r="AR626" s="6"/>
      <c r="AS626" s="6"/>
      <c r="AT626" s="3"/>
      <c r="AU626" s="3"/>
    </row>
    <row r="627">
      <c r="A627" s="3"/>
      <c r="B627" s="3"/>
      <c r="C627" s="3"/>
      <c r="D627" s="3"/>
      <c r="E627" s="3"/>
      <c r="F627" s="6"/>
      <c r="G627" s="3"/>
      <c r="H627" s="3"/>
      <c r="I627" s="3"/>
      <c r="J627" s="6"/>
      <c r="K627" s="3"/>
      <c r="L627" s="6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6"/>
      <c r="AA627" s="3"/>
      <c r="AB627" s="6"/>
      <c r="AC627" s="3"/>
      <c r="AD627" s="3"/>
      <c r="AE627" s="3"/>
      <c r="AF627" s="3"/>
      <c r="AG627" s="6"/>
      <c r="AH627" s="3"/>
      <c r="AI627" s="3"/>
      <c r="AJ627" s="3"/>
      <c r="AK627" s="3"/>
      <c r="AL627" s="3"/>
      <c r="AM627" s="7"/>
      <c r="AN627" s="3"/>
      <c r="AO627" s="3"/>
      <c r="AP627" s="3"/>
      <c r="AQ627" s="3"/>
      <c r="AR627" s="6"/>
      <c r="AS627" s="6"/>
      <c r="AT627" s="3"/>
      <c r="AU627" s="3"/>
    </row>
    <row r="628">
      <c r="A628" s="3"/>
      <c r="B628" s="3"/>
      <c r="C628" s="3"/>
      <c r="D628" s="3"/>
      <c r="E628" s="3"/>
      <c r="F628" s="6"/>
      <c r="G628" s="3"/>
      <c r="H628" s="3"/>
      <c r="I628" s="3"/>
      <c r="J628" s="6"/>
      <c r="K628" s="3"/>
      <c r="L628" s="6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6"/>
      <c r="AA628" s="3"/>
      <c r="AB628" s="6"/>
      <c r="AC628" s="3"/>
      <c r="AD628" s="3"/>
      <c r="AE628" s="3"/>
      <c r="AF628" s="3"/>
      <c r="AG628" s="6"/>
      <c r="AH628" s="3"/>
      <c r="AI628" s="3"/>
      <c r="AJ628" s="3"/>
      <c r="AK628" s="3"/>
      <c r="AL628" s="3"/>
      <c r="AM628" s="7"/>
      <c r="AN628" s="3"/>
      <c r="AO628" s="3"/>
      <c r="AP628" s="3"/>
      <c r="AQ628" s="3"/>
      <c r="AR628" s="6"/>
      <c r="AS628" s="6"/>
      <c r="AT628" s="3"/>
      <c r="AU628" s="3"/>
    </row>
    <row r="629">
      <c r="A629" s="3"/>
      <c r="B629" s="3"/>
      <c r="C629" s="3"/>
      <c r="D629" s="3"/>
      <c r="E629" s="3"/>
      <c r="F629" s="6"/>
      <c r="G629" s="3"/>
      <c r="H629" s="3"/>
      <c r="I629" s="3"/>
      <c r="J629" s="6"/>
      <c r="K629" s="3"/>
      <c r="L629" s="6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6"/>
      <c r="AA629" s="3"/>
      <c r="AB629" s="6"/>
      <c r="AC629" s="3"/>
      <c r="AD629" s="3"/>
      <c r="AE629" s="3"/>
      <c r="AF629" s="3"/>
      <c r="AG629" s="6"/>
      <c r="AH629" s="3"/>
      <c r="AI629" s="3"/>
      <c r="AJ629" s="3"/>
      <c r="AK629" s="3"/>
      <c r="AL629" s="3"/>
      <c r="AM629" s="7"/>
      <c r="AN629" s="3"/>
      <c r="AO629" s="3"/>
      <c r="AP629" s="3"/>
      <c r="AQ629" s="3"/>
      <c r="AR629" s="6"/>
      <c r="AS629" s="6"/>
      <c r="AT629" s="3"/>
      <c r="AU629" s="3"/>
    </row>
    <row r="630">
      <c r="A630" s="3"/>
      <c r="B630" s="3"/>
      <c r="C630" s="3"/>
      <c r="D630" s="3"/>
      <c r="E630" s="3"/>
      <c r="F630" s="6"/>
      <c r="G630" s="3"/>
      <c r="H630" s="3"/>
      <c r="I630" s="3"/>
      <c r="J630" s="6"/>
      <c r="K630" s="3"/>
      <c r="L630" s="6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6"/>
      <c r="AA630" s="3"/>
      <c r="AB630" s="6"/>
      <c r="AC630" s="3"/>
      <c r="AD630" s="3"/>
      <c r="AE630" s="3"/>
      <c r="AF630" s="3"/>
      <c r="AG630" s="6"/>
      <c r="AH630" s="3"/>
      <c r="AI630" s="3"/>
      <c r="AJ630" s="3"/>
      <c r="AK630" s="3"/>
      <c r="AL630" s="3"/>
      <c r="AM630" s="7"/>
      <c r="AN630" s="3"/>
      <c r="AO630" s="3"/>
      <c r="AP630" s="3"/>
      <c r="AQ630" s="3"/>
      <c r="AR630" s="6"/>
      <c r="AS630" s="6"/>
      <c r="AT630" s="3"/>
      <c r="AU630" s="3"/>
    </row>
    <row r="631">
      <c r="A631" s="3"/>
      <c r="B631" s="3"/>
      <c r="C631" s="3"/>
      <c r="D631" s="3"/>
      <c r="E631" s="3"/>
      <c r="F631" s="6"/>
      <c r="G631" s="3"/>
      <c r="H631" s="3"/>
      <c r="I631" s="3"/>
      <c r="J631" s="6"/>
      <c r="K631" s="3"/>
      <c r="L631" s="6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6"/>
      <c r="AA631" s="3"/>
      <c r="AB631" s="6"/>
      <c r="AC631" s="3"/>
      <c r="AD631" s="3"/>
      <c r="AE631" s="3"/>
      <c r="AF631" s="3"/>
      <c r="AG631" s="6"/>
      <c r="AH631" s="3"/>
      <c r="AI631" s="3"/>
      <c r="AJ631" s="3"/>
      <c r="AK631" s="3"/>
      <c r="AL631" s="3"/>
      <c r="AM631" s="7"/>
      <c r="AN631" s="3"/>
      <c r="AO631" s="3"/>
      <c r="AP631" s="3"/>
      <c r="AQ631" s="3"/>
      <c r="AR631" s="6"/>
      <c r="AS631" s="6"/>
      <c r="AT631" s="3"/>
      <c r="AU631" s="3"/>
    </row>
    <row r="632">
      <c r="A632" s="3"/>
      <c r="B632" s="3"/>
      <c r="C632" s="3"/>
      <c r="D632" s="3"/>
      <c r="E632" s="3"/>
      <c r="F632" s="6"/>
      <c r="G632" s="3"/>
      <c r="H632" s="3"/>
      <c r="I632" s="3"/>
      <c r="J632" s="6"/>
      <c r="K632" s="3"/>
      <c r="L632" s="6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6"/>
      <c r="AA632" s="3"/>
      <c r="AB632" s="6"/>
      <c r="AC632" s="3"/>
      <c r="AD632" s="3"/>
      <c r="AE632" s="3"/>
      <c r="AF632" s="3"/>
      <c r="AG632" s="6"/>
      <c r="AH632" s="3"/>
      <c r="AI632" s="3"/>
      <c r="AJ632" s="3"/>
      <c r="AK632" s="3"/>
      <c r="AL632" s="3"/>
      <c r="AM632" s="7"/>
      <c r="AN632" s="3"/>
      <c r="AO632" s="3"/>
      <c r="AP632" s="3"/>
      <c r="AQ632" s="3"/>
      <c r="AR632" s="6"/>
      <c r="AS632" s="6"/>
      <c r="AT632" s="3"/>
      <c r="AU632" s="3"/>
    </row>
    <row r="633">
      <c r="A633" s="3"/>
      <c r="B633" s="3"/>
      <c r="C633" s="3"/>
      <c r="D633" s="3"/>
      <c r="E633" s="3"/>
      <c r="F633" s="6"/>
      <c r="G633" s="3"/>
      <c r="H633" s="3"/>
      <c r="I633" s="3"/>
      <c r="J633" s="6"/>
      <c r="K633" s="3"/>
      <c r="L633" s="6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6"/>
      <c r="AA633" s="3"/>
      <c r="AB633" s="6"/>
      <c r="AC633" s="3"/>
      <c r="AD633" s="3"/>
      <c r="AE633" s="3"/>
      <c r="AF633" s="3"/>
      <c r="AG633" s="6"/>
      <c r="AH633" s="3"/>
      <c r="AI633" s="3"/>
      <c r="AJ633" s="3"/>
      <c r="AK633" s="3"/>
      <c r="AL633" s="3"/>
      <c r="AM633" s="7"/>
      <c r="AN633" s="3"/>
      <c r="AO633" s="3"/>
      <c r="AP633" s="3"/>
      <c r="AQ633" s="3"/>
      <c r="AR633" s="6"/>
      <c r="AS633" s="6"/>
      <c r="AT633" s="3"/>
      <c r="AU633" s="3"/>
    </row>
    <row r="634">
      <c r="A634" s="3"/>
      <c r="B634" s="3"/>
      <c r="C634" s="3"/>
      <c r="D634" s="3"/>
      <c r="E634" s="3"/>
      <c r="F634" s="6"/>
      <c r="G634" s="3"/>
      <c r="H634" s="3"/>
      <c r="I634" s="3"/>
      <c r="J634" s="6"/>
      <c r="K634" s="3"/>
      <c r="L634" s="6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6"/>
      <c r="AA634" s="3"/>
      <c r="AB634" s="6"/>
      <c r="AC634" s="3"/>
      <c r="AD634" s="3"/>
      <c r="AE634" s="3"/>
      <c r="AF634" s="3"/>
      <c r="AG634" s="6"/>
      <c r="AH634" s="3"/>
      <c r="AI634" s="3"/>
      <c r="AJ634" s="3"/>
      <c r="AK634" s="3"/>
      <c r="AL634" s="3"/>
      <c r="AM634" s="7"/>
      <c r="AN634" s="3"/>
      <c r="AO634" s="3"/>
      <c r="AP634" s="3"/>
      <c r="AQ634" s="3"/>
      <c r="AR634" s="6"/>
      <c r="AS634" s="6"/>
      <c r="AT634" s="3"/>
      <c r="AU634" s="3"/>
    </row>
    <row r="635">
      <c r="A635" s="3"/>
      <c r="B635" s="3"/>
      <c r="C635" s="3"/>
      <c r="D635" s="3"/>
      <c r="E635" s="3"/>
      <c r="F635" s="6"/>
      <c r="G635" s="3"/>
      <c r="H635" s="3"/>
      <c r="I635" s="3"/>
      <c r="J635" s="6"/>
      <c r="K635" s="3"/>
      <c r="L635" s="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6"/>
      <c r="AA635" s="3"/>
      <c r="AB635" s="6"/>
      <c r="AC635" s="3"/>
      <c r="AD635" s="3"/>
      <c r="AE635" s="3"/>
      <c r="AF635" s="3"/>
      <c r="AG635" s="6"/>
      <c r="AH635" s="3"/>
      <c r="AI635" s="3"/>
      <c r="AJ635" s="3"/>
      <c r="AK635" s="3"/>
      <c r="AL635" s="3"/>
      <c r="AM635" s="7"/>
      <c r="AN635" s="3"/>
      <c r="AO635" s="3"/>
      <c r="AP635" s="3"/>
      <c r="AQ635" s="3"/>
      <c r="AR635" s="6"/>
      <c r="AS635" s="6"/>
      <c r="AT635" s="3"/>
      <c r="AU635" s="3"/>
    </row>
    <row r="636">
      <c r="A636" s="3"/>
      <c r="B636" s="3"/>
      <c r="C636" s="3"/>
      <c r="D636" s="3"/>
      <c r="E636" s="3"/>
      <c r="F636" s="6"/>
      <c r="G636" s="3"/>
      <c r="H636" s="3"/>
      <c r="I636" s="3"/>
      <c r="J636" s="6"/>
      <c r="K636" s="3"/>
      <c r="L636" s="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6"/>
      <c r="AA636" s="3"/>
      <c r="AB636" s="6"/>
      <c r="AC636" s="3"/>
      <c r="AD636" s="3"/>
      <c r="AE636" s="3"/>
      <c r="AF636" s="3"/>
      <c r="AG636" s="6"/>
      <c r="AH636" s="3"/>
      <c r="AI636" s="3"/>
      <c r="AJ636" s="3"/>
      <c r="AK636" s="3"/>
      <c r="AL636" s="3"/>
      <c r="AM636" s="7"/>
      <c r="AN636" s="3"/>
      <c r="AO636" s="3"/>
      <c r="AP636" s="3"/>
      <c r="AQ636" s="3"/>
      <c r="AR636" s="6"/>
      <c r="AS636" s="6"/>
      <c r="AT636" s="3"/>
      <c r="AU636" s="3"/>
    </row>
    <row r="637">
      <c r="A637" s="3"/>
      <c r="B637" s="3"/>
      <c r="C637" s="3"/>
      <c r="D637" s="3"/>
      <c r="E637" s="3"/>
      <c r="F637" s="6"/>
      <c r="G637" s="3"/>
      <c r="H637" s="3"/>
      <c r="I637" s="3"/>
      <c r="J637" s="6"/>
      <c r="K637" s="3"/>
      <c r="L637" s="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6"/>
      <c r="AA637" s="3"/>
      <c r="AB637" s="6"/>
      <c r="AC637" s="3"/>
      <c r="AD637" s="3"/>
      <c r="AE637" s="3"/>
      <c r="AF637" s="3"/>
      <c r="AG637" s="6"/>
      <c r="AH637" s="3"/>
      <c r="AI637" s="3"/>
      <c r="AJ637" s="3"/>
      <c r="AK637" s="3"/>
      <c r="AL637" s="3"/>
      <c r="AM637" s="7"/>
      <c r="AN637" s="3"/>
      <c r="AO637" s="3"/>
      <c r="AP637" s="3"/>
      <c r="AQ637" s="3"/>
      <c r="AR637" s="6"/>
      <c r="AS637" s="6"/>
      <c r="AT637" s="3"/>
      <c r="AU637" s="3"/>
    </row>
    <row r="638">
      <c r="A638" s="3"/>
      <c r="B638" s="3"/>
      <c r="C638" s="3"/>
      <c r="D638" s="3"/>
      <c r="E638" s="3"/>
      <c r="F638" s="6"/>
      <c r="G638" s="3"/>
      <c r="H638" s="3"/>
      <c r="I638" s="3"/>
      <c r="J638" s="6"/>
      <c r="K638" s="3"/>
      <c r="L638" s="6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6"/>
      <c r="AA638" s="3"/>
      <c r="AB638" s="6"/>
      <c r="AC638" s="3"/>
      <c r="AD638" s="3"/>
      <c r="AE638" s="3"/>
      <c r="AF638" s="3"/>
      <c r="AG638" s="6"/>
      <c r="AH638" s="3"/>
      <c r="AI638" s="3"/>
      <c r="AJ638" s="3"/>
      <c r="AK638" s="3"/>
      <c r="AL638" s="3"/>
      <c r="AM638" s="7"/>
      <c r="AN638" s="3"/>
      <c r="AO638" s="3"/>
      <c r="AP638" s="3"/>
      <c r="AQ638" s="3"/>
      <c r="AR638" s="6"/>
      <c r="AS638" s="6"/>
      <c r="AT638" s="3"/>
      <c r="AU638" s="3"/>
    </row>
    <row r="639">
      <c r="A639" s="3"/>
      <c r="B639" s="3"/>
      <c r="C639" s="3"/>
      <c r="D639" s="3"/>
      <c r="E639" s="3"/>
      <c r="F639" s="6"/>
      <c r="G639" s="3"/>
      <c r="H639" s="3"/>
      <c r="I639" s="3"/>
      <c r="J639" s="6"/>
      <c r="K639" s="3"/>
      <c r="L639" s="6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6"/>
      <c r="AA639" s="3"/>
      <c r="AB639" s="6"/>
      <c r="AC639" s="3"/>
      <c r="AD639" s="3"/>
      <c r="AE639" s="3"/>
      <c r="AF639" s="3"/>
      <c r="AG639" s="6"/>
      <c r="AH639" s="3"/>
      <c r="AI639" s="3"/>
      <c r="AJ639" s="3"/>
      <c r="AK639" s="3"/>
      <c r="AL639" s="3"/>
      <c r="AM639" s="7"/>
      <c r="AN639" s="3"/>
      <c r="AO639" s="3"/>
      <c r="AP639" s="3"/>
      <c r="AQ639" s="3"/>
      <c r="AR639" s="6"/>
      <c r="AS639" s="6"/>
      <c r="AT639" s="3"/>
      <c r="AU639" s="3"/>
    </row>
    <row r="640">
      <c r="A640" s="3"/>
      <c r="B640" s="3"/>
      <c r="C640" s="3"/>
      <c r="D640" s="3"/>
      <c r="E640" s="3"/>
      <c r="F640" s="6"/>
      <c r="G640" s="3"/>
      <c r="H640" s="3"/>
      <c r="I640" s="3"/>
      <c r="J640" s="6"/>
      <c r="K640" s="3"/>
      <c r="L640" s="6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6"/>
      <c r="AA640" s="3"/>
      <c r="AB640" s="6"/>
      <c r="AC640" s="3"/>
      <c r="AD640" s="3"/>
      <c r="AE640" s="3"/>
      <c r="AF640" s="3"/>
      <c r="AG640" s="6"/>
      <c r="AH640" s="3"/>
      <c r="AI640" s="3"/>
      <c r="AJ640" s="3"/>
      <c r="AK640" s="3"/>
      <c r="AL640" s="3"/>
      <c r="AM640" s="7"/>
      <c r="AN640" s="3"/>
      <c r="AO640" s="3"/>
      <c r="AP640" s="3"/>
      <c r="AQ640" s="3"/>
      <c r="AR640" s="6"/>
      <c r="AS640" s="6"/>
      <c r="AT640" s="3"/>
      <c r="AU640" s="3"/>
    </row>
    <row r="641">
      <c r="A641" s="3"/>
      <c r="B641" s="3"/>
      <c r="C641" s="3"/>
      <c r="D641" s="3"/>
      <c r="E641" s="3"/>
      <c r="F641" s="6"/>
      <c r="G641" s="3"/>
      <c r="H641" s="3"/>
      <c r="I641" s="3"/>
      <c r="J641" s="6"/>
      <c r="K641" s="3"/>
      <c r="L641" s="6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6"/>
      <c r="AA641" s="3"/>
      <c r="AB641" s="6"/>
      <c r="AC641" s="3"/>
      <c r="AD641" s="3"/>
      <c r="AE641" s="3"/>
      <c r="AF641" s="3"/>
      <c r="AG641" s="6"/>
      <c r="AH641" s="3"/>
      <c r="AI641" s="3"/>
      <c r="AJ641" s="3"/>
      <c r="AK641" s="3"/>
      <c r="AL641" s="3"/>
      <c r="AM641" s="7"/>
      <c r="AN641" s="3"/>
      <c r="AO641" s="3"/>
      <c r="AP641" s="3"/>
      <c r="AQ641" s="3"/>
      <c r="AR641" s="6"/>
      <c r="AS641" s="6"/>
      <c r="AT641" s="3"/>
      <c r="AU641" s="3"/>
    </row>
    <row r="642">
      <c r="A642" s="3"/>
      <c r="B642" s="3"/>
      <c r="C642" s="3"/>
      <c r="D642" s="3"/>
      <c r="E642" s="3"/>
      <c r="F642" s="6"/>
      <c r="G642" s="3"/>
      <c r="H642" s="3"/>
      <c r="I642" s="3"/>
      <c r="J642" s="6"/>
      <c r="K642" s="3"/>
      <c r="L642" s="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6"/>
      <c r="AA642" s="3"/>
      <c r="AB642" s="6"/>
      <c r="AC642" s="3"/>
      <c r="AD642" s="3"/>
      <c r="AE642" s="3"/>
      <c r="AF642" s="3"/>
      <c r="AG642" s="6"/>
      <c r="AH642" s="3"/>
      <c r="AI642" s="3"/>
      <c r="AJ642" s="3"/>
      <c r="AK642" s="3"/>
      <c r="AL642" s="3"/>
      <c r="AM642" s="7"/>
      <c r="AN642" s="3"/>
      <c r="AO642" s="3"/>
      <c r="AP642" s="3"/>
      <c r="AQ642" s="3"/>
      <c r="AR642" s="6"/>
      <c r="AS642" s="6"/>
      <c r="AT642" s="3"/>
      <c r="AU642" s="3"/>
    </row>
    <row r="643">
      <c r="A643" s="3"/>
      <c r="B643" s="3"/>
      <c r="C643" s="3"/>
      <c r="D643" s="3"/>
      <c r="E643" s="3"/>
      <c r="F643" s="6"/>
      <c r="G643" s="3"/>
      <c r="H643" s="3"/>
      <c r="I643" s="3"/>
      <c r="J643" s="6"/>
      <c r="K643" s="3"/>
      <c r="L643" s="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6"/>
      <c r="AA643" s="3"/>
      <c r="AB643" s="6"/>
      <c r="AC643" s="3"/>
      <c r="AD643" s="3"/>
      <c r="AE643" s="3"/>
      <c r="AF643" s="3"/>
      <c r="AG643" s="6"/>
      <c r="AH643" s="3"/>
      <c r="AI643" s="3"/>
      <c r="AJ643" s="3"/>
      <c r="AK643" s="3"/>
      <c r="AL643" s="3"/>
      <c r="AM643" s="7"/>
      <c r="AN643" s="3"/>
      <c r="AO643" s="3"/>
      <c r="AP643" s="3"/>
      <c r="AQ643" s="3"/>
      <c r="AR643" s="6"/>
      <c r="AS643" s="6"/>
      <c r="AT643" s="3"/>
      <c r="AU643" s="3"/>
    </row>
    <row r="644">
      <c r="A644" s="3"/>
      <c r="B644" s="3"/>
      <c r="C644" s="3"/>
      <c r="D644" s="3"/>
      <c r="E644" s="3"/>
      <c r="F644" s="6"/>
      <c r="G644" s="3"/>
      <c r="H644" s="3"/>
      <c r="I644" s="3"/>
      <c r="J644" s="6"/>
      <c r="K644" s="3"/>
      <c r="L644" s="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6"/>
      <c r="AA644" s="3"/>
      <c r="AB644" s="6"/>
      <c r="AC644" s="3"/>
      <c r="AD644" s="3"/>
      <c r="AE644" s="3"/>
      <c r="AF644" s="3"/>
      <c r="AG644" s="6"/>
      <c r="AH644" s="3"/>
      <c r="AI644" s="3"/>
      <c r="AJ644" s="3"/>
      <c r="AK644" s="3"/>
      <c r="AL644" s="3"/>
      <c r="AM644" s="7"/>
      <c r="AN644" s="3"/>
      <c r="AO644" s="3"/>
      <c r="AP644" s="3"/>
      <c r="AQ644" s="3"/>
      <c r="AR644" s="6"/>
      <c r="AS644" s="6"/>
      <c r="AT644" s="3"/>
      <c r="AU644" s="3"/>
    </row>
    <row r="645">
      <c r="A645" s="3"/>
      <c r="B645" s="3"/>
      <c r="C645" s="3"/>
      <c r="D645" s="3"/>
      <c r="E645" s="3"/>
      <c r="F645" s="6"/>
      <c r="G645" s="3"/>
      <c r="H645" s="3"/>
      <c r="I645" s="3"/>
      <c r="J645" s="6"/>
      <c r="K645" s="3"/>
      <c r="L645" s="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6"/>
      <c r="AA645" s="3"/>
      <c r="AB645" s="6"/>
      <c r="AC645" s="3"/>
      <c r="AD645" s="3"/>
      <c r="AE645" s="3"/>
      <c r="AF645" s="3"/>
      <c r="AG645" s="6"/>
      <c r="AH645" s="3"/>
      <c r="AI645" s="3"/>
      <c r="AJ645" s="3"/>
      <c r="AK645" s="3"/>
      <c r="AL645" s="3"/>
      <c r="AM645" s="7"/>
      <c r="AN645" s="3"/>
      <c r="AO645" s="3"/>
      <c r="AP645" s="3"/>
      <c r="AQ645" s="3"/>
      <c r="AR645" s="6"/>
      <c r="AS645" s="6"/>
      <c r="AT645" s="3"/>
      <c r="AU645" s="3"/>
    </row>
    <row r="646">
      <c r="A646" s="3"/>
      <c r="B646" s="3"/>
      <c r="C646" s="3"/>
      <c r="D646" s="3"/>
      <c r="E646" s="3"/>
      <c r="F646" s="6"/>
      <c r="G646" s="3"/>
      <c r="H646" s="3"/>
      <c r="I646" s="3"/>
      <c r="J646" s="6"/>
      <c r="K646" s="3"/>
      <c r="L646" s="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6"/>
      <c r="AA646" s="3"/>
      <c r="AB646" s="6"/>
      <c r="AC646" s="3"/>
      <c r="AD646" s="3"/>
      <c r="AE646" s="3"/>
      <c r="AF646" s="3"/>
      <c r="AG646" s="6"/>
      <c r="AH646" s="3"/>
      <c r="AI646" s="3"/>
      <c r="AJ646" s="3"/>
      <c r="AK646" s="3"/>
      <c r="AL646" s="3"/>
      <c r="AM646" s="7"/>
      <c r="AN646" s="3"/>
      <c r="AO646" s="3"/>
      <c r="AP646" s="3"/>
      <c r="AQ646" s="3"/>
      <c r="AR646" s="6"/>
      <c r="AS646" s="6"/>
      <c r="AT646" s="3"/>
      <c r="AU646" s="3"/>
    </row>
    <row r="647">
      <c r="A647" s="3"/>
      <c r="B647" s="3"/>
      <c r="C647" s="3"/>
      <c r="D647" s="3"/>
      <c r="E647" s="3"/>
      <c r="F647" s="6"/>
      <c r="G647" s="3"/>
      <c r="H647" s="3"/>
      <c r="I647" s="3"/>
      <c r="J647" s="6"/>
      <c r="K647" s="3"/>
      <c r="L647" s="6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6"/>
      <c r="AA647" s="3"/>
      <c r="AB647" s="6"/>
      <c r="AC647" s="3"/>
      <c r="AD647" s="3"/>
      <c r="AE647" s="3"/>
      <c r="AF647" s="3"/>
      <c r="AG647" s="6"/>
      <c r="AH647" s="3"/>
      <c r="AI647" s="3"/>
      <c r="AJ647" s="3"/>
      <c r="AK647" s="3"/>
      <c r="AL647" s="3"/>
      <c r="AM647" s="7"/>
      <c r="AN647" s="3"/>
      <c r="AO647" s="3"/>
      <c r="AP647" s="3"/>
      <c r="AQ647" s="3"/>
      <c r="AR647" s="6"/>
      <c r="AS647" s="6"/>
      <c r="AT647" s="3"/>
      <c r="AU647" s="3"/>
    </row>
    <row r="648">
      <c r="A648" s="3"/>
      <c r="B648" s="3"/>
      <c r="C648" s="3"/>
      <c r="D648" s="3"/>
      <c r="E648" s="3"/>
      <c r="F648" s="6"/>
      <c r="G648" s="3"/>
      <c r="H648" s="3"/>
      <c r="I648" s="3"/>
      <c r="J648" s="6"/>
      <c r="K648" s="3"/>
      <c r="L648" s="6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6"/>
      <c r="AA648" s="3"/>
      <c r="AB648" s="6"/>
      <c r="AC648" s="3"/>
      <c r="AD648" s="3"/>
      <c r="AE648" s="3"/>
      <c r="AF648" s="3"/>
      <c r="AG648" s="6"/>
      <c r="AH648" s="3"/>
      <c r="AI648" s="3"/>
      <c r="AJ648" s="3"/>
      <c r="AK648" s="3"/>
      <c r="AL648" s="3"/>
      <c r="AM648" s="7"/>
      <c r="AN648" s="3"/>
      <c r="AO648" s="3"/>
      <c r="AP648" s="3"/>
      <c r="AQ648" s="3"/>
      <c r="AR648" s="6"/>
      <c r="AS648" s="6"/>
      <c r="AT648" s="3"/>
      <c r="AU648" s="3"/>
    </row>
    <row r="649">
      <c r="A649" s="3"/>
      <c r="B649" s="3"/>
      <c r="C649" s="3"/>
      <c r="D649" s="3"/>
      <c r="E649" s="3"/>
      <c r="F649" s="6"/>
      <c r="G649" s="3"/>
      <c r="H649" s="3"/>
      <c r="I649" s="3"/>
      <c r="J649" s="6"/>
      <c r="K649" s="3"/>
      <c r="L649" s="6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6"/>
      <c r="AA649" s="3"/>
      <c r="AB649" s="6"/>
      <c r="AC649" s="3"/>
      <c r="AD649" s="3"/>
      <c r="AE649" s="3"/>
      <c r="AF649" s="3"/>
      <c r="AG649" s="6"/>
      <c r="AH649" s="3"/>
      <c r="AI649" s="3"/>
      <c r="AJ649" s="3"/>
      <c r="AK649" s="3"/>
      <c r="AL649" s="3"/>
      <c r="AM649" s="7"/>
      <c r="AN649" s="3"/>
      <c r="AO649" s="3"/>
      <c r="AP649" s="3"/>
      <c r="AQ649" s="3"/>
      <c r="AR649" s="6"/>
      <c r="AS649" s="6"/>
      <c r="AT649" s="3"/>
      <c r="AU649" s="3"/>
    </row>
    <row r="650">
      <c r="A650" s="3"/>
      <c r="B650" s="3"/>
      <c r="C650" s="3"/>
      <c r="D650" s="3"/>
      <c r="E650" s="3"/>
      <c r="F650" s="6"/>
      <c r="G650" s="3"/>
      <c r="H650" s="3"/>
      <c r="I650" s="3"/>
      <c r="J650" s="6"/>
      <c r="K650" s="3"/>
      <c r="L650" s="6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6"/>
      <c r="AA650" s="3"/>
      <c r="AB650" s="6"/>
      <c r="AC650" s="3"/>
      <c r="AD650" s="3"/>
      <c r="AE650" s="3"/>
      <c r="AF650" s="3"/>
      <c r="AG650" s="6"/>
      <c r="AH650" s="3"/>
      <c r="AI650" s="3"/>
      <c r="AJ650" s="3"/>
      <c r="AK650" s="3"/>
      <c r="AL650" s="3"/>
      <c r="AM650" s="7"/>
      <c r="AN650" s="3"/>
      <c r="AO650" s="3"/>
      <c r="AP650" s="3"/>
      <c r="AQ650" s="3"/>
      <c r="AR650" s="6"/>
      <c r="AS650" s="6"/>
      <c r="AT650" s="3"/>
      <c r="AU650" s="3"/>
    </row>
    <row r="651">
      <c r="A651" s="3"/>
      <c r="B651" s="3"/>
      <c r="C651" s="3"/>
      <c r="D651" s="3"/>
      <c r="E651" s="3"/>
      <c r="F651" s="6"/>
      <c r="G651" s="3"/>
      <c r="H651" s="3"/>
      <c r="I651" s="3"/>
      <c r="J651" s="6"/>
      <c r="K651" s="3"/>
      <c r="L651" s="6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6"/>
      <c r="AA651" s="3"/>
      <c r="AB651" s="6"/>
      <c r="AC651" s="3"/>
      <c r="AD651" s="3"/>
      <c r="AE651" s="3"/>
      <c r="AF651" s="3"/>
      <c r="AG651" s="6"/>
      <c r="AH651" s="3"/>
      <c r="AI651" s="3"/>
      <c r="AJ651" s="3"/>
      <c r="AK651" s="3"/>
      <c r="AL651" s="3"/>
      <c r="AM651" s="7"/>
      <c r="AN651" s="3"/>
      <c r="AO651" s="3"/>
      <c r="AP651" s="3"/>
      <c r="AQ651" s="3"/>
      <c r="AR651" s="6"/>
      <c r="AS651" s="6"/>
      <c r="AT651" s="3"/>
      <c r="AU651" s="3"/>
    </row>
    <row r="652">
      <c r="A652" s="3"/>
      <c r="B652" s="3"/>
      <c r="C652" s="3"/>
      <c r="D652" s="3"/>
      <c r="E652" s="3"/>
      <c r="F652" s="6"/>
      <c r="G652" s="3"/>
      <c r="H652" s="3"/>
      <c r="I652" s="3"/>
      <c r="J652" s="6"/>
      <c r="K652" s="3"/>
      <c r="L652" s="6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6"/>
      <c r="AA652" s="3"/>
      <c r="AB652" s="6"/>
      <c r="AC652" s="3"/>
      <c r="AD652" s="3"/>
      <c r="AE652" s="3"/>
      <c r="AF652" s="3"/>
      <c r="AG652" s="6"/>
      <c r="AH652" s="3"/>
      <c r="AI652" s="3"/>
      <c r="AJ652" s="3"/>
      <c r="AK652" s="3"/>
      <c r="AL652" s="3"/>
      <c r="AM652" s="7"/>
      <c r="AN652" s="3"/>
      <c r="AO652" s="3"/>
      <c r="AP652" s="3"/>
      <c r="AQ652" s="3"/>
      <c r="AR652" s="6"/>
      <c r="AS652" s="6"/>
      <c r="AT652" s="3"/>
      <c r="AU652" s="3"/>
    </row>
    <row r="653">
      <c r="A653" s="3"/>
      <c r="B653" s="3"/>
      <c r="C653" s="3"/>
      <c r="D653" s="3"/>
      <c r="E653" s="3"/>
      <c r="F653" s="6"/>
      <c r="G653" s="3"/>
      <c r="H653" s="3"/>
      <c r="I653" s="3"/>
      <c r="J653" s="6"/>
      <c r="K653" s="3"/>
      <c r="L653" s="6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6"/>
      <c r="AA653" s="3"/>
      <c r="AB653" s="6"/>
      <c r="AC653" s="3"/>
      <c r="AD653" s="3"/>
      <c r="AE653" s="3"/>
      <c r="AF653" s="3"/>
      <c r="AG653" s="6"/>
      <c r="AH653" s="3"/>
      <c r="AI653" s="3"/>
      <c r="AJ653" s="3"/>
      <c r="AK653" s="3"/>
      <c r="AL653" s="3"/>
      <c r="AM653" s="7"/>
      <c r="AN653" s="3"/>
      <c r="AO653" s="3"/>
      <c r="AP653" s="3"/>
      <c r="AQ653" s="3"/>
      <c r="AR653" s="6"/>
      <c r="AS653" s="6"/>
      <c r="AT653" s="3"/>
      <c r="AU653" s="3"/>
    </row>
    <row r="654">
      <c r="A654" s="3"/>
      <c r="B654" s="3"/>
      <c r="C654" s="3"/>
      <c r="D654" s="3"/>
      <c r="E654" s="3"/>
      <c r="F654" s="6"/>
      <c r="G654" s="3"/>
      <c r="H654" s="3"/>
      <c r="I654" s="3"/>
      <c r="J654" s="6"/>
      <c r="K654" s="3"/>
      <c r="L654" s="6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6"/>
      <c r="AA654" s="3"/>
      <c r="AB654" s="6"/>
      <c r="AC654" s="3"/>
      <c r="AD654" s="3"/>
      <c r="AE654" s="3"/>
      <c r="AF654" s="3"/>
      <c r="AG654" s="6"/>
      <c r="AH654" s="3"/>
      <c r="AI654" s="3"/>
      <c r="AJ654" s="3"/>
      <c r="AK654" s="3"/>
      <c r="AL654" s="3"/>
      <c r="AM654" s="7"/>
      <c r="AN654" s="3"/>
      <c r="AO654" s="3"/>
      <c r="AP654" s="3"/>
      <c r="AQ654" s="3"/>
      <c r="AR654" s="6"/>
      <c r="AS654" s="6"/>
      <c r="AT654" s="3"/>
      <c r="AU654" s="3"/>
    </row>
    <row r="655">
      <c r="A655" s="3"/>
      <c r="B655" s="3"/>
      <c r="C655" s="3"/>
      <c r="D655" s="3"/>
      <c r="E655" s="3"/>
      <c r="F655" s="6"/>
      <c r="G655" s="3"/>
      <c r="H655" s="3"/>
      <c r="I655" s="3"/>
      <c r="J655" s="6"/>
      <c r="K655" s="3"/>
      <c r="L655" s="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6"/>
      <c r="AA655" s="3"/>
      <c r="AB655" s="6"/>
      <c r="AC655" s="3"/>
      <c r="AD655" s="3"/>
      <c r="AE655" s="3"/>
      <c r="AF655" s="3"/>
      <c r="AG655" s="6"/>
      <c r="AH655" s="3"/>
      <c r="AI655" s="3"/>
      <c r="AJ655" s="3"/>
      <c r="AK655" s="3"/>
      <c r="AL655" s="3"/>
      <c r="AM655" s="7"/>
      <c r="AN655" s="3"/>
      <c r="AO655" s="3"/>
      <c r="AP655" s="3"/>
      <c r="AQ655" s="3"/>
      <c r="AR655" s="6"/>
      <c r="AS655" s="6"/>
      <c r="AT655" s="3"/>
      <c r="AU655" s="3"/>
    </row>
    <row r="656">
      <c r="A656" s="3"/>
      <c r="B656" s="3"/>
      <c r="C656" s="3"/>
      <c r="D656" s="3"/>
      <c r="E656" s="3"/>
      <c r="F656" s="6"/>
      <c r="G656" s="3"/>
      <c r="H656" s="3"/>
      <c r="I656" s="3"/>
      <c r="J656" s="6"/>
      <c r="K656" s="3"/>
      <c r="L656" s="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6"/>
      <c r="AA656" s="3"/>
      <c r="AB656" s="6"/>
      <c r="AC656" s="3"/>
      <c r="AD656" s="3"/>
      <c r="AE656" s="3"/>
      <c r="AF656" s="3"/>
      <c r="AG656" s="6"/>
      <c r="AH656" s="3"/>
      <c r="AI656" s="3"/>
      <c r="AJ656" s="3"/>
      <c r="AK656" s="3"/>
      <c r="AL656" s="3"/>
      <c r="AM656" s="7"/>
      <c r="AN656" s="3"/>
      <c r="AO656" s="3"/>
      <c r="AP656" s="3"/>
      <c r="AQ656" s="3"/>
      <c r="AR656" s="6"/>
      <c r="AS656" s="6"/>
      <c r="AT656" s="3"/>
      <c r="AU656" s="3"/>
    </row>
    <row r="657">
      <c r="A657" s="3"/>
      <c r="B657" s="3"/>
      <c r="C657" s="3"/>
      <c r="D657" s="3"/>
      <c r="E657" s="3"/>
      <c r="F657" s="6"/>
      <c r="G657" s="3"/>
      <c r="H657" s="3"/>
      <c r="I657" s="3"/>
      <c r="J657" s="6"/>
      <c r="K657" s="3"/>
      <c r="L657" s="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6"/>
      <c r="AA657" s="3"/>
      <c r="AB657" s="6"/>
      <c r="AC657" s="3"/>
      <c r="AD657" s="3"/>
      <c r="AE657" s="3"/>
      <c r="AF657" s="3"/>
      <c r="AG657" s="6"/>
      <c r="AH657" s="3"/>
      <c r="AI657" s="3"/>
      <c r="AJ657" s="3"/>
      <c r="AK657" s="3"/>
      <c r="AL657" s="3"/>
      <c r="AM657" s="7"/>
      <c r="AN657" s="3"/>
      <c r="AO657" s="3"/>
      <c r="AP657" s="3"/>
      <c r="AQ657" s="3"/>
      <c r="AR657" s="6"/>
      <c r="AS657" s="6"/>
      <c r="AT657" s="3"/>
      <c r="AU657" s="3"/>
    </row>
    <row r="658">
      <c r="A658" s="3"/>
      <c r="B658" s="3"/>
      <c r="C658" s="3"/>
      <c r="D658" s="3"/>
      <c r="E658" s="3"/>
      <c r="F658" s="6"/>
      <c r="G658" s="3"/>
      <c r="H658" s="3"/>
      <c r="I658" s="3"/>
      <c r="J658" s="6"/>
      <c r="K658" s="3"/>
      <c r="L658" s="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6"/>
      <c r="AA658" s="3"/>
      <c r="AB658" s="6"/>
      <c r="AC658" s="3"/>
      <c r="AD658" s="3"/>
      <c r="AE658" s="3"/>
      <c r="AF658" s="3"/>
      <c r="AG658" s="6"/>
      <c r="AH658" s="3"/>
      <c r="AI658" s="3"/>
      <c r="AJ658" s="3"/>
      <c r="AK658" s="3"/>
      <c r="AL658" s="3"/>
      <c r="AM658" s="7"/>
      <c r="AN658" s="3"/>
      <c r="AO658" s="3"/>
      <c r="AP658" s="3"/>
      <c r="AQ658" s="3"/>
      <c r="AR658" s="6"/>
      <c r="AS658" s="6"/>
      <c r="AT658" s="3"/>
      <c r="AU658" s="3"/>
    </row>
    <row r="659">
      <c r="A659" s="3"/>
      <c r="B659" s="3"/>
      <c r="C659" s="3"/>
      <c r="D659" s="3"/>
      <c r="E659" s="3"/>
      <c r="F659" s="6"/>
      <c r="G659" s="3"/>
      <c r="H659" s="3"/>
      <c r="I659" s="3"/>
      <c r="J659" s="6"/>
      <c r="K659" s="3"/>
      <c r="L659" s="6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6"/>
      <c r="AA659" s="3"/>
      <c r="AB659" s="6"/>
      <c r="AC659" s="3"/>
      <c r="AD659" s="3"/>
      <c r="AE659" s="3"/>
      <c r="AF659" s="3"/>
      <c r="AG659" s="6"/>
      <c r="AH659" s="3"/>
      <c r="AI659" s="3"/>
      <c r="AJ659" s="3"/>
      <c r="AK659" s="3"/>
      <c r="AL659" s="3"/>
      <c r="AM659" s="7"/>
      <c r="AN659" s="3"/>
      <c r="AO659" s="3"/>
      <c r="AP659" s="3"/>
      <c r="AQ659" s="3"/>
      <c r="AR659" s="6"/>
      <c r="AS659" s="6"/>
      <c r="AT659" s="3"/>
      <c r="AU659" s="3"/>
    </row>
    <row r="660">
      <c r="A660" s="3"/>
      <c r="B660" s="3"/>
      <c r="C660" s="3"/>
      <c r="D660" s="3"/>
      <c r="E660" s="3"/>
      <c r="F660" s="6"/>
      <c r="G660" s="3"/>
      <c r="H660" s="3"/>
      <c r="I660" s="3"/>
      <c r="J660" s="6"/>
      <c r="K660" s="3"/>
      <c r="L660" s="6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6"/>
      <c r="AA660" s="3"/>
      <c r="AB660" s="6"/>
      <c r="AC660" s="3"/>
      <c r="AD660" s="3"/>
      <c r="AE660" s="3"/>
      <c r="AF660" s="3"/>
      <c r="AG660" s="6"/>
      <c r="AH660" s="3"/>
      <c r="AI660" s="3"/>
      <c r="AJ660" s="3"/>
      <c r="AK660" s="3"/>
      <c r="AL660" s="3"/>
      <c r="AM660" s="7"/>
      <c r="AN660" s="3"/>
      <c r="AO660" s="3"/>
      <c r="AP660" s="3"/>
      <c r="AQ660" s="3"/>
      <c r="AR660" s="6"/>
      <c r="AS660" s="6"/>
      <c r="AT660" s="3"/>
      <c r="AU660" s="3"/>
    </row>
    <row r="661">
      <c r="A661" s="3"/>
      <c r="B661" s="3"/>
      <c r="C661" s="3"/>
      <c r="D661" s="3"/>
      <c r="E661" s="3"/>
      <c r="F661" s="6"/>
      <c r="G661" s="3"/>
      <c r="H661" s="3"/>
      <c r="I661" s="3"/>
      <c r="J661" s="6"/>
      <c r="K661" s="3"/>
      <c r="L661" s="6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6"/>
      <c r="AA661" s="3"/>
      <c r="AB661" s="6"/>
      <c r="AC661" s="3"/>
      <c r="AD661" s="3"/>
      <c r="AE661" s="3"/>
      <c r="AF661" s="3"/>
      <c r="AG661" s="6"/>
      <c r="AH661" s="3"/>
      <c r="AI661" s="3"/>
      <c r="AJ661" s="3"/>
      <c r="AK661" s="3"/>
      <c r="AL661" s="3"/>
      <c r="AM661" s="7"/>
      <c r="AN661" s="3"/>
      <c r="AO661" s="3"/>
      <c r="AP661" s="3"/>
      <c r="AQ661" s="3"/>
      <c r="AR661" s="6"/>
      <c r="AS661" s="6"/>
      <c r="AT661" s="3"/>
      <c r="AU661" s="3"/>
    </row>
    <row r="662">
      <c r="A662" s="3"/>
      <c r="B662" s="3"/>
      <c r="C662" s="3"/>
      <c r="D662" s="3"/>
      <c r="E662" s="3"/>
      <c r="F662" s="6"/>
      <c r="G662" s="3"/>
      <c r="H662" s="3"/>
      <c r="I662" s="3"/>
      <c r="J662" s="6"/>
      <c r="K662" s="3"/>
      <c r="L662" s="6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6"/>
      <c r="AA662" s="3"/>
      <c r="AB662" s="6"/>
      <c r="AC662" s="3"/>
      <c r="AD662" s="3"/>
      <c r="AE662" s="3"/>
      <c r="AF662" s="3"/>
      <c r="AG662" s="6"/>
      <c r="AH662" s="3"/>
      <c r="AI662" s="3"/>
      <c r="AJ662" s="3"/>
      <c r="AK662" s="3"/>
      <c r="AL662" s="3"/>
      <c r="AM662" s="7"/>
      <c r="AN662" s="3"/>
      <c r="AO662" s="3"/>
      <c r="AP662" s="3"/>
      <c r="AQ662" s="3"/>
      <c r="AR662" s="6"/>
      <c r="AS662" s="6"/>
      <c r="AT662" s="3"/>
      <c r="AU662" s="3"/>
    </row>
    <row r="663">
      <c r="A663" s="3"/>
      <c r="B663" s="3"/>
      <c r="C663" s="3"/>
      <c r="D663" s="3"/>
      <c r="E663" s="3"/>
      <c r="F663" s="6"/>
      <c r="G663" s="3"/>
      <c r="H663" s="3"/>
      <c r="I663" s="3"/>
      <c r="J663" s="6"/>
      <c r="K663" s="3"/>
      <c r="L663" s="6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6"/>
      <c r="AA663" s="3"/>
      <c r="AB663" s="6"/>
      <c r="AC663" s="3"/>
      <c r="AD663" s="3"/>
      <c r="AE663" s="3"/>
      <c r="AF663" s="3"/>
      <c r="AG663" s="6"/>
      <c r="AH663" s="3"/>
      <c r="AI663" s="3"/>
      <c r="AJ663" s="3"/>
      <c r="AK663" s="3"/>
      <c r="AL663" s="3"/>
      <c r="AM663" s="7"/>
      <c r="AN663" s="3"/>
      <c r="AO663" s="3"/>
      <c r="AP663" s="3"/>
      <c r="AQ663" s="3"/>
      <c r="AR663" s="6"/>
      <c r="AS663" s="6"/>
      <c r="AT663" s="3"/>
      <c r="AU663" s="3"/>
    </row>
    <row r="664">
      <c r="A664" s="3"/>
      <c r="B664" s="3"/>
      <c r="C664" s="3"/>
      <c r="D664" s="3"/>
      <c r="E664" s="3"/>
      <c r="F664" s="6"/>
      <c r="G664" s="3"/>
      <c r="H664" s="3"/>
      <c r="I664" s="3"/>
      <c r="J664" s="6"/>
      <c r="K664" s="3"/>
      <c r="L664" s="6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6"/>
      <c r="AA664" s="3"/>
      <c r="AB664" s="6"/>
      <c r="AC664" s="3"/>
      <c r="AD664" s="3"/>
      <c r="AE664" s="3"/>
      <c r="AF664" s="3"/>
      <c r="AG664" s="6"/>
      <c r="AH664" s="3"/>
      <c r="AI664" s="3"/>
      <c r="AJ664" s="3"/>
      <c r="AK664" s="3"/>
      <c r="AL664" s="3"/>
      <c r="AM664" s="7"/>
      <c r="AN664" s="3"/>
      <c r="AO664" s="3"/>
      <c r="AP664" s="3"/>
      <c r="AQ664" s="3"/>
      <c r="AR664" s="6"/>
      <c r="AS664" s="6"/>
      <c r="AT664" s="3"/>
      <c r="AU664" s="3"/>
    </row>
    <row r="665">
      <c r="A665" s="3"/>
      <c r="B665" s="3"/>
      <c r="C665" s="3"/>
      <c r="D665" s="3"/>
      <c r="E665" s="3"/>
      <c r="F665" s="6"/>
      <c r="G665" s="3"/>
      <c r="H665" s="3"/>
      <c r="I665" s="3"/>
      <c r="J665" s="6"/>
      <c r="K665" s="3"/>
      <c r="L665" s="6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6"/>
      <c r="AA665" s="3"/>
      <c r="AB665" s="6"/>
      <c r="AC665" s="3"/>
      <c r="AD665" s="3"/>
      <c r="AE665" s="3"/>
      <c r="AF665" s="3"/>
      <c r="AG665" s="6"/>
      <c r="AH665" s="3"/>
      <c r="AI665" s="3"/>
      <c r="AJ665" s="3"/>
      <c r="AK665" s="3"/>
      <c r="AL665" s="3"/>
      <c r="AM665" s="7"/>
      <c r="AN665" s="3"/>
      <c r="AO665" s="3"/>
      <c r="AP665" s="3"/>
      <c r="AQ665" s="3"/>
      <c r="AR665" s="6"/>
      <c r="AS665" s="6"/>
      <c r="AT665" s="3"/>
      <c r="AU665" s="3"/>
    </row>
    <row r="666">
      <c r="A666" s="3"/>
      <c r="B666" s="3"/>
      <c r="C666" s="3"/>
      <c r="D666" s="3"/>
      <c r="E666" s="3"/>
      <c r="F666" s="6"/>
      <c r="G666" s="3"/>
      <c r="H666" s="3"/>
      <c r="I666" s="3"/>
      <c r="J666" s="6"/>
      <c r="K666" s="3"/>
      <c r="L666" s="6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6"/>
      <c r="AA666" s="3"/>
      <c r="AB666" s="6"/>
      <c r="AC666" s="3"/>
      <c r="AD666" s="3"/>
      <c r="AE666" s="3"/>
      <c r="AF666" s="3"/>
      <c r="AG666" s="6"/>
      <c r="AH666" s="3"/>
      <c r="AI666" s="3"/>
      <c r="AJ666" s="3"/>
      <c r="AK666" s="3"/>
      <c r="AL666" s="3"/>
      <c r="AM666" s="7"/>
      <c r="AN666" s="3"/>
      <c r="AO666" s="3"/>
      <c r="AP666" s="3"/>
      <c r="AQ666" s="3"/>
      <c r="AR666" s="6"/>
      <c r="AS666" s="6"/>
      <c r="AT666" s="3"/>
      <c r="AU666" s="3"/>
    </row>
    <row r="667">
      <c r="A667" s="3"/>
      <c r="B667" s="3"/>
      <c r="C667" s="3"/>
      <c r="D667" s="3"/>
      <c r="E667" s="3"/>
      <c r="F667" s="6"/>
      <c r="G667" s="3"/>
      <c r="H667" s="3"/>
      <c r="I667" s="3"/>
      <c r="J667" s="6"/>
      <c r="K667" s="3"/>
      <c r="L667" s="6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6"/>
      <c r="AA667" s="3"/>
      <c r="AB667" s="6"/>
      <c r="AC667" s="3"/>
      <c r="AD667" s="3"/>
      <c r="AE667" s="3"/>
      <c r="AF667" s="3"/>
      <c r="AG667" s="6"/>
      <c r="AH667" s="3"/>
      <c r="AI667" s="3"/>
      <c r="AJ667" s="3"/>
      <c r="AK667" s="3"/>
      <c r="AL667" s="3"/>
      <c r="AM667" s="7"/>
      <c r="AN667" s="3"/>
      <c r="AO667" s="3"/>
      <c r="AP667" s="3"/>
      <c r="AQ667" s="3"/>
      <c r="AR667" s="6"/>
      <c r="AS667" s="6"/>
      <c r="AT667" s="3"/>
      <c r="AU667" s="3"/>
    </row>
    <row r="668">
      <c r="A668" s="3"/>
      <c r="B668" s="3"/>
      <c r="C668" s="3"/>
      <c r="D668" s="3"/>
      <c r="E668" s="3"/>
      <c r="F668" s="6"/>
      <c r="G668" s="3"/>
      <c r="H668" s="3"/>
      <c r="I668" s="3"/>
      <c r="J668" s="6"/>
      <c r="K668" s="3"/>
      <c r="L668" s="6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6"/>
      <c r="AA668" s="3"/>
      <c r="AB668" s="6"/>
      <c r="AC668" s="3"/>
      <c r="AD668" s="3"/>
      <c r="AE668" s="3"/>
      <c r="AF668" s="3"/>
      <c r="AG668" s="6"/>
      <c r="AH668" s="3"/>
      <c r="AI668" s="3"/>
      <c r="AJ668" s="3"/>
      <c r="AK668" s="3"/>
      <c r="AL668" s="3"/>
      <c r="AM668" s="7"/>
      <c r="AN668" s="3"/>
      <c r="AO668" s="3"/>
      <c r="AP668" s="3"/>
      <c r="AQ668" s="3"/>
      <c r="AR668" s="6"/>
      <c r="AS668" s="6"/>
      <c r="AT668" s="3"/>
      <c r="AU668" s="3"/>
    </row>
    <row r="669">
      <c r="A669" s="3"/>
      <c r="B669" s="3"/>
      <c r="C669" s="3"/>
      <c r="D669" s="3"/>
      <c r="E669" s="3"/>
      <c r="F669" s="6"/>
      <c r="G669" s="3"/>
      <c r="H669" s="3"/>
      <c r="I669" s="3"/>
      <c r="J669" s="6"/>
      <c r="K669" s="3"/>
      <c r="L669" s="6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6"/>
      <c r="AA669" s="3"/>
      <c r="AB669" s="6"/>
      <c r="AC669" s="3"/>
      <c r="AD669" s="3"/>
      <c r="AE669" s="3"/>
      <c r="AF669" s="3"/>
      <c r="AG669" s="6"/>
      <c r="AH669" s="3"/>
      <c r="AI669" s="3"/>
      <c r="AJ669" s="3"/>
      <c r="AK669" s="3"/>
      <c r="AL669" s="3"/>
      <c r="AM669" s="7"/>
      <c r="AN669" s="3"/>
      <c r="AO669" s="3"/>
      <c r="AP669" s="3"/>
      <c r="AQ669" s="3"/>
      <c r="AR669" s="6"/>
      <c r="AS669" s="6"/>
      <c r="AT669" s="3"/>
      <c r="AU669" s="3"/>
    </row>
    <row r="670">
      <c r="A670" s="3"/>
      <c r="B670" s="3"/>
      <c r="C670" s="3"/>
      <c r="D670" s="3"/>
      <c r="E670" s="3"/>
      <c r="F670" s="6"/>
      <c r="G670" s="3"/>
      <c r="H670" s="3"/>
      <c r="I670" s="3"/>
      <c r="J670" s="6"/>
      <c r="K670" s="3"/>
      <c r="L670" s="6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6"/>
      <c r="AA670" s="3"/>
      <c r="AB670" s="6"/>
      <c r="AC670" s="3"/>
      <c r="AD670" s="3"/>
      <c r="AE670" s="3"/>
      <c r="AF670" s="3"/>
      <c r="AG670" s="6"/>
      <c r="AH670" s="3"/>
      <c r="AI670" s="3"/>
      <c r="AJ670" s="3"/>
      <c r="AK670" s="3"/>
      <c r="AL670" s="3"/>
      <c r="AM670" s="7"/>
      <c r="AN670" s="3"/>
      <c r="AO670" s="3"/>
      <c r="AP670" s="3"/>
      <c r="AQ670" s="3"/>
      <c r="AR670" s="6"/>
      <c r="AS670" s="6"/>
      <c r="AT670" s="3"/>
      <c r="AU670" s="3"/>
    </row>
    <row r="671">
      <c r="A671" s="3"/>
      <c r="B671" s="3"/>
      <c r="C671" s="3"/>
      <c r="D671" s="3"/>
      <c r="E671" s="3"/>
      <c r="F671" s="6"/>
      <c r="G671" s="3"/>
      <c r="H671" s="3"/>
      <c r="I671" s="3"/>
      <c r="J671" s="6"/>
      <c r="K671" s="3"/>
      <c r="L671" s="6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6"/>
      <c r="AA671" s="3"/>
      <c r="AB671" s="6"/>
      <c r="AC671" s="3"/>
      <c r="AD671" s="3"/>
      <c r="AE671" s="3"/>
      <c r="AF671" s="3"/>
      <c r="AG671" s="6"/>
      <c r="AH671" s="3"/>
      <c r="AI671" s="3"/>
      <c r="AJ671" s="3"/>
      <c r="AK671" s="3"/>
      <c r="AL671" s="3"/>
      <c r="AM671" s="7"/>
      <c r="AN671" s="3"/>
      <c r="AO671" s="3"/>
      <c r="AP671" s="3"/>
      <c r="AQ671" s="3"/>
      <c r="AR671" s="6"/>
      <c r="AS671" s="6"/>
      <c r="AT671" s="3"/>
      <c r="AU671" s="3"/>
    </row>
    <row r="672">
      <c r="A672" s="3"/>
      <c r="B672" s="3"/>
      <c r="C672" s="3"/>
      <c r="D672" s="3"/>
      <c r="E672" s="3"/>
      <c r="F672" s="6"/>
      <c r="G672" s="3"/>
      <c r="H672" s="3"/>
      <c r="I672" s="3"/>
      <c r="J672" s="6"/>
      <c r="K672" s="3"/>
      <c r="L672" s="6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6"/>
      <c r="AA672" s="3"/>
      <c r="AB672" s="6"/>
      <c r="AC672" s="3"/>
      <c r="AD672" s="3"/>
      <c r="AE672" s="3"/>
      <c r="AF672" s="3"/>
      <c r="AG672" s="6"/>
      <c r="AH672" s="3"/>
      <c r="AI672" s="3"/>
      <c r="AJ672" s="3"/>
      <c r="AK672" s="3"/>
      <c r="AL672" s="3"/>
      <c r="AM672" s="7"/>
      <c r="AN672" s="3"/>
      <c r="AO672" s="3"/>
      <c r="AP672" s="3"/>
      <c r="AQ672" s="3"/>
      <c r="AR672" s="6"/>
      <c r="AS672" s="6"/>
      <c r="AT672" s="3"/>
      <c r="AU672" s="3"/>
    </row>
    <row r="673">
      <c r="A673" s="3"/>
      <c r="B673" s="3"/>
      <c r="C673" s="3"/>
      <c r="D673" s="3"/>
      <c r="E673" s="3"/>
      <c r="F673" s="6"/>
      <c r="G673" s="3"/>
      <c r="H673" s="3"/>
      <c r="I673" s="3"/>
      <c r="J673" s="6"/>
      <c r="K673" s="3"/>
      <c r="L673" s="6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6"/>
      <c r="AA673" s="3"/>
      <c r="AB673" s="6"/>
      <c r="AC673" s="3"/>
      <c r="AD673" s="3"/>
      <c r="AE673" s="3"/>
      <c r="AF673" s="3"/>
      <c r="AG673" s="6"/>
      <c r="AH673" s="3"/>
      <c r="AI673" s="3"/>
      <c r="AJ673" s="3"/>
      <c r="AK673" s="3"/>
      <c r="AL673" s="3"/>
      <c r="AM673" s="7"/>
      <c r="AN673" s="3"/>
      <c r="AO673" s="3"/>
      <c r="AP673" s="3"/>
      <c r="AQ673" s="3"/>
      <c r="AR673" s="6"/>
      <c r="AS673" s="6"/>
      <c r="AT673" s="3"/>
      <c r="AU673" s="3"/>
    </row>
    <row r="674">
      <c r="A674" s="3"/>
      <c r="B674" s="3"/>
      <c r="C674" s="3"/>
      <c r="D674" s="3"/>
      <c r="E674" s="3"/>
      <c r="F674" s="6"/>
      <c r="G674" s="3"/>
      <c r="H674" s="3"/>
      <c r="I674" s="3"/>
      <c r="J674" s="6"/>
      <c r="K674" s="3"/>
      <c r="L674" s="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6"/>
      <c r="AA674" s="3"/>
      <c r="AB674" s="6"/>
      <c r="AC674" s="3"/>
      <c r="AD674" s="3"/>
      <c r="AE674" s="3"/>
      <c r="AF674" s="3"/>
      <c r="AG674" s="6"/>
      <c r="AH674" s="3"/>
      <c r="AI674" s="3"/>
      <c r="AJ674" s="3"/>
      <c r="AK674" s="3"/>
      <c r="AL674" s="3"/>
      <c r="AM674" s="7"/>
      <c r="AN674" s="3"/>
      <c r="AO674" s="3"/>
      <c r="AP674" s="3"/>
      <c r="AQ674" s="3"/>
      <c r="AR674" s="6"/>
      <c r="AS674" s="6"/>
      <c r="AT674" s="3"/>
      <c r="AU674" s="3"/>
    </row>
    <row r="675">
      <c r="A675" s="3"/>
      <c r="B675" s="3"/>
      <c r="C675" s="3"/>
      <c r="D675" s="3"/>
      <c r="E675" s="3"/>
      <c r="F675" s="6"/>
      <c r="G675" s="3"/>
      <c r="H675" s="3"/>
      <c r="I675" s="3"/>
      <c r="J675" s="6"/>
      <c r="K675" s="3"/>
      <c r="L675" s="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6"/>
      <c r="AA675" s="3"/>
      <c r="AB675" s="6"/>
      <c r="AC675" s="3"/>
      <c r="AD675" s="3"/>
      <c r="AE675" s="3"/>
      <c r="AF675" s="3"/>
      <c r="AG675" s="6"/>
      <c r="AH675" s="3"/>
      <c r="AI675" s="3"/>
      <c r="AJ675" s="3"/>
      <c r="AK675" s="3"/>
      <c r="AL675" s="3"/>
      <c r="AM675" s="7"/>
      <c r="AN675" s="3"/>
      <c r="AO675" s="3"/>
      <c r="AP675" s="3"/>
      <c r="AQ675" s="3"/>
      <c r="AR675" s="6"/>
      <c r="AS675" s="6"/>
      <c r="AT675" s="3"/>
      <c r="AU675" s="3"/>
    </row>
    <row r="676">
      <c r="A676" s="3"/>
      <c r="B676" s="3"/>
      <c r="C676" s="3"/>
      <c r="D676" s="3"/>
      <c r="E676" s="3"/>
      <c r="F676" s="6"/>
      <c r="G676" s="3"/>
      <c r="H676" s="3"/>
      <c r="I676" s="3"/>
      <c r="J676" s="6"/>
      <c r="K676" s="3"/>
      <c r="L676" s="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6"/>
      <c r="AA676" s="3"/>
      <c r="AB676" s="6"/>
      <c r="AC676" s="3"/>
      <c r="AD676" s="3"/>
      <c r="AE676" s="3"/>
      <c r="AF676" s="3"/>
      <c r="AG676" s="6"/>
      <c r="AH676" s="3"/>
      <c r="AI676" s="3"/>
      <c r="AJ676" s="3"/>
      <c r="AK676" s="3"/>
      <c r="AL676" s="3"/>
      <c r="AM676" s="7"/>
      <c r="AN676" s="3"/>
      <c r="AO676" s="3"/>
      <c r="AP676" s="3"/>
      <c r="AQ676" s="3"/>
      <c r="AR676" s="6"/>
      <c r="AS676" s="6"/>
      <c r="AT676" s="3"/>
      <c r="AU676" s="3"/>
    </row>
    <row r="677">
      <c r="A677" s="3"/>
      <c r="B677" s="3"/>
      <c r="C677" s="3"/>
      <c r="D677" s="3"/>
      <c r="E677" s="3"/>
      <c r="F677" s="6"/>
      <c r="G677" s="3"/>
      <c r="H677" s="3"/>
      <c r="I677" s="3"/>
      <c r="J677" s="6"/>
      <c r="K677" s="3"/>
      <c r="L677" s="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6"/>
      <c r="AA677" s="3"/>
      <c r="AB677" s="6"/>
      <c r="AC677" s="3"/>
      <c r="AD677" s="3"/>
      <c r="AE677" s="3"/>
      <c r="AF677" s="3"/>
      <c r="AG677" s="6"/>
      <c r="AH677" s="3"/>
      <c r="AI677" s="3"/>
      <c r="AJ677" s="3"/>
      <c r="AK677" s="3"/>
      <c r="AL677" s="3"/>
      <c r="AM677" s="7"/>
      <c r="AN677" s="3"/>
      <c r="AO677" s="3"/>
      <c r="AP677" s="3"/>
      <c r="AQ677" s="3"/>
      <c r="AR677" s="6"/>
      <c r="AS677" s="6"/>
      <c r="AT677" s="3"/>
      <c r="AU677" s="3"/>
    </row>
    <row r="678">
      <c r="A678" s="3"/>
      <c r="B678" s="3"/>
      <c r="C678" s="3"/>
      <c r="D678" s="3"/>
      <c r="E678" s="3"/>
      <c r="F678" s="6"/>
      <c r="G678" s="3"/>
      <c r="H678" s="3"/>
      <c r="I678" s="3"/>
      <c r="J678" s="6"/>
      <c r="K678" s="3"/>
      <c r="L678" s="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6"/>
      <c r="AA678" s="3"/>
      <c r="AB678" s="6"/>
      <c r="AC678" s="3"/>
      <c r="AD678" s="3"/>
      <c r="AE678" s="3"/>
      <c r="AF678" s="3"/>
      <c r="AG678" s="6"/>
      <c r="AH678" s="3"/>
      <c r="AI678" s="3"/>
      <c r="AJ678" s="3"/>
      <c r="AK678" s="3"/>
      <c r="AL678" s="3"/>
      <c r="AM678" s="7"/>
      <c r="AN678" s="3"/>
      <c r="AO678" s="3"/>
      <c r="AP678" s="3"/>
      <c r="AQ678" s="3"/>
      <c r="AR678" s="6"/>
      <c r="AS678" s="6"/>
      <c r="AT678" s="3"/>
      <c r="AU678" s="3"/>
    </row>
    <row r="679">
      <c r="A679" s="3"/>
      <c r="B679" s="3"/>
      <c r="C679" s="3"/>
      <c r="D679" s="3"/>
      <c r="E679" s="3"/>
      <c r="F679" s="6"/>
      <c r="G679" s="3"/>
      <c r="H679" s="3"/>
      <c r="I679" s="3"/>
      <c r="J679" s="6"/>
      <c r="K679" s="3"/>
      <c r="L679" s="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6"/>
      <c r="AA679" s="3"/>
      <c r="AB679" s="6"/>
      <c r="AC679" s="3"/>
      <c r="AD679" s="3"/>
      <c r="AE679" s="3"/>
      <c r="AF679" s="3"/>
      <c r="AG679" s="6"/>
      <c r="AH679" s="3"/>
      <c r="AI679" s="3"/>
      <c r="AJ679" s="3"/>
      <c r="AK679" s="3"/>
      <c r="AL679" s="3"/>
      <c r="AM679" s="7"/>
      <c r="AN679" s="3"/>
      <c r="AO679" s="3"/>
      <c r="AP679" s="3"/>
      <c r="AQ679" s="3"/>
      <c r="AR679" s="6"/>
      <c r="AS679" s="6"/>
      <c r="AT679" s="3"/>
      <c r="AU679" s="3"/>
    </row>
    <row r="680">
      <c r="A680" s="3"/>
      <c r="B680" s="3"/>
      <c r="C680" s="3"/>
      <c r="D680" s="3"/>
      <c r="E680" s="3"/>
      <c r="F680" s="6"/>
      <c r="G680" s="3"/>
      <c r="H680" s="3"/>
      <c r="I680" s="3"/>
      <c r="J680" s="6"/>
      <c r="K680" s="3"/>
      <c r="L680" s="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6"/>
      <c r="AA680" s="3"/>
      <c r="AB680" s="6"/>
      <c r="AC680" s="3"/>
      <c r="AD680" s="3"/>
      <c r="AE680" s="3"/>
      <c r="AF680" s="3"/>
      <c r="AG680" s="6"/>
      <c r="AH680" s="3"/>
      <c r="AI680" s="3"/>
      <c r="AJ680" s="3"/>
      <c r="AK680" s="3"/>
      <c r="AL680" s="3"/>
      <c r="AM680" s="7"/>
      <c r="AN680" s="3"/>
      <c r="AO680" s="3"/>
      <c r="AP680" s="3"/>
      <c r="AQ680" s="3"/>
      <c r="AR680" s="6"/>
      <c r="AS680" s="6"/>
      <c r="AT680" s="3"/>
      <c r="AU680" s="3"/>
    </row>
    <row r="681">
      <c r="A681" s="3"/>
      <c r="B681" s="3"/>
      <c r="C681" s="3"/>
      <c r="D681" s="3"/>
      <c r="E681" s="3"/>
      <c r="F681" s="6"/>
      <c r="G681" s="3"/>
      <c r="H681" s="3"/>
      <c r="I681" s="3"/>
      <c r="J681" s="6"/>
      <c r="K681" s="3"/>
      <c r="L681" s="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6"/>
      <c r="AA681" s="3"/>
      <c r="AB681" s="6"/>
      <c r="AC681" s="3"/>
      <c r="AD681" s="3"/>
      <c r="AE681" s="3"/>
      <c r="AF681" s="3"/>
      <c r="AG681" s="6"/>
      <c r="AH681" s="3"/>
      <c r="AI681" s="3"/>
      <c r="AJ681" s="3"/>
      <c r="AK681" s="3"/>
      <c r="AL681" s="3"/>
      <c r="AM681" s="7"/>
      <c r="AN681" s="3"/>
      <c r="AO681" s="3"/>
      <c r="AP681" s="3"/>
      <c r="AQ681" s="3"/>
      <c r="AR681" s="6"/>
      <c r="AS681" s="6"/>
      <c r="AT681" s="3"/>
      <c r="AU681" s="3"/>
    </row>
    <row r="682">
      <c r="A682" s="3"/>
      <c r="B682" s="3"/>
      <c r="C682" s="3"/>
      <c r="D682" s="3"/>
      <c r="E682" s="3"/>
      <c r="F682" s="6"/>
      <c r="G682" s="3"/>
      <c r="H682" s="3"/>
      <c r="I682" s="3"/>
      <c r="J682" s="6"/>
      <c r="K682" s="3"/>
      <c r="L682" s="6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6"/>
      <c r="AA682" s="3"/>
      <c r="AB682" s="6"/>
      <c r="AC682" s="3"/>
      <c r="AD682" s="3"/>
      <c r="AE682" s="3"/>
      <c r="AF682" s="3"/>
      <c r="AG682" s="6"/>
      <c r="AH682" s="3"/>
      <c r="AI682" s="3"/>
      <c r="AJ682" s="3"/>
      <c r="AK682" s="3"/>
      <c r="AL682" s="3"/>
      <c r="AM682" s="7"/>
      <c r="AN682" s="3"/>
      <c r="AO682" s="3"/>
      <c r="AP682" s="3"/>
      <c r="AQ682" s="3"/>
      <c r="AR682" s="6"/>
      <c r="AS682" s="6"/>
      <c r="AT682" s="3"/>
      <c r="AU682" s="3"/>
    </row>
    <row r="683">
      <c r="A683" s="3"/>
      <c r="B683" s="3"/>
      <c r="C683" s="3"/>
      <c r="D683" s="3"/>
      <c r="E683" s="3"/>
      <c r="F683" s="6"/>
      <c r="G683" s="3"/>
      <c r="H683" s="3"/>
      <c r="I683" s="3"/>
      <c r="J683" s="6"/>
      <c r="K683" s="3"/>
      <c r="L683" s="6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6"/>
      <c r="AA683" s="3"/>
      <c r="AB683" s="6"/>
      <c r="AC683" s="3"/>
      <c r="AD683" s="3"/>
      <c r="AE683" s="3"/>
      <c r="AF683" s="3"/>
      <c r="AG683" s="6"/>
      <c r="AH683" s="3"/>
      <c r="AI683" s="3"/>
      <c r="AJ683" s="3"/>
      <c r="AK683" s="3"/>
      <c r="AL683" s="3"/>
      <c r="AM683" s="7"/>
      <c r="AN683" s="3"/>
      <c r="AO683" s="3"/>
      <c r="AP683" s="3"/>
      <c r="AQ683" s="3"/>
      <c r="AR683" s="6"/>
      <c r="AS683" s="6"/>
      <c r="AT683" s="3"/>
      <c r="AU683" s="3"/>
    </row>
    <row r="684">
      <c r="A684" s="3"/>
      <c r="B684" s="3"/>
      <c r="C684" s="3"/>
      <c r="D684" s="3"/>
      <c r="E684" s="3"/>
      <c r="F684" s="6"/>
      <c r="G684" s="3"/>
      <c r="H684" s="3"/>
      <c r="I684" s="3"/>
      <c r="J684" s="6"/>
      <c r="K684" s="3"/>
      <c r="L684" s="6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6"/>
      <c r="AA684" s="3"/>
      <c r="AB684" s="6"/>
      <c r="AC684" s="3"/>
      <c r="AD684" s="3"/>
      <c r="AE684" s="3"/>
      <c r="AF684" s="3"/>
      <c r="AG684" s="6"/>
      <c r="AH684" s="3"/>
      <c r="AI684" s="3"/>
      <c r="AJ684" s="3"/>
      <c r="AK684" s="3"/>
      <c r="AL684" s="3"/>
      <c r="AM684" s="7"/>
      <c r="AN684" s="3"/>
      <c r="AO684" s="3"/>
      <c r="AP684" s="3"/>
      <c r="AQ684" s="3"/>
      <c r="AR684" s="6"/>
      <c r="AS684" s="6"/>
      <c r="AT684" s="3"/>
      <c r="AU684" s="3"/>
    </row>
    <row r="685">
      <c r="A685" s="3"/>
      <c r="B685" s="3"/>
      <c r="C685" s="3"/>
      <c r="D685" s="3"/>
      <c r="E685" s="3"/>
      <c r="F685" s="6"/>
      <c r="G685" s="3"/>
      <c r="H685" s="3"/>
      <c r="I685" s="3"/>
      <c r="J685" s="6"/>
      <c r="K685" s="3"/>
      <c r="L685" s="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6"/>
      <c r="AA685" s="3"/>
      <c r="AB685" s="6"/>
      <c r="AC685" s="3"/>
      <c r="AD685" s="3"/>
      <c r="AE685" s="3"/>
      <c r="AF685" s="3"/>
      <c r="AG685" s="6"/>
      <c r="AH685" s="3"/>
      <c r="AI685" s="3"/>
      <c r="AJ685" s="3"/>
      <c r="AK685" s="3"/>
      <c r="AL685" s="3"/>
      <c r="AM685" s="7"/>
      <c r="AN685" s="3"/>
      <c r="AO685" s="3"/>
      <c r="AP685" s="3"/>
      <c r="AQ685" s="3"/>
      <c r="AR685" s="6"/>
      <c r="AS685" s="6"/>
      <c r="AT685" s="3"/>
      <c r="AU685" s="3"/>
    </row>
    <row r="686">
      <c r="A686" s="3"/>
      <c r="B686" s="3"/>
      <c r="C686" s="3"/>
      <c r="D686" s="3"/>
      <c r="E686" s="3"/>
      <c r="F686" s="6"/>
      <c r="G686" s="3"/>
      <c r="H686" s="3"/>
      <c r="I686" s="3"/>
      <c r="J686" s="6"/>
      <c r="K686" s="3"/>
      <c r="L686" s="6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6"/>
      <c r="AA686" s="3"/>
      <c r="AB686" s="6"/>
      <c r="AC686" s="3"/>
      <c r="AD686" s="3"/>
      <c r="AE686" s="3"/>
      <c r="AF686" s="3"/>
      <c r="AG686" s="6"/>
      <c r="AH686" s="3"/>
      <c r="AI686" s="3"/>
      <c r="AJ686" s="3"/>
      <c r="AK686" s="3"/>
      <c r="AL686" s="3"/>
      <c r="AM686" s="7"/>
      <c r="AN686" s="3"/>
      <c r="AO686" s="3"/>
      <c r="AP686" s="3"/>
      <c r="AQ686" s="3"/>
      <c r="AR686" s="6"/>
      <c r="AS686" s="6"/>
      <c r="AT686" s="3"/>
      <c r="AU686" s="3"/>
    </row>
    <row r="687">
      <c r="A687" s="3"/>
      <c r="B687" s="3"/>
      <c r="C687" s="3"/>
      <c r="D687" s="3"/>
      <c r="E687" s="3"/>
      <c r="F687" s="6"/>
      <c r="G687" s="3"/>
      <c r="H687" s="3"/>
      <c r="I687" s="3"/>
      <c r="J687" s="6"/>
      <c r="K687" s="3"/>
      <c r="L687" s="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6"/>
      <c r="AA687" s="3"/>
      <c r="AB687" s="6"/>
      <c r="AC687" s="3"/>
      <c r="AD687" s="3"/>
      <c r="AE687" s="3"/>
      <c r="AF687" s="3"/>
      <c r="AG687" s="6"/>
      <c r="AH687" s="3"/>
      <c r="AI687" s="3"/>
      <c r="AJ687" s="3"/>
      <c r="AK687" s="3"/>
      <c r="AL687" s="3"/>
      <c r="AM687" s="7"/>
      <c r="AN687" s="3"/>
      <c r="AO687" s="3"/>
      <c r="AP687" s="3"/>
      <c r="AQ687" s="3"/>
      <c r="AR687" s="6"/>
      <c r="AS687" s="6"/>
      <c r="AT687" s="3"/>
      <c r="AU687" s="3"/>
    </row>
    <row r="688">
      <c r="A688" s="3"/>
      <c r="B688" s="3"/>
      <c r="C688" s="3"/>
      <c r="D688" s="3"/>
      <c r="E688" s="3"/>
      <c r="F688" s="6"/>
      <c r="G688" s="3"/>
      <c r="H688" s="3"/>
      <c r="I688" s="3"/>
      <c r="J688" s="6"/>
      <c r="K688" s="3"/>
      <c r="L688" s="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6"/>
      <c r="AA688" s="3"/>
      <c r="AB688" s="6"/>
      <c r="AC688" s="3"/>
      <c r="AD688" s="3"/>
      <c r="AE688" s="3"/>
      <c r="AF688" s="3"/>
      <c r="AG688" s="6"/>
      <c r="AH688" s="3"/>
      <c r="AI688" s="3"/>
      <c r="AJ688" s="3"/>
      <c r="AK688" s="3"/>
      <c r="AL688" s="3"/>
      <c r="AM688" s="7"/>
      <c r="AN688" s="3"/>
      <c r="AO688" s="3"/>
      <c r="AP688" s="3"/>
      <c r="AQ688" s="3"/>
      <c r="AR688" s="6"/>
      <c r="AS688" s="6"/>
      <c r="AT688" s="3"/>
      <c r="AU688" s="3"/>
    </row>
    <row r="689">
      <c r="A689" s="3"/>
      <c r="B689" s="3"/>
      <c r="C689" s="3"/>
      <c r="D689" s="3"/>
      <c r="E689" s="3"/>
      <c r="F689" s="6"/>
      <c r="G689" s="3"/>
      <c r="H689" s="3"/>
      <c r="I689" s="3"/>
      <c r="J689" s="6"/>
      <c r="K689" s="3"/>
      <c r="L689" s="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6"/>
      <c r="AA689" s="3"/>
      <c r="AB689" s="6"/>
      <c r="AC689" s="3"/>
      <c r="AD689" s="3"/>
      <c r="AE689" s="3"/>
      <c r="AF689" s="3"/>
      <c r="AG689" s="6"/>
      <c r="AH689" s="3"/>
      <c r="AI689" s="3"/>
      <c r="AJ689" s="3"/>
      <c r="AK689" s="3"/>
      <c r="AL689" s="3"/>
      <c r="AM689" s="7"/>
      <c r="AN689" s="3"/>
      <c r="AO689" s="3"/>
      <c r="AP689" s="3"/>
      <c r="AQ689" s="3"/>
      <c r="AR689" s="6"/>
      <c r="AS689" s="6"/>
      <c r="AT689" s="3"/>
      <c r="AU689" s="3"/>
    </row>
    <row r="690">
      <c r="A690" s="3"/>
      <c r="B690" s="3"/>
      <c r="C690" s="3"/>
      <c r="D690" s="3"/>
      <c r="E690" s="3"/>
      <c r="F690" s="6"/>
      <c r="G690" s="3"/>
      <c r="H690" s="3"/>
      <c r="I690" s="3"/>
      <c r="J690" s="6"/>
      <c r="K690" s="3"/>
      <c r="L690" s="6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6"/>
      <c r="AA690" s="3"/>
      <c r="AB690" s="6"/>
      <c r="AC690" s="3"/>
      <c r="AD690" s="3"/>
      <c r="AE690" s="3"/>
      <c r="AF690" s="3"/>
      <c r="AG690" s="6"/>
      <c r="AH690" s="3"/>
      <c r="AI690" s="3"/>
      <c r="AJ690" s="3"/>
      <c r="AK690" s="3"/>
      <c r="AL690" s="3"/>
      <c r="AM690" s="7"/>
      <c r="AN690" s="3"/>
      <c r="AO690" s="3"/>
      <c r="AP690" s="3"/>
      <c r="AQ690" s="3"/>
      <c r="AR690" s="6"/>
      <c r="AS690" s="6"/>
      <c r="AT690" s="3"/>
      <c r="AU690" s="3"/>
    </row>
    <row r="691">
      <c r="A691" s="3"/>
      <c r="B691" s="3"/>
      <c r="C691" s="3"/>
      <c r="D691" s="3"/>
      <c r="E691" s="3"/>
      <c r="F691" s="6"/>
      <c r="G691" s="3"/>
      <c r="H691" s="3"/>
      <c r="I691" s="3"/>
      <c r="J691" s="6"/>
      <c r="K691" s="3"/>
      <c r="L691" s="6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6"/>
      <c r="AA691" s="3"/>
      <c r="AB691" s="6"/>
      <c r="AC691" s="3"/>
      <c r="AD691" s="3"/>
      <c r="AE691" s="3"/>
      <c r="AF691" s="3"/>
      <c r="AG691" s="6"/>
      <c r="AH691" s="3"/>
      <c r="AI691" s="3"/>
      <c r="AJ691" s="3"/>
      <c r="AK691" s="3"/>
      <c r="AL691" s="3"/>
      <c r="AM691" s="7"/>
      <c r="AN691" s="3"/>
      <c r="AO691" s="3"/>
      <c r="AP691" s="3"/>
      <c r="AQ691" s="3"/>
      <c r="AR691" s="6"/>
      <c r="AS691" s="6"/>
      <c r="AT691" s="3"/>
      <c r="AU691" s="3"/>
    </row>
    <row r="692">
      <c r="A692" s="3"/>
      <c r="B692" s="3"/>
      <c r="C692" s="3"/>
      <c r="D692" s="3"/>
      <c r="E692" s="3"/>
      <c r="F692" s="6"/>
      <c r="G692" s="3"/>
      <c r="H692" s="3"/>
      <c r="I692" s="3"/>
      <c r="J692" s="6"/>
      <c r="K692" s="3"/>
      <c r="L692" s="6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6"/>
      <c r="AA692" s="3"/>
      <c r="AB692" s="6"/>
      <c r="AC692" s="3"/>
      <c r="AD692" s="3"/>
      <c r="AE692" s="3"/>
      <c r="AF692" s="3"/>
      <c r="AG692" s="6"/>
      <c r="AH692" s="3"/>
      <c r="AI692" s="3"/>
      <c r="AJ692" s="3"/>
      <c r="AK692" s="3"/>
      <c r="AL692" s="3"/>
      <c r="AM692" s="7"/>
      <c r="AN692" s="3"/>
      <c r="AO692" s="3"/>
      <c r="AP692" s="3"/>
      <c r="AQ692" s="3"/>
      <c r="AR692" s="6"/>
      <c r="AS692" s="6"/>
      <c r="AT692" s="3"/>
      <c r="AU692" s="3"/>
    </row>
    <row r="693">
      <c r="A693" s="3"/>
      <c r="B693" s="3"/>
      <c r="C693" s="3"/>
      <c r="D693" s="3"/>
      <c r="E693" s="3"/>
      <c r="F693" s="6"/>
      <c r="G693" s="3"/>
      <c r="H693" s="3"/>
      <c r="I693" s="3"/>
      <c r="J693" s="6"/>
      <c r="K693" s="3"/>
      <c r="L693" s="6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6"/>
      <c r="AA693" s="3"/>
      <c r="AB693" s="6"/>
      <c r="AC693" s="3"/>
      <c r="AD693" s="3"/>
      <c r="AE693" s="3"/>
      <c r="AF693" s="3"/>
      <c r="AG693" s="6"/>
      <c r="AH693" s="3"/>
      <c r="AI693" s="3"/>
      <c r="AJ693" s="3"/>
      <c r="AK693" s="3"/>
      <c r="AL693" s="3"/>
      <c r="AM693" s="7"/>
      <c r="AN693" s="3"/>
      <c r="AO693" s="3"/>
      <c r="AP693" s="3"/>
      <c r="AQ693" s="3"/>
      <c r="AR693" s="6"/>
      <c r="AS693" s="6"/>
      <c r="AT693" s="3"/>
      <c r="AU693" s="3"/>
    </row>
    <row r="694">
      <c r="A694" s="3"/>
      <c r="B694" s="3"/>
      <c r="C694" s="3"/>
      <c r="D694" s="3"/>
      <c r="E694" s="3"/>
      <c r="F694" s="6"/>
      <c r="G694" s="3"/>
      <c r="H694" s="3"/>
      <c r="I694" s="3"/>
      <c r="J694" s="6"/>
      <c r="K694" s="3"/>
      <c r="L694" s="6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6"/>
      <c r="AA694" s="3"/>
      <c r="AB694" s="6"/>
      <c r="AC694" s="3"/>
      <c r="AD694" s="3"/>
      <c r="AE694" s="3"/>
      <c r="AF694" s="3"/>
      <c r="AG694" s="6"/>
      <c r="AH694" s="3"/>
      <c r="AI694" s="3"/>
      <c r="AJ694" s="3"/>
      <c r="AK694" s="3"/>
      <c r="AL694" s="3"/>
      <c r="AM694" s="7"/>
      <c r="AN694" s="3"/>
      <c r="AO694" s="3"/>
      <c r="AP694" s="3"/>
      <c r="AQ694" s="3"/>
      <c r="AR694" s="6"/>
      <c r="AS694" s="6"/>
      <c r="AT694" s="3"/>
      <c r="AU694" s="3"/>
    </row>
    <row r="695">
      <c r="A695" s="3"/>
      <c r="B695" s="3"/>
      <c r="C695" s="3"/>
      <c r="D695" s="3"/>
      <c r="E695" s="3"/>
      <c r="F695" s="6"/>
      <c r="G695" s="3"/>
      <c r="H695" s="3"/>
      <c r="I695" s="3"/>
      <c r="J695" s="6"/>
      <c r="K695" s="3"/>
      <c r="L695" s="6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6"/>
      <c r="AA695" s="3"/>
      <c r="AB695" s="6"/>
      <c r="AC695" s="3"/>
      <c r="AD695" s="3"/>
      <c r="AE695" s="3"/>
      <c r="AF695" s="3"/>
      <c r="AG695" s="6"/>
      <c r="AH695" s="3"/>
      <c r="AI695" s="3"/>
      <c r="AJ695" s="3"/>
      <c r="AK695" s="3"/>
      <c r="AL695" s="3"/>
      <c r="AM695" s="7"/>
      <c r="AN695" s="3"/>
      <c r="AO695" s="3"/>
      <c r="AP695" s="3"/>
      <c r="AQ695" s="3"/>
      <c r="AR695" s="6"/>
      <c r="AS695" s="6"/>
      <c r="AT695" s="3"/>
      <c r="AU695" s="3"/>
    </row>
    <row r="696">
      <c r="A696" s="3"/>
      <c r="B696" s="3"/>
      <c r="C696" s="3"/>
      <c r="D696" s="3"/>
      <c r="E696" s="3"/>
      <c r="F696" s="6"/>
      <c r="G696" s="3"/>
      <c r="H696" s="3"/>
      <c r="I696" s="3"/>
      <c r="J696" s="6"/>
      <c r="K696" s="3"/>
      <c r="L696" s="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6"/>
      <c r="AA696" s="3"/>
      <c r="AB696" s="6"/>
      <c r="AC696" s="3"/>
      <c r="AD696" s="3"/>
      <c r="AE696" s="3"/>
      <c r="AF696" s="3"/>
      <c r="AG696" s="6"/>
      <c r="AH696" s="3"/>
      <c r="AI696" s="3"/>
      <c r="AJ696" s="3"/>
      <c r="AK696" s="3"/>
      <c r="AL696" s="3"/>
      <c r="AM696" s="7"/>
      <c r="AN696" s="3"/>
      <c r="AO696" s="3"/>
      <c r="AP696" s="3"/>
      <c r="AQ696" s="3"/>
      <c r="AR696" s="6"/>
      <c r="AS696" s="6"/>
      <c r="AT696" s="3"/>
      <c r="AU696" s="3"/>
    </row>
    <row r="697">
      <c r="A697" s="3"/>
      <c r="B697" s="3"/>
      <c r="C697" s="3"/>
      <c r="D697" s="3"/>
      <c r="E697" s="3"/>
      <c r="F697" s="6"/>
      <c r="G697" s="3"/>
      <c r="H697" s="3"/>
      <c r="I697" s="3"/>
      <c r="J697" s="6"/>
      <c r="K697" s="3"/>
      <c r="L697" s="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6"/>
      <c r="AA697" s="3"/>
      <c r="AB697" s="6"/>
      <c r="AC697" s="3"/>
      <c r="AD697" s="3"/>
      <c r="AE697" s="3"/>
      <c r="AF697" s="3"/>
      <c r="AG697" s="6"/>
      <c r="AH697" s="3"/>
      <c r="AI697" s="3"/>
      <c r="AJ697" s="3"/>
      <c r="AK697" s="3"/>
      <c r="AL697" s="3"/>
      <c r="AM697" s="7"/>
      <c r="AN697" s="3"/>
      <c r="AO697" s="3"/>
      <c r="AP697" s="3"/>
      <c r="AQ697" s="3"/>
      <c r="AR697" s="6"/>
      <c r="AS697" s="6"/>
      <c r="AT697" s="3"/>
      <c r="AU697" s="3"/>
    </row>
    <row r="698">
      <c r="A698" s="3"/>
      <c r="B698" s="3"/>
      <c r="C698" s="3"/>
      <c r="D698" s="3"/>
      <c r="E698" s="3"/>
      <c r="F698" s="6"/>
      <c r="G698" s="3"/>
      <c r="H698" s="3"/>
      <c r="I698" s="3"/>
      <c r="J698" s="6"/>
      <c r="K698" s="3"/>
      <c r="L698" s="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6"/>
      <c r="AA698" s="3"/>
      <c r="AB698" s="6"/>
      <c r="AC698" s="3"/>
      <c r="AD698" s="3"/>
      <c r="AE698" s="3"/>
      <c r="AF698" s="3"/>
      <c r="AG698" s="6"/>
      <c r="AH698" s="3"/>
      <c r="AI698" s="3"/>
      <c r="AJ698" s="3"/>
      <c r="AK698" s="3"/>
      <c r="AL698" s="3"/>
      <c r="AM698" s="7"/>
      <c r="AN698" s="3"/>
      <c r="AO698" s="3"/>
      <c r="AP698" s="3"/>
      <c r="AQ698" s="3"/>
      <c r="AR698" s="6"/>
      <c r="AS698" s="6"/>
      <c r="AT698" s="3"/>
      <c r="AU698" s="3"/>
    </row>
    <row r="699">
      <c r="A699" s="3"/>
      <c r="B699" s="3"/>
      <c r="C699" s="3"/>
      <c r="D699" s="3"/>
      <c r="E699" s="3"/>
      <c r="F699" s="6"/>
      <c r="G699" s="3"/>
      <c r="H699" s="3"/>
      <c r="I699" s="3"/>
      <c r="J699" s="6"/>
      <c r="K699" s="3"/>
      <c r="L699" s="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6"/>
      <c r="AA699" s="3"/>
      <c r="AB699" s="6"/>
      <c r="AC699" s="3"/>
      <c r="AD699" s="3"/>
      <c r="AE699" s="3"/>
      <c r="AF699" s="3"/>
      <c r="AG699" s="6"/>
      <c r="AH699" s="3"/>
      <c r="AI699" s="3"/>
      <c r="AJ699" s="3"/>
      <c r="AK699" s="3"/>
      <c r="AL699" s="3"/>
      <c r="AM699" s="7"/>
      <c r="AN699" s="3"/>
      <c r="AO699" s="3"/>
      <c r="AP699" s="3"/>
      <c r="AQ699" s="3"/>
      <c r="AR699" s="6"/>
      <c r="AS699" s="6"/>
      <c r="AT699" s="3"/>
      <c r="AU699" s="3"/>
    </row>
    <row r="700">
      <c r="A700" s="3"/>
      <c r="B700" s="3"/>
      <c r="C700" s="3"/>
      <c r="D700" s="3"/>
      <c r="E700" s="3"/>
      <c r="F700" s="6"/>
      <c r="G700" s="3"/>
      <c r="H700" s="3"/>
      <c r="I700" s="3"/>
      <c r="J700" s="6"/>
      <c r="K700" s="3"/>
      <c r="L700" s="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6"/>
      <c r="AA700" s="3"/>
      <c r="AB700" s="6"/>
      <c r="AC700" s="3"/>
      <c r="AD700" s="3"/>
      <c r="AE700" s="3"/>
      <c r="AF700" s="3"/>
      <c r="AG700" s="6"/>
      <c r="AH700" s="3"/>
      <c r="AI700" s="3"/>
      <c r="AJ700" s="3"/>
      <c r="AK700" s="3"/>
      <c r="AL700" s="3"/>
      <c r="AM700" s="7"/>
      <c r="AN700" s="3"/>
      <c r="AO700" s="3"/>
      <c r="AP700" s="3"/>
      <c r="AQ700" s="3"/>
      <c r="AR700" s="6"/>
      <c r="AS700" s="6"/>
      <c r="AT700" s="3"/>
      <c r="AU700" s="3"/>
    </row>
    <row r="701">
      <c r="A701" s="3"/>
      <c r="B701" s="3"/>
      <c r="C701" s="3"/>
      <c r="D701" s="3"/>
      <c r="E701" s="3"/>
      <c r="F701" s="6"/>
      <c r="G701" s="3"/>
      <c r="H701" s="3"/>
      <c r="I701" s="3"/>
      <c r="J701" s="6"/>
      <c r="K701" s="3"/>
      <c r="L701" s="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6"/>
      <c r="AA701" s="3"/>
      <c r="AB701" s="6"/>
      <c r="AC701" s="3"/>
      <c r="AD701" s="3"/>
      <c r="AE701" s="3"/>
      <c r="AF701" s="3"/>
      <c r="AG701" s="6"/>
      <c r="AH701" s="3"/>
      <c r="AI701" s="3"/>
      <c r="AJ701" s="3"/>
      <c r="AK701" s="3"/>
      <c r="AL701" s="3"/>
      <c r="AM701" s="7"/>
      <c r="AN701" s="3"/>
      <c r="AO701" s="3"/>
      <c r="AP701" s="3"/>
      <c r="AQ701" s="3"/>
      <c r="AR701" s="6"/>
      <c r="AS701" s="6"/>
      <c r="AT701" s="3"/>
      <c r="AU701" s="3"/>
    </row>
    <row r="702">
      <c r="A702" s="3"/>
      <c r="B702" s="3"/>
      <c r="C702" s="3"/>
      <c r="D702" s="3"/>
      <c r="E702" s="3"/>
      <c r="F702" s="6"/>
      <c r="G702" s="3"/>
      <c r="H702" s="3"/>
      <c r="I702" s="3"/>
      <c r="J702" s="6"/>
      <c r="K702" s="3"/>
      <c r="L702" s="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6"/>
      <c r="AA702" s="3"/>
      <c r="AB702" s="6"/>
      <c r="AC702" s="3"/>
      <c r="AD702" s="3"/>
      <c r="AE702" s="3"/>
      <c r="AF702" s="3"/>
      <c r="AG702" s="6"/>
      <c r="AH702" s="3"/>
      <c r="AI702" s="3"/>
      <c r="AJ702" s="3"/>
      <c r="AK702" s="3"/>
      <c r="AL702" s="3"/>
      <c r="AM702" s="7"/>
      <c r="AN702" s="3"/>
      <c r="AO702" s="3"/>
      <c r="AP702" s="3"/>
      <c r="AQ702" s="3"/>
      <c r="AR702" s="6"/>
      <c r="AS702" s="6"/>
      <c r="AT702" s="3"/>
      <c r="AU702" s="3"/>
    </row>
    <row r="703">
      <c r="A703" s="3"/>
      <c r="B703" s="3"/>
      <c r="C703" s="3"/>
      <c r="D703" s="3"/>
      <c r="E703" s="3"/>
      <c r="F703" s="6"/>
      <c r="G703" s="3"/>
      <c r="H703" s="3"/>
      <c r="I703" s="3"/>
      <c r="J703" s="6"/>
      <c r="K703" s="3"/>
      <c r="L703" s="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6"/>
      <c r="AA703" s="3"/>
      <c r="AB703" s="6"/>
      <c r="AC703" s="3"/>
      <c r="AD703" s="3"/>
      <c r="AE703" s="3"/>
      <c r="AF703" s="3"/>
      <c r="AG703" s="6"/>
      <c r="AH703" s="3"/>
      <c r="AI703" s="3"/>
      <c r="AJ703" s="3"/>
      <c r="AK703" s="3"/>
      <c r="AL703" s="3"/>
      <c r="AM703" s="7"/>
      <c r="AN703" s="3"/>
      <c r="AO703" s="3"/>
      <c r="AP703" s="3"/>
      <c r="AQ703" s="3"/>
      <c r="AR703" s="6"/>
      <c r="AS703" s="6"/>
      <c r="AT703" s="3"/>
      <c r="AU703" s="3"/>
    </row>
    <row r="704">
      <c r="A704" s="3"/>
      <c r="B704" s="3"/>
      <c r="C704" s="3"/>
      <c r="D704" s="3"/>
      <c r="E704" s="3"/>
      <c r="F704" s="6"/>
      <c r="G704" s="3"/>
      <c r="H704" s="3"/>
      <c r="I704" s="3"/>
      <c r="J704" s="6"/>
      <c r="K704" s="3"/>
      <c r="L704" s="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6"/>
      <c r="AA704" s="3"/>
      <c r="AB704" s="6"/>
      <c r="AC704" s="3"/>
      <c r="AD704" s="3"/>
      <c r="AE704" s="3"/>
      <c r="AF704" s="3"/>
      <c r="AG704" s="6"/>
      <c r="AH704" s="3"/>
      <c r="AI704" s="3"/>
      <c r="AJ704" s="3"/>
      <c r="AK704" s="3"/>
      <c r="AL704" s="3"/>
      <c r="AM704" s="7"/>
      <c r="AN704" s="3"/>
      <c r="AO704" s="3"/>
      <c r="AP704" s="3"/>
      <c r="AQ704" s="3"/>
      <c r="AR704" s="6"/>
      <c r="AS704" s="6"/>
      <c r="AT704" s="3"/>
      <c r="AU704" s="3"/>
    </row>
    <row r="705">
      <c r="A705" s="3"/>
      <c r="B705" s="3"/>
      <c r="C705" s="3"/>
      <c r="D705" s="3"/>
      <c r="E705" s="3"/>
      <c r="F705" s="6"/>
      <c r="G705" s="3"/>
      <c r="H705" s="3"/>
      <c r="I705" s="3"/>
      <c r="J705" s="6"/>
      <c r="K705" s="3"/>
      <c r="L705" s="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6"/>
      <c r="AA705" s="3"/>
      <c r="AB705" s="6"/>
      <c r="AC705" s="3"/>
      <c r="AD705" s="3"/>
      <c r="AE705" s="3"/>
      <c r="AF705" s="3"/>
      <c r="AG705" s="6"/>
      <c r="AH705" s="3"/>
      <c r="AI705" s="3"/>
      <c r="AJ705" s="3"/>
      <c r="AK705" s="3"/>
      <c r="AL705" s="3"/>
      <c r="AM705" s="7"/>
      <c r="AN705" s="3"/>
      <c r="AO705" s="3"/>
      <c r="AP705" s="3"/>
      <c r="AQ705" s="3"/>
      <c r="AR705" s="6"/>
      <c r="AS705" s="6"/>
      <c r="AT705" s="3"/>
      <c r="AU705" s="3"/>
    </row>
    <row r="706">
      <c r="A706" s="3"/>
      <c r="B706" s="3"/>
      <c r="C706" s="3"/>
      <c r="D706" s="3"/>
      <c r="E706" s="3"/>
      <c r="F706" s="6"/>
      <c r="G706" s="3"/>
      <c r="H706" s="3"/>
      <c r="I706" s="3"/>
      <c r="J706" s="6"/>
      <c r="K706" s="3"/>
      <c r="L706" s="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6"/>
      <c r="AA706" s="3"/>
      <c r="AB706" s="6"/>
      <c r="AC706" s="3"/>
      <c r="AD706" s="3"/>
      <c r="AE706" s="3"/>
      <c r="AF706" s="3"/>
      <c r="AG706" s="6"/>
      <c r="AH706" s="3"/>
      <c r="AI706" s="3"/>
      <c r="AJ706" s="3"/>
      <c r="AK706" s="3"/>
      <c r="AL706" s="3"/>
      <c r="AM706" s="7"/>
      <c r="AN706" s="3"/>
      <c r="AO706" s="3"/>
      <c r="AP706" s="3"/>
      <c r="AQ706" s="3"/>
      <c r="AR706" s="6"/>
      <c r="AS706" s="6"/>
      <c r="AT706" s="3"/>
      <c r="AU706" s="3"/>
    </row>
    <row r="707">
      <c r="A707" s="3"/>
      <c r="B707" s="3"/>
      <c r="C707" s="3"/>
      <c r="D707" s="3"/>
      <c r="E707" s="3"/>
      <c r="F707" s="6"/>
      <c r="G707" s="3"/>
      <c r="H707" s="3"/>
      <c r="I707" s="3"/>
      <c r="J707" s="6"/>
      <c r="K707" s="3"/>
      <c r="L707" s="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6"/>
      <c r="AA707" s="3"/>
      <c r="AB707" s="6"/>
      <c r="AC707" s="3"/>
      <c r="AD707" s="3"/>
      <c r="AE707" s="3"/>
      <c r="AF707" s="3"/>
      <c r="AG707" s="6"/>
      <c r="AH707" s="3"/>
      <c r="AI707" s="3"/>
      <c r="AJ707" s="3"/>
      <c r="AK707" s="3"/>
      <c r="AL707" s="3"/>
      <c r="AM707" s="7"/>
      <c r="AN707" s="3"/>
      <c r="AO707" s="3"/>
      <c r="AP707" s="3"/>
      <c r="AQ707" s="3"/>
      <c r="AR707" s="6"/>
      <c r="AS707" s="6"/>
      <c r="AT707" s="3"/>
      <c r="AU707" s="3"/>
    </row>
    <row r="708">
      <c r="A708" s="3"/>
      <c r="B708" s="3"/>
      <c r="C708" s="3"/>
      <c r="D708" s="3"/>
      <c r="E708" s="3"/>
      <c r="F708" s="6"/>
      <c r="G708" s="3"/>
      <c r="H708" s="3"/>
      <c r="I708" s="3"/>
      <c r="J708" s="6"/>
      <c r="K708" s="3"/>
      <c r="L708" s="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6"/>
      <c r="AA708" s="3"/>
      <c r="AB708" s="6"/>
      <c r="AC708" s="3"/>
      <c r="AD708" s="3"/>
      <c r="AE708" s="3"/>
      <c r="AF708" s="3"/>
      <c r="AG708" s="6"/>
      <c r="AH708" s="3"/>
      <c r="AI708" s="3"/>
      <c r="AJ708" s="3"/>
      <c r="AK708" s="3"/>
      <c r="AL708" s="3"/>
      <c r="AM708" s="7"/>
      <c r="AN708" s="3"/>
      <c r="AO708" s="3"/>
      <c r="AP708" s="3"/>
      <c r="AQ708" s="3"/>
      <c r="AR708" s="6"/>
      <c r="AS708" s="6"/>
      <c r="AT708" s="3"/>
      <c r="AU708" s="3"/>
    </row>
    <row r="709">
      <c r="A709" s="3"/>
      <c r="B709" s="3"/>
      <c r="C709" s="3"/>
      <c r="D709" s="3"/>
      <c r="E709" s="3"/>
      <c r="F709" s="6"/>
      <c r="G709" s="3"/>
      <c r="H709" s="3"/>
      <c r="I709" s="3"/>
      <c r="J709" s="6"/>
      <c r="K709" s="3"/>
      <c r="L709" s="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6"/>
      <c r="AA709" s="3"/>
      <c r="AB709" s="6"/>
      <c r="AC709" s="3"/>
      <c r="AD709" s="3"/>
      <c r="AE709" s="3"/>
      <c r="AF709" s="3"/>
      <c r="AG709" s="6"/>
      <c r="AH709" s="3"/>
      <c r="AI709" s="3"/>
      <c r="AJ709" s="3"/>
      <c r="AK709" s="3"/>
      <c r="AL709" s="3"/>
      <c r="AM709" s="7"/>
      <c r="AN709" s="3"/>
      <c r="AO709" s="3"/>
      <c r="AP709" s="3"/>
      <c r="AQ709" s="3"/>
      <c r="AR709" s="6"/>
      <c r="AS709" s="6"/>
      <c r="AT709" s="3"/>
      <c r="AU709" s="3"/>
    </row>
    <row r="710">
      <c r="A710" s="3"/>
      <c r="B710" s="3"/>
      <c r="C710" s="3"/>
      <c r="D710" s="3"/>
      <c r="E710" s="3"/>
      <c r="F710" s="6"/>
      <c r="G710" s="3"/>
      <c r="H710" s="3"/>
      <c r="I710" s="3"/>
      <c r="J710" s="6"/>
      <c r="K710" s="3"/>
      <c r="L710" s="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6"/>
      <c r="AA710" s="3"/>
      <c r="AB710" s="6"/>
      <c r="AC710" s="3"/>
      <c r="AD710" s="3"/>
      <c r="AE710" s="3"/>
      <c r="AF710" s="3"/>
      <c r="AG710" s="6"/>
      <c r="AH710" s="3"/>
      <c r="AI710" s="3"/>
      <c r="AJ710" s="3"/>
      <c r="AK710" s="3"/>
      <c r="AL710" s="3"/>
      <c r="AM710" s="7"/>
      <c r="AN710" s="3"/>
      <c r="AO710" s="3"/>
      <c r="AP710" s="3"/>
      <c r="AQ710" s="3"/>
      <c r="AR710" s="6"/>
      <c r="AS710" s="6"/>
      <c r="AT710" s="3"/>
      <c r="AU710" s="3"/>
    </row>
    <row r="711">
      <c r="A711" s="3"/>
      <c r="B711" s="3"/>
      <c r="C711" s="3"/>
      <c r="D711" s="3"/>
      <c r="E711" s="3"/>
      <c r="F711" s="6"/>
      <c r="G711" s="3"/>
      <c r="H711" s="3"/>
      <c r="I711" s="3"/>
      <c r="J711" s="6"/>
      <c r="K711" s="3"/>
      <c r="L711" s="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6"/>
      <c r="AA711" s="3"/>
      <c r="AB711" s="6"/>
      <c r="AC711" s="3"/>
      <c r="AD711" s="3"/>
      <c r="AE711" s="3"/>
      <c r="AF711" s="3"/>
      <c r="AG711" s="6"/>
      <c r="AH711" s="3"/>
      <c r="AI711" s="3"/>
      <c r="AJ711" s="3"/>
      <c r="AK711" s="3"/>
      <c r="AL711" s="3"/>
      <c r="AM711" s="7"/>
      <c r="AN711" s="3"/>
      <c r="AO711" s="3"/>
      <c r="AP711" s="3"/>
      <c r="AQ711" s="3"/>
      <c r="AR711" s="6"/>
      <c r="AS711" s="6"/>
      <c r="AT711" s="3"/>
      <c r="AU711" s="3"/>
    </row>
    <row r="712">
      <c r="A712" s="3"/>
      <c r="B712" s="3"/>
      <c r="C712" s="3"/>
      <c r="D712" s="3"/>
      <c r="E712" s="3"/>
      <c r="F712" s="6"/>
      <c r="G712" s="3"/>
      <c r="H712" s="3"/>
      <c r="I712" s="3"/>
      <c r="J712" s="6"/>
      <c r="K712" s="3"/>
      <c r="L712" s="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6"/>
      <c r="AA712" s="3"/>
      <c r="AB712" s="6"/>
      <c r="AC712" s="3"/>
      <c r="AD712" s="3"/>
      <c r="AE712" s="3"/>
      <c r="AF712" s="3"/>
      <c r="AG712" s="6"/>
      <c r="AH712" s="3"/>
      <c r="AI712" s="3"/>
      <c r="AJ712" s="3"/>
      <c r="AK712" s="3"/>
      <c r="AL712" s="3"/>
      <c r="AM712" s="7"/>
      <c r="AN712" s="3"/>
      <c r="AO712" s="3"/>
      <c r="AP712" s="3"/>
      <c r="AQ712" s="3"/>
      <c r="AR712" s="6"/>
      <c r="AS712" s="6"/>
      <c r="AT712" s="3"/>
      <c r="AU712" s="3"/>
    </row>
    <row r="713">
      <c r="A713" s="3"/>
      <c r="B713" s="3"/>
      <c r="C713" s="3"/>
      <c r="D713" s="3"/>
      <c r="E713" s="3"/>
      <c r="F713" s="6"/>
      <c r="G713" s="3"/>
      <c r="H713" s="3"/>
      <c r="I713" s="3"/>
      <c r="J713" s="6"/>
      <c r="K713" s="3"/>
      <c r="L713" s="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6"/>
      <c r="AA713" s="3"/>
      <c r="AB713" s="6"/>
      <c r="AC713" s="3"/>
      <c r="AD713" s="3"/>
      <c r="AE713" s="3"/>
      <c r="AF713" s="3"/>
      <c r="AG713" s="6"/>
      <c r="AH713" s="3"/>
      <c r="AI713" s="3"/>
      <c r="AJ713" s="3"/>
      <c r="AK713" s="3"/>
      <c r="AL713" s="3"/>
      <c r="AM713" s="7"/>
      <c r="AN713" s="3"/>
      <c r="AO713" s="3"/>
      <c r="AP713" s="3"/>
      <c r="AQ713" s="3"/>
      <c r="AR713" s="6"/>
      <c r="AS713" s="6"/>
      <c r="AT713" s="3"/>
      <c r="AU713" s="3"/>
    </row>
    <row r="714">
      <c r="A714" s="3"/>
      <c r="B714" s="3"/>
      <c r="C714" s="3"/>
      <c r="D714" s="3"/>
      <c r="E714" s="3"/>
      <c r="F714" s="6"/>
      <c r="G714" s="3"/>
      <c r="H714" s="3"/>
      <c r="I714" s="3"/>
      <c r="J714" s="6"/>
      <c r="K714" s="3"/>
      <c r="L714" s="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6"/>
      <c r="AA714" s="3"/>
      <c r="AB714" s="6"/>
      <c r="AC714" s="3"/>
      <c r="AD714" s="3"/>
      <c r="AE714" s="3"/>
      <c r="AF714" s="3"/>
      <c r="AG714" s="6"/>
      <c r="AH714" s="3"/>
      <c r="AI714" s="3"/>
      <c r="AJ714" s="3"/>
      <c r="AK714" s="3"/>
      <c r="AL714" s="3"/>
      <c r="AM714" s="7"/>
      <c r="AN714" s="3"/>
      <c r="AO714" s="3"/>
      <c r="AP714" s="3"/>
      <c r="AQ714" s="3"/>
      <c r="AR714" s="6"/>
      <c r="AS714" s="6"/>
      <c r="AT714" s="3"/>
      <c r="AU714" s="3"/>
    </row>
    <row r="715">
      <c r="A715" s="3"/>
      <c r="B715" s="3"/>
      <c r="C715" s="3"/>
      <c r="D715" s="3"/>
      <c r="E715" s="3"/>
      <c r="F715" s="6"/>
      <c r="G715" s="3"/>
      <c r="H715" s="3"/>
      <c r="I715" s="3"/>
      <c r="J715" s="6"/>
      <c r="K715" s="3"/>
      <c r="L715" s="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6"/>
      <c r="AA715" s="3"/>
      <c r="AB715" s="6"/>
      <c r="AC715" s="3"/>
      <c r="AD715" s="3"/>
      <c r="AE715" s="3"/>
      <c r="AF715" s="3"/>
      <c r="AG715" s="6"/>
      <c r="AH715" s="3"/>
      <c r="AI715" s="3"/>
      <c r="AJ715" s="3"/>
      <c r="AK715" s="3"/>
      <c r="AL715" s="3"/>
      <c r="AM715" s="7"/>
      <c r="AN715" s="3"/>
      <c r="AO715" s="3"/>
      <c r="AP715" s="3"/>
      <c r="AQ715" s="3"/>
      <c r="AR715" s="6"/>
      <c r="AS715" s="6"/>
      <c r="AT715" s="3"/>
      <c r="AU715" s="3"/>
    </row>
    <row r="716">
      <c r="A716" s="3"/>
      <c r="B716" s="3"/>
      <c r="C716" s="3"/>
      <c r="D716" s="3"/>
      <c r="E716" s="3"/>
      <c r="F716" s="6"/>
      <c r="G716" s="3"/>
      <c r="H716" s="3"/>
      <c r="I716" s="3"/>
      <c r="J716" s="6"/>
      <c r="K716" s="3"/>
      <c r="L716" s="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6"/>
      <c r="AA716" s="3"/>
      <c r="AB716" s="6"/>
      <c r="AC716" s="3"/>
      <c r="AD716" s="3"/>
      <c r="AE716" s="3"/>
      <c r="AF716" s="3"/>
      <c r="AG716" s="6"/>
      <c r="AH716" s="3"/>
      <c r="AI716" s="3"/>
      <c r="AJ716" s="3"/>
      <c r="AK716" s="3"/>
      <c r="AL716" s="3"/>
      <c r="AM716" s="7"/>
      <c r="AN716" s="3"/>
      <c r="AO716" s="3"/>
      <c r="AP716" s="3"/>
      <c r="AQ716" s="3"/>
      <c r="AR716" s="6"/>
      <c r="AS716" s="6"/>
      <c r="AT716" s="3"/>
      <c r="AU716" s="3"/>
    </row>
    <row r="717">
      <c r="A717" s="3"/>
      <c r="B717" s="3"/>
      <c r="C717" s="3"/>
      <c r="D717" s="3"/>
      <c r="E717" s="3"/>
      <c r="F717" s="6"/>
      <c r="G717" s="3"/>
      <c r="H717" s="3"/>
      <c r="I717" s="3"/>
      <c r="J717" s="6"/>
      <c r="K717" s="3"/>
      <c r="L717" s="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6"/>
      <c r="AA717" s="3"/>
      <c r="AB717" s="6"/>
      <c r="AC717" s="3"/>
      <c r="AD717" s="3"/>
      <c r="AE717" s="3"/>
      <c r="AF717" s="3"/>
      <c r="AG717" s="6"/>
      <c r="AH717" s="3"/>
      <c r="AI717" s="3"/>
      <c r="AJ717" s="3"/>
      <c r="AK717" s="3"/>
      <c r="AL717" s="3"/>
      <c r="AM717" s="7"/>
      <c r="AN717" s="3"/>
      <c r="AO717" s="3"/>
      <c r="AP717" s="3"/>
      <c r="AQ717" s="3"/>
      <c r="AR717" s="6"/>
      <c r="AS717" s="6"/>
      <c r="AT717" s="3"/>
      <c r="AU717" s="3"/>
    </row>
    <row r="718">
      <c r="A718" s="3"/>
      <c r="B718" s="3"/>
      <c r="C718" s="3"/>
      <c r="D718" s="3"/>
      <c r="E718" s="3"/>
      <c r="F718" s="6"/>
      <c r="G718" s="3"/>
      <c r="H718" s="3"/>
      <c r="I718" s="3"/>
      <c r="J718" s="6"/>
      <c r="K718" s="3"/>
      <c r="L718" s="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6"/>
      <c r="AA718" s="3"/>
      <c r="AB718" s="6"/>
      <c r="AC718" s="3"/>
      <c r="AD718" s="3"/>
      <c r="AE718" s="3"/>
      <c r="AF718" s="3"/>
      <c r="AG718" s="6"/>
      <c r="AH718" s="3"/>
      <c r="AI718" s="3"/>
      <c r="AJ718" s="3"/>
      <c r="AK718" s="3"/>
      <c r="AL718" s="3"/>
      <c r="AM718" s="7"/>
      <c r="AN718" s="3"/>
      <c r="AO718" s="3"/>
      <c r="AP718" s="3"/>
      <c r="AQ718" s="3"/>
      <c r="AR718" s="6"/>
      <c r="AS718" s="6"/>
      <c r="AT718" s="3"/>
      <c r="AU718" s="3"/>
    </row>
    <row r="719">
      <c r="A719" s="3"/>
      <c r="B719" s="3"/>
      <c r="C719" s="3"/>
      <c r="D719" s="3"/>
      <c r="E719" s="3"/>
      <c r="F719" s="6"/>
      <c r="G719" s="3"/>
      <c r="H719" s="3"/>
      <c r="I719" s="3"/>
      <c r="J719" s="6"/>
      <c r="K719" s="3"/>
      <c r="L719" s="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6"/>
      <c r="AA719" s="3"/>
      <c r="AB719" s="6"/>
      <c r="AC719" s="3"/>
      <c r="AD719" s="3"/>
      <c r="AE719" s="3"/>
      <c r="AF719" s="3"/>
      <c r="AG719" s="6"/>
      <c r="AH719" s="3"/>
      <c r="AI719" s="3"/>
      <c r="AJ719" s="3"/>
      <c r="AK719" s="3"/>
      <c r="AL719" s="3"/>
      <c r="AM719" s="7"/>
      <c r="AN719" s="3"/>
      <c r="AO719" s="3"/>
      <c r="AP719" s="3"/>
      <c r="AQ719" s="3"/>
      <c r="AR719" s="6"/>
      <c r="AS719" s="6"/>
      <c r="AT719" s="3"/>
      <c r="AU719" s="3"/>
    </row>
    <row r="720">
      <c r="A720" s="3"/>
      <c r="B720" s="3"/>
      <c r="C720" s="3"/>
      <c r="D720" s="3"/>
      <c r="E720" s="3"/>
      <c r="F720" s="6"/>
      <c r="G720" s="3"/>
      <c r="H720" s="3"/>
      <c r="I720" s="3"/>
      <c r="J720" s="6"/>
      <c r="K720" s="3"/>
      <c r="L720" s="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6"/>
      <c r="AA720" s="3"/>
      <c r="AB720" s="6"/>
      <c r="AC720" s="3"/>
      <c r="AD720" s="3"/>
      <c r="AE720" s="3"/>
      <c r="AF720" s="3"/>
      <c r="AG720" s="6"/>
      <c r="AH720" s="3"/>
      <c r="AI720" s="3"/>
      <c r="AJ720" s="3"/>
      <c r="AK720" s="3"/>
      <c r="AL720" s="3"/>
      <c r="AM720" s="7"/>
      <c r="AN720" s="3"/>
      <c r="AO720" s="3"/>
      <c r="AP720" s="3"/>
      <c r="AQ720" s="3"/>
      <c r="AR720" s="6"/>
      <c r="AS720" s="6"/>
      <c r="AT720" s="3"/>
      <c r="AU720" s="3"/>
    </row>
    <row r="721">
      <c r="A721" s="3"/>
      <c r="B721" s="3"/>
      <c r="C721" s="3"/>
      <c r="D721" s="3"/>
      <c r="E721" s="3"/>
      <c r="F721" s="6"/>
      <c r="G721" s="3"/>
      <c r="H721" s="3"/>
      <c r="I721" s="3"/>
      <c r="J721" s="6"/>
      <c r="K721" s="3"/>
      <c r="L721" s="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6"/>
      <c r="AA721" s="3"/>
      <c r="AB721" s="6"/>
      <c r="AC721" s="3"/>
      <c r="AD721" s="3"/>
      <c r="AE721" s="3"/>
      <c r="AF721" s="3"/>
      <c r="AG721" s="6"/>
      <c r="AH721" s="3"/>
      <c r="AI721" s="3"/>
      <c r="AJ721" s="3"/>
      <c r="AK721" s="3"/>
      <c r="AL721" s="3"/>
      <c r="AM721" s="7"/>
      <c r="AN721" s="3"/>
      <c r="AO721" s="3"/>
      <c r="AP721" s="3"/>
      <c r="AQ721" s="3"/>
      <c r="AR721" s="6"/>
      <c r="AS721" s="6"/>
      <c r="AT721" s="3"/>
      <c r="AU721" s="3"/>
    </row>
    <row r="722">
      <c r="A722" s="3"/>
      <c r="B722" s="3"/>
      <c r="C722" s="3"/>
      <c r="D722" s="3"/>
      <c r="E722" s="3"/>
      <c r="F722" s="6"/>
      <c r="G722" s="3"/>
      <c r="H722" s="3"/>
      <c r="I722" s="3"/>
      <c r="J722" s="6"/>
      <c r="K722" s="3"/>
      <c r="L722" s="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6"/>
      <c r="AA722" s="3"/>
      <c r="AB722" s="6"/>
      <c r="AC722" s="3"/>
      <c r="AD722" s="3"/>
      <c r="AE722" s="3"/>
      <c r="AF722" s="3"/>
      <c r="AG722" s="6"/>
      <c r="AH722" s="3"/>
      <c r="AI722" s="3"/>
      <c r="AJ722" s="3"/>
      <c r="AK722" s="3"/>
      <c r="AL722" s="3"/>
      <c r="AM722" s="7"/>
      <c r="AN722" s="3"/>
      <c r="AO722" s="3"/>
      <c r="AP722" s="3"/>
      <c r="AQ722" s="3"/>
      <c r="AR722" s="6"/>
      <c r="AS722" s="6"/>
      <c r="AT722" s="3"/>
      <c r="AU722" s="3"/>
    </row>
    <row r="723">
      <c r="A723" s="3"/>
      <c r="B723" s="3"/>
      <c r="C723" s="3"/>
      <c r="D723" s="3"/>
      <c r="E723" s="3"/>
      <c r="F723" s="6"/>
      <c r="G723" s="3"/>
      <c r="H723" s="3"/>
      <c r="I723" s="3"/>
      <c r="J723" s="6"/>
      <c r="K723" s="3"/>
      <c r="L723" s="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6"/>
      <c r="AA723" s="3"/>
      <c r="AB723" s="6"/>
      <c r="AC723" s="3"/>
      <c r="AD723" s="3"/>
      <c r="AE723" s="3"/>
      <c r="AF723" s="3"/>
      <c r="AG723" s="6"/>
      <c r="AH723" s="3"/>
      <c r="AI723" s="3"/>
      <c r="AJ723" s="3"/>
      <c r="AK723" s="3"/>
      <c r="AL723" s="3"/>
      <c r="AM723" s="7"/>
      <c r="AN723" s="3"/>
      <c r="AO723" s="3"/>
      <c r="AP723" s="3"/>
      <c r="AQ723" s="3"/>
      <c r="AR723" s="6"/>
      <c r="AS723" s="6"/>
      <c r="AT723" s="3"/>
      <c r="AU723" s="3"/>
    </row>
    <row r="724">
      <c r="A724" s="3"/>
      <c r="B724" s="3"/>
      <c r="C724" s="3"/>
      <c r="D724" s="3"/>
      <c r="E724" s="3"/>
      <c r="F724" s="6"/>
      <c r="G724" s="3"/>
      <c r="H724" s="3"/>
      <c r="I724" s="3"/>
      <c r="J724" s="6"/>
      <c r="K724" s="3"/>
      <c r="L724" s="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6"/>
      <c r="AA724" s="3"/>
      <c r="AB724" s="6"/>
      <c r="AC724" s="3"/>
      <c r="AD724" s="3"/>
      <c r="AE724" s="3"/>
      <c r="AF724" s="3"/>
      <c r="AG724" s="6"/>
      <c r="AH724" s="3"/>
      <c r="AI724" s="3"/>
      <c r="AJ724" s="3"/>
      <c r="AK724" s="3"/>
      <c r="AL724" s="3"/>
      <c r="AM724" s="7"/>
      <c r="AN724" s="3"/>
      <c r="AO724" s="3"/>
      <c r="AP724" s="3"/>
      <c r="AQ724" s="3"/>
      <c r="AR724" s="6"/>
      <c r="AS724" s="6"/>
      <c r="AT724" s="3"/>
      <c r="AU724" s="3"/>
    </row>
    <row r="725">
      <c r="A725" s="3"/>
      <c r="B725" s="3"/>
      <c r="C725" s="3"/>
      <c r="D725" s="3"/>
      <c r="E725" s="3"/>
      <c r="F725" s="6"/>
      <c r="G725" s="3"/>
      <c r="H725" s="3"/>
      <c r="I725" s="3"/>
      <c r="J725" s="6"/>
      <c r="K725" s="3"/>
      <c r="L725" s="6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6"/>
      <c r="AA725" s="3"/>
      <c r="AB725" s="6"/>
      <c r="AC725" s="3"/>
      <c r="AD725" s="3"/>
      <c r="AE725" s="3"/>
      <c r="AF725" s="3"/>
      <c r="AG725" s="6"/>
      <c r="AH725" s="3"/>
      <c r="AI725" s="3"/>
      <c r="AJ725" s="3"/>
      <c r="AK725" s="3"/>
      <c r="AL725" s="3"/>
      <c r="AM725" s="7"/>
      <c r="AN725" s="3"/>
      <c r="AO725" s="3"/>
      <c r="AP725" s="3"/>
      <c r="AQ725" s="3"/>
      <c r="AR725" s="6"/>
      <c r="AS725" s="6"/>
      <c r="AT725" s="3"/>
      <c r="AU725" s="3"/>
    </row>
    <row r="726">
      <c r="A726" s="3"/>
      <c r="B726" s="3"/>
      <c r="C726" s="3"/>
      <c r="D726" s="3"/>
      <c r="E726" s="3"/>
      <c r="F726" s="6"/>
      <c r="G726" s="3"/>
      <c r="H726" s="3"/>
      <c r="I726" s="3"/>
      <c r="J726" s="6"/>
      <c r="K726" s="3"/>
      <c r="L726" s="6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6"/>
      <c r="AA726" s="3"/>
      <c r="AB726" s="6"/>
      <c r="AC726" s="3"/>
      <c r="AD726" s="3"/>
      <c r="AE726" s="3"/>
      <c r="AF726" s="3"/>
      <c r="AG726" s="6"/>
      <c r="AH726" s="3"/>
      <c r="AI726" s="3"/>
      <c r="AJ726" s="3"/>
      <c r="AK726" s="3"/>
      <c r="AL726" s="3"/>
      <c r="AM726" s="7"/>
      <c r="AN726" s="3"/>
      <c r="AO726" s="3"/>
      <c r="AP726" s="3"/>
      <c r="AQ726" s="3"/>
      <c r="AR726" s="6"/>
      <c r="AS726" s="6"/>
      <c r="AT726" s="3"/>
      <c r="AU726" s="3"/>
    </row>
    <row r="727">
      <c r="A727" s="3"/>
      <c r="B727" s="3"/>
      <c r="C727" s="3"/>
      <c r="D727" s="3"/>
      <c r="E727" s="3"/>
      <c r="F727" s="6"/>
      <c r="G727" s="3"/>
      <c r="H727" s="3"/>
      <c r="I727" s="3"/>
      <c r="J727" s="6"/>
      <c r="K727" s="3"/>
      <c r="L727" s="6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6"/>
      <c r="AA727" s="3"/>
      <c r="AB727" s="6"/>
      <c r="AC727" s="3"/>
      <c r="AD727" s="3"/>
      <c r="AE727" s="3"/>
      <c r="AF727" s="3"/>
      <c r="AG727" s="6"/>
      <c r="AH727" s="3"/>
      <c r="AI727" s="3"/>
      <c r="AJ727" s="3"/>
      <c r="AK727" s="3"/>
      <c r="AL727" s="3"/>
      <c r="AM727" s="7"/>
      <c r="AN727" s="3"/>
      <c r="AO727" s="3"/>
      <c r="AP727" s="3"/>
      <c r="AQ727" s="3"/>
      <c r="AR727" s="6"/>
      <c r="AS727" s="6"/>
      <c r="AT727" s="3"/>
      <c r="AU727" s="3"/>
    </row>
    <row r="728">
      <c r="A728" s="3"/>
      <c r="B728" s="3"/>
      <c r="C728" s="3"/>
      <c r="D728" s="3"/>
      <c r="E728" s="3"/>
      <c r="F728" s="6"/>
      <c r="G728" s="3"/>
      <c r="H728" s="3"/>
      <c r="I728" s="3"/>
      <c r="J728" s="6"/>
      <c r="K728" s="3"/>
      <c r="L728" s="6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6"/>
      <c r="AA728" s="3"/>
      <c r="AB728" s="6"/>
      <c r="AC728" s="3"/>
      <c r="AD728" s="3"/>
      <c r="AE728" s="3"/>
      <c r="AF728" s="3"/>
      <c r="AG728" s="6"/>
      <c r="AH728" s="3"/>
      <c r="AI728" s="3"/>
      <c r="AJ728" s="3"/>
      <c r="AK728" s="3"/>
      <c r="AL728" s="3"/>
      <c r="AM728" s="7"/>
      <c r="AN728" s="3"/>
      <c r="AO728" s="3"/>
      <c r="AP728" s="3"/>
      <c r="AQ728" s="3"/>
      <c r="AR728" s="6"/>
      <c r="AS728" s="6"/>
      <c r="AT728" s="3"/>
      <c r="AU728" s="3"/>
    </row>
    <row r="729">
      <c r="A729" s="3"/>
      <c r="B729" s="3"/>
      <c r="C729" s="3"/>
      <c r="D729" s="3"/>
      <c r="E729" s="3"/>
      <c r="F729" s="6"/>
      <c r="G729" s="3"/>
      <c r="H729" s="3"/>
      <c r="I729" s="3"/>
      <c r="J729" s="6"/>
      <c r="K729" s="3"/>
      <c r="L729" s="6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6"/>
      <c r="AA729" s="3"/>
      <c r="AB729" s="6"/>
      <c r="AC729" s="3"/>
      <c r="AD729" s="3"/>
      <c r="AE729" s="3"/>
      <c r="AF729" s="3"/>
      <c r="AG729" s="6"/>
      <c r="AH729" s="3"/>
      <c r="AI729" s="3"/>
      <c r="AJ729" s="3"/>
      <c r="AK729" s="3"/>
      <c r="AL729" s="3"/>
      <c r="AM729" s="7"/>
      <c r="AN729" s="3"/>
      <c r="AO729" s="3"/>
      <c r="AP729" s="3"/>
      <c r="AQ729" s="3"/>
      <c r="AR729" s="6"/>
      <c r="AS729" s="6"/>
      <c r="AT729" s="3"/>
      <c r="AU729" s="3"/>
    </row>
    <row r="730">
      <c r="A730" s="3"/>
      <c r="B730" s="3"/>
      <c r="C730" s="3"/>
      <c r="D730" s="3"/>
      <c r="E730" s="3"/>
      <c r="F730" s="6"/>
      <c r="G730" s="3"/>
      <c r="H730" s="3"/>
      <c r="I730" s="3"/>
      <c r="J730" s="6"/>
      <c r="K730" s="3"/>
      <c r="L730" s="6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6"/>
      <c r="AA730" s="3"/>
      <c r="AB730" s="6"/>
      <c r="AC730" s="3"/>
      <c r="AD730" s="3"/>
      <c r="AE730" s="3"/>
      <c r="AF730" s="3"/>
      <c r="AG730" s="6"/>
      <c r="AH730" s="3"/>
      <c r="AI730" s="3"/>
      <c r="AJ730" s="3"/>
      <c r="AK730" s="3"/>
      <c r="AL730" s="3"/>
      <c r="AM730" s="7"/>
      <c r="AN730" s="3"/>
      <c r="AO730" s="3"/>
      <c r="AP730" s="3"/>
      <c r="AQ730" s="3"/>
      <c r="AR730" s="6"/>
      <c r="AS730" s="6"/>
      <c r="AT730" s="3"/>
      <c r="AU730" s="3"/>
    </row>
    <row r="731">
      <c r="A731" s="3"/>
      <c r="B731" s="3"/>
      <c r="C731" s="3"/>
      <c r="D731" s="3"/>
      <c r="E731" s="3"/>
      <c r="F731" s="6"/>
      <c r="G731" s="3"/>
      <c r="H731" s="3"/>
      <c r="I731" s="3"/>
      <c r="J731" s="6"/>
      <c r="K731" s="3"/>
      <c r="L731" s="6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6"/>
      <c r="AA731" s="3"/>
      <c r="AB731" s="6"/>
      <c r="AC731" s="3"/>
      <c r="AD731" s="3"/>
      <c r="AE731" s="3"/>
      <c r="AF731" s="3"/>
      <c r="AG731" s="6"/>
      <c r="AH731" s="3"/>
      <c r="AI731" s="3"/>
      <c r="AJ731" s="3"/>
      <c r="AK731" s="3"/>
      <c r="AL731" s="3"/>
      <c r="AM731" s="7"/>
      <c r="AN731" s="3"/>
      <c r="AO731" s="3"/>
      <c r="AP731" s="3"/>
      <c r="AQ731" s="3"/>
      <c r="AR731" s="6"/>
      <c r="AS731" s="6"/>
      <c r="AT731" s="3"/>
      <c r="AU731" s="3"/>
    </row>
    <row r="732">
      <c r="A732" s="3"/>
      <c r="B732" s="3"/>
      <c r="C732" s="3"/>
      <c r="D732" s="3"/>
      <c r="E732" s="3"/>
      <c r="F732" s="6"/>
      <c r="G732" s="3"/>
      <c r="H732" s="3"/>
      <c r="I732" s="3"/>
      <c r="J732" s="6"/>
      <c r="K732" s="3"/>
      <c r="L732" s="6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6"/>
      <c r="AA732" s="3"/>
      <c r="AB732" s="6"/>
      <c r="AC732" s="3"/>
      <c r="AD732" s="3"/>
      <c r="AE732" s="3"/>
      <c r="AF732" s="3"/>
      <c r="AG732" s="6"/>
      <c r="AH732" s="3"/>
      <c r="AI732" s="3"/>
      <c r="AJ732" s="3"/>
      <c r="AK732" s="3"/>
      <c r="AL732" s="3"/>
      <c r="AM732" s="7"/>
      <c r="AN732" s="3"/>
      <c r="AO732" s="3"/>
      <c r="AP732" s="3"/>
      <c r="AQ732" s="3"/>
      <c r="AR732" s="6"/>
      <c r="AS732" s="6"/>
      <c r="AT732" s="3"/>
      <c r="AU732" s="3"/>
    </row>
    <row r="733">
      <c r="A733" s="3"/>
      <c r="B733" s="3"/>
      <c r="C733" s="3"/>
      <c r="D733" s="3"/>
      <c r="E733" s="3"/>
      <c r="F733" s="6"/>
      <c r="G733" s="3"/>
      <c r="H733" s="3"/>
      <c r="I733" s="3"/>
      <c r="J733" s="6"/>
      <c r="K733" s="3"/>
      <c r="L733" s="6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6"/>
      <c r="AA733" s="3"/>
      <c r="AB733" s="6"/>
      <c r="AC733" s="3"/>
      <c r="AD733" s="3"/>
      <c r="AE733" s="3"/>
      <c r="AF733" s="3"/>
      <c r="AG733" s="6"/>
      <c r="AH733" s="3"/>
      <c r="AI733" s="3"/>
      <c r="AJ733" s="3"/>
      <c r="AK733" s="3"/>
      <c r="AL733" s="3"/>
      <c r="AM733" s="7"/>
      <c r="AN733" s="3"/>
      <c r="AO733" s="3"/>
      <c r="AP733" s="3"/>
      <c r="AQ733" s="3"/>
      <c r="AR733" s="6"/>
      <c r="AS733" s="6"/>
      <c r="AT733" s="3"/>
      <c r="AU733" s="3"/>
    </row>
    <row r="734">
      <c r="A734" s="3"/>
      <c r="B734" s="3"/>
      <c r="C734" s="3"/>
      <c r="D734" s="3"/>
      <c r="E734" s="3"/>
      <c r="F734" s="6"/>
      <c r="G734" s="3"/>
      <c r="H734" s="3"/>
      <c r="I734" s="3"/>
      <c r="J734" s="6"/>
      <c r="K734" s="3"/>
      <c r="L734" s="6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6"/>
      <c r="AA734" s="3"/>
      <c r="AB734" s="6"/>
      <c r="AC734" s="3"/>
      <c r="AD734" s="3"/>
      <c r="AE734" s="3"/>
      <c r="AF734" s="3"/>
      <c r="AG734" s="6"/>
      <c r="AH734" s="3"/>
      <c r="AI734" s="3"/>
      <c r="AJ734" s="3"/>
      <c r="AK734" s="3"/>
      <c r="AL734" s="3"/>
      <c r="AM734" s="7"/>
      <c r="AN734" s="3"/>
      <c r="AO734" s="3"/>
      <c r="AP734" s="3"/>
      <c r="AQ734" s="3"/>
      <c r="AR734" s="6"/>
      <c r="AS734" s="6"/>
      <c r="AT734" s="3"/>
      <c r="AU734" s="3"/>
    </row>
    <row r="735">
      <c r="A735" s="3"/>
      <c r="B735" s="3"/>
      <c r="C735" s="3"/>
      <c r="D735" s="3"/>
      <c r="E735" s="3"/>
      <c r="F735" s="6"/>
      <c r="G735" s="3"/>
      <c r="H735" s="3"/>
      <c r="I735" s="3"/>
      <c r="J735" s="6"/>
      <c r="K735" s="3"/>
      <c r="L735" s="6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6"/>
      <c r="AA735" s="3"/>
      <c r="AB735" s="6"/>
      <c r="AC735" s="3"/>
      <c r="AD735" s="3"/>
      <c r="AE735" s="3"/>
      <c r="AF735" s="3"/>
      <c r="AG735" s="6"/>
      <c r="AH735" s="3"/>
      <c r="AI735" s="3"/>
      <c r="AJ735" s="3"/>
      <c r="AK735" s="3"/>
      <c r="AL735" s="3"/>
      <c r="AM735" s="7"/>
      <c r="AN735" s="3"/>
      <c r="AO735" s="3"/>
      <c r="AP735" s="3"/>
      <c r="AQ735" s="3"/>
      <c r="AR735" s="6"/>
      <c r="AS735" s="6"/>
      <c r="AT735" s="3"/>
      <c r="AU735" s="3"/>
    </row>
    <row r="736">
      <c r="A736" s="3"/>
      <c r="B736" s="3"/>
      <c r="C736" s="3"/>
      <c r="D736" s="3"/>
      <c r="E736" s="3"/>
      <c r="F736" s="6"/>
      <c r="G736" s="3"/>
      <c r="H736" s="3"/>
      <c r="I736" s="3"/>
      <c r="J736" s="6"/>
      <c r="K736" s="3"/>
      <c r="L736" s="6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6"/>
      <c r="AA736" s="3"/>
      <c r="AB736" s="6"/>
      <c r="AC736" s="3"/>
      <c r="AD736" s="3"/>
      <c r="AE736" s="3"/>
      <c r="AF736" s="3"/>
      <c r="AG736" s="6"/>
      <c r="AH736" s="3"/>
      <c r="AI736" s="3"/>
      <c r="AJ736" s="3"/>
      <c r="AK736" s="3"/>
      <c r="AL736" s="3"/>
      <c r="AM736" s="7"/>
      <c r="AN736" s="3"/>
      <c r="AO736" s="3"/>
      <c r="AP736" s="3"/>
      <c r="AQ736" s="3"/>
      <c r="AR736" s="6"/>
      <c r="AS736" s="6"/>
      <c r="AT736" s="3"/>
      <c r="AU736" s="3"/>
    </row>
    <row r="737">
      <c r="A737" s="3"/>
      <c r="B737" s="3"/>
      <c r="C737" s="3"/>
      <c r="D737" s="3"/>
      <c r="E737" s="3"/>
      <c r="F737" s="6"/>
      <c r="G737" s="3"/>
      <c r="H737" s="3"/>
      <c r="I737" s="3"/>
      <c r="J737" s="6"/>
      <c r="K737" s="3"/>
      <c r="L737" s="6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6"/>
      <c r="AA737" s="3"/>
      <c r="AB737" s="6"/>
      <c r="AC737" s="3"/>
      <c r="AD737" s="3"/>
      <c r="AE737" s="3"/>
      <c r="AF737" s="3"/>
      <c r="AG737" s="6"/>
      <c r="AH737" s="3"/>
      <c r="AI737" s="3"/>
      <c r="AJ737" s="3"/>
      <c r="AK737" s="3"/>
      <c r="AL737" s="3"/>
      <c r="AM737" s="7"/>
      <c r="AN737" s="3"/>
      <c r="AO737" s="3"/>
      <c r="AP737" s="3"/>
      <c r="AQ737" s="3"/>
      <c r="AR737" s="6"/>
      <c r="AS737" s="6"/>
      <c r="AT737" s="3"/>
      <c r="AU737" s="3"/>
    </row>
    <row r="738">
      <c r="A738" s="3"/>
      <c r="B738" s="3"/>
      <c r="C738" s="3"/>
      <c r="D738" s="3"/>
      <c r="E738" s="3"/>
      <c r="F738" s="6"/>
      <c r="G738" s="3"/>
      <c r="H738" s="3"/>
      <c r="I738" s="3"/>
      <c r="J738" s="6"/>
      <c r="K738" s="3"/>
      <c r="L738" s="6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6"/>
      <c r="AA738" s="3"/>
      <c r="AB738" s="6"/>
      <c r="AC738" s="3"/>
      <c r="AD738" s="3"/>
      <c r="AE738" s="3"/>
      <c r="AF738" s="3"/>
      <c r="AG738" s="6"/>
      <c r="AH738" s="3"/>
      <c r="AI738" s="3"/>
      <c r="AJ738" s="3"/>
      <c r="AK738" s="3"/>
      <c r="AL738" s="3"/>
      <c r="AM738" s="7"/>
      <c r="AN738" s="3"/>
      <c r="AO738" s="3"/>
      <c r="AP738" s="3"/>
      <c r="AQ738" s="3"/>
      <c r="AR738" s="6"/>
      <c r="AS738" s="6"/>
      <c r="AT738" s="3"/>
      <c r="AU738" s="3"/>
    </row>
    <row r="739">
      <c r="A739" s="3"/>
      <c r="B739" s="3"/>
      <c r="C739" s="3"/>
      <c r="D739" s="3"/>
      <c r="E739" s="3"/>
      <c r="F739" s="6"/>
      <c r="G739" s="3"/>
      <c r="H739" s="3"/>
      <c r="I739" s="3"/>
      <c r="J739" s="6"/>
      <c r="K739" s="3"/>
      <c r="L739" s="6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6"/>
      <c r="AA739" s="3"/>
      <c r="AB739" s="6"/>
      <c r="AC739" s="3"/>
      <c r="AD739" s="3"/>
      <c r="AE739" s="3"/>
      <c r="AF739" s="3"/>
      <c r="AG739" s="6"/>
      <c r="AH739" s="3"/>
      <c r="AI739" s="3"/>
      <c r="AJ739" s="3"/>
      <c r="AK739" s="3"/>
      <c r="AL739" s="3"/>
      <c r="AM739" s="7"/>
      <c r="AN739" s="3"/>
      <c r="AO739" s="3"/>
      <c r="AP739" s="3"/>
      <c r="AQ739" s="3"/>
      <c r="AR739" s="6"/>
      <c r="AS739" s="6"/>
      <c r="AT739" s="3"/>
      <c r="AU739" s="3"/>
    </row>
    <row r="740">
      <c r="A740" s="3"/>
      <c r="B740" s="3"/>
      <c r="C740" s="3"/>
      <c r="D740" s="3"/>
      <c r="E740" s="3"/>
      <c r="F740" s="6"/>
      <c r="G740" s="3"/>
      <c r="H740" s="3"/>
      <c r="I740" s="3"/>
      <c r="J740" s="6"/>
      <c r="K740" s="3"/>
      <c r="L740" s="6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6"/>
      <c r="AA740" s="3"/>
      <c r="AB740" s="6"/>
      <c r="AC740" s="3"/>
      <c r="AD740" s="3"/>
      <c r="AE740" s="3"/>
      <c r="AF740" s="3"/>
      <c r="AG740" s="6"/>
      <c r="AH740" s="3"/>
      <c r="AI740" s="3"/>
      <c r="AJ740" s="3"/>
      <c r="AK740" s="3"/>
      <c r="AL740" s="3"/>
      <c r="AM740" s="7"/>
      <c r="AN740" s="3"/>
      <c r="AO740" s="3"/>
      <c r="AP740" s="3"/>
      <c r="AQ740" s="3"/>
      <c r="AR740" s="6"/>
      <c r="AS740" s="6"/>
      <c r="AT740" s="3"/>
      <c r="AU740" s="3"/>
    </row>
    <row r="741">
      <c r="A741" s="3"/>
      <c r="B741" s="3"/>
      <c r="C741" s="3"/>
      <c r="D741" s="3"/>
      <c r="E741" s="3"/>
      <c r="F741" s="6"/>
      <c r="G741" s="3"/>
      <c r="H741" s="3"/>
      <c r="I741" s="3"/>
      <c r="J741" s="6"/>
      <c r="K741" s="3"/>
      <c r="L741" s="6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6"/>
      <c r="AA741" s="3"/>
      <c r="AB741" s="6"/>
      <c r="AC741" s="3"/>
      <c r="AD741" s="3"/>
      <c r="AE741" s="3"/>
      <c r="AF741" s="3"/>
      <c r="AG741" s="6"/>
      <c r="AH741" s="3"/>
      <c r="AI741" s="3"/>
      <c r="AJ741" s="3"/>
      <c r="AK741" s="3"/>
      <c r="AL741" s="3"/>
      <c r="AM741" s="7"/>
      <c r="AN741" s="3"/>
      <c r="AO741" s="3"/>
      <c r="AP741" s="3"/>
      <c r="AQ741" s="3"/>
      <c r="AR741" s="6"/>
      <c r="AS741" s="6"/>
      <c r="AT741" s="3"/>
      <c r="AU741" s="3"/>
    </row>
    <row r="742">
      <c r="A742" s="3"/>
      <c r="B742" s="3"/>
      <c r="C742" s="3"/>
      <c r="D742" s="3"/>
      <c r="E742" s="3"/>
      <c r="F742" s="6"/>
      <c r="G742" s="3"/>
      <c r="H742" s="3"/>
      <c r="I742" s="3"/>
      <c r="J742" s="6"/>
      <c r="K742" s="3"/>
      <c r="L742" s="6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6"/>
      <c r="AA742" s="3"/>
      <c r="AB742" s="6"/>
      <c r="AC742" s="3"/>
      <c r="AD742" s="3"/>
      <c r="AE742" s="3"/>
      <c r="AF742" s="3"/>
      <c r="AG742" s="6"/>
      <c r="AH742" s="3"/>
      <c r="AI742" s="3"/>
      <c r="AJ742" s="3"/>
      <c r="AK742" s="3"/>
      <c r="AL742" s="3"/>
      <c r="AM742" s="7"/>
      <c r="AN742" s="3"/>
      <c r="AO742" s="3"/>
      <c r="AP742" s="3"/>
      <c r="AQ742" s="3"/>
      <c r="AR742" s="6"/>
      <c r="AS742" s="6"/>
      <c r="AT742" s="3"/>
      <c r="AU742" s="3"/>
    </row>
    <row r="743">
      <c r="A743" s="3"/>
      <c r="B743" s="3"/>
      <c r="C743" s="3"/>
      <c r="D743" s="3"/>
      <c r="E743" s="3"/>
      <c r="F743" s="6"/>
      <c r="G743" s="3"/>
      <c r="H743" s="3"/>
      <c r="I743" s="3"/>
      <c r="J743" s="6"/>
      <c r="K743" s="3"/>
      <c r="L743" s="6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6"/>
      <c r="AA743" s="3"/>
      <c r="AB743" s="6"/>
      <c r="AC743" s="3"/>
      <c r="AD743" s="3"/>
      <c r="AE743" s="3"/>
      <c r="AF743" s="3"/>
      <c r="AG743" s="6"/>
      <c r="AH743" s="3"/>
      <c r="AI743" s="3"/>
      <c r="AJ743" s="3"/>
      <c r="AK743" s="3"/>
      <c r="AL743" s="3"/>
      <c r="AM743" s="7"/>
      <c r="AN743" s="3"/>
      <c r="AO743" s="3"/>
      <c r="AP743" s="3"/>
      <c r="AQ743" s="3"/>
      <c r="AR743" s="6"/>
      <c r="AS743" s="6"/>
      <c r="AT743" s="3"/>
      <c r="AU743" s="3"/>
    </row>
    <row r="744">
      <c r="A744" s="3"/>
      <c r="B744" s="3"/>
      <c r="C744" s="3"/>
      <c r="D744" s="3"/>
      <c r="E744" s="3"/>
      <c r="F744" s="6"/>
      <c r="G744" s="3"/>
      <c r="H744" s="3"/>
      <c r="I744" s="3"/>
      <c r="J744" s="6"/>
      <c r="K744" s="3"/>
      <c r="L744" s="6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6"/>
      <c r="AA744" s="3"/>
      <c r="AB744" s="6"/>
      <c r="AC744" s="3"/>
      <c r="AD744" s="3"/>
      <c r="AE744" s="3"/>
      <c r="AF744" s="3"/>
      <c r="AG744" s="6"/>
      <c r="AH744" s="3"/>
      <c r="AI744" s="3"/>
      <c r="AJ744" s="3"/>
      <c r="AK744" s="3"/>
      <c r="AL744" s="3"/>
      <c r="AM744" s="7"/>
      <c r="AN744" s="3"/>
      <c r="AO744" s="3"/>
      <c r="AP744" s="3"/>
      <c r="AQ744" s="3"/>
      <c r="AR744" s="6"/>
      <c r="AS744" s="6"/>
      <c r="AT744" s="3"/>
      <c r="AU744" s="3"/>
    </row>
    <row r="745">
      <c r="A745" s="3"/>
      <c r="B745" s="3"/>
      <c r="C745" s="3"/>
      <c r="D745" s="3"/>
      <c r="E745" s="3"/>
      <c r="F745" s="6"/>
      <c r="G745" s="3"/>
      <c r="H745" s="3"/>
      <c r="I745" s="3"/>
      <c r="J745" s="6"/>
      <c r="K745" s="3"/>
      <c r="L745" s="6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6"/>
      <c r="AA745" s="3"/>
      <c r="AB745" s="6"/>
      <c r="AC745" s="3"/>
      <c r="AD745" s="3"/>
      <c r="AE745" s="3"/>
      <c r="AF745" s="3"/>
      <c r="AG745" s="6"/>
      <c r="AH745" s="3"/>
      <c r="AI745" s="3"/>
      <c r="AJ745" s="3"/>
      <c r="AK745" s="3"/>
      <c r="AL745" s="3"/>
      <c r="AM745" s="7"/>
      <c r="AN745" s="3"/>
      <c r="AO745" s="3"/>
      <c r="AP745" s="3"/>
      <c r="AQ745" s="3"/>
      <c r="AR745" s="6"/>
      <c r="AS745" s="6"/>
      <c r="AT745" s="3"/>
      <c r="AU745" s="3"/>
    </row>
    <row r="746">
      <c r="A746" s="3"/>
      <c r="B746" s="3"/>
      <c r="C746" s="3"/>
      <c r="D746" s="3"/>
      <c r="E746" s="3"/>
      <c r="F746" s="6"/>
      <c r="G746" s="3"/>
      <c r="H746" s="3"/>
      <c r="I746" s="3"/>
      <c r="J746" s="6"/>
      <c r="K746" s="3"/>
      <c r="L746" s="6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6"/>
      <c r="AA746" s="3"/>
      <c r="AB746" s="6"/>
      <c r="AC746" s="3"/>
      <c r="AD746" s="3"/>
      <c r="AE746" s="3"/>
      <c r="AF746" s="3"/>
      <c r="AG746" s="6"/>
      <c r="AH746" s="3"/>
      <c r="AI746" s="3"/>
      <c r="AJ746" s="3"/>
      <c r="AK746" s="3"/>
      <c r="AL746" s="3"/>
      <c r="AM746" s="7"/>
      <c r="AN746" s="3"/>
      <c r="AO746" s="3"/>
      <c r="AP746" s="3"/>
      <c r="AQ746" s="3"/>
      <c r="AR746" s="6"/>
      <c r="AS746" s="6"/>
      <c r="AT746" s="3"/>
      <c r="AU746" s="3"/>
    </row>
    <row r="747">
      <c r="A747" s="3"/>
      <c r="B747" s="3"/>
      <c r="C747" s="3"/>
      <c r="D747" s="3"/>
      <c r="E747" s="3"/>
      <c r="F747" s="6"/>
      <c r="G747" s="3"/>
      <c r="H747" s="3"/>
      <c r="I747" s="3"/>
      <c r="J747" s="6"/>
      <c r="K747" s="3"/>
      <c r="L747" s="6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6"/>
      <c r="AA747" s="3"/>
      <c r="AB747" s="6"/>
      <c r="AC747" s="3"/>
      <c r="AD747" s="3"/>
      <c r="AE747" s="3"/>
      <c r="AF747" s="3"/>
      <c r="AG747" s="6"/>
      <c r="AH747" s="3"/>
      <c r="AI747" s="3"/>
      <c r="AJ747" s="3"/>
      <c r="AK747" s="3"/>
      <c r="AL747" s="3"/>
      <c r="AM747" s="7"/>
      <c r="AN747" s="3"/>
      <c r="AO747" s="3"/>
      <c r="AP747" s="3"/>
      <c r="AQ747" s="3"/>
      <c r="AR747" s="6"/>
      <c r="AS747" s="6"/>
      <c r="AT747" s="3"/>
      <c r="AU747" s="3"/>
    </row>
    <row r="748">
      <c r="A748" s="3"/>
      <c r="B748" s="3"/>
      <c r="C748" s="3"/>
      <c r="D748" s="3"/>
      <c r="E748" s="3"/>
      <c r="F748" s="6"/>
      <c r="G748" s="3"/>
      <c r="H748" s="3"/>
      <c r="I748" s="3"/>
      <c r="J748" s="6"/>
      <c r="K748" s="3"/>
      <c r="L748" s="6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6"/>
      <c r="AA748" s="3"/>
      <c r="AB748" s="6"/>
      <c r="AC748" s="3"/>
      <c r="AD748" s="3"/>
      <c r="AE748" s="3"/>
      <c r="AF748" s="3"/>
      <c r="AG748" s="6"/>
      <c r="AH748" s="3"/>
      <c r="AI748" s="3"/>
      <c r="AJ748" s="3"/>
      <c r="AK748" s="3"/>
      <c r="AL748" s="3"/>
      <c r="AM748" s="7"/>
      <c r="AN748" s="3"/>
      <c r="AO748" s="3"/>
      <c r="AP748" s="3"/>
      <c r="AQ748" s="3"/>
      <c r="AR748" s="6"/>
      <c r="AS748" s="6"/>
      <c r="AT748" s="3"/>
      <c r="AU748" s="3"/>
    </row>
    <row r="749">
      <c r="A749" s="3"/>
      <c r="B749" s="3"/>
      <c r="C749" s="3"/>
      <c r="D749" s="3"/>
      <c r="E749" s="3"/>
      <c r="F749" s="6"/>
      <c r="G749" s="3"/>
      <c r="H749" s="3"/>
      <c r="I749" s="3"/>
      <c r="J749" s="6"/>
      <c r="K749" s="3"/>
      <c r="L749" s="6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6"/>
      <c r="AA749" s="3"/>
      <c r="AB749" s="6"/>
      <c r="AC749" s="3"/>
      <c r="AD749" s="3"/>
      <c r="AE749" s="3"/>
      <c r="AF749" s="3"/>
      <c r="AG749" s="6"/>
      <c r="AH749" s="3"/>
      <c r="AI749" s="3"/>
      <c r="AJ749" s="3"/>
      <c r="AK749" s="3"/>
      <c r="AL749" s="3"/>
      <c r="AM749" s="7"/>
      <c r="AN749" s="3"/>
      <c r="AO749" s="3"/>
      <c r="AP749" s="3"/>
      <c r="AQ749" s="3"/>
      <c r="AR749" s="6"/>
      <c r="AS749" s="6"/>
      <c r="AT749" s="3"/>
      <c r="AU749" s="3"/>
    </row>
    <row r="750">
      <c r="A750" s="3"/>
      <c r="B750" s="3"/>
      <c r="C750" s="3"/>
      <c r="D750" s="3"/>
      <c r="E750" s="3"/>
      <c r="F750" s="6"/>
      <c r="G750" s="3"/>
      <c r="H750" s="3"/>
      <c r="I750" s="3"/>
      <c r="J750" s="6"/>
      <c r="K750" s="3"/>
      <c r="L750" s="6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6"/>
      <c r="AA750" s="3"/>
      <c r="AB750" s="6"/>
      <c r="AC750" s="3"/>
      <c r="AD750" s="3"/>
      <c r="AE750" s="3"/>
      <c r="AF750" s="3"/>
      <c r="AG750" s="6"/>
      <c r="AH750" s="3"/>
      <c r="AI750" s="3"/>
      <c r="AJ750" s="3"/>
      <c r="AK750" s="3"/>
      <c r="AL750" s="3"/>
      <c r="AM750" s="7"/>
      <c r="AN750" s="3"/>
      <c r="AO750" s="3"/>
      <c r="AP750" s="3"/>
      <c r="AQ750" s="3"/>
      <c r="AR750" s="6"/>
      <c r="AS750" s="6"/>
      <c r="AT750" s="3"/>
      <c r="AU750" s="3"/>
    </row>
    <row r="751">
      <c r="A751" s="3"/>
      <c r="B751" s="3"/>
      <c r="C751" s="3"/>
      <c r="D751" s="3"/>
      <c r="E751" s="3"/>
      <c r="F751" s="6"/>
      <c r="G751" s="3"/>
      <c r="H751" s="3"/>
      <c r="I751" s="3"/>
      <c r="J751" s="6"/>
      <c r="K751" s="3"/>
      <c r="L751" s="6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6"/>
      <c r="AA751" s="3"/>
      <c r="AB751" s="6"/>
      <c r="AC751" s="3"/>
      <c r="AD751" s="3"/>
      <c r="AE751" s="3"/>
      <c r="AF751" s="3"/>
      <c r="AG751" s="6"/>
      <c r="AH751" s="3"/>
      <c r="AI751" s="3"/>
      <c r="AJ751" s="3"/>
      <c r="AK751" s="3"/>
      <c r="AL751" s="3"/>
      <c r="AM751" s="7"/>
      <c r="AN751" s="3"/>
      <c r="AO751" s="3"/>
      <c r="AP751" s="3"/>
      <c r="AQ751" s="3"/>
      <c r="AR751" s="6"/>
      <c r="AS751" s="6"/>
      <c r="AT751" s="3"/>
      <c r="AU751" s="3"/>
    </row>
    <row r="752">
      <c r="A752" s="3"/>
      <c r="B752" s="3"/>
      <c r="C752" s="3"/>
      <c r="D752" s="3"/>
      <c r="E752" s="3"/>
      <c r="F752" s="6"/>
      <c r="G752" s="3"/>
      <c r="H752" s="3"/>
      <c r="I752" s="3"/>
      <c r="J752" s="6"/>
      <c r="K752" s="3"/>
      <c r="L752" s="6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6"/>
      <c r="AA752" s="3"/>
      <c r="AB752" s="6"/>
      <c r="AC752" s="3"/>
      <c r="AD752" s="3"/>
      <c r="AE752" s="3"/>
      <c r="AF752" s="3"/>
      <c r="AG752" s="6"/>
      <c r="AH752" s="3"/>
      <c r="AI752" s="3"/>
      <c r="AJ752" s="3"/>
      <c r="AK752" s="3"/>
      <c r="AL752" s="3"/>
      <c r="AM752" s="7"/>
      <c r="AN752" s="3"/>
      <c r="AO752" s="3"/>
      <c r="AP752" s="3"/>
      <c r="AQ752" s="3"/>
      <c r="AR752" s="6"/>
      <c r="AS752" s="6"/>
      <c r="AT752" s="3"/>
      <c r="AU752" s="3"/>
    </row>
    <row r="753">
      <c r="A753" s="3"/>
      <c r="B753" s="3"/>
      <c r="C753" s="3"/>
      <c r="D753" s="3"/>
      <c r="E753" s="3"/>
      <c r="F753" s="6"/>
      <c r="G753" s="3"/>
      <c r="H753" s="3"/>
      <c r="I753" s="3"/>
      <c r="J753" s="6"/>
      <c r="K753" s="3"/>
      <c r="L753" s="6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6"/>
      <c r="AA753" s="3"/>
      <c r="AB753" s="6"/>
      <c r="AC753" s="3"/>
      <c r="AD753" s="3"/>
      <c r="AE753" s="3"/>
      <c r="AF753" s="3"/>
      <c r="AG753" s="6"/>
      <c r="AH753" s="3"/>
      <c r="AI753" s="3"/>
      <c r="AJ753" s="3"/>
      <c r="AK753" s="3"/>
      <c r="AL753" s="3"/>
      <c r="AM753" s="7"/>
      <c r="AN753" s="3"/>
      <c r="AO753" s="3"/>
      <c r="AP753" s="3"/>
      <c r="AQ753" s="3"/>
      <c r="AR753" s="6"/>
      <c r="AS753" s="6"/>
      <c r="AT753" s="3"/>
      <c r="AU753" s="3"/>
    </row>
    <row r="754">
      <c r="A754" s="3"/>
      <c r="B754" s="3"/>
      <c r="C754" s="3"/>
      <c r="D754" s="3"/>
      <c r="E754" s="3"/>
      <c r="F754" s="6"/>
      <c r="G754" s="3"/>
      <c r="H754" s="3"/>
      <c r="I754" s="3"/>
      <c r="J754" s="6"/>
      <c r="K754" s="3"/>
      <c r="L754" s="6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6"/>
      <c r="AA754" s="3"/>
      <c r="AB754" s="6"/>
      <c r="AC754" s="3"/>
      <c r="AD754" s="3"/>
      <c r="AE754" s="3"/>
      <c r="AF754" s="3"/>
      <c r="AG754" s="6"/>
      <c r="AH754" s="3"/>
      <c r="AI754" s="3"/>
      <c r="AJ754" s="3"/>
      <c r="AK754" s="3"/>
      <c r="AL754" s="3"/>
      <c r="AM754" s="7"/>
      <c r="AN754" s="3"/>
      <c r="AO754" s="3"/>
      <c r="AP754" s="3"/>
      <c r="AQ754" s="3"/>
      <c r="AR754" s="6"/>
      <c r="AS754" s="6"/>
      <c r="AT754" s="3"/>
      <c r="AU754" s="3"/>
    </row>
    <row r="755">
      <c r="A755" s="3"/>
      <c r="B755" s="3"/>
      <c r="C755" s="3"/>
      <c r="D755" s="3"/>
      <c r="E755" s="3"/>
      <c r="F755" s="6"/>
      <c r="G755" s="3"/>
      <c r="H755" s="3"/>
      <c r="I755" s="3"/>
      <c r="J755" s="6"/>
      <c r="K755" s="3"/>
      <c r="L755" s="6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6"/>
      <c r="AA755" s="3"/>
      <c r="AB755" s="6"/>
      <c r="AC755" s="3"/>
      <c r="AD755" s="3"/>
      <c r="AE755" s="3"/>
      <c r="AF755" s="3"/>
      <c r="AG755" s="6"/>
      <c r="AH755" s="3"/>
      <c r="AI755" s="3"/>
      <c r="AJ755" s="3"/>
      <c r="AK755" s="3"/>
      <c r="AL755" s="3"/>
      <c r="AM755" s="7"/>
      <c r="AN755" s="3"/>
      <c r="AO755" s="3"/>
      <c r="AP755" s="3"/>
      <c r="AQ755" s="3"/>
      <c r="AR755" s="6"/>
      <c r="AS755" s="6"/>
      <c r="AT755" s="3"/>
      <c r="AU755" s="3"/>
    </row>
    <row r="756">
      <c r="A756" s="3"/>
      <c r="B756" s="3"/>
      <c r="C756" s="3"/>
      <c r="D756" s="3"/>
      <c r="E756" s="3"/>
      <c r="F756" s="6"/>
      <c r="G756" s="3"/>
      <c r="H756" s="3"/>
      <c r="I756" s="3"/>
      <c r="J756" s="6"/>
      <c r="K756" s="3"/>
      <c r="L756" s="6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6"/>
      <c r="AA756" s="3"/>
      <c r="AB756" s="6"/>
      <c r="AC756" s="3"/>
      <c r="AD756" s="3"/>
      <c r="AE756" s="3"/>
      <c r="AF756" s="3"/>
      <c r="AG756" s="6"/>
      <c r="AH756" s="3"/>
      <c r="AI756" s="3"/>
      <c r="AJ756" s="3"/>
      <c r="AK756" s="3"/>
      <c r="AL756" s="3"/>
      <c r="AM756" s="7"/>
      <c r="AN756" s="3"/>
      <c r="AO756" s="3"/>
      <c r="AP756" s="3"/>
      <c r="AQ756" s="3"/>
      <c r="AR756" s="6"/>
      <c r="AS756" s="6"/>
      <c r="AT756" s="3"/>
      <c r="AU756" s="3"/>
    </row>
    <row r="757">
      <c r="A757" s="3"/>
      <c r="B757" s="3"/>
      <c r="C757" s="3"/>
      <c r="D757" s="3"/>
      <c r="E757" s="3"/>
      <c r="F757" s="6"/>
      <c r="G757" s="3"/>
      <c r="H757" s="3"/>
      <c r="I757" s="3"/>
      <c r="J757" s="6"/>
      <c r="K757" s="3"/>
      <c r="L757" s="6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6"/>
      <c r="AA757" s="3"/>
      <c r="AB757" s="6"/>
      <c r="AC757" s="3"/>
      <c r="AD757" s="3"/>
      <c r="AE757" s="3"/>
      <c r="AF757" s="3"/>
      <c r="AG757" s="6"/>
      <c r="AH757" s="3"/>
      <c r="AI757" s="3"/>
      <c r="AJ757" s="3"/>
      <c r="AK757" s="3"/>
      <c r="AL757" s="3"/>
      <c r="AM757" s="7"/>
      <c r="AN757" s="3"/>
      <c r="AO757" s="3"/>
      <c r="AP757" s="3"/>
      <c r="AQ757" s="3"/>
      <c r="AR757" s="6"/>
      <c r="AS757" s="6"/>
      <c r="AT757" s="3"/>
      <c r="AU757" s="3"/>
    </row>
    <row r="758">
      <c r="A758" s="3"/>
      <c r="B758" s="3"/>
      <c r="C758" s="3"/>
      <c r="D758" s="3"/>
      <c r="E758" s="3"/>
      <c r="F758" s="6"/>
      <c r="G758" s="3"/>
      <c r="H758" s="3"/>
      <c r="I758" s="3"/>
      <c r="J758" s="6"/>
      <c r="K758" s="3"/>
      <c r="L758" s="6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6"/>
      <c r="AA758" s="3"/>
      <c r="AB758" s="6"/>
      <c r="AC758" s="3"/>
      <c r="AD758" s="3"/>
      <c r="AE758" s="3"/>
      <c r="AF758" s="3"/>
      <c r="AG758" s="6"/>
      <c r="AH758" s="3"/>
      <c r="AI758" s="3"/>
      <c r="AJ758" s="3"/>
      <c r="AK758" s="3"/>
      <c r="AL758" s="3"/>
      <c r="AM758" s="7"/>
      <c r="AN758" s="3"/>
      <c r="AO758" s="3"/>
      <c r="AP758" s="3"/>
      <c r="AQ758" s="3"/>
      <c r="AR758" s="6"/>
      <c r="AS758" s="6"/>
      <c r="AT758" s="3"/>
      <c r="AU758" s="3"/>
    </row>
    <row r="759">
      <c r="A759" s="3"/>
      <c r="B759" s="3"/>
      <c r="C759" s="3"/>
      <c r="D759" s="3"/>
      <c r="E759" s="3"/>
      <c r="F759" s="6"/>
      <c r="G759" s="3"/>
      <c r="H759" s="3"/>
      <c r="I759" s="3"/>
      <c r="J759" s="6"/>
      <c r="K759" s="3"/>
      <c r="L759" s="6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6"/>
      <c r="AA759" s="3"/>
      <c r="AB759" s="6"/>
      <c r="AC759" s="3"/>
      <c r="AD759" s="3"/>
      <c r="AE759" s="3"/>
      <c r="AF759" s="3"/>
      <c r="AG759" s="6"/>
      <c r="AH759" s="3"/>
      <c r="AI759" s="3"/>
      <c r="AJ759" s="3"/>
      <c r="AK759" s="3"/>
      <c r="AL759" s="3"/>
      <c r="AM759" s="7"/>
      <c r="AN759" s="3"/>
      <c r="AO759" s="3"/>
      <c r="AP759" s="3"/>
      <c r="AQ759" s="3"/>
      <c r="AR759" s="6"/>
      <c r="AS759" s="6"/>
      <c r="AT759" s="3"/>
      <c r="AU759" s="3"/>
    </row>
    <row r="760">
      <c r="A760" s="3"/>
      <c r="B760" s="3"/>
      <c r="C760" s="3"/>
      <c r="D760" s="3"/>
      <c r="E760" s="3"/>
      <c r="F760" s="6"/>
      <c r="G760" s="3"/>
      <c r="H760" s="3"/>
      <c r="I760" s="3"/>
      <c r="J760" s="6"/>
      <c r="K760" s="3"/>
      <c r="L760" s="6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6"/>
      <c r="AA760" s="3"/>
      <c r="AB760" s="6"/>
      <c r="AC760" s="3"/>
      <c r="AD760" s="3"/>
      <c r="AE760" s="3"/>
      <c r="AF760" s="3"/>
      <c r="AG760" s="6"/>
      <c r="AH760" s="3"/>
      <c r="AI760" s="3"/>
      <c r="AJ760" s="3"/>
      <c r="AK760" s="3"/>
      <c r="AL760" s="3"/>
      <c r="AM760" s="7"/>
      <c r="AN760" s="3"/>
      <c r="AO760" s="3"/>
      <c r="AP760" s="3"/>
      <c r="AQ760" s="3"/>
      <c r="AR760" s="6"/>
      <c r="AS760" s="6"/>
      <c r="AT760" s="3"/>
      <c r="AU760" s="3"/>
    </row>
    <row r="761">
      <c r="A761" s="3"/>
      <c r="B761" s="3"/>
      <c r="C761" s="3"/>
      <c r="D761" s="3"/>
      <c r="E761" s="3"/>
      <c r="F761" s="6"/>
      <c r="G761" s="3"/>
      <c r="H761" s="3"/>
      <c r="I761" s="3"/>
      <c r="J761" s="6"/>
      <c r="K761" s="3"/>
      <c r="L761" s="6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6"/>
      <c r="AA761" s="3"/>
      <c r="AB761" s="6"/>
      <c r="AC761" s="3"/>
      <c r="AD761" s="3"/>
      <c r="AE761" s="3"/>
      <c r="AF761" s="3"/>
      <c r="AG761" s="6"/>
      <c r="AH761" s="3"/>
      <c r="AI761" s="3"/>
      <c r="AJ761" s="3"/>
      <c r="AK761" s="3"/>
      <c r="AL761" s="3"/>
      <c r="AM761" s="7"/>
      <c r="AN761" s="3"/>
      <c r="AO761" s="3"/>
      <c r="AP761" s="3"/>
      <c r="AQ761" s="3"/>
      <c r="AR761" s="6"/>
      <c r="AS761" s="6"/>
      <c r="AT761" s="3"/>
      <c r="AU761" s="3"/>
    </row>
    <row r="762">
      <c r="A762" s="3"/>
      <c r="B762" s="3"/>
      <c r="C762" s="3"/>
      <c r="D762" s="3"/>
      <c r="E762" s="3"/>
      <c r="F762" s="6"/>
      <c r="G762" s="3"/>
      <c r="H762" s="3"/>
      <c r="I762" s="3"/>
      <c r="J762" s="6"/>
      <c r="K762" s="3"/>
      <c r="L762" s="6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6"/>
      <c r="AA762" s="3"/>
      <c r="AB762" s="6"/>
      <c r="AC762" s="3"/>
      <c r="AD762" s="3"/>
      <c r="AE762" s="3"/>
      <c r="AF762" s="3"/>
      <c r="AG762" s="6"/>
      <c r="AH762" s="3"/>
      <c r="AI762" s="3"/>
      <c r="AJ762" s="3"/>
      <c r="AK762" s="3"/>
      <c r="AL762" s="3"/>
      <c r="AM762" s="7"/>
      <c r="AN762" s="3"/>
      <c r="AO762" s="3"/>
      <c r="AP762" s="3"/>
      <c r="AQ762" s="3"/>
      <c r="AR762" s="6"/>
      <c r="AS762" s="6"/>
      <c r="AT762" s="3"/>
      <c r="AU762" s="3"/>
    </row>
    <row r="763">
      <c r="A763" s="3"/>
      <c r="B763" s="3"/>
      <c r="C763" s="3"/>
      <c r="D763" s="3"/>
      <c r="E763" s="3"/>
      <c r="F763" s="6"/>
      <c r="G763" s="3"/>
      <c r="H763" s="3"/>
      <c r="I763" s="3"/>
      <c r="J763" s="6"/>
      <c r="K763" s="3"/>
      <c r="L763" s="6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6"/>
      <c r="AA763" s="3"/>
      <c r="AB763" s="6"/>
      <c r="AC763" s="3"/>
      <c r="AD763" s="3"/>
      <c r="AE763" s="3"/>
      <c r="AF763" s="3"/>
      <c r="AG763" s="6"/>
      <c r="AH763" s="3"/>
      <c r="AI763" s="3"/>
      <c r="AJ763" s="3"/>
      <c r="AK763" s="3"/>
      <c r="AL763" s="3"/>
      <c r="AM763" s="7"/>
      <c r="AN763" s="3"/>
      <c r="AO763" s="3"/>
      <c r="AP763" s="3"/>
      <c r="AQ763" s="3"/>
      <c r="AR763" s="6"/>
      <c r="AS763" s="6"/>
      <c r="AT763" s="3"/>
      <c r="AU763" s="3"/>
    </row>
    <row r="764">
      <c r="A764" s="3"/>
      <c r="B764" s="3"/>
      <c r="C764" s="3"/>
      <c r="D764" s="3"/>
      <c r="E764" s="3"/>
      <c r="F764" s="6"/>
      <c r="G764" s="3"/>
      <c r="H764" s="3"/>
      <c r="I764" s="3"/>
      <c r="J764" s="6"/>
      <c r="K764" s="3"/>
      <c r="L764" s="6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6"/>
      <c r="AA764" s="3"/>
      <c r="AB764" s="6"/>
      <c r="AC764" s="3"/>
      <c r="AD764" s="3"/>
      <c r="AE764" s="3"/>
      <c r="AF764" s="3"/>
      <c r="AG764" s="6"/>
      <c r="AH764" s="3"/>
      <c r="AI764" s="3"/>
      <c r="AJ764" s="3"/>
      <c r="AK764" s="3"/>
      <c r="AL764" s="3"/>
      <c r="AM764" s="7"/>
      <c r="AN764" s="3"/>
      <c r="AO764" s="3"/>
      <c r="AP764" s="3"/>
      <c r="AQ764" s="3"/>
      <c r="AR764" s="6"/>
      <c r="AS764" s="6"/>
      <c r="AT764" s="3"/>
      <c r="AU764" s="3"/>
    </row>
    <row r="765">
      <c r="A765" s="3"/>
      <c r="B765" s="3"/>
      <c r="C765" s="3"/>
      <c r="D765" s="3"/>
      <c r="E765" s="3"/>
      <c r="F765" s="6"/>
      <c r="G765" s="3"/>
      <c r="H765" s="3"/>
      <c r="I765" s="3"/>
      <c r="J765" s="6"/>
      <c r="K765" s="3"/>
      <c r="L765" s="6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6"/>
      <c r="AA765" s="3"/>
      <c r="AB765" s="6"/>
      <c r="AC765" s="3"/>
      <c r="AD765" s="3"/>
      <c r="AE765" s="3"/>
      <c r="AF765" s="3"/>
      <c r="AG765" s="6"/>
      <c r="AH765" s="3"/>
      <c r="AI765" s="3"/>
      <c r="AJ765" s="3"/>
      <c r="AK765" s="3"/>
      <c r="AL765" s="3"/>
      <c r="AM765" s="7"/>
      <c r="AN765" s="3"/>
      <c r="AO765" s="3"/>
      <c r="AP765" s="3"/>
      <c r="AQ765" s="3"/>
      <c r="AR765" s="6"/>
      <c r="AS765" s="6"/>
      <c r="AT765" s="3"/>
      <c r="AU765" s="3"/>
    </row>
    <row r="766">
      <c r="A766" s="3"/>
      <c r="B766" s="3"/>
      <c r="C766" s="3"/>
      <c r="D766" s="3"/>
      <c r="E766" s="3"/>
      <c r="F766" s="6"/>
      <c r="G766" s="3"/>
      <c r="H766" s="3"/>
      <c r="I766" s="3"/>
      <c r="J766" s="6"/>
      <c r="K766" s="3"/>
      <c r="L766" s="6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6"/>
      <c r="AA766" s="3"/>
      <c r="AB766" s="6"/>
      <c r="AC766" s="3"/>
      <c r="AD766" s="3"/>
      <c r="AE766" s="3"/>
      <c r="AF766" s="3"/>
      <c r="AG766" s="6"/>
      <c r="AH766" s="3"/>
      <c r="AI766" s="3"/>
      <c r="AJ766" s="3"/>
      <c r="AK766" s="3"/>
      <c r="AL766" s="3"/>
      <c r="AM766" s="7"/>
      <c r="AN766" s="3"/>
      <c r="AO766" s="3"/>
      <c r="AP766" s="3"/>
      <c r="AQ766" s="3"/>
      <c r="AR766" s="6"/>
      <c r="AS766" s="6"/>
      <c r="AT766" s="3"/>
      <c r="AU766" s="3"/>
    </row>
    <row r="767">
      <c r="A767" s="3"/>
      <c r="B767" s="3"/>
      <c r="C767" s="3"/>
      <c r="D767" s="3"/>
      <c r="E767" s="3"/>
      <c r="F767" s="6"/>
      <c r="G767" s="3"/>
      <c r="H767" s="3"/>
      <c r="I767" s="3"/>
      <c r="J767" s="6"/>
      <c r="K767" s="3"/>
      <c r="L767" s="6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6"/>
      <c r="AA767" s="3"/>
      <c r="AB767" s="6"/>
      <c r="AC767" s="3"/>
      <c r="AD767" s="3"/>
      <c r="AE767" s="3"/>
      <c r="AF767" s="3"/>
      <c r="AG767" s="6"/>
      <c r="AH767" s="3"/>
      <c r="AI767" s="3"/>
      <c r="AJ767" s="3"/>
      <c r="AK767" s="3"/>
      <c r="AL767" s="3"/>
      <c r="AM767" s="7"/>
      <c r="AN767" s="3"/>
      <c r="AO767" s="3"/>
      <c r="AP767" s="3"/>
      <c r="AQ767" s="3"/>
      <c r="AR767" s="6"/>
      <c r="AS767" s="6"/>
      <c r="AT767" s="3"/>
      <c r="AU767" s="3"/>
    </row>
    <row r="768">
      <c r="A768" s="3"/>
      <c r="B768" s="3"/>
      <c r="C768" s="3"/>
      <c r="D768" s="3"/>
      <c r="E768" s="3"/>
      <c r="F768" s="6"/>
      <c r="G768" s="3"/>
      <c r="H768" s="3"/>
      <c r="I768" s="3"/>
      <c r="J768" s="6"/>
      <c r="K768" s="3"/>
      <c r="L768" s="6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6"/>
      <c r="AA768" s="3"/>
      <c r="AB768" s="6"/>
      <c r="AC768" s="3"/>
      <c r="AD768" s="3"/>
      <c r="AE768" s="3"/>
      <c r="AF768" s="3"/>
      <c r="AG768" s="6"/>
      <c r="AH768" s="3"/>
      <c r="AI768" s="3"/>
      <c r="AJ768" s="3"/>
      <c r="AK768" s="3"/>
      <c r="AL768" s="3"/>
      <c r="AM768" s="7"/>
      <c r="AN768" s="3"/>
      <c r="AO768" s="3"/>
      <c r="AP768" s="3"/>
      <c r="AQ768" s="3"/>
      <c r="AR768" s="6"/>
      <c r="AS768" s="6"/>
      <c r="AT768" s="3"/>
      <c r="AU768" s="3"/>
    </row>
    <row r="769">
      <c r="A769" s="3"/>
      <c r="B769" s="3"/>
      <c r="C769" s="3"/>
      <c r="D769" s="3"/>
      <c r="E769" s="3"/>
      <c r="F769" s="6"/>
      <c r="G769" s="3"/>
      <c r="H769" s="3"/>
      <c r="I769" s="3"/>
      <c r="J769" s="6"/>
      <c r="K769" s="3"/>
      <c r="L769" s="6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6"/>
      <c r="AA769" s="3"/>
      <c r="AB769" s="6"/>
      <c r="AC769" s="3"/>
      <c r="AD769" s="3"/>
      <c r="AE769" s="3"/>
      <c r="AF769" s="3"/>
      <c r="AG769" s="6"/>
      <c r="AH769" s="3"/>
      <c r="AI769" s="3"/>
      <c r="AJ769" s="3"/>
      <c r="AK769" s="3"/>
      <c r="AL769" s="3"/>
      <c r="AM769" s="7"/>
      <c r="AN769" s="3"/>
      <c r="AO769" s="3"/>
      <c r="AP769" s="3"/>
      <c r="AQ769" s="3"/>
      <c r="AR769" s="6"/>
      <c r="AS769" s="6"/>
      <c r="AT769" s="3"/>
      <c r="AU769" s="3"/>
    </row>
    <row r="770">
      <c r="A770" s="3"/>
      <c r="B770" s="3"/>
      <c r="C770" s="3"/>
      <c r="D770" s="3"/>
      <c r="E770" s="3"/>
      <c r="F770" s="6"/>
      <c r="G770" s="3"/>
      <c r="H770" s="3"/>
      <c r="I770" s="3"/>
      <c r="J770" s="6"/>
      <c r="K770" s="3"/>
      <c r="L770" s="6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6"/>
      <c r="AA770" s="3"/>
      <c r="AB770" s="6"/>
      <c r="AC770" s="3"/>
      <c r="AD770" s="3"/>
      <c r="AE770" s="3"/>
      <c r="AF770" s="3"/>
      <c r="AG770" s="6"/>
      <c r="AH770" s="3"/>
      <c r="AI770" s="3"/>
      <c r="AJ770" s="3"/>
      <c r="AK770" s="3"/>
      <c r="AL770" s="3"/>
      <c r="AM770" s="7"/>
      <c r="AN770" s="3"/>
      <c r="AO770" s="3"/>
      <c r="AP770" s="3"/>
      <c r="AQ770" s="3"/>
      <c r="AR770" s="6"/>
      <c r="AS770" s="6"/>
      <c r="AT770" s="3"/>
      <c r="AU770" s="3"/>
    </row>
    <row r="771">
      <c r="A771" s="3"/>
      <c r="B771" s="3"/>
      <c r="C771" s="3"/>
      <c r="D771" s="3"/>
      <c r="E771" s="3"/>
      <c r="F771" s="6"/>
      <c r="G771" s="3"/>
      <c r="H771" s="3"/>
      <c r="I771" s="3"/>
      <c r="J771" s="6"/>
      <c r="K771" s="3"/>
      <c r="L771" s="6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6"/>
      <c r="AA771" s="3"/>
      <c r="AB771" s="6"/>
      <c r="AC771" s="3"/>
      <c r="AD771" s="3"/>
      <c r="AE771" s="3"/>
      <c r="AF771" s="3"/>
      <c r="AG771" s="6"/>
      <c r="AH771" s="3"/>
      <c r="AI771" s="3"/>
      <c r="AJ771" s="3"/>
      <c r="AK771" s="3"/>
      <c r="AL771" s="3"/>
      <c r="AM771" s="7"/>
      <c r="AN771" s="3"/>
      <c r="AO771" s="3"/>
      <c r="AP771" s="3"/>
      <c r="AQ771" s="3"/>
      <c r="AR771" s="6"/>
      <c r="AS771" s="6"/>
      <c r="AT771" s="3"/>
      <c r="AU771" s="3"/>
    </row>
    <row r="772">
      <c r="A772" s="3"/>
      <c r="B772" s="3"/>
      <c r="C772" s="3"/>
      <c r="D772" s="3"/>
      <c r="E772" s="3"/>
      <c r="F772" s="6"/>
      <c r="G772" s="3"/>
      <c r="H772" s="3"/>
      <c r="I772" s="3"/>
      <c r="J772" s="6"/>
      <c r="K772" s="3"/>
      <c r="L772" s="6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6"/>
      <c r="AA772" s="3"/>
      <c r="AB772" s="6"/>
      <c r="AC772" s="3"/>
      <c r="AD772" s="3"/>
      <c r="AE772" s="3"/>
      <c r="AF772" s="3"/>
      <c r="AG772" s="6"/>
      <c r="AH772" s="3"/>
      <c r="AI772" s="3"/>
      <c r="AJ772" s="3"/>
      <c r="AK772" s="3"/>
      <c r="AL772" s="3"/>
      <c r="AM772" s="7"/>
      <c r="AN772" s="3"/>
      <c r="AO772" s="3"/>
      <c r="AP772" s="3"/>
      <c r="AQ772" s="3"/>
      <c r="AR772" s="6"/>
      <c r="AS772" s="6"/>
      <c r="AT772" s="3"/>
      <c r="AU772" s="3"/>
    </row>
    <row r="773">
      <c r="A773" s="3"/>
      <c r="B773" s="3"/>
      <c r="C773" s="3"/>
      <c r="D773" s="3"/>
      <c r="E773" s="3"/>
      <c r="F773" s="6"/>
      <c r="G773" s="3"/>
      <c r="H773" s="3"/>
      <c r="I773" s="3"/>
      <c r="J773" s="6"/>
      <c r="K773" s="3"/>
      <c r="L773" s="6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6"/>
      <c r="AA773" s="3"/>
      <c r="AB773" s="6"/>
      <c r="AC773" s="3"/>
      <c r="AD773" s="3"/>
      <c r="AE773" s="3"/>
      <c r="AF773" s="3"/>
      <c r="AG773" s="6"/>
      <c r="AH773" s="3"/>
      <c r="AI773" s="3"/>
      <c r="AJ773" s="3"/>
      <c r="AK773" s="3"/>
      <c r="AL773" s="3"/>
      <c r="AM773" s="7"/>
      <c r="AN773" s="3"/>
      <c r="AO773" s="3"/>
      <c r="AP773" s="3"/>
      <c r="AQ773" s="3"/>
      <c r="AR773" s="6"/>
      <c r="AS773" s="6"/>
      <c r="AT773" s="3"/>
      <c r="AU773" s="3"/>
    </row>
    <row r="774">
      <c r="A774" s="3"/>
      <c r="B774" s="3"/>
      <c r="C774" s="3"/>
      <c r="D774" s="3"/>
      <c r="E774" s="3"/>
      <c r="F774" s="6"/>
      <c r="G774" s="3"/>
      <c r="H774" s="3"/>
      <c r="I774" s="3"/>
      <c r="J774" s="6"/>
      <c r="K774" s="3"/>
      <c r="L774" s="6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6"/>
      <c r="AA774" s="3"/>
      <c r="AB774" s="6"/>
      <c r="AC774" s="3"/>
      <c r="AD774" s="3"/>
      <c r="AE774" s="3"/>
      <c r="AF774" s="3"/>
      <c r="AG774" s="6"/>
      <c r="AH774" s="3"/>
      <c r="AI774" s="3"/>
      <c r="AJ774" s="3"/>
      <c r="AK774" s="3"/>
      <c r="AL774" s="3"/>
      <c r="AM774" s="7"/>
      <c r="AN774" s="3"/>
      <c r="AO774" s="3"/>
      <c r="AP774" s="3"/>
      <c r="AQ774" s="3"/>
      <c r="AR774" s="6"/>
      <c r="AS774" s="6"/>
      <c r="AT774" s="3"/>
      <c r="AU774" s="3"/>
    </row>
    <row r="775">
      <c r="A775" s="3"/>
      <c r="B775" s="3"/>
      <c r="C775" s="3"/>
      <c r="D775" s="3"/>
      <c r="E775" s="3"/>
      <c r="F775" s="6"/>
      <c r="G775" s="3"/>
      <c r="H775" s="3"/>
      <c r="I775" s="3"/>
      <c r="J775" s="6"/>
      <c r="K775" s="3"/>
      <c r="L775" s="6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6"/>
      <c r="AA775" s="3"/>
      <c r="AB775" s="6"/>
      <c r="AC775" s="3"/>
      <c r="AD775" s="3"/>
      <c r="AE775" s="3"/>
      <c r="AF775" s="3"/>
      <c r="AG775" s="6"/>
      <c r="AH775" s="3"/>
      <c r="AI775" s="3"/>
      <c r="AJ775" s="3"/>
      <c r="AK775" s="3"/>
      <c r="AL775" s="3"/>
      <c r="AM775" s="7"/>
      <c r="AN775" s="3"/>
      <c r="AO775" s="3"/>
      <c r="AP775" s="3"/>
      <c r="AQ775" s="3"/>
      <c r="AR775" s="6"/>
      <c r="AS775" s="6"/>
      <c r="AT775" s="3"/>
      <c r="AU775" s="3"/>
    </row>
    <row r="776">
      <c r="A776" s="3"/>
      <c r="B776" s="3"/>
      <c r="C776" s="3"/>
      <c r="D776" s="3"/>
      <c r="E776" s="3"/>
      <c r="F776" s="6"/>
      <c r="G776" s="3"/>
      <c r="H776" s="3"/>
      <c r="I776" s="3"/>
      <c r="J776" s="6"/>
      <c r="K776" s="3"/>
      <c r="L776" s="6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6"/>
      <c r="AA776" s="3"/>
      <c r="AB776" s="6"/>
      <c r="AC776" s="3"/>
      <c r="AD776" s="3"/>
      <c r="AE776" s="3"/>
      <c r="AF776" s="3"/>
      <c r="AG776" s="6"/>
      <c r="AH776" s="3"/>
      <c r="AI776" s="3"/>
      <c r="AJ776" s="3"/>
      <c r="AK776" s="3"/>
      <c r="AL776" s="3"/>
      <c r="AM776" s="7"/>
      <c r="AN776" s="3"/>
      <c r="AO776" s="3"/>
      <c r="AP776" s="3"/>
      <c r="AQ776" s="3"/>
      <c r="AR776" s="6"/>
      <c r="AS776" s="6"/>
      <c r="AT776" s="3"/>
      <c r="AU776" s="3"/>
    </row>
    <row r="777">
      <c r="A777" s="3"/>
      <c r="B777" s="3"/>
      <c r="C777" s="3"/>
      <c r="D777" s="3"/>
      <c r="E777" s="3"/>
      <c r="F777" s="6"/>
      <c r="G777" s="3"/>
      <c r="H777" s="3"/>
      <c r="I777" s="3"/>
      <c r="J777" s="6"/>
      <c r="K777" s="3"/>
      <c r="L777" s="6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6"/>
      <c r="AA777" s="3"/>
      <c r="AB777" s="6"/>
      <c r="AC777" s="3"/>
      <c r="AD777" s="3"/>
      <c r="AE777" s="3"/>
      <c r="AF777" s="3"/>
      <c r="AG777" s="6"/>
      <c r="AH777" s="3"/>
      <c r="AI777" s="3"/>
      <c r="AJ777" s="3"/>
      <c r="AK777" s="3"/>
      <c r="AL777" s="3"/>
      <c r="AM777" s="7"/>
      <c r="AN777" s="3"/>
      <c r="AO777" s="3"/>
      <c r="AP777" s="3"/>
      <c r="AQ777" s="3"/>
      <c r="AR777" s="6"/>
      <c r="AS777" s="6"/>
      <c r="AT777" s="3"/>
      <c r="AU777" s="3"/>
    </row>
    <row r="778">
      <c r="A778" s="3"/>
      <c r="B778" s="3"/>
      <c r="C778" s="3"/>
      <c r="D778" s="3"/>
      <c r="E778" s="3"/>
      <c r="F778" s="6"/>
      <c r="G778" s="3"/>
      <c r="H778" s="3"/>
      <c r="I778" s="3"/>
      <c r="J778" s="6"/>
      <c r="K778" s="3"/>
      <c r="L778" s="6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6"/>
      <c r="AA778" s="3"/>
      <c r="AB778" s="6"/>
      <c r="AC778" s="3"/>
      <c r="AD778" s="3"/>
      <c r="AE778" s="3"/>
      <c r="AF778" s="3"/>
      <c r="AG778" s="6"/>
      <c r="AH778" s="3"/>
      <c r="AI778" s="3"/>
      <c r="AJ778" s="3"/>
      <c r="AK778" s="3"/>
      <c r="AL778" s="3"/>
      <c r="AM778" s="7"/>
      <c r="AN778" s="3"/>
      <c r="AO778" s="3"/>
      <c r="AP778" s="3"/>
      <c r="AQ778" s="3"/>
      <c r="AR778" s="6"/>
      <c r="AS778" s="6"/>
      <c r="AT778" s="3"/>
      <c r="AU778" s="3"/>
    </row>
    <row r="779">
      <c r="A779" s="3"/>
      <c r="B779" s="3"/>
      <c r="C779" s="3"/>
      <c r="D779" s="3"/>
      <c r="E779" s="3"/>
      <c r="F779" s="6"/>
      <c r="G779" s="3"/>
      <c r="H779" s="3"/>
      <c r="I779" s="3"/>
      <c r="J779" s="6"/>
      <c r="K779" s="3"/>
      <c r="L779" s="6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6"/>
      <c r="AA779" s="3"/>
      <c r="AB779" s="6"/>
      <c r="AC779" s="3"/>
      <c r="AD779" s="3"/>
      <c r="AE779" s="3"/>
      <c r="AF779" s="3"/>
      <c r="AG779" s="6"/>
      <c r="AH779" s="3"/>
      <c r="AI779" s="3"/>
      <c r="AJ779" s="3"/>
      <c r="AK779" s="3"/>
      <c r="AL779" s="3"/>
      <c r="AM779" s="7"/>
      <c r="AN779" s="3"/>
      <c r="AO779" s="3"/>
      <c r="AP779" s="3"/>
      <c r="AQ779" s="3"/>
      <c r="AR779" s="6"/>
      <c r="AS779" s="6"/>
      <c r="AT779" s="3"/>
      <c r="AU779" s="3"/>
    </row>
    <row r="780">
      <c r="A780" s="3"/>
      <c r="B780" s="3"/>
      <c r="C780" s="3"/>
      <c r="D780" s="3"/>
      <c r="E780" s="3"/>
      <c r="F780" s="6"/>
      <c r="G780" s="3"/>
      <c r="H780" s="3"/>
      <c r="I780" s="3"/>
      <c r="J780" s="6"/>
      <c r="K780" s="3"/>
      <c r="L780" s="6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6"/>
      <c r="AA780" s="3"/>
      <c r="AB780" s="6"/>
      <c r="AC780" s="3"/>
      <c r="AD780" s="3"/>
      <c r="AE780" s="3"/>
      <c r="AF780" s="3"/>
      <c r="AG780" s="6"/>
      <c r="AH780" s="3"/>
      <c r="AI780" s="3"/>
      <c r="AJ780" s="3"/>
      <c r="AK780" s="3"/>
      <c r="AL780" s="3"/>
      <c r="AM780" s="7"/>
      <c r="AN780" s="3"/>
      <c r="AO780" s="3"/>
      <c r="AP780" s="3"/>
      <c r="AQ780" s="3"/>
      <c r="AR780" s="6"/>
      <c r="AS780" s="6"/>
      <c r="AT780" s="3"/>
      <c r="AU780" s="3"/>
    </row>
    <row r="781">
      <c r="A781" s="3"/>
      <c r="B781" s="3"/>
      <c r="C781" s="3"/>
      <c r="D781" s="3"/>
      <c r="E781" s="3"/>
      <c r="F781" s="6"/>
      <c r="G781" s="3"/>
      <c r="H781" s="3"/>
      <c r="I781" s="3"/>
      <c r="J781" s="6"/>
      <c r="K781" s="3"/>
      <c r="L781" s="6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6"/>
      <c r="AA781" s="3"/>
      <c r="AB781" s="6"/>
      <c r="AC781" s="3"/>
      <c r="AD781" s="3"/>
      <c r="AE781" s="3"/>
      <c r="AF781" s="3"/>
      <c r="AG781" s="6"/>
      <c r="AH781" s="3"/>
      <c r="AI781" s="3"/>
      <c r="AJ781" s="3"/>
      <c r="AK781" s="3"/>
      <c r="AL781" s="3"/>
      <c r="AM781" s="7"/>
      <c r="AN781" s="3"/>
      <c r="AO781" s="3"/>
      <c r="AP781" s="3"/>
      <c r="AQ781" s="3"/>
      <c r="AR781" s="6"/>
      <c r="AS781" s="6"/>
      <c r="AT781" s="3"/>
      <c r="AU781" s="3"/>
    </row>
    <row r="782">
      <c r="A782" s="3"/>
      <c r="B782" s="3"/>
      <c r="C782" s="3"/>
      <c r="D782" s="3"/>
      <c r="E782" s="3"/>
      <c r="F782" s="6"/>
      <c r="G782" s="3"/>
      <c r="H782" s="3"/>
      <c r="I782" s="3"/>
      <c r="J782" s="6"/>
      <c r="K782" s="3"/>
      <c r="L782" s="6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6"/>
      <c r="AA782" s="3"/>
      <c r="AB782" s="6"/>
      <c r="AC782" s="3"/>
      <c r="AD782" s="3"/>
      <c r="AE782" s="3"/>
      <c r="AF782" s="3"/>
      <c r="AG782" s="6"/>
      <c r="AH782" s="3"/>
      <c r="AI782" s="3"/>
      <c r="AJ782" s="3"/>
      <c r="AK782" s="3"/>
      <c r="AL782" s="3"/>
      <c r="AM782" s="7"/>
      <c r="AN782" s="3"/>
      <c r="AO782" s="3"/>
      <c r="AP782" s="3"/>
      <c r="AQ782" s="3"/>
      <c r="AR782" s="6"/>
      <c r="AS782" s="6"/>
      <c r="AT782" s="3"/>
      <c r="AU782" s="3"/>
    </row>
    <row r="783">
      <c r="A783" s="3"/>
      <c r="B783" s="3"/>
      <c r="C783" s="3"/>
      <c r="D783" s="3"/>
      <c r="E783" s="3"/>
      <c r="F783" s="6"/>
      <c r="G783" s="3"/>
      <c r="H783" s="3"/>
      <c r="I783" s="3"/>
      <c r="J783" s="6"/>
      <c r="K783" s="3"/>
      <c r="L783" s="6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6"/>
      <c r="AA783" s="3"/>
      <c r="AB783" s="6"/>
      <c r="AC783" s="3"/>
      <c r="AD783" s="3"/>
      <c r="AE783" s="3"/>
      <c r="AF783" s="3"/>
      <c r="AG783" s="6"/>
      <c r="AH783" s="3"/>
      <c r="AI783" s="3"/>
      <c r="AJ783" s="3"/>
      <c r="AK783" s="3"/>
      <c r="AL783" s="3"/>
      <c r="AM783" s="7"/>
      <c r="AN783" s="3"/>
      <c r="AO783" s="3"/>
      <c r="AP783" s="3"/>
      <c r="AQ783" s="3"/>
      <c r="AR783" s="6"/>
      <c r="AS783" s="6"/>
      <c r="AT783" s="3"/>
      <c r="AU783" s="3"/>
    </row>
    <row r="784">
      <c r="A784" s="3"/>
      <c r="B784" s="3"/>
      <c r="C784" s="3"/>
      <c r="D784" s="3"/>
      <c r="E784" s="3"/>
      <c r="F784" s="6"/>
      <c r="G784" s="3"/>
      <c r="H784" s="3"/>
      <c r="I784" s="3"/>
      <c r="J784" s="6"/>
      <c r="K784" s="3"/>
      <c r="L784" s="6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6"/>
      <c r="AA784" s="3"/>
      <c r="AB784" s="6"/>
      <c r="AC784" s="3"/>
      <c r="AD784" s="3"/>
      <c r="AE784" s="3"/>
      <c r="AF784" s="3"/>
      <c r="AG784" s="6"/>
      <c r="AH784" s="3"/>
      <c r="AI784" s="3"/>
      <c r="AJ784" s="3"/>
      <c r="AK784" s="3"/>
      <c r="AL784" s="3"/>
      <c r="AM784" s="7"/>
      <c r="AN784" s="3"/>
      <c r="AO784" s="3"/>
      <c r="AP784" s="3"/>
      <c r="AQ784" s="3"/>
      <c r="AR784" s="6"/>
      <c r="AS784" s="6"/>
      <c r="AT784" s="3"/>
      <c r="AU784" s="3"/>
    </row>
    <row r="785">
      <c r="A785" s="3"/>
      <c r="B785" s="3"/>
      <c r="C785" s="3"/>
      <c r="D785" s="3"/>
      <c r="E785" s="3"/>
      <c r="F785" s="6"/>
      <c r="G785" s="3"/>
      <c r="H785" s="3"/>
      <c r="I785" s="3"/>
      <c r="J785" s="6"/>
      <c r="K785" s="3"/>
      <c r="L785" s="6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6"/>
      <c r="AA785" s="3"/>
      <c r="AB785" s="6"/>
      <c r="AC785" s="3"/>
      <c r="AD785" s="3"/>
      <c r="AE785" s="3"/>
      <c r="AF785" s="3"/>
      <c r="AG785" s="6"/>
      <c r="AH785" s="3"/>
      <c r="AI785" s="3"/>
      <c r="AJ785" s="3"/>
      <c r="AK785" s="3"/>
      <c r="AL785" s="3"/>
      <c r="AM785" s="7"/>
      <c r="AN785" s="3"/>
      <c r="AO785" s="3"/>
      <c r="AP785" s="3"/>
      <c r="AQ785" s="3"/>
      <c r="AR785" s="6"/>
      <c r="AS785" s="6"/>
      <c r="AT785" s="3"/>
      <c r="AU785" s="3"/>
    </row>
    <row r="786">
      <c r="A786" s="3"/>
      <c r="B786" s="3"/>
      <c r="C786" s="3"/>
      <c r="D786" s="3"/>
      <c r="E786" s="3"/>
      <c r="F786" s="6"/>
      <c r="G786" s="3"/>
      <c r="H786" s="3"/>
      <c r="I786" s="3"/>
      <c r="J786" s="6"/>
      <c r="K786" s="3"/>
      <c r="L786" s="6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6"/>
      <c r="AA786" s="3"/>
      <c r="AB786" s="6"/>
      <c r="AC786" s="3"/>
      <c r="AD786" s="3"/>
      <c r="AE786" s="3"/>
      <c r="AF786" s="3"/>
      <c r="AG786" s="6"/>
      <c r="AH786" s="3"/>
      <c r="AI786" s="3"/>
      <c r="AJ786" s="3"/>
      <c r="AK786" s="3"/>
      <c r="AL786" s="3"/>
      <c r="AM786" s="7"/>
      <c r="AN786" s="3"/>
      <c r="AO786" s="3"/>
      <c r="AP786" s="3"/>
      <c r="AQ786" s="3"/>
      <c r="AR786" s="6"/>
      <c r="AS786" s="6"/>
      <c r="AT786" s="3"/>
      <c r="AU786" s="3"/>
    </row>
    <row r="787">
      <c r="A787" s="3"/>
      <c r="B787" s="3"/>
      <c r="C787" s="3"/>
      <c r="D787" s="3"/>
      <c r="E787" s="3"/>
      <c r="F787" s="6"/>
      <c r="G787" s="3"/>
      <c r="H787" s="3"/>
      <c r="I787" s="3"/>
      <c r="J787" s="6"/>
      <c r="K787" s="3"/>
      <c r="L787" s="6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6"/>
      <c r="AA787" s="3"/>
      <c r="AB787" s="6"/>
      <c r="AC787" s="3"/>
      <c r="AD787" s="3"/>
      <c r="AE787" s="3"/>
      <c r="AF787" s="3"/>
      <c r="AG787" s="6"/>
      <c r="AH787" s="3"/>
      <c r="AI787" s="3"/>
      <c r="AJ787" s="3"/>
      <c r="AK787" s="3"/>
      <c r="AL787" s="3"/>
      <c r="AM787" s="7"/>
      <c r="AN787" s="3"/>
      <c r="AO787" s="3"/>
      <c r="AP787" s="3"/>
      <c r="AQ787" s="3"/>
      <c r="AR787" s="6"/>
      <c r="AS787" s="6"/>
      <c r="AT787" s="3"/>
      <c r="AU787" s="3"/>
    </row>
    <row r="788">
      <c r="A788" s="3"/>
      <c r="B788" s="3"/>
      <c r="C788" s="3"/>
      <c r="D788" s="3"/>
      <c r="E788" s="3"/>
      <c r="F788" s="6"/>
      <c r="G788" s="3"/>
      <c r="H788" s="3"/>
      <c r="I788" s="3"/>
      <c r="J788" s="6"/>
      <c r="K788" s="3"/>
      <c r="L788" s="6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6"/>
      <c r="AA788" s="3"/>
      <c r="AB788" s="6"/>
      <c r="AC788" s="3"/>
      <c r="AD788" s="3"/>
      <c r="AE788" s="3"/>
      <c r="AF788" s="3"/>
      <c r="AG788" s="6"/>
      <c r="AH788" s="3"/>
      <c r="AI788" s="3"/>
      <c r="AJ788" s="3"/>
      <c r="AK788" s="3"/>
      <c r="AL788" s="3"/>
      <c r="AM788" s="7"/>
      <c r="AN788" s="3"/>
      <c r="AO788" s="3"/>
      <c r="AP788" s="3"/>
      <c r="AQ788" s="3"/>
      <c r="AR788" s="6"/>
      <c r="AS788" s="6"/>
      <c r="AT788" s="3"/>
      <c r="AU788" s="3"/>
    </row>
    <row r="789">
      <c r="A789" s="3"/>
      <c r="B789" s="3"/>
      <c r="C789" s="3"/>
      <c r="D789" s="3"/>
      <c r="E789" s="3"/>
      <c r="F789" s="6"/>
      <c r="G789" s="3"/>
      <c r="H789" s="3"/>
      <c r="I789" s="3"/>
      <c r="J789" s="6"/>
      <c r="K789" s="3"/>
      <c r="L789" s="6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6"/>
      <c r="AA789" s="3"/>
      <c r="AB789" s="6"/>
      <c r="AC789" s="3"/>
      <c r="AD789" s="3"/>
      <c r="AE789" s="3"/>
      <c r="AF789" s="3"/>
      <c r="AG789" s="6"/>
      <c r="AH789" s="3"/>
      <c r="AI789" s="3"/>
      <c r="AJ789" s="3"/>
      <c r="AK789" s="3"/>
      <c r="AL789" s="3"/>
      <c r="AM789" s="7"/>
      <c r="AN789" s="3"/>
      <c r="AO789" s="3"/>
      <c r="AP789" s="3"/>
      <c r="AQ789" s="3"/>
      <c r="AR789" s="6"/>
      <c r="AS789" s="6"/>
      <c r="AT789" s="3"/>
      <c r="AU789" s="3"/>
    </row>
    <row r="790">
      <c r="A790" s="3"/>
      <c r="B790" s="3"/>
      <c r="C790" s="3"/>
      <c r="D790" s="3"/>
      <c r="E790" s="3"/>
      <c r="F790" s="6"/>
      <c r="G790" s="3"/>
      <c r="H790" s="3"/>
      <c r="I790" s="3"/>
      <c r="J790" s="6"/>
      <c r="K790" s="3"/>
      <c r="L790" s="6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6"/>
      <c r="AA790" s="3"/>
      <c r="AB790" s="6"/>
      <c r="AC790" s="3"/>
      <c r="AD790" s="3"/>
      <c r="AE790" s="3"/>
      <c r="AF790" s="3"/>
      <c r="AG790" s="6"/>
      <c r="AH790" s="3"/>
      <c r="AI790" s="3"/>
      <c r="AJ790" s="3"/>
      <c r="AK790" s="3"/>
      <c r="AL790" s="3"/>
      <c r="AM790" s="7"/>
      <c r="AN790" s="3"/>
      <c r="AO790" s="3"/>
      <c r="AP790" s="3"/>
      <c r="AQ790" s="3"/>
      <c r="AR790" s="6"/>
      <c r="AS790" s="6"/>
      <c r="AT790" s="3"/>
      <c r="AU790" s="3"/>
    </row>
    <row r="791">
      <c r="A791" s="3"/>
      <c r="B791" s="3"/>
      <c r="C791" s="3"/>
      <c r="D791" s="3"/>
      <c r="E791" s="3"/>
      <c r="F791" s="6"/>
      <c r="G791" s="3"/>
      <c r="H791" s="3"/>
      <c r="I791" s="3"/>
      <c r="J791" s="6"/>
      <c r="K791" s="3"/>
      <c r="L791" s="6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6"/>
      <c r="AA791" s="3"/>
      <c r="AB791" s="6"/>
      <c r="AC791" s="3"/>
      <c r="AD791" s="3"/>
      <c r="AE791" s="3"/>
      <c r="AF791" s="3"/>
      <c r="AG791" s="6"/>
      <c r="AH791" s="3"/>
      <c r="AI791" s="3"/>
      <c r="AJ791" s="3"/>
      <c r="AK791" s="3"/>
      <c r="AL791" s="3"/>
      <c r="AM791" s="7"/>
      <c r="AN791" s="3"/>
      <c r="AO791" s="3"/>
      <c r="AP791" s="3"/>
      <c r="AQ791" s="3"/>
      <c r="AR791" s="6"/>
      <c r="AS791" s="6"/>
      <c r="AT791" s="3"/>
      <c r="AU791" s="3"/>
    </row>
    <row r="792">
      <c r="A792" s="3"/>
      <c r="B792" s="3"/>
      <c r="C792" s="3"/>
      <c r="D792" s="3"/>
      <c r="E792" s="3"/>
      <c r="F792" s="6"/>
      <c r="G792" s="3"/>
      <c r="H792" s="3"/>
      <c r="I792" s="3"/>
      <c r="J792" s="6"/>
      <c r="K792" s="3"/>
      <c r="L792" s="6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6"/>
      <c r="AA792" s="3"/>
      <c r="AB792" s="6"/>
      <c r="AC792" s="3"/>
      <c r="AD792" s="3"/>
      <c r="AE792" s="3"/>
      <c r="AF792" s="3"/>
      <c r="AG792" s="6"/>
      <c r="AH792" s="3"/>
      <c r="AI792" s="3"/>
      <c r="AJ792" s="3"/>
      <c r="AK792" s="3"/>
      <c r="AL792" s="3"/>
      <c r="AM792" s="7"/>
      <c r="AN792" s="3"/>
      <c r="AO792" s="3"/>
      <c r="AP792" s="3"/>
      <c r="AQ792" s="3"/>
      <c r="AR792" s="6"/>
      <c r="AS792" s="6"/>
      <c r="AT792" s="3"/>
      <c r="AU792" s="3"/>
    </row>
    <row r="793">
      <c r="A793" s="3"/>
      <c r="B793" s="3"/>
      <c r="C793" s="3"/>
      <c r="D793" s="3"/>
      <c r="E793" s="3"/>
      <c r="F793" s="6"/>
      <c r="G793" s="3"/>
      <c r="H793" s="3"/>
      <c r="I793" s="3"/>
      <c r="J793" s="6"/>
      <c r="K793" s="3"/>
      <c r="L793" s="6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6"/>
      <c r="AA793" s="3"/>
      <c r="AB793" s="6"/>
      <c r="AC793" s="3"/>
      <c r="AD793" s="3"/>
      <c r="AE793" s="3"/>
      <c r="AF793" s="3"/>
      <c r="AG793" s="6"/>
      <c r="AH793" s="3"/>
      <c r="AI793" s="3"/>
      <c r="AJ793" s="3"/>
      <c r="AK793" s="3"/>
      <c r="AL793" s="3"/>
      <c r="AM793" s="7"/>
      <c r="AN793" s="3"/>
      <c r="AO793" s="3"/>
      <c r="AP793" s="3"/>
      <c r="AQ793" s="3"/>
      <c r="AR793" s="6"/>
      <c r="AS793" s="6"/>
      <c r="AT793" s="3"/>
      <c r="AU793" s="3"/>
    </row>
    <row r="794">
      <c r="A794" s="3"/>
      <c r="B794" s="3"/>
      <c r="C794" s="3"/>
      <c r="D794" s="3"/>
      <c r="E794" s="3"/>
      <c r="F794" s="6"/>
      <c r="G794" s="3"/>
      <c r="H794" s="3"/>
      <c r="I794" s="3"/>
      <c r="J794" s="6"/>
      <c r="K794" s="3"/>
      <c r="L794" s="6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6"/>
      <c r="AA794" s="3"/>
      <c r="AB794" s="6"/>
      <c r="AC794" s="3"/>
      <c r="AD794" s="3"/>
      <c r="AE794" s="3"/>
      <c r="AF794" s="3"/>
      <c r="AG794" s="6"/>
      <c r="AH794" s="3"/>
      <c r="AI794" s="3"/>
      <c r="AJ794" s="3"/>
      <c r="AK794" s="3"/>
      <c r="AL794" s="3"/>
      <c r="AM794" s="7"/>
      <c r="AN794" s="3"/>
      <c r="AO794" s="3"/>
      <c r="AP794" s="3"/>
      <c r="AQ794" s="3"/>
      <c r="AR794" s="6"/>
      <c r="AS794" s="6"/>
      <c r="AT794" s="3"/>
      <c r="AU794" s="3"/>
    </row>
    <row r="795">
      <c r="A795" s="3"/>
      <c r="B795" s="3"/>
      <c r="C795" s="3"/>
      <c r="D795" s="3"/>
      <c r="E795" s="3"/>
      <c r="F795" s="6"/>
      <c r="G795" s="3"/>
      <c r="H795" s="3"/>
      <c r="I795" s="3"/>
      <c r="J795" s="6"/>
      <c r="K795" s="3"/>
      <c r="L795" s="6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6"/>
      <c r="AA795" s="3"/>
      <c r="AB795" s="6"/>
      <c r="AC795" s="3"/>
      <c r="AD795" s="3"/>
      <c r="AE795" s="3"/>
      <c r="AF795" s="3"/>
      <c r="AG795" s="6"/>
      <c r="AH795" s="3"/>
      <c r="AI795" s="3"/>
      <c r="AJ795" s="3"/>
      <c r="AK795" s="3"/>
      <c r="AL795" s="3"/>
      <c r="AM795" s="7"/>
      <c r="AN795" s="3"/>
      <c r="AO795" s="3"/>
      <c r="AP795" s="3"/>
      <c r="AQ795" s="3"/>
      <c r="AR795" s="6"/>
      <c r="AS795" s="6"/>
      <c r="AT795" s="3"/>
      <c r="AU795" s="3"/>
    </row>
    <row r="796">
      <c r="A796" s="3"/>
      <c r="B796" s="3"/>
      <c r="C796" s="3"/>
      <c r="D796" s="3"/>
      <c r="E796" s="3"/>
      <c r="F796" s="6"/>
      <c r="G796" s="3"/>
      <c r="H796" s="3"/>
      <c r="I796" s="3"/>
      <c r="J796" s="6"/>
      <c r="K796" s="3"/>
      <c r="L796" s="6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6"/>
      <c r="AA796" s="3"/>
      <c r="AB796" s="6"/>
      <c r="AC796" s="3"/>
      <c r="AD796" s="3"/>
      <c r="AE796" s="3"/>
      <c r="AF796" s="3"/>
      <c r="AG796" s="6"/>
      <c r="AH796" s="3"/>
      <c r="AI796" s="3"/>
      <c r="AJ796" s="3"/>
      <c r="AK796" s="3"/>
      <c r="AL796" s="3"/>
      <c r="AM796" s="7"/>
      <c r="AN796" s="3"/>
      <c r="AO796" s="3"/>
      <c r="AP796" s="3"/>
      <c r="AQ796" s="3"/>
      <c r="AR796" s="6"/>
      <c r="AS796" s="6"/>
      <c r="AT796" s="3"/>
      <c r="AU796" s="3"/>
    </row>
    <row r="797">
      <c r="A797" s="3"/>
      <c r="B797" s="3"/>
      <c r="C797" s="3"/>
      <c r="D797" s="3"/>
      <c r="E797" s="3"/>
      <c r="F797" s="6"/>
      <c r="G797" s="3"/>
      <c r="H797" s="3"/>
      <c r="I797" s="3"/>
      <c r="J797" s="6"/>
      <c r="K797" s="3"/>
      <c r="L797" s="6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6"/>
      <c r="AA797" s="3"/>
      <c r="AB797" s="6"/>
      <c r="AC797" s="3"/>
      <c r="AD797" s="3"/>
      <c r="AE797" s="3"/>
      <c r="AF797" s="3"/>
      <c r="AG797" s="6"/>
      <c r="AH797" s="3"/>
      <c r="AI797" s="3"/>
      <c r="AJ797" s="3"/>
      <c r="AK797" s="3"/>
      <c r="AL797" s="3"/>
      <c r="AM797" s="7"/>
      <c r="AN797" s="3"/>
      <c r="AO797" s="3"/>
      <c r="AP797" s="3"/>
      <c r="AQ797" s="3"/>
      <c r="AR797" s="6"/>
      <c r="AS797" s="6"/>
      <c r="AT797" s="3"/>
      <c r="AU797" s="3"/>
    </row>
    <row r="798">
      <c r="A798" s="3"/>
      <c r="B798" s="3"/>
      <c r="C798" s="3"/>
      <c r="D798" s="3"/>
      <c r="E798" s="3"/>
      <c r="F798" s="6"/>
      <c r="G798" s="3"/>
      <c r="H798" s="3"/>
      <c r="I798" s="3"/>
      <c r="J798" s="6"/>
      <c r="K798" s="3"/>
      <c r="L798" s="6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6"/>
      <c r="AA798" s="3"/>
      <c r="AB798" s="6"/>
      <c r="AC798" s="3"/>
      <c r="AD798" s="3"/>
      <c r="AE798" s="3"/>
      <c r="AF798" s="3"/>
      <c r="AG798" s="6"/>
      <c r="AH798" s="3"/>
      <c r="AI798" s="3"/>
      <c r="AJ798" s="3"/>
      <c r="AK798" s="3"/>
      <c r="AL798" s="3"/>
      <c r="AM798" s="7"/>
      <c r="AN798" s="3"/>
      <c r="AO798" s="3"/>
      <c r="AP798" s="3"/>
      <c r="AQ798" s="3"/>
      <c r="AR798" s="6"/>
      <c r="AS798" s="6"/>
      <c r="AT798" s="3"/>
      <c r="AU798" s="3"/>
    </row>
    <row r="799">
      <c r="A799" s="3"/>
      <c r="B799" s="3"/>
      <c r="C799" s="3"/>
      <c r="D799" s="3"/>
      <c r="E799" s="3"/>
      <c r="F799" s="6"/>
      <c r="G799" s="3"/>
      <c r="H799" s="3"/>
      <c r="I799" s="3"/>
      <c r="J799" s="6"/>
      <c r="K799" s="3"/>
      <c r="L799" s="6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6"/>
      <c r="AA799" s="3"/>
      <c r="AB799" s="6"/>
      <c r="AC799" s="3"/>
      <c r="AD799" s="3"/>
      <c r="AE799" s="3"/>
      <c r="AF799" s="3"/>
      <c r="AG799" s="6"/>
      <c r="AH799" s="3"/>
      <c r="AI799" s="3"/>
      <c r="AJ799" s="3"/>
      <c r="AK799" s="3"/>
      <c r="AL799" s="3"/>
      <c r="AM799" s="7"/>
      <c r="AN799" s="3"/>
      <c r="AO799" s="3"/>
      <c r="AP799" s="3"/>
      <c r="AQ799" s="3"/>
      <c r="AR799" s="6"/>
      <c r="AS799" s="6"/>
      <c r="AT799" s="3"/>
      <c r="AU799" s="3"/>
    </row>
    <row r="800">
      <c r="A800" s="3"/>
      <c r="B800" s="3"/>
      <c r="C800" s="3"/>
      <c r="D800" s="3"/>
      <c r="E800" s="3"/>
      <c r="F800" s="6"/>
      <c r="G800" s="3"/>
      <c r="H800" s="3"/>
      <c r="I800" s="3"/>
      <c r="J800" s="6"/>
      <c r="K800" s="3"/>
      <c r="L800" s="6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6"/>
      <c r="AA800" s="3"/>
      <c r="AB800" s="6"/>
      <c r="AC800" s="3"/>
      <c r="AD800" s="3"/>
      <c r="AE800" s="3"/>
      <c r="AF800" s="3"/>
      <c r="AG800" s="6"/>
      <c r="AH800" s="3"/>
      <c r="AI800" s="3"/>
      <c r="AJ800" s="3"/>
      <c r="AK800" s="3"/>
      <c r="AL800" s="3"/>
      <c r="AM800" s="7"/>
      <c r="AN800" s="3"/>
      <c r="AO800" s="3"/>
      <c r="AP800" s="3"/>
      <c r="AQ800" s="3"/>
      <c r="AR800" s="6"/>
      <c r="AS800" s="6"/>
      <c r="AT800" s="3"/>
      <c r="AU800" s="3"/>
    </row>
    <row r="801">
      <c r="A801" s="3"/>
      <c r="B801" s="3"/>
      <c r="C801" s="3"/>
      <c r="D801" s="3"/>
      <c r="E801" s="3"/>
      <c r="F801" s="6"/>
      <c r="G801" s="3"/>
      <c r="H801" s="3"/>
      <c r="I801" s="3"/>
      <c r="J801" s="6"/>
      <c r="K801" s="3"/>
      <c r="L801" s="6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6"/>
      <c r="AA801" s="3"/>
      <c r="AB801" s="6"/>
      <c r="AC801" s="3"/>
      <c r="AD801" s="3"/>
      <c r="AE801" s="3"/>
      <c r="AF801" s="3"/>
      <c r="AG801" s="6"/>
      <c r="AH801" s="3"/>
      <c r="AI801" s="3"/>
      <c r="AJ801" s="3"/>
      <c r="AK801" s="3"/>
      <c r="AL801" s="3"/>
      <c r="AM801" s="7"/>
      <c r="AN801" s="3"/>
      <c r="AO801" s="3"/>
      <c r="AP801" s="3"/>
      <c r="AQ801" s="3"/>
      <c r="AR801" s="6"/>
      <c r="AS801" s="6"/>
      <c r="AT801" s="3"/>
      <c r="AU801" s="3"/>
    </row>
    <row r="802">
      <c r="A802" s="3"/>
      <c r="B802" s="3"/>
      <c r="C802" s="3"/>
      <c r="D802" s="3"/>
      <c r="E802" s="3"/>
      <c r="F802" s="6"/>
      <c r="G802" s="3"/>
      <c r="H802" s="3"/>
      <c r="I802" s="3"/>
      <c r="J802" s="6"/>
      <c r="K802" s="3"/>
      <c r="L802" s="6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6"/>
      <c r="AA802" s="3"/>
      <c r="AB802" s="6"/>
      <c r="AC802" s="3"/>
      <c r="AD802" s="3"/>
      <c r="AE802" s="3"/>
      <c r="AF802" s="3"/>
      <c r="AG802" s="6"/>
      <c r="AH802" s="3"/>
      <c r="AI802" s="3"/>
      <c r="AJ802" s="3"/>
      <c r="AK802" s="3"/>
      <c r="AL802" s="3"/>
      <c r="AM802" s="7"/>
      <c r="AN802" s="3"/>
      <c r="AO802" s="3"/>
      <c r="AP802" s="3"/>
      <c r="AQ802" s="3"/>
      <c r="AR802" s="6"/>
      <c r="AS802" s="6"/>
      <c r="AT802" s="3"/>
      <c r="AU802" s="3"/>
    </row>
    <row r="803">
      <c r="A803" s="3"/>
      <c r="B803" s="3"/>
      <c r="C803" s="3"/>
      <c r="D803" s="3"/>
      <c r="E803" s="3"/>
      <c r="F803" s="6"/>
      <c r="G803" s="3"/>
      <c r="H803" s="3"/>
      <c r="I803" s="3"/>
      <c r="J803" s="6"/>
      <c r="K803" s="3"/>
      <c r="L803" s="6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6"/>
      <c r="AA803" s="3"/>
      <c r="AB803" s="6"/>
      <c r="AC803" s="3"/>
      <c r="AD803" s="3"/>
      <c r="AE803" s="3"/>
      <c r="AF803" s="3"/>
      <c r="AG803" s="6"/>
      <c r="AH803" s="3"/>
      <c r="AI803" s="3"/>
      <c r="AJ803" s="3"/>
      <c r="AK803" s="3"/>
      <c r="AL803" s="3"/>
      <c r="AM803" s="7"/>
      <c r="AN803" s="3"/>
      <c r="AO803" s="3"/>
      <c r="AP803" s="3"/>
      <c r="AQ803" s="3"/>
      <c r="AR803" s="6"/>
      <c r="AS803" s="6"/>
      <c r="AT803" s="3"/>
      <c r="AU803" s="3"/>
    </row>
    <row r="804">
      <c r="A804" s="3"/>
      <c r="B804" s="3"/>
      <c r="C804" s="3"/>
      <c r="D804" s="3"/>
      <c r="E804" s="3"/>
      <c r="F804" s="6"/>
      <c r="G804" s="3"/>
      <c r="H804" s="3"/>
      <c r="I804" s="3"/>
      <c r="J804" s="6"/>
      <c r="K804" s="3"/>
      <c r="L804" s="6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6"/>
      <c r="AA804" s="3"/>
      <c r="AB804" s="6"/>
      <c r="AC804" s="3"/>
      <c r="AD804" s="3"/>
      <c r="AE804" s="3"/>
      <c r="AF804" s="3"/>
      <c r="AG804" s="6"/>
      <c r="AH804" s="3"/>
      <c r="AI804" s="3"/>
      <c r="AJ804" s="3"/>
      <c r="AK804" s="3"/>
      <c r="AL804" s="3"/>
      <c r="AM804" s="7"/>
      <c r="AN804" s="3"/>
      <c r="AO804" s="3"/>
      <c r="AP804" s="3"/>
      <c r="AQ804" s="3"/>
      <c r="AR804" s="6"/>
      <c r="AS804" s="6"/>
      <c r="AT804" s="3"/>
      <c r="AU804" s="3"/>
    </row>
    <row r="805">
      <c r="A805" s="3"/>
      <c r="B805" s="3"/>
      <c r="C805" s="3"/>
      <c r="D805" s="3"/>
      <c r="E805" s="3"/>
      <c r="F805" s="6"/>
      <c r="G805" s="3"/>
      <c r="H805" s="3"/>
      <c r="I805" s="3"/>
      <c r="J805" s="6"/>
      <c r="K805" s="3"/>
      <c r="L805" s="6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6"/>
      <c r="AA805" s="3"/>
      <c r="AB805" s="6"/>
      <c r="AC805" s="3"/>
      <c r="AD805" s="3"/>
      <c r="AE805" s="3"/>
      <c r="AF805" s="3"/>
      <c r="AG805" s="6"/>
      <c r="AH805" s="3"/>
      <c r="AI805" s="3"/>
      <c r="AJ805" s="3"/>
      <c r="AK805" s="3"/>
      <c r="AL805" s="3"/>
      <c r="AM805" s="7"/>
      <c r="AN805" s="3"/>
      <c r="AO805" s="3"/>
      <c r="AP805" s="3"/>
      <c r="AQ805" s="3"/>
      <c r="AR805" s="6"/>
      <c r="AS805" s="6"/>
      <c r="AT805" s="3"/>
      <c r="AU805" s="3"/>
    </row>
    <row r="806">
      <c r="A806" s="3"/>
      <c r="B806" s="3"/>
      <c r="C806" s="3"/>
      <c r="D806" s="3"/>
      <c r="E806" s="3"/>
      <c r="F806" s="6"/>
      <c r="G806" s="3"/>
      <c r="H806" s="3"/>
      <c r="I806" s="3"/>
      <c r="J806" s="6"/>
      <c r="K806" s="3"/>
      <c r="L806" s="6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6"/>
      <c r="AA806" s="3"/>
      <c r="AB806" s="6"/>
      <c r="AC806" s="3"/>
      <c r="AD806" s="3"/>
      <c r="AE806" s="3"/>
      <c r="AF806" s="3"/>
      <c r="AG806" s="6"/>
      <c r="AH806" s="3"/>
      <c r="AI806" s="3"/>
      <c r="AJ806" s="3"/>
      <c r="AK806" s="3"/>
      <c r="AL806" s="3"/>
      <c r="AM806" s="7"/>
      <c r="AN806" s="3"/>
      <c r="AO806" s="3"/>
      <c r="AP806" s="3"/>
      <c r="AQ806" s="3"/>
      <c r="AR806" s="6"/>
      <c r="AS806" s="6"/>
      <c r="AT806" s="3"/>
      <c r="AU806" s="3"/>
    </row>
    <row r="807">
      <c r="A807" s="3"/>
      <c r="B807" s="3"/>
      <c r="C807" s="3"/>
      <c r="D807" s="3"/>
      <c r="E807" s="3"/>
      <c r="F807" s="6"/>
      <c r="G807" s="3"/>
      <c r="H807" s="3"/>
      <c r="I807" s="3"/>
      <c r="J807" s="6"/>
      <c r="K807" s="3"/>
      <c r="L807" s="6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6"/>
      <c r="AA807" s="3"/>
      <c r="AB807" s="6"/>
      <c r="AC807" s="3"/>
      <c r="AD807" s="3"/>
      <c r="AE807" s="3"/>
      <c r="AF807" s="3"/>
      <c r="AG807" s="6"/>
      <c r="AH807" s="3"/>
      <c r="AI807" s="3"/>
      <c r="AJ807" s="3"/>
      <c r="AK807" s="3"/>
      <c r="AL807" s="3"/>
      <c r="AM807" s="7"/>
      <c r="AN807" s="3"/>
      <c r="AO807" s="3"/>
      <c r="AP807" s="3"/>
      <c r="AQ807" s="3"/>
      <c r="AR807" s="6"/>
      <c r="AS807" s="6"/>
      <c r="AT807" s="3"/>
      <c r="AU807" s="3"/>
    </row>
    <row r="808">
      <c r="A808" s="3"/>
      <c r="B808" s="3"/>
      <c r="C808" s="3"/>
      <c r="D808" s="3"/>
      <c r="E808" s="3"/>
      <c r="F808" s="6"/>
      <c r="G808" s="3"/>
      <c r="H808" s="3"/>
      <c r="I808" s="3"/>
      <c r="J808" s="6"/>
      <c r="K808" s="3"/>
      <c r="L808" s="6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6"/>
      <c r="AA808" s="3"/>
      <c r="AB808" s="6"/>
      <c r="AC808" s="3"/>
      <c r="AD808" s="3"/>
      <c r="AE808" s="3"/>
      <c r="AF808" s="3"/>
      <c r="AG808" s="6"/>
      <c r="AH808" s="3"/>
      <c r="AI808" s="3"/>
      <c r="AJ808" s="3"/>
      <c r="AK808" s="3"/>
      <c r="AL808" s="3"/>
      <c r="AM808" s="7"/>
      <c r="AN808" s="3"/>
      <c r="AO808" s="3"/>
      <c r="AP808" s="3"/>
      <c r="AQ808" s="3"/>
      <c r="AR808" s="6"/>
      <c r="AS808" s="6"/>
      <c r="AT808" s="3"/>
      <c r="AU808" s="3"/>
    </row>
    <row r="809">
      <c r="A809" s="3"/>
      <c r="B809" s="3"/>
      <c r="C809" s="3"/>
      <c r="D809" s="3"/>
      <c r="E809" s="3"/>
      <c r="F809" s="6"/>
      <c r="G809" s="3"/>
      <c r="H809" s="3"/>
      <c r="I809" s="3"/>
      <c r="J809" s="6"/>
      <c r="K809" s="3"/>
      <c r="L809" s="6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6"/>
      <c r="AA809" s="3"/>
      <c r="AB809" s="6"/>
      <c r="AC809" s="3"/>
      <c r="AD809" s="3"/>
      <c r="AE809" s="3"/>
      <c r="AF809" s="3"/>
      <c r="AG809" s="6"/>
      <c r="AH809" s="3"/>
      <c r="AI809" s="3"/>
      <c r="AJ809" s="3"/>
      <c r="AK809" s="3"/>
      <c r="AL809" s="3"/>
      <c r="AM809" s="7"/>
      <c r="AN809" s="3"/>
      <c r="AO809" s="3"/>
      <c r="AP809" s="3"/>
      <c r="AQ809" s="3"/>
      <c r="AR809" s="6"/>
      <c r="AS809" s="6"/>
      <c r="AT809" s="3"/>
      <c r="AU809" s="3"/>
    </row>
    <row r="810">
      <c r="A810" s="3"/>
      <c r="B810" s="3"/>
      <c r="C810" s="3"/>
      <c r="D810" s="3"/>
      <c r="E810" s="3"/>
      <c r="F810" s="6"/>
      <c r="G810" s="3"/>
      <c r="H810" s="3"/>
      <c r="I810" s="3"/>
      <c r="J810" s="6"/>
      <c r="K810" s="3"/>
      <c r="L810" s="6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6"/>
      <c r="AA810" s="3"/>
      <c r="AB810" s="6"/>
      <c r="AC810" s="3"/>
      <c r="AD810" s="3"/>
      <c r="AE810" s="3"/>
      <c r="AF810" s="3"/>
      <c r="AG810" s="6"/>
      <c r="AH810" s="3"/>
      <c r="AI810" s="3"/>
      <c r="AJ810" s="3"/>
      <c r="AK810" s="3"/>
      <c r="AL810" s="3"/>
      <c r="AM810" s="7"/>
      <c r="AN810" s="3"/>
      <c r="AO810" s="3"/>
      <c r="AP810" s="3"/>
      <c r="AQ810" s="3"/>
      <c r="AR810" s="6"/>
      <c r="AS810" s="6"/>
      <c r="AT810" s="3"/>
      <c r="AU810" s="3"/>
    </row>
    <row r="811">
      <c r="A811" s="3"/>
      <c r="B811" s="3"/>
      <c r="C811" s="3"/>
      <c r="D811" s="3"/>
      <c r="E811" s="3"/>
      <c r="F811" s="6"/>
      <c r="G811" s="3"/>
      <c r="H811" s="3"/>
      <c r="I811" s="3"/>
      <c r="J811" s="6"/>
      <c r="K811" s="3"/>
      <c r="L811" s="6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6"/>
      <c r="AA811" s="3"/>
      <c r="AB811" s="6"/>
      <c r="AC811" s="3"/>
      <c r="AD811" s="3"/>
      <c r="AE811" s="3"/>
      <c r="AF811" s="3"/>
      <c r="AG811" s="6"/>
      <c r="AH811" s="3"/>
      <c r="AI811" s="3"/>
      <c r="AJ811" s="3"/>
      <c r="AK811" s="3"/>
      <c r="AL811" s="3"/>
      <c r="AM811" s="7"/>
      <c r="AN811" s="3"/>
      <c r="AO811" s="3"/>
      <c r="AP811" s="3"/>
      <c r="AQ811" s="3"/>
      <c r="AR811" s="6"/>
      <c r="AS811" s="6"/>
      <c r="AT811" s="3"/>
      <c r="AU811" s="3"/>
    </row>
    <row r="812">
      <c r="A812" s="3"/>
      <c r="B812" s="3"/>
      <c r="C812" s="3"/>
      <c r="D812" s="3"/>
      <c r="E812" s="3"/>
      <c r="F812" s="6"/>
      <c r="G812" s="3"/>
      <c r="H812" s="3"/>
      <c r="I812" s="3"/>
      <c r="J812" s="6"/>
      <c r="K812" s="3"/>
      <c r="L812" s="6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6"/>
      <c r="AA812" s="3"/>
      <c r="AB812" s="6"/>
      <c r="AC812" s="3"/>
      <c r="AD812" s="3"/>
      <c r="AE812" s="3"/>
      <c r="AF812" s="3"/>
      <c r="AG812" s="6"/>
      <c r="AH812" s="3"/>
      <c r="AI812" s="3"/>
      <c r="AJ812" s="3"/>
      <c r="AK812" s="3"/>
      <c r="AL812" s="3"/>
      <c r="AM812" s="7"/>
      <c r="AN812" s="3"/>
      <c r="AO812" s="3"/>
      <c r="AP812" s="3"/>
      <c r="AQ812" s="3"/>
      <c r="AR812" s="6"/>
      <c r="AS812" s="6"/>
      <c r="AT812" s="3"/>
      <c r="AU812" s="3"/>
    </row>
    <row r="813">
      <c r="A813" s="3"/>
      <c r="B813" s="3"/>
      <c r="C813" s="3"/>
      <c r="D813" s="3"/>
      <c r="E813" s="3"/>
      <c r="F813" s="6"/>
      <c r="G813" s="3"/>
      <c r="H813" s="3"/>
      <c r="I813" s="3"/>
      <c r="J813" s="6"/>
      <c r="K813" s="3"/>
      <c r="L813" s="6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6"/>
      <c r="AA813" s="3"/>
      <c r="AB813" s="6"/>
      <c r="AC813" s="3"/>
      <c r="AD813" s="3"/>
      <c r="AE813" s="3"/>
      <c r="AF813" s="3"/>
      <c r="AG813" s="6"/>
      <c r="AH813" s="3"/>
      <c r="AI813" s="3"/>
      <c r="AJ813" s="3"/>
      <c r="AK813" s="3"/>
      <c r="AL813" s="3"/>
      <c r="AM813" s="7"/>
      <c r="AN813" s="3"/>
      <c r="AO813" s="3"/>
      <c r="AP813" s="3"/>
      <c r="AQ813" s="3"/>
      <c r="AR813" s="6"/>
      <c r="AS813" s="6"/>
      <c r="AT813" s="3"/>
      <c r="AU813" s="3"/>
    </row>
    <row r="814">
      <c r="A814" s="3"/>
      <c r="B814" s="3"/>
      <c r="C814" s="3"/>
      <c r="D814" s="3"/>
      <c r="E814" s="3"/>
      <c r="F814" s="6"/>
      <c r="G814" s="3"/>
      <c r="H814" s="3"/>
      <c r="I814" s="3"/>
      <c r="J814" s="6"/>
      <c r="K814" s="3"/>
      <c r="L814" s="6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6"/>
      <c r="AA814" s="3"/>
      <c r="AB814" s="6"/>
      <c r="AC814" s="3"/>
      <c r="AD814" s="3"/>
      <c r="AE814" s="3"/>
      <c r="AF814" s="3"/>
      <c r="AG814" s="6"/>
      <c r="AH814" s="3"/>
      <c r="AI814" s="3"/>
      <c r="AJ814" s="3"/>
      <c r="AK814" s="3"/>
      <c r="AL814" s="3"/>
      <c r="AM814" s="7"/>
      <c r="AN814" s="3"/>
      <c r="AO814" s="3"/>
      <c r="AP814" s="3"/>
      <c r="AQ814" s="3"/>
      <c r="AR814" s="6"/>
      <c r="AS814" s="6"/>
      <c r="AT814" s="3"/>
      <c r="AU814" s="3"/>
    </row>
    <row r="815">
      <c r="A815" s="3"/>
      <c r="B815" s="3"/>
      <c r="C815" s="3"/>
      <c r="D815" s="3"/>
      <c r="E815" s="3"/>
      <c r="F815" s="6"/>
      <c r="G815" s="3"/>
      <c r="H815" s="3"/>
      <c r="I815" s="3"/>
      <c r="J815" s="6"/>
      <c r="K815" s="3"/>
      <c r="L815" s="6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6"/>
      <c r="AA815" s="3"/>
      <c r="AB815" s="6"/>
      <c r="AC815" s="3"/>
      <c r="AD815" s="3"/>
      <c r="AE815" s="3"/>
      <c r="AF815" s="3"/>
      <c r="AG815" s="6"/>
      <c r="AH815" s="3"/>
      <c r="AI815" s="3"/>
      <c r="AJ815" s="3"/>
      <c r="AK815" s="3"/>
      <c r="AL815" s="3"/>
      <c r="AM815" s="7"/>
      <c r="AN815" s="3"/>
      <c r="AO815" s="3"/>
      <c r="AP815" s="3"/>
      <c r="AQ815" s="3"/>
      <c r="AR815" s="6"/>
      <c r="AS815" s="6"/>
      <c r="AT815" s="3"/>
      <c r="AU815" s="3"/>
    </row>
    <row r="816">
      <c r="A816" s="3"/>
      <c r="B816" s="3"/>
      <c r="C816" s="3"/>
      <c r="D816" s="3"/>
      <c r="E816" s="3"/>
      <c r="F816" s="6"/>
      <c r="G816" s="3"/>
      <c r="H816" s="3"/>
      <c r="I816" s="3"/>
      <c r="J816" s="6"/>
      <c r="K816" s="3"/>
      <c r="L816" s="6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6"/>
      <c r="AA816" s="3"/>
      <c r="AB816" s="6"/>
      <c r="AC816" s="3"/>
      <c r="AD816" s="3"/>
      <c r="AE816" s="3"/>
      <c r="AF816" s="3"/>
      <c r="AG816" s="6"/>
      <c r="AH816" s="3"/>
      <c r="AI816" s="3"/>
      <c r="AJ816" s="3"/>
      <c r="AK816" s="3"/>
      <c r="AL816" s="3"/>
      <c r="AM816" s="7"/>
      <c r="AN816" s="3"/>
      <c r="AO816" s="3"/>
      <c r="AP816" s="3"/>
      <c r="AQ816" s="3"/>
      <c r="AR816" s="6"/>
      <c r="AS816" s="6"/>
      <c r="AT816" s="3"/>
      <c r="AU816" s="3"/>
    </row>
    <row r="817">
      <c r="A817" s="3"/>
      <c r="B817" s="3"/>
      <c r="C817" s="3"/>
      <c r="D817" s="3"/>
      <c r="E817" s="3"/>
      <c r="F817" s="6"/>
      <c r="G817" s="3"/>
      <c r="H817" s="3"/>
      <c r="I817" s="3"/>
      <c r="J817" s="6"/>
      <c r="K817" s="3"/>
      <c r="L817" s="6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6"/>
      <c r="AA817" s="3"/>
      <c r="AB817" s="6"/>
      <c r="AC817" s="3"/>
      <c r="AD817" s="3"/>
      <c r="AE817" s="3"/>
      <c r="AF817" s="3"/>
      <c r="AG817" s="6"/>
      <c r="AH817" s="3"/>
      <c r="AI817" s="3"/>
      <c r="AJ817" s="3"/>
      <c r="AK817" s="3"/>
      <c r="AL817" s="3"/>
      <c r="AM817" s="7"/>
      <c r="AN817" s="3"/>
      <c r="AO817" s="3"/>
      <c r="AP817" s="3"/>
      <c r="AQ817" s="3"/>
      <c r="AR817" s="6"/>
      <c r="AS817" s="6"/>
      <c r="AT817" s="3"/>
      <c r="AU817" s="3"/>
    </row>
    <row r="818">
      <c r="A818" s="3"/>
      <c r="B818" s="3"/>
      <c r="C818" s="3"/>
      <c r="D818" s="3"/>
      <c r="E818" s="3"/>
      <c r="F818" s="6"/>
      <c r="G818" s="3"/>
      <c r="H818" s="3"/>
      <c r="I818" s="3"/>
      <c r="J818" s="6"/>
      <c r="K818" s="3"/>
      <c r="L818" s="6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6"/>
      <c r="AA818" s="3"/>
      <c r="AB818" s="6"/>
      <c r="AC818" s="3"/>
      <c r="AD818" s="3"/>
      <c r="AE818" s="3"/>
      <c r="AF818" s="3"/>
      <c r="AG818" s="6"/>
      <c r="AH818" s="3"/>
      <c r="AI818" s="3"/>
      <c r="AJ818" s="3"/>
      <c r="AK818" s="3"/>
      <c r="AL818" s="3"/>
      <c r="AM818" s="7"/>
      <c r="AN818" s="3"/>
      <c r="AO818" s="3"/>
      <c r="AP818" s="3"/>
      <c r="AQ818" s="3"/>
      <c r="AR818" s="6"/>
      <c r="AS818" s="6"/>
      <c r="AT818" s="3"/>
      <c r="AU818" s="3"/>
    </row>
    <row r="819">
      <c r="A819" s="3"/>
      <c r="B819" s="3"/>
      <c r="C819" s="3"/>
      <c r="D819" s="3"/>
      <c r="E819" s="3"/>
      <c r="F819" s="6"/>
      <c r="G819" s="3"/>
      <c r="H819" s="3"/>
      <c r="I819" s="3"/>
      <c r="J819" s="6"/>
      <c r="K819" s="3"/>
      <c r="L819" s="6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6"/>
      <c r="AA819" s="3"/>
      <c r="AB819" s="6"/>
      <c r="AC819" s="3"/>
      <c r="AD819" s="3"/>
      <c r="AE819" s="3"/>
      <c r="AF819" s="3"/>
      <c r="AG819" s="6"/>
      <c r="AH819" s="3"/>
      <c r="AI819" s="3"/>
      <c r="AJ819" s="3"/>
      <c r="AK819" s="3"/>
      <c r="AL819" s="3"/>
      <c r="AM819" s="7"/>
      <c r="AN819" s="3"/>
      <c r="AO819" s="3"/>
      <c r="AP819" s="3"/>
      <c r="AQ819" s="3"/>
      <c r="AR819" s="6"/>
      <c r="AS819" s="6"/>
      <c r="AT819" s="3"/>
      <c r="AU819" s="3"/>
    </row>
    <row r="820">
      <c r="A820" s="3"/>
      <c r="B820" s="3"/>
      <c r="C820" s="3"/>
      <c r="D820" s="3"/>
      <c r="E820" s="3"/>
      <c r="F820" s="6"/>
      <c r="G820" s="3"/>
      <c r="H820" s="3"/>
      <c r="I820" s="3"/>
      <c r="J820" s="6"/>
      <c r="K820" s="3"/>
      <c r="L820" s="6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6"/>
      <c r="AA820" s="3"/>
      <c r="AB820" s="6"/>
      <c r="AC820" s="3"/>
      <c r="AD820" s="3"/>
      <c r="AE820" s="3"/>
      <c r="AF820" s="3"/>
      <c r="AG820" s="6"/>
      <c r="AH820" s="3"/>
      <c r="AI820" s="3"/>
      <c r="AJ820" s="3"/>
      <c r="AK820" s="3"/>
      <c r="AL820" s="3"/>
      <c r="AM820" s="7"/>
      <c r="AN820" s="3"/>
      <c r="AO820" s="3"/>
      <c r="AP820" s="3"/>
      <c r="AQ820" s="3"/>
      <c r="AR820" s="6"/>
      <c r="AS820" s="6"/>
      <c r="AT820" s="3"/>
      <c r="AU820" s="3"/>
    </row>
    <row r="821">
      <c r="A821" s="3"/>
      <c r="B821" s="3"/>
      <c r="C821" s="3"/>
      <c r="D821" s="3"/>
      <c r="E821" s="3"/>
      <c r="F821" s="6"/>
      <c r="G821" s="3"/>
      <c r="H821" s="3"/>
      <c r="I821" s="3"/>
      <c r="J821" s="6"/>
      <c r="K821" s="3"/>
      <c r="L821" s="6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6"/>
      <c r="AA821" s="3"/>
      <c r="AB821" s="6"/>
      <c r="AC821" s="3"/>
      <c r="AD821" s="3"/>
      <c r="AE821" s="3"/>
      <c r="AF821" s="3"/>
      <c r="AG821" s="6"/>
      <c r="AH821" s="3"/>
      <c r="AI821" s="3"/>
      <c r="AJ821" s="3"/>
      <c r="AK821" s="3"/>
      <c r="AL821" s="3"/>
      <c r="AM821" s="7"/>
      <c r="AN821" s="3"/>
      <c r="AO821" s="3"/>
      <c r="AP821" s="3"/>
      <c r="AQ821" s="3"/>
      <c r="AR821" s="6"/>
      <c r="AS821" s="6"/>
      <c r="AT821" s="3"/>
      <c r="AU821" s="3"/>
    </row>
    <row r="822">
      <c r="A822" s="3"/>
      <c r="B822" s="3"/>
      <c r="C822" s="3"/>
      <c r="D822" s="3"/>
      <c r="E822" s="3"/>
      <c r="F822" s="6"/>
      <c r="G822" s="3"/>
      <c r="H822" s="3"/>
      <c r="I822" s="3"/>
      <c r="J822" s="6"/>
      <c r="K822" s="3"/>
      <c r="L822" s="6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6"/>
      <c r="AA822" s="3"/>
      <c r="AB822" s="6"/>
      <c r="AC822" s="3"/>
      <c r="AD822" s="3"/>
      <c r="AE822" s="3"/>
      <c r="AF822" s="3"/>
      <c r="AG822" s="6"/>
      <c r="AH822" s="3"/>
      <c r="AI822" s="3"/>
      <c r="AJ822" s="3"/>
      <c r="AK822" s="3"/>
      <c r="AL822" s="3"/>
      <c r="AM822" s="7"/>
      <c r="AN822" s="3"/>
      <c r="AO822" s="3"/>
      <c r="AP822" s="3"/>
      <c r="AQ822" s="3"/>
      <c r="AR822" s="6"/>
      <c r="AS822" s="6"/>
      <c r="AT822" s="3"/>
      <c r="AU822" s="3"/>
    </row>
    <row r="823">
      <c r="A823" s="3"/>
      <c r="B823" s="3"/>
      <c r="C823" s="3"/>
      <c r="D823" s="3"/>
      <c r="E823" s="3"/>
      <c r="F823" s="6"/>
      <c r="G823" s="3"/>
      <c r="H823" s="3"/>
      <c r="I823" s="3"/>
      <c r="J823" s="6"/>
      <c r="K823" s="3"/>
      <c r="L823" s="6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6"/>
      <c r="AA823" s="3"/>
      <c r="AB823" s="6"/>
      <c r="AC823" s="3"/>
      <c r="AD823" s="3"/>
      <c r="AE823" s="3"/>
      <c r="AF823" s="3"/>
      <c r="AG823" s="6"/>
      <c r="AH823" s="3"/>
      <c r="AI823" s="3"/>
      <c r="AJ823" s="3"/>
      <c r="AK823" s="3"/>
      <c r="AL823" s="3"/>
      <c r="AM823" s="7"/>
      <c r="AN823" s="3"/>
      <c r="AO823" s="3"/>
      <c r="AP823" s="3"/>
      <c r="AQ823" s="3"/>
      <c r="AR823" s="6"/>
      <c r="AS823" s="6"/>
      <c r="AT823" s="3"/>
      <c r="AU823" s="3"/>
    </row>
    <row r="824">
      <c r="A824" s="3"/>
      <c r="B824" s="3"/>
      <c r="C824" s="3"/>
      <c r="D824" s="3"/>
      <c r="E824" s="3"/>
      <c r="F824" s="6"/>
      <c r="G824" s="3"/>
      <c r="H824" s="3"/>
      <c r="I824" s="3"/>
      <c r="J824" s="6"/>
      <c r="K824" s="3"/>
      <c r="L824" s="6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6"/>
      <c r="AA824" s="3"/>
      <c r="AB824" s="6"/>
      <c r="AC824" s="3"/>
      <c r="AD824" s="3"/>
      <c r="AE824" s="3"/>
      <c r="AF824" s="3"/>
      <c r="AG824" s="6"/>
      <c r="AH824" s="3"/>
      <c r="AI824" s="3"/>
      <c r="AJ824" s="3"/>
      <c r="AK824" s="3"/>
      <c r="AL824" s="3"/>
      <c r="AM824" s="7"/>
      <c r="AN824" s="3"/>
      <c r="AO824" s="3"/>
      <c r="AP824" s="3"/>
      <c r="AQ824" s="3"/>
      <c r="AR824" s="6"/>
      <c r="AS824" s="6"/>
      <c r="AT824" s="3"/>
      <c r="AU824" s="3"/>
    </row>
    <row r="825">
      <c r="A825" s="3"/>
      <c r="B825" s="3"/>
      <c r="C825" s="3"/>
      <c r="D825" s="3"/>
      <c r="E825" s="3"/>
      <c r="F825" s="6"/>
      <c r="G825" s="3"/>
      <c r="H825" s="3"/>
      <c r="I825" s="3"/>
      <c r="J825" s="6"/>
      <c r="K825" s="3"/>
      <c r="L825" s="6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6"/>
      <c r="AA825" s="3"/>
      <c r="AB825" s="6"/>
      <c r="AC825" s="3"/>
      <c r="AD825" s="3"/>
      <c r="AE825" s="3"/>
      <c r="AF825" s="3"/>
      <c r="AG825" s="6"/>
      <c r="AH825" s="3"/>
      <c r="AI825" s="3"/>
      <c r="AJ825" s="3"/>
      <c r="AK825" s="3"/>
      <c r="AL825" s="3"/>
      <c r="AM825" s="7"/>
      <c r="AN825" s="3"/>
      <c r="AO825" s="3"/>
      <c r="AP825" s="3"/>
      <c r="AQ825" s="3"/>
      <c r="AR825" s="6"/>
      <c r="AS825" s="6"/>
      <c r="AT825" s="3"/>
      <c r="AU825" s="3"/>
    </row>
    <row r="826">
      <c r="A826" s="3"/>
      <c r="B826" s="3"/>
      <c r="C826" s="3"/>
      <c r="D826" s="3"/>
      <c r="E826" s="3"/>
      <c r="F826" s="6"/>
      <c r="G826" s="3"/>
      <c r="H826" s="3"/>
      <c r="I826" s="3"/>
      <c r="J826" s="6"/>
      <c r="K826" s="3"/>
      <c r="L826" s="6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6"/>
      <c r="AA826" s="3"/>
      <c r="AB826" s="6"/>
      <c r="AC826" s="3"/>
      <c r="AD826" s="3"/>
      <c r="AE826" s="3"/>
      <c r="AF826" s="3"/>
      <c r="AG826" s="6"/>
      <c r="AH826" s="3"/>
      <c r="AI826" s="3"/>
      <c r="AJ826" s="3"/>
      <c r="AK826" s="3"/>
      <c r="AL826" s="3"/>
      <c r="AM826" s="7"/>
      <c r="AN826" s="3"/>
      <c r="AO826" s="3"/>
      <c r="AP826" s="3"/>
      <c r="AQ826" s="3"/>
      <c r="AR826" s="6"/>
      <c r="AS826" s="6"/>
      <c r="AT826" s="3"/>
      <c r="AU826" s="3"/>
    </row>
    <row r="827">
      <c r="A827" s="3"/>
      <c r="B827" s="3"/>
      <c r="C827" s="3"/>
      <c r="D827" s="3"/>
      <c r="E827" s="3"/>
      <c r="F827" s="6"/>
      <c r="G827" s="3"/>
      <c r="H827" s="3"/>
      <c r="I827" s="3"/>
      <c r="J827" s="6"/>
      <c r="K827" s="3"/>
      <c r="L827" s="6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6"/>
      <c r="AA827" s="3"/>
      <c r="AB827" s="6"/>
      <c r="AC827" s="3"/>
      <c r="AD827" s="3"/>
      <c r="AE827" s="3"/>
      <c r="AF827" s="3"/>
      <c r="AG827" s="6"/>
      <c r="AH827" s="3"/>
      <c r="AI827" s="3"/>
      <c r="AJ827" s="3"/>
      <c r="AK827" s="3"/>
      <c r="AL827" s="3"/>
      <c r="AM827" s="7"/>
      <c r="AN827" s="3"/>
      <c r="AO827" s="3"/>
      <c r="AP827" s="3"/>
      <c r="AQ827" s="3"/>
      <c r="AR827" s="6"/>
      <c r="AS827" s="6"/>
      <c r="AT827" s="3"/>
      <c r="AU827" s="3"/>
    </row>
    <row r="828">
      <c r="A828" s="3"/>
      <c r="B828" s="3"/>
      <c r="C828" s="3"/>
      <c r="D828" s="3"/>
      <c r="E828" s="3"/>
      <c r="F828" s="6"/>
      <c r="G828" s="3"/>
      <c r="H828" s="3"/>
      <c r="I828" s="3"/>
      <c r="J828" s="6"/>
      <c r="K828" s="3"/>
      <c r="L828" s="6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6"/>
      <c r="AA828" s="3"/>
      <c r="AB828" s="6"/>
      <c r="AC828" s="3"/>
      <c r="AD828" s="3"/>
      <c r="AE828" s="3"/>
      <c r="AF828" s="3"/>
      <c r="AG828" s="6"/>
      <c r="AH828" s="3"/>
      <c r="AI828" s="3"/>
      <c r="AJ828" s="3"/>
      <c r="AK828" s="3"/>
      <c r="AL828" s="3"/>
      <c r="AM828" s="7"/>
      <c r="AN828" s="3"/>
      <c r="AO828" s="3"/>
      <c r="AP828" s="3"/>
      <c r="AQ828" s="3"/>
      <c r="AR828" s="6"/>
      <c r="AS828" s="6"/>
      <c r="AT828" s="3"/>
      <c r="AU828" s="3"/>
    </row>
    <row r="829">
      <c r="A829" s="3"/>
      <c r="B829" s="3"/>
      <c r="C829" s="3"/>
      <c r="D829" s="3"/>
      <c r="E829" s="3"/>
      <c r="F829" s="6"/>
      <c r="G829" s="3"/>
      <c r="H829" s="3"/>
      <c r="I829" s="3"/>
      <c r="J829" s="6"/>
      <c r="K829" s="3"/>
      <c r="L829" s="6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6"/>
      <c r="AA829" s="3"/>
      <c r="AB829" s="6"/>
      <c r="AC829" s="3"/>
      <c r="AD829" s="3"/>
      <c r="AE829" s="3"/>
      <c r="AF829" s="3"/>
      <c r="AG829" s="6"/>
      <c r="AH829" s="3"/>
      <c r="AI829" s="3"/>
      <c r="AJ829" s="3"/>
      <c r="AK829" s="3"/>
      <c r="AL829" s="3"/>
      <c r="AM829" s="7"/>
      <c r="AN829" s="3"/>
      <c r="AO829" s="3"/>
      <c r="AP829" s="3"/>
      <c r="AQ829" s="3"/>
      <c r="AR829" s="6"/>
      <c r="AS829" s="6"/>
      <c r="AT829" s="3"/>
      <c r="AU829" s="3"/>
    </row>
    <row r="830">
      <c r="A830" s="3"/>
      <c r="B830" s="3"/>
      <c r="C830" s="3"/>
      <c r="D830" s="3"/>
      <c r="E830" s="3"/>
      <c r="F830" s="6"/>
      <c r="G830" s="3"/>
      <c r="H830" s="3"/>
      <c r="I830" s="3"/>
      <c r="J830" s="6"/>
      <c r="K830" s="3"/>
      <c r="L830" s="6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6"/>
      <c r="AA830" s="3"/>
      <c r="AB830" s="6"/>
      <c r="AC830" s="3"/>
      <c r="AD830" s="3"/>
      <c r="AE830" s="3"/>
      <c r="AF830" s="3"/>
      <c r="AG830" s="6"/>
      <c r="AH830" s="3"/>
      <c r="AI830" s="3"/>
      <c r="AJ830" s="3"/>
      <c r="AK830" s="3"/>
      <c r="AL830" s="3"/>
      <c r="AM830" s="7"/>
      <c r="AN830" s="3"/>
      <c r="AO830" s="3"/>
      <c r="AP830" s="3"/>
      <c r="AQ830" s="3"/>
      <c r="AR830" s="6"/>
      <c r="AS830" s="6"/>
      <c r="AT830" s="3"/>
      <c r="AU830" s="3"/>
    </row>
    <row r="831">
      <c r="A831" s="3"/>
      <c r="B831" s="3"/>
      <c r="C831" s="3"/>
      <c r="D831" s="3"/>
      <c r="E831" s="3"/>
      <c r="F831" s="6"/>
      <c r="G831" s="3"/>
      <c r="H831" s="3"/>
      <c r="I831" s="3"/>
      <c r="J831" s="6"/>
      <c r="K831" s="3"/>
      <c r="L831" s="6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6"/>
      <c r="AA831" s="3"/>
      <c r="AB831" s="6"/>
      <c r="AC831" s="3"/>
      <c r="AD831" s="3"/>
      <c r="AE831" s="3"/>
      <c r="AF831" s="3"/>
      <c r="AG831" s="6"/>
      <c r="AH831" s="3"/>
      <c r="AI831" s="3"/>
      <c r="AJ831" s="3"/>
      <c r="AK831" s="3"/>
      <c r="AL831" s="3"/>
      <c r="AM831" s="7"/>
      <c r="AN831" s="3"/>
      <c r="AO831" s="3"/>
      <c r="AP831" s="3"/>
      <c r="AQ831" s="3"/>
      <c r="AR831" s="6"/>
      <c r="AS831" s="6"/>
      <c r="AT831" s="3"/>
      <c r="AU831" s="3"/>
    </row>
    <row r="832">
      <c r="A832" s="3"/>
      <c r="B832" s="3"/>
      <c r="C832" s="3"/>
      <c r="D832" s="3"/>
      <c r="E832" s="3"/>
      <c r="F832" s="6"/>
      <c r="G832" s="3"/>
      <c r="H832" s="3"/>
      <c r="I832" s="3"/>
      <c r="J832" s="6"/>
      <c r="K832" s="3"/>
      <c r="L832" s="6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6"/>
      <c r="AA832" s="3"/>
      <c r="AB832" s="6"/>
      <c r="AC832" s="3"/>
      <c r="AD832" s="3"/>
      <c r="AE832" s="3"/>
      <c r="AF832" s="3"/>
      <c r="AG832" s="6"/>
      <c r="AH832" s="3"/>
      <c r="AI832" s="3"/>
      <c r="AJ832" s="3"/>
      <c r="AK832" s="3"/>
      <c r="AL832" s="3"/>
      <c r="AM832" s="7"/>
      <c r="AN832" s="3"/>
      <c r="AO832" s="3"/>
      <c r="AP832" s="3"/>
      <c r="AQ832" s="3"/>
      <c r="AR832" s="6"/>
      <c r="AS832" s="6"/>
      <c r="AT832" s="3"/>
      <c r="AU832" s="3"/>
    </row>
    <row r="833">
      <c r="A833" s="3"/>
      <c r="B833" s="3"/>
      <c r="C833" s="3"/>
      <c r="D833" s="3"/>
      <c r="E833" s="3"/>
      <c r="F833" s="6"/>
      <c r="G833" s="3"/>
      <c r="H833" s="3"/>
      <c r="I833" s="3"/>
      <c r="J833" s="6"/>
      <c r="K833" s="3"/>
      <c r="L833" s="6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6"/>
      <c r="AA833" s="3"/>
      <c r="AB833" s="6"/>
      <c r="AC833" s="3"/>
      <c r="AD833" s="3"/>
      <c r="AE833" s="3"/>
      <c r="AF833" s="3"/>
      <c r="AG833" s="6"/>
      <c r="AH833" s="3"/>
      <c r="AI833" s="3"/>
      <c r="AJ833" s="3"/>
      <c r="AK833" s="3"/>
      <c r="AL833" s="3"/>
      <c r="AM833" s="7"/>
      <c r="AN833" s="3"/>
      <c r="AO833" s="3"/>
      <c r="AP833" s="3"/>
      <c r="AQ833" s="3"/>
      <c r="AR833" s="6"/>
      <c r="AS833" s="6"/>
      <c r="AT833" s="3"/>
      <c r="AU833" s="3"/>
    </row>
    <row r="834">
      <c r="A834" s="3"/>
      <c r="B834" s="3"/>
      <c r="C834" s="3"/>
      <c r="D834" s="3"/>
      <c r="E834" s="3"/>
      <c r="F834" s="6"/>
      <c r="G834" s="3"/>
      <c r="H834" s="3"/>
      <c r="I834" s="3"/>
      <c r="J834" s="6"/>
      <c r="K834" s="3"/>
      <c r="L834" s="6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6"/>
      <c r="AA834" s="3"/>
      <c r="AB834" s="6"/>
      <c r="AC834" s="3"/>
      <c r="AD834" s="3"/>
      <c r="AE834" s="3"/>
      <c r="AF834" s="3"/>
      <c r="AG834" s="6"/>
      <c r="AH834" s="3"/>
      <c r="AI834" s="3"/>
      <c r="AJ834" s="3"/>
      <c r="AK834" s="3"/>
      <c r="AL834" s="3"/>
      <c r="AM834" s="7"/>
      <c r="AN834" s="3"/>
      <c r="AO834" s="3"/>
      <c r="AP834" s="3"/>
      <c r="AQ834" s="3"/>
      <c r="AR834" s="6"/>
      <c r="AS834" s="6"/>
      <c r="AT834" s="3"/>
      <c r="AU834" s="3"/>
    </row>
    <row r="835">
      <c r="A835" s="3"/>
      <c r="B835" s="3"/>
      <c r="C835" s="3"/>
      <c r="D835" s="3"/>
      <c r="E835" s="3"/>
      <c r="F835" s="6"/>
      <c r="G835" s="3"/>
      <c r="H835" s="3"/>
      <c r="I835" s="3"/>
      <c r="J835" s="6"/>
      <c r="K835" s="3"/>
      <c r="L835" s="6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6"/>
      <c r="AA835" s="3"/>
      <c r="AB835" s="6"/>
      <c r="AC835" s="3"/>
      <c r="AD835" s="3"/>
      <c r="AE835" s="3"/>
      <c r="AF835" s="3"/>
      <c r="AG835" s="6"/>
      <c r="AH835" s="3"/>
      <c r="AI835" s="3"/>
      <c r="AJ835" s="3"/>
      <c r="AK835" s="3"/>
      <c r="AL835" s="3"/>
      <c r="AM835" s="7"/>
      <c r="AN835" s="3"/>
      <c r="AO835" s="3"/>
      <c r="AP835" s="3"/>
      <c r="AQ835" s="3"/>
      <c r="AR835" s="6"/>
      <c r="AS835" s="6"/>
      <c r="AT835" s="3"/>
      <c r="AU835" s="3"/>
    </row>
    <row r="836">
      <c r="A836" s="3"/>
      <c r="B836" s="3"/>
      <c r="C836" s="3"/>
      <c r="D836" s="3"/>
      <c r="E836" s="3"/>
      <c r="F836" s="6"/>
      <c r="G836" s="3"/>
      <c r="H836" s="3"/>
      <c r="I836" s="3"/>
      <c r="J836" s="6"/>
      <c r="K836" s="3"/>
      <c r="L836" s="6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6"/>
      <c r="AA836" s="3"/>
      <c r="AB836" s="6"/>
      <c r="AC836" s="3"/>
      <c r="AD836" s="3"/>
      <c r="AE836" s="3"/>
      <c r="AF836" s="3"/>
      <c r="AG836" s="6"/>
      <c r="AH836" s="3"/>
      <c r="AI836" s="3"/>
      <c r="AJ836" s="3"/>
      <c r="AK836" s="3"/>
      <c r="AL836" s="3"/>
      <c r="AM836" s="7"/>
      <c r="AN836" s="3"/>
      <c r="AO836" s="3"/>
      <c r="AP836" s="3"/>
      <c r="AQ836" s="3"/>
      <c r="AR836" s="6"/>
      <c r="AS836" s="6"/>
      <c r="AT836" s="3"/>
      <c r="AU836" s="3"/>
    </row>
    <row r="837">
      <c r="A837" s="3"/>
      <c r="B837" s="3"/>
      <c r="C837" s="3"/>
      <c r="D837" s="3"/>
      <c r="E837" s="3"/>
      <c r="F837" s="6"/>
      <c r="G837" s="3"/>
      <c r="H837" s="3"/>
      <c r="I837" s="3"/>
      <c r="J837" s="6"/>
      <c r="K837" s="3"/>
      <c r="L837" s="6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6"/>
      <c r="AA837" s="3"/>
      <c r="AB837" s="6"/>
      <c r="AC837" s="3"/>
      <c r="AD837" s="3"/>
      <c r="AE837" s="3"/>
      <c r="AF837" s="3"/>
      <c r="AG837" s="6"/>
      <c r="AH837" s="3"/>
      <c r="AI837" s="3"/>
      <c r="AJ837" s="3"/>
      <c r="AK837" s="3"/>
      <c r="AL837" s="3"/>
      <c r="AM837" s="7"/>
      <c r="AN837" s="3"/>
      <c r="AO837" s="3"/>
      <c r="AP837" s="3"/>
      <c r="AQ837" s="3"/>
      <c r="AR837" s="6"/>
      <c r="AS837" s="6"/>
      <c r="AT837" s="3"/>
      <c r="AU837" s="3"/>
    </row>
    <row r="838">
      <c r="A838" s="3"/>
      <c r="B838" s="3"/>
      <c r="C838" s="3"/>
      <c r="D838" s="3"/>
      <c r="E838" s="3"/>
      <c r="F838" s="6"/>
      <c r="G838" s="3"/>
      <c r="H838" s="3"/>
      <c r="I838" s="3"/>
      <c r="J838" s="6"/>
      <c r="K838" s="3"/>
      <c r="L838" s="6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6"/>
      <c r="AA838" s="3"/>
      <c r="AB838" s="6"/>
      <c r="AC838" s="3"/>
      <c r="AD838" s="3"/>
      <c r="AE838" s="3"/>
      <c r="AF838" s="3"/>
      <c r="AG838" s="6"/>
      <c r="AH838" s="3"/>
      <c r="AI838" s="3"/>
      <c r="AJ838" s="3"/>
      <c r="AK838" s="3"/>
      <c r="AL838" s="3"/>
      <c r="AM838" s="7"/>
      <c r="AN838" s="3"/>
      <c r="AO838" s="3"/>
      <c r="AP838" s="3"/>
      <c r="AQ838" s="3"/>
      <c r="AR838" s="6"/>
      <c r="AS838" s="6"/>
      <c r="AT838" s="3"/>
      <c r="AU838" s="3"/>
    </row>
    <row r="839">
      <c r="A839" s="3"/>
      <c r="B839" s="3"/>
      <c r="C839" s="3"/>
      <c r="D839" s="3"/>
      <c r="E839" s="3"/>
      <c r="F839" s="6"/>
      <c r="G839" s="3"/>
      <c r="H839" s="3"/>
      <c r="I839" s="3"/>
      <c r="J839" s="6"/>
      <c r="K839" s="3"/>
      <c r="L839" s="6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6"/>
      <c r="AA839" s="3"/>
      <c r="AB839" s="6"/>
      <c r="AC839" s="3"/>
      <c r="AD839" s="3"/>
      <c r="AE839" s="3"/>
      <c r="AF839" s="3"/>
      <c r="AG839" s="6"/>
      <c r="AH839" s="3"/>
      <c r="AI839" s="3"/>
      <c r="AJ839" s="3"/>
      <c r="AK839" s="3"/>
      <c r="AL839" s="3"/>
      <c r="AM839" s="7"/>
      <c r="AN839" s="3"/>
      <c r="AO839" s="3"/>
      <c r="AP839" s="3"/>
      <c r="AQ839" s="3"/>
      <c r="AR839" s="6"/>
      <c r="AS839" s="6"/>
      <c r="AT839" s="3"/>
      <c r="AU839" s="3"/>
    </row>
    <row r="840">
      <c r="A840" s="3"/>
      <c r="B840" s="3"/>
      <c r="C840" s="3"/>
      <c r="D840" s="3"/>
      <c r="E840" s="3"/>
      <c r="F840" s="6"/>
      <c r="G840" s="3"/>
      <c r="H840" s="3"/>
      <c r="I840" s="3"/>
      <c r="J840" s="6"/>
      <c r="K840" s="3"/>
      <c r="L840" s="6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6"/>
      <c r="AA840" s="3"/>
      <c r="AB840" s="6"/>
      <c r="AC840" s="3"/>
      <c r="AD840" s="3"/>
      <c r="AE840" s="3"/>
      <c r="AF840" s="3"/>
      <c r="AG840" s="6"/>
      <c r="AH840" s="3"/>
      <c r="AI840" s="3"/>
      <c r="AJ840" s="3"/>
      <c r="AK840" s="3"/>
      <c r="AL840" s="3"/>
      <c r="AM840" s="7"/>
      <c r="AN840" s="3"/>
      <c r="AO840" s="3"/>
      <c r="AP840" s="3"/>
      <c r="AQ840" s="3"/>
      <c r="AR840" s="6"/>
      <c r="AS840" s="6"/>
      <c r="AT840" s="3"/>
      <c r="AU840" s="3"/>
    </row>
    <row r="841">
      <c r="A841" s="3"/>
      <c r="B841" s="3"/>
      <c r="C841" s="3"/>
      <c r="D841" s="3"/>
      <c r="E841" s="3"/>
      <c r="F841" s="6"/>
      <c r="G841" s="3"/>
      <c r="H841" s="3"/>
      <c r="I841" s="3"/>
      <c r="J841" s="6"/>
      <c r="K841" s="3"/>
      <c r="L841" s="6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6"/>
      <c r="AA841" s="3"/>
      <c r="AB841" s="6"/>
      <c r="AC841" s="3"/>
      <c r="AD841" s="3"/>
      <c r="AE841" s="3"/>
      <c r="AF841" s="3"/>
      <c r="AG841" s="6"/>
      <c r="AH841" s="3"/>
      <c r="AI841" s="3"/>
      <c r="AJ841" s="3"/>
      <c r="AK841" s="3"/>
      <c r="AL841" s="3"/>
      <c r="AM841" s="7"/>
      <c r="AN841" s="3"/>
      <c r="AO841" s="3"/>
      <c r="AP841" s="3"/>
      <c r="AQ841" s="3"/>
      <c r="AR841" s="6"/>
      <c r="AS841" s="6"/>
      <c r="AT841" s="3"/>
      <c r="AU841" s="3"/>
    </row>
    <row r="842">
      <c r="A842" s="3"/>
      <c r="B842" s="3"/>
      <c r="C842" s="3"/>
      <c r="D842" s="3"/>
      <c r="E842" s="3"/>
      <c r="F842" s="6"/>
      <c r="G842" s="3"/>
      <c r="H842" s="3"/>
      <c r="I842" s="3"/>
      <c r="J842" s="6"/>
      <c r="K842" s="3"/>
      <c r="L842" s="6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6"/>
      <c r="AA842" s="3"/>
      <c r="AB842" s="6"/>
      <c r="AC842" s="3"/>
      <c r="AD842" s="3"/>
      <c r="AE842" s="3"/>
      <c r="AF842" s="3"/>
      <c r="AG842" s="6"/>
      <c r="AH842" s="3"/>
      <c r="AI842" s="3"/>
      <c r="AJ842" s="3"/>
      <c r="AK842" s="3"/>
      <c r="AL842" s="3"/>
      <c r="AM842" s="7"/>
      <c r="AN842" s="3"/>
      <c r="AO842" s="3"/>
      <c r="AP842" s="3"/>
      <c r="AQ842" s="3"/>
      <c r="AR842" s="6"/>
      <c r="AS842" s="6"/>
      <c r="AT842" s="3"/>
      <c r="AU842" s="3"/>
    </row>
    <row r="843">
      <c r="A843" s="3"/>
      <c r="B843" s="3"/>
      <c r="C843" s="3"/>
      <c r="D843" s="3"/>
      <c r="E843" s="3"/>
      <c r="F843" s="6"/>
      <c r="G843" s="3"/>
      <c r="H843" s="3"/>
      <c r="I843" s="3"/>
      <c r="J843" s="6"/>
      <c r="K843" s="3"/>
      <c r="L843" s="6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6"/>
      <c r="AA843" s="3"/>
      <c r="AB843" s="6"/>
      <c r="AC843" s="3"/>
      <c r="AD843" s="3"/>
      <c r="AE843" s="3"/>
      <c r="AF843" s="3"/>
      <c r="AG843" s="6"/>
      <c r="AH843" s="3"/>
      <c r="AI843" s="3"/>
      <c r="AJ843" s="3"/>
      <c r="AK843" s="3"/>
      <c r="AL843" s="3"/>
      <c r="AM843" s="7"/>
      <c r="AN843" s="3"/>
      <c r="AO843" s="3"/>
      <c r="AP843" s="3"/>
      <c r="AQ843" s="3"/>
      <c r="AR843" s="6"/>
      <c r="AS843" s="6"/>
      <c r="AT843" s="3"/>
      <c r="AU843" s="3"/>
    </row>
    <row r="844">
      <c r="A844" s="3"/>
      <c r="B844" s="3"/>
      <c r="C844" s="3"/>
      <c r="D844" s="3"/>
      <c r="E844" s="3"/>
      <c r="F844" s="6"/>
      <c r="G844" s="3"/>
      <c r="H844" s="3"/>
      <c r="I844" s="3"/>
      <c r="J844" s="6"/>
      <c r="K844" s="3"/>
      <c r="L844" s="6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6"/>
      <c r="AA844" s="3"/>
      <c r="AB844" s="6"/>
      <c r="AC844" s="3"/>
      <c r="AD844" s="3"/>
      <c r="AE844" s="3"/>
      <c r="AF844" s="3"/>
      <c r="AG844" s="6"/>
      <c r="AH844" s="3"/>
      <c r="AI844" s="3"/>
      <c r="AJ844" s="3"/>
      <c r="AK844" s="3"/>
      <c r="AL844" s="3"/>
      <c r="AM844" s="7"/>
      <c r="AN844" s="3"/>
      <c r="AO844" s="3"/>
      <c r="AP844" s="3"/>
      <c r="AQ844" s="3"/>
      <c r="AR844" s="6"/>
      <c r="AS844" s="6"/>
      <c r="AT844" s="3"/>
      <c r="AU844" s="3"/>
    </row>
    <row r="845">
      <c r="A845" s="3"/>
      <c r="B845" s="3"/>
      <c r="C845" s="3"/>
      <c r="D845" s="3"/>
      <c r="E845" s="3"/>
      <c r="F845" s="6"/>
      <c r="G845" s="3"/>
      <c r="H845" s="3"/>
      <c r="I845" s="3"/>
      <c r="J845" s="6"/>
      <c r="K845" s="3"/>
      <c r="L845" s="6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6"/>
      <c r="AA845" s="3"/>
      <c r="AB845" s="6"/>
      <c r="AC845" s="3"/>
      <c r="AD845" s="3"/>
      <c r="AE845" s="3"/>
      <c r="AF845" s="3"/>
      <c r="AG845" s="6"/>
      <c r="AH845" s="3"/>
      <c r="AI845" s="3"/>
      <c r="AJ845" s="3"/>
      <c r="AK845" s="3"/>
      <c r="AL845" s="3"/>
      <c r="AM845" s="7"/>
      <c r="AN845" s="3"/>
      <c r="AO845" s="3"/>
      <c r="AP845" s="3"/>
      <c r="AQ845" s="3"/>
      <c r="AR845" s="6"/>
      <c r="AS845" s="6"/>
      <c r="AT845" s="3"/>
      <c r="AU845" s="3"/>
    </row>
    <row r="846">
      <c r="A846" s="3"/>
      <c r="B846" s="3"/>
      <c r="C846" s="3"/>
      <c r="D846" s="3"/>
      <c r="E846" s="3"/>
      <c r="F846" s="6"/>
      <c r="G846" s="3"/>
      <c r="H846" s="3"/>
      <c r="I846" s="3"/>
      <c r="J846" s="6"/>
      <c r="K846" s="3"/>
      <c r="L846" s="6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6"/>
      <c r="AA846" s="3"/>
      <c r="AB846" s="6"/>
      <c r="AC846" s="3"/>
      <c r="AD846" s="3"/>
      <c r="AE846" s="3"/>
      <c r="AF846" s="3"/>
      <c r="AG846" s="6"/>
      <c r="AH846" s="3"/>
      <c r="AI846" s="3"/>
      <c r="AJ846" s="3"/>
      <c r="AK846" s="3"/>
      <c r="AL846" s="3"/>
      <c r="AM846" s="7"/>
      <c r="AN846" s="3"/>
      <c r="AO846" s="3"/>
      <c r="AP846" s="3"/>
      <c r="AQ846" s="3"/>
      <c r="AR846" s="6"/>
      <c r="AS846" s="6"/>
      <c r="AT846" s="3"/>
      <c r="AU846" s="3"/>
    </row>
    <row r="847">
      <c r="A847" s="3"/>
      <c r="B847" s="3"/>
      <c r="C847" s="3"/>
      <c r="D847" s="3"/>
      <c r="E847" s="3"/>
      <c r="F847" s="6"/>
      <c r="G847" s="3"/>
      <c r="H847" s="3"/>
      <c r="I847" s="3"/>
      <c r="J847" s="6"/>
      <c r="K847" s="3"/>
      <c r="L847" s="6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6"/>
      <c r="AA847" s="3"/>
      <c r="AB847" s="6"/>
      <c r="AC847" s="3"/>
      <c r="AD847" s="3"/>
      <c r="AE847" s="3"/>
      <c r="AF847" s="3"/>
      <c r="AG847" s="6"/>
      <c r="AH847" s="3"/>
      <c r="AI847" s="3"/>
      <c r="AJ847" s="3"/>
      <c r="AK847" s="3"/>
      <c r="AL847" s="3"/>
      <c r="AM847" s="7"/>
      <c r="AN847" s="3"/>
      <c r="AO847" s="3"/>
      <c r="AP847" s="3"/>
      <c r="AQ847" s="3"/>
      <c r="AR847" s="6"/>
      <c r="AS847" s="6"/>
      <c r="AT847" s="3"/>
      <c r="AU847" s="3"/>
    </row>
    <row r="848">
      <c r="A848" s="3"/>
      <c r="B848" s="3"/>
      <c r="C848" s="3"/>
      <c r="D848" s="3"/>
      <c r="E848" s="3"/>
      <c r="F848" s="6"/>
      <c r="G848" s="3"/>
      <c r="H848" s="3"/>
      <c r="I848" s="3"/>
      <c r="J848" s="6"/>
      <c r="K848" s="3"/>
      <c r="L848" s="6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6"/>
      <c r="AA848" s="3"/>
      <c r="AB848" s="6"/>
      <c r="AC848" s="3"/>
      <c r="AD848" s="3"/>
      <c r="AE848" s="3"/>
      <c r="AF848" s="3"/>
      <c r="AG848" s="6"/>
      <c r="AH848" s="3"/>
      <c r="AI848" s="3"/>
      <c r="AJ848" s="3"/>
      <c r="AK848" s="3"/>
      <c r="AL848" s="3"/>
      <c r="AM848" s="7"/>
      <c r="AN848" s="3"/>
      <c r="AO848" s="3"/>
      <c r="AP848" s="3"/>
      <c r="AQ848" s="3"/>
      <c r="AR848" s="6"/>
      <c r="AS848" s="6"/>
      <c r="AT848" s="3"/>
      <c r="AU848" s="3"/>
    </row>
    <row r="849">
      <c r="A849" s="3"/>
      <c r="B849" s="3"/>
      <c r="C849" s="3"/>
      <c r="D849" s="3"/>
      <c r="E849" s="3"/>
      <c r="F849" s="6"/>
      <c r="G849" s="3"/>
      <c r="H849" s="3"/>
      <c r="I849" s="3"/>
      <c r="J849" s="6"/>
      <c r="K849" s="3"/>
      <c r="L849" s="6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6"/>
      <c r="AA849" s="3"/>
      <c r="AB849" s="6"/>
      <c r="AC849" s="3"/>
      <c r="AD849" s="3"/>
      <c r="AE849" s="3"/>
      <c r="AF849" s="3"/>
      <c r="AG849" s="6"/>
      <c r="AH849" s="3"/>
      <c r="AI849" s="3"/>
      <c r="AJ849" s="3"/>
      <c r="AK849" s="3"/>
      <c r="AL849" s="3"/>
      <c r="AM849" s="7"/>
      <c r="AN849" s="3"/>
      <c r="AO849" s="3"/>
      <c r="AP849" s="3"/>
      <c r="AQ849" s="3"/>
      <c r="AR849" s="6"/>
      <c r="AS849" s="6"/>
      <c r="AT849" s="3"/>
      <c r="AU849" s="3"/>
    </row>
    <row r="850">
      <c r="A850" s="3"/>
      <c r="B850" s="3"/>
      <c r="C850" s="3"/>
      <c r="D850" s="3"/>
      <c r="E850" s="3"/>
      <c r="F850" s="6"/>
      <c r="G850" s="3"/>
      <c r="H850" s="3"/>
      <c r="I850" s="3"/>
      <c r="J850" s="6"/>
      <c r="K850" s="3"/>
      <c r="L850" s="6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6"/>
      <c r="AA850" s="3"/>
      <c r="AB850" s="6"/>
      <c r="AC850" s="3"/>
      <c r="AD850" s="3"/>
      <c r="AE850" s="3"/>
      <c r="AF850" s="3"/>
      <c r="AG850" s="6"/>
      <c r="AH850" s="3"/>
      <c r="AI850" s="3"/>
      <c r="AJ850" s="3"/>
      <c r="AK850" s="3"/>
      <c r="AL850" s="3"/>
      <c r="AM850" s="7"/>
      <c r="AN850" s="3"/>
      <c r="AO850" s="3"/>
      <c r="AP850" s="3"/>
      <c r="AQ850" s="3"/>
      <c r="AR850" s="6"/>
      <c r="AS850" s="6"/>
      <c r="AT850" s="3"/>
      <c r="AU850" s="3"/>
    </row>
    <row r="851">
      <c r="A851" s="3"/>
      <c r="B851" s="3"/>
      <c r="C851" s="3"/>
      <c r="D851" s="3"/>
      <c r="E851" s="3"/>
      <c r="F851" s="6"/>
      <c r="G851" s="3"/>
      <c r="H851" s="3"/>
      <c r="I851" s="3"/>
      <c r="J851" s="6"/>
      <c r="K851" s="3"/>
      <c r="L851" s="6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6"/>
      <c r="AA851" s="3"/>
      <c r="AB851" s="6"/>
      <c r="AC851" s="3"/>
      <c r="AD851" s="3"/>
      <c r="AE851" s="3"/>
      <c r="AF851" s="3"/>
      <c r="AG851" s="6"/>
      <c r="AH851" s="3"/>
      <c r="AI851" s="3"/>
      <c r="AJ851" s="3"/>
      <c r="AK851" s="3"/>
      <c r="AL851" s="3"/>
      <c r="AM851" s="7"/>
      <c r="AN851" s="3"/>
      <c r="AO851" s="3"/>
      <c r="AP851" s="3"/>
      <c r="AQ851" s="3"/>
      <c r="AR851" s="6"/>
      <c r="AS851" s="6"/>
      <c r="AT851" s="3"/>
      <c r="AU851" s="3"/>
    </row>
    <row r="852">
      <c r="A852" s="3"/>
      <c r="B852" s="3"/>
      <c r="C852" s="3"/>
      <c r="D852" s="3"/>
      <c r="E852" s="3"/>
      <c r="F852" s="6"/>
      <c r="G852" s="3"/>
      <c r="H852" s="3"/>
      <c r="I852" s="3"/>
      <c r="J852" s="6"/>
      <c r="K852" s="3"/>
      <c r="L852" s="6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6"/>
      <c r="AA852" s="3"/>
      <c r="AB852" s="6"/>
      <c r="AC852" s="3"/>
      <c r="AD852" s="3"/>
      <c r="AE852" s="3"/>
      <c r="AF852" s="3"/>
      <c r="AG852" s="6"/>
      <c r="AH852" s="3"/>
      <c r="AI852" s="3"/>
      <c r="AJ852" s="3"/>
      <c r="AK852" s="3"/>
      <c r="AL852" s="3"/>
      <c r="AM852" s="7"/>
      <c r="AN852" s="3"/>
      <c r="AO852" s="3"/>
      <c r="AP852" s="3"/>
      <c r="AQ852" s="3"/>
      <c r="AR852" s="6"/>
      <c r="AS852" s="6"/>
      <c r="AT852" s="3"/>
      <c r="AU852" s="3"/>
    </row>
    <row r="853">
      <c r="A853" s="3"/>
      <c r="B853" s="3"/>
      <c r="C853" s="3"/>
      <c r="D853" s="3"/>
      <c r="E853" s="3"/>
      <c r="F853" s="6"/>
      <c r="G853" s="3"/>
      <c r="H853" s="3"/>
      <c r="I853" s="3"/>
      <c r="J853" s="6"/>
      <c r="K853" s="3"/>
      <c r="L853" s="6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6"/>
      <c r="AA853" s="3"/>
      <c r="AB853" s="6"/>
      <c r="AC853" s="3"/>
      <c r="AD853" s="3"/>
      <c r="AE853" s="3"/>
      <c r="AF853" s="3"/>
      <c r="AG853" s="6"/>
      <c r="AH853" s="3"/>
      <c r="AI853" s="3"/>
      <c r="AJ853" s="3"/>
      <c r="AK853" s="3"/>
      <c r="AL853" s="3"/>
      <c r="AM853" s="7"/>
      <c r="AN853" s="3"/>
      <c r="AO853" s="3"/>
      <c r="AP853" s="3"/>
      <c r="AQ853" s="3"/>
      <c r="AR853" s="6"/>
      <c r="AS853" s="6"/>
      <c r="AT853" s="3"/>
      <c r="AU853" s="3"/>
    </row>
    <row r="854">
      <c r="A854" s="3"/>
      <c r="B854" s="3"/>
      <c r="C854" s="3"/>
      <c r="D854" s="3"/>
      <c r="E854" s="3"/>
      <c r="F854" s="6"/>
      <c r="G854" s="3"/>
      <c r="H854" s="3"/>
      <c r="I854" s="3"/>
      <c r="J854" s="6"/>
      <c r="K854" s="3"/>
      <c r="L854" s="6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6"/>
      <c r="AA854" s="3"/>
      <c r="AB854" s="6"/>
      <c r="AC854" s="3"/>
      <c r="AD854" s="3"/>
      <c r="AE854" s="3"/>
      <c r="AF854" s="3"/>
      <c r="AG854" s="6"/>
      <c r="AH854" s="3"/>
      <c r="AI854" s="3"/>
      <c r="AJ854" s="3"/>
      <c r="AK854" s="3"/>
      <c r="AL854" s="3"/>
      <c r="AM854" s="7"/>
      <c r="AN854" s="3"/>
      <c r="AO854" s="3"/>
      <c r="AP854" s="3"/>
      <c r="AQ854" s="3"/>
      <c r="AR854" s="6"/>
      <c r="AS854" s="6"/>
      <c r="AT854" s="3"/>
      <c r="AU854" s="3"/>
    </row>
    <row r="855">
      <c r="A855" s="3"/>
      <c r="B855" s="3"/>
      <c r="C855" s="3"/>
      <c r="D855" s="3"/>
      <c r="E855" s="3"/>
      <c r="F855" s="6"/>
      <c r="G855" s="3"/>
      <c r="H855" s="3"/>
      <c r="I855" s="3"/>
      <c r="J855" s="6"/>
      <c r="K855" s="3"/>
      <c r="L855" s="6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6"/>
      <c r="AA855" s="3"/>
      <c r="AB855" s="6"/>
      <c r="AC855" s="3"/>
      <c r="AD855" s="3"/>
      <c r="AE855" s="3"/>
      <c r="AF855" s="3"/>
      <c r="AG855" s="6"/>
      <c r="AH855" s="3"/>
      <c r="AI855" s="3"/>
      <c r="AJ855" s="3"/>
      <c r="AK855" s="3"/>
      <c r="AL855" s="3"/>
      <c r="AM855" s="7"/>
      <c r="AN855" s="3"/>
      <c r="AO855" s="3"/>
      <c r="AP855" s="3"/>
      <c r="AQ855" s="3"/>
      <c r="AR855" s="6"/>
      <c r="AS855" s="6"/>
      <c r="AT855" s="3"/>
      <c r="AU855" s="3"/>
    </row>
    <row r="856">
      <c r="A856" s="3"/>
      <c r="B856" s="3"/>
      <c r="C856" s="3"/>
      <c r="D856" s="3"/>
      <c r="E856" s="3"/>
      <c r="F856" s="6"/>
      <c r="G856" s="3"/>
      <c r="H856" s="3"/>
      <c r="I856" s="3"/>
      <c r="J856" s="6"/>
      <c r="K856" s="3"/>
      <c r="L856" s="6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6"/>
      <c r="AA856" s="3"/>
      <c r="AB856" s="6"/>
      <c r="AC856" s="3"/>
      <c r="AD856" s="3"/>
      <c r="AE856" s="3"/>
      <c r="AF856" s="3"/>
      <c r="AG856" s="6"/>
      <c r="AH856" s="3"/>
      <c r="AI856" s="3"/>
      <c r="AJ856" s="3"/>
      <c r="AK856" s="3"/>
      <c r="AL856" s="3"/>
      <c r="AM856" s="7"/>
      <c r="AN856" s="3"/>
      <c r="AO856" s="3"/>
      <c r="AP856" s="3"/>
      <c r="AQ856" s="3"/>
      <c r="AR856" s="6"/>
      <c r="AS856" s="6"/>
      <c r="AT856" s="3"/>
      <c r="AU856" s="3"/>
    </row>
    <row r="857">
      <c r="A857" s="3"/>
      <c r="B857" s="3"/>
      <c r="C857" s="3"/>
      <c r="D857" s="3"/>
      <c r="E857" s="3"/>
      <c r="F857" s="6"/>
      <c r="G857" s="3"/>
      <c r="H857" s="3"/>
      <c r="I857" s="3"/>
      <c r="J857" s="6"/>
      <c r="K857" s="3"/>
      <c r="L857" s="6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6"/>
      <c r="AA857" s="3"/>
      <c r="AB857" s="6"/>
      <c r="AC857" s="3"/>
      <c r="AD857" s="3"/>
      <c r="AE857" s="3"/>
      <c r="AF857" s="3"/>
      <c r="AG857" s="6"/>
      <c r="AH857" s="3"/>
      <c r="AI857" s="3"/>
      <c r="AJ857" s="3"/>
      <c r="AK857" s="3"/>
      <c r="AL857" s="3"/>
      <c r="AM857" s="7"/>
      <c r="AN857" s="3"/>
      <c r="AO857" s="3"/>
      <c r="AP857" s="3"/>
      <c r="AQ857" s="3"/>
      <c r="AR857" s="6"/>
      <c r="AS857" s="6"/>
      <c r="AT857" s="3"/>
      <c r="AU857" s="3"/>
    </row>
    <row r="858">
      <c r="A858" s="3"/>
      <c r="B858" s="3"/>
      <c r="C858" s="3"/>
      <c r="D858" s="3"/>
      <c r="E858" s="3"/>
      <c r="F858" s="6"/>
      <c r="G858" s="3"/>
      <c r="H858" s="3"/>
      <c r="I858" s="3"/>
      <c r="J858" s="6"/>
      <c r="K858" s="3"/>
      <c r="L858" s="6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6"/>
      <c r="AA858" s="3"/>
      <c r="AB858" s="6"/>
      <c r="AC858" s="3"/>
      <c r="AD858" s="3"/>
      <c r="AE858" s="3"/>
      <c r="AF858" s="3"/>
      <c r="AG858" s="6"/>
      <c r="AH858" s="3"/>
      <c r="AI858" s="3"/>
      <c r="AJ858" s="3"/>
      <c r="AK858" s="3"/>
      <c r="AL858" s="3"/>
      <c r="AM858" s="7"/>
      <c r="AN858" s="3"/>
      <c r="AO858" s="3"/>
      <c r="AP858" s="3"/>
      <c r="AQ858" s="3"/>
      <c r="AR858" s="6"/>
      <c r="AS858" s="6"/>
      <c r="AT858" s="3"/>
      <c r="AU858" s="3"/>
    </row>
    <row r="859">
      <c r="A859" s="3"/>
      <c r="B859" s="3"/>
      <c r="C859" s="3"/>
      <c r="D859" s="3"/>
      <c r="E859" s="3"/>
      <c r="F859" s="6"/>
      <c r="G859" s="3"/>
      <c r="H859" s="3"/>
      <c r="I859" s="3"/>
      <c r="J859" s="6"/>
      <c r="K859" s="3"/>
      <c r="L859" s="6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6"/>
      <c r="AA859" s="3"/>
      <c r="AB859" s="6"/>
      <c r="AC859" s="3"/>
      <c r="AD859" s="3"/>
      <c r="AE859" s="3"/>
      <c r="AF859" s="3"/>
      <c r="AG859" s="6"/>
      <c r="AH859" s="3"/>
      <c r="AI859" s="3"/>
      <c r="AJ859" s="3"/>
      <c r="AK859" s="3"/>
      <c r="AL859" s="3"/>
      <c r="AM859" s="7"/>
      <c r="AN859" s="3"/>
      <c r="AO859" s="3"/>
      <c r="AP859" s="3"/>
      <c r="AQ859" s="3"/>
      <c r="AR859" s="6"/>
      <c r="AS859" s="6"/>
      <c r="AT859" s="3"/>
      <c r="AU859" s="3"/>
    </row>
    <row r="860">
      <c r="A860" s="3"/>
      <c r="B860" s="3"/>
      <c r="C860" s="3"/>
      <c r="D860" s="3"/>
      <c r="E860" s="3"/>
      <c r="F860" s="6"/>
      <c r="G860" s="3"/>
      <c r="H860" s="3"/>
      <c r="I860" s="3"/>
      <c r="J860" s="6"/>
      <c r="K860" s="3"/>
      <c r="L860" s="6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6"/>
      <c r="AA860" s="3"/>
      <c r="AB860" s="6"/>
      <c r="AC860" s="3"/>
      <c r="AD860" s="3"/>
      <c r="AE860" s="3"/>
      <c r="AF860" s="3"/>
      <c r="AG860" s="6"/>
      <c r="AH860" s="3"/>
      <c r="AI860" s="3"/>
      <c r="AJ860" s="3"/>
      <c r="AK860" s="3"/>
      <c r="AL860" s="3"/>
      <c r="AM860" s="7"/>
      <c r="AN860" s="3"/>
      <c r="AO860" s="3"/>
      <c r="AP860" s="3"/>
      <c r="AQ860" s="3"/>
      <c r="AR860" s="6"/>
      <c r="AS860" s="6"/>
      <c r="AT860" s="3"/>
      <c r="AU860" s="3"/>
    </row>
    <row r="861">
      <c r="A861" s="3"/>
      <c r="B861" s="3"/>
      <c r="C861" s="3"/>
      <c r="D861" s="3"/>
      <c r="E861" s="3"/>
      <c r="F861" s="6"/>
      <c r="G861" s="3"/>
      <c r="H861" s="3"/>
      <c r="I861" s="3"/>
      <c r="J861" s="6"/>
      <c r="K861" s="3"/>
      <c r="L861" s="6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6"/>
      <c r="AA861" s="3"/>
      <c r="AB861" s="6"/>
      <c r="AC861" s="3"/>
      <c r="AD861" s="3"/>
      <c r="AE861" s="3"/>
      <c r="AF861" s="3"/>
      <c r="AG861" s="6"/>
      <c r="AH861" s="3"/>
      <c r="AI861" s="3"/>
      <c r="AJ861" s="3"/>
      <c r="AK861" s="3"/>
      <c r="AL861" s="3"/>
      <c r="AM861" s="7"/>
      <c r="AN861" s="3"/>
      <c r="AO861" s="3"/>
      <c r="AP861" s="3"/>
      <c r="AQ861" s="3"/>
      <c r="AR861" s="6"/>
      <c r="AS861" s="6"/>
      <c r="AT861" s="3"/>
      <c r="AU861" s="3"/>
    </row>
    <row r="862">
      <c r="A862" s="3"/>
      <c r="B862" s="3"/>
      <c r="C862" s="3"/>
      <c r="D862" s="3"/>
      <c r="E862" s="3"/>
      <c r="F862" s="6"/>
      <c r="G862" s="3"/>
      <c r="H862" s="3"/>
      <c r="I862" s="3"/>
      <c r="J862" s="6"/>
      <c r="K862" s="3"/>
      <c r="L862" s="6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6"/>
      <c r="AA862" s="3"/>
      <c r="AB862" s="6"/>
      <c r="AC862" s="3"/>
      <c r="AD862" s="3"/>
      <c r="AE862" s="3"/>
      <c r="AF862" s="3"/>
      <c r="AG862" s="6"/>
      <c r="AH862" s="3"/>
      <c r="AI862" s="3"/>
      <c r="AJ862" s="3"/>
      <c r="AK862" s="3"/>
      <c r="AL862" s="3"/>
      <c r="AM862" s="7"/>
      <c r="AN862" s="3"/>
      <c r="AO862" s="3"/>
      <c r="AP862" s="3"/>
      <c r="AQ862" s="3"/>
      <c r="AR862" s="6"/>
      <c r="AS862" s="6"/>
      <c r="AT862" s="3"/>
      <c r="AU862" s="3"/>
    </row>
    <row r="863">
      <c r="A863" s="3"/>
      <c r="B863" s="3"/>
      <c r="C863" s="3"/>
      <c r="D863" s="3"/>
      <c r="E863" s="3"/>
      <c r="F863" s="6"/>
      <c r="G863" s="3"/>
      <c r="H863" s="3"/>
      <c r="I863" s="3"/>
      <c r="J863" s="6"/>
      <c r="K863" s="3"/>
      <c r="L863" s="6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6"/>
      <c r="AA863" s="3"/>
      <c r="AB863" s="6"/>
      <c r="AC863" s="3"/>
      <c r="AD863" s="3"/>
      <c r="AE863" s="3"/>
      <c r="AF863" s="3"/>
      <c r="AG863" s="6"/>
      <c r="AH863" s="3"/>
      <c r="AI863" s="3"/>
      <c r="AJ863" s="3"/>
      <c r="AK863" s="3"/>
      <c r="AL863" s="3"/>
      <c r="AM863" s="7"/>
      <c r="AN863" s="3"/>
      <c r="AO863" s="3"/>
      <c r="AP863" s="3"/>
      <c r="AQ863" s="3"/>
      <c r="AR863" s="6"/>
      <c r="AS863" s="6"/>
      <c r="AT863" s="3"/>
      <c r="AU863" s="3"/>
    </row>
    <row r="864">
      <c r="A864" s="3"/>
      <c r="B864" s="3"/>
      <c r="C864" s="3"/>
      <c r="D864" s="3"/>
      <c r="E864" s="3"/>
      <c r="F864" s="6"/>
      <c r="G864" s="3"/>
      <c r="H864" s="3"/>
      <c r="I864" s="3"/>
      <c r="J864" s="6"/>
      <c r="K864" s="3"/>
      <c r="L864" s="6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6"/>
      <c r="AA864" s="3"/>
      <c r="AB864" s="6"/>
      <c r="AC864" s="3"/>
      <c r="AD864" s="3"/>
      <c r="AE864" s="3"/>
      <c r="AF864" s="3"/>
      <c r="AG864" s="6"/>
      <c r="AH864" s="3"/>
      <c r="AI864" s="3"/>
      <c r="AJ864" s="3"/>
      <c r="AK864" s="3"/>
      <c r="AL864" s="3"/>
      <c r="AM864" s="7"/>
      <c r="AN864" s="3"/>
      <c r="AO864" s="3"/>
      <c r="AP864" s="3"/>
      <c r="AQ864" s="3"/>
      <c r="AR864" s="6"/>
      <c r="AS864" s="6"/>
      <c r="AT864" s="3"/>
      <c r="AU864" s="3"/>
    </row>
    <row r="865">
      <c r="A865" s="3"/>
      <c r="B865" s="3"/>
      <c r="C865" s="3"/>
      <c r="D865" s="3"/>
      <c r="E865" s="3"/>
      <c r="F865" s="6"/>
      <c r="G865" s="3"/>
      <c r="H865" s="3"/>
      <c r="I865" s="3"/>
      <c r="J865" s="6"/>
      <c r="K865" s="3"/>
      <c r="L865" s="6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6"/>
      <c r="AA865" s="3"/>
      <c r="AB865" s="6"/>
      <c r="AC865" s="3"/>
      <c r="AD865" s="3"/>
      <c r="AE865" s="3"/>
      <c r="AF865" s="3"/>
      <c r="AG865" s="6"/>
      <c r="AH865" s="3"/>
      <c r="AI865" s="3"/>
      <c r="AJ865" s="3"/>
      <c r="AK865" s="3"/>
      <c r="AL865" s="3"/>
      <c r="AM865" s="7"/>
      <c r="AN865" s="3"/>
      <c r="AO865" s="3"/>
      <c r="AP865" s="3"/>
      <c r="AQ865" s="3"/>
      <c r="AR865" s="6"/>
      <c r="AS865" s="6"/>
      <c r="AT865" s="3"/>
      <c r="AU865" s="3"/>
    </row>
    <row r="866">
      <c r="A866" s="3"/>
      <c r="B866" s="3"/>
      <c r="C866" s="3"/>
      <c r="D866" s="3"/>
      <c r="E866" s="3"/>
      <c r="F866" s="6"/>
      <c r="G866" s="3"/>
      <c r="H866" s="3"/>
      <c r="I866" s="3"/>
      <c r="J866" s="6"/>
      <c r="K866" s="3"/>
      <c r="L866" s="6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6"/>
      <c r="AA866" s="3"/>
      <c r="AB866" s="6"/>
      <c r="AC866" s="3"/>
      <c r="AD866" s="3"/>
      <c r="AE866" s="3"/>
      <c r="AF866" s="3"/>
      <c r="AG866" s="6"/>
      <c r="AH866" s="3"/>
      <c r="AI866" s="3"/>
      <c r="AJ866" s="3"/>
      <c r="AK866" s="3"/>
      <c r="AL866" s="3"/>
      <c r="AM866" s="7"/>
      <c r="AN866" s="3"/>
      <c r="AO866" s="3"/>
      <c r="AP866" s="3"/>
      <c r="AQ866" s="3"/>
      <c r="AR866" s="6"/>
      <c r="AS866" s="6"/>
      <c r="AT866" s="3"/>
      <c r="AU866" s="3"/>
    </row>
    <row r="867">
      <c r="A867" s="3"/>
      <c r="B867" s="3"/>
      <c r="C867" s="3"/>
      <c r="D867" s="3"/>
      <c r="E867" s="3"/>
      <c r="F867" s="6"/>
      <c r="G867" s="3"/>
      <c r="H867" s="3"/>
      <c r="I867" s="3"/>
      <c r="J867" s="6"/>
      <c r="K867" s="3"/>
      <c r="L867" s="6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6"/>
      <c r="AA867" s="3"/>
      <c r="AB867" s="6"/>
      <c r="AC867" s="3"/>
      <c r="AD867" s="3"/>
      <c r="AE867" s="3"/>
      <c r="AF867" s="3"/>
      <c r="AG867" s="6"/>
      <c r="AH867" s="3"/>
      <c r="AI867" s="3"/>
      <c r="AJ867" s="3"/>
      <c r="AK867" s="3"/>
      <c r="AL867" s="3"/>
      <c r="AM867" s="7"/>
      <c r="AN867" s="3"/>
      <c r="AO867" s="3"/>
      <c r="AP867" s="3"/>
      <c r="AQ867" s="3"/>
      <c r="AR867" s="6"/>
      <c r="AS867" s="6"/>
      <c r="AT867" s="3"/>
      <c r="AU867" s="3"/>
    </row>
    <row r="868">
      <c r="A868" s="3"/>
      <c r="B868" s="3"/>
      <c r="C868" s="3"/>
      <c r="D868" s="3"/>
      <c r="E868" s="3"/>
      <c r="F868" s="6"/>
      <c r="G868" s="3"/>
      <c r="H868" s="3"/>
      <c r="I868" s="3"/>
      <c r="J868" s="6"/>
      <c r="K868" s="3"/>
      <c r="L868" s="6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6"/>
      <c r="AA868" s="3"/>
      <c r="AB868" s="6"/>
      <c r="AC868" s="3"/>
      <c r="AD868" s="3"/>
      <c r="AE868" s="3"/>
      <c r="AF868" s="3"/>
      <c r="AG868" s="6"/>
      <c r="AH868" s="3"/>
      <c r="AI868" s="3"/>
      <c r="AJ868" s="3"/>
      <c r="AK868" s="3"/>
      <c r="AL868" s="3"/>
      <c r="AM868" s="7"/>
      <c r="AN868" s="3"/>
      <c r="AO868" s="3"/>
      <c r="AP868" s="3"/>
      <c r="AQ868" s="3"/>
      <c r="AR868" s="6"/>
      <c r="AS868" s="6"/>
      <c r="AT868" s="3"/>
      <c r="AU868" s="3"/>
    </row>
    <row r="869">
      <c r="A869" s="3"/>
      <c r="B869" s="3"/>
      <c r="C869" s="3"/>
      <c r="D869" s="3"/>
      <c r="E869" s="3"/>
      <c r="F869" s="6"/>
      <c r="G869" s="3"/>
      <c r="H869" s="3"/>
      <c r="I869" s="3"/>
      <c r="J869" s="6"/>
      <c r="K869" s="3"/>
      <c r="L869" s="6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6"/>
      <c r="AA869" s="3"/>
      <c r="AB869" s="6"/>
      <c r="AC869" s="3"/>
      <c r="AD869" s="3"/>
      <c r="AE869" s="3"/>
      <c r="AF869" s="3"/>
      <c r="AG869" s="6"/>
      <c r="AH869" s="3"/>
      <c r="AI869" s="3"/>
      <c r="AJ869" s="3"/>
      <c r="AK869" s="3"/>
      <c r="AL869" s="3"/>
      <c r="AM869" s="7"/>
      <c r="AN869" s="3"/>
      <c r="AO869" s="3"/>
      <c r="AP869" s="3"/>
      <c r="AQ869" s="3"/>
      <c r="AR869" s="6"/>
      <c r="AS869" s="6"/>
      <c r="AT869" s="3"/>
      <c r="AU869" s="3"/>
    </row>
    <row r="870">
      <c r="A870" s="3"/>
      <c r="B870" s="3"/>
      <c r="C870" s="3"/>
      <c r="D870" s="3"/>
      <c r="E870" s="3"/>
      <c r="F870" s="6"/>
      <c r="G870" s="3"/>
      <c r="H870" s="3"/>
      <c r="I870" s="3"/>
      <c r="J870" s="6"/>
      <c r="K870" s="3"/>
      <c r="L870" s="6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6"/>
      <c r="AA870" s="3"/>
      <c r="AB870" s="6"/>
      <c r="AC870" s="3"/>
      <c r="AD870" s="3"/>
      <c r="AE870" s="3"/>
      <c r="AF870" s="3"/>
      <c r="AG870" s="6"/>
      <c r="AH870" s="3"/>
      <c r="AI870" s="3"/>
      <c r="AJ870" s="3"/>
      <c r="AK870" s="3"/>
      <c r="AL870" s="3"/>
      <c r="AM870" s="7"/>
      <c r="AN870" s="3"/>
      <c r="AO870" s="3"/>
      <c r="AP870" s="3"/>
      <c r="AQ870" s="3"/>
      <c r="AR870" s="6"/>
      <c r="AS870" s="6"/>
      <c r="AT870" s="3"/>
      <c r="AU870" s="3"/>
    </row>
    <row r="871">
      <c r="A871" s="3"/>
      <c r="B871" s="3"/>
      <c r="C871" s="3"/>
      <c r="D871" s="3"/>
      <c r="E871" s="3"/>
      <c r="F871" s="6"/>
      <c r="G871" s="3"/>
      <c r="H871" s="3"/>
      <c r="I871" s="3"/>
      <c r="J871" s="6"/>
      <c r="K871" s="3"/>
      <c r="L871" s="6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6"/>
      <c r="AA871" s="3"/>
      <c r="AB871" s="6"/>
      <c r="AC871" s="3"/>
      <c r="AD871" s="3"/>
      <c r="AE871" s="3"/>
      <c r="AF871" s="3"/>
      <c r="AG871" s="6"/>
      <c r="AH871" s="3"/>
      <c r="AI871" s="3"/>
      <c r="AJ871" s="3"/>
      <c r="AK871" s="3"/>
      <c r="AL871" s="3"/>
      <c r="AM871" s="7"/>
      <c r="AN871" s="3"/>
      <c r="AO871" s="3"/>
      <c r="AP871" s="3"/>
      <c r="AQ871" s="3"/>
      <c r="AR871" s="6"/>
      <c r="AS871" s="6"/>
      <c r="AT871" s="3"/>
      <c r="AU871" s="3"/>
    </row>
    <row r="872">
      <c r="A872" s="3"/>
      <c r="B872" s="3"/>
      <c r="C872" s="3"/>
      <c r="D872" s="3"/>
      <c r="E872" s="3"/>
      <c r="F872" s="6"/>
      <c r="G872" s="3"/>
      <c r="H872" s="3"/>
      <c r="I872" s="3"/>
      <c r="J872" s="6"/>
      <c r="K872" s="3"/>
      <c r="L872" s="6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6"/>
      <c r="AA872" s="3"/>
      <c r="AB872" s="6"/>
      <c r="AC872" s="3"/>
      <c r="AD872" s="3"/>
      <c r="AE872" s="3"/>
      <c r="AF872" s="3"/>
      <c r="AG872" s="6"/>
      <c r="AH872" s="3"/>
      <c r="AI872" s="3"/>
      <c r="AJ872" s="3"/>
      <c r="AK872" s="3"/>
      <c r="AL872" s="3"/>
      <c r="AM872" s="7"/>
      <c r="AN872" s="3"/>
      <c r="AO872" s="3"/>
      <c r="AP872" s="3"/>
      <c r="AQ872" s="3"/>
      <c r="AR872" s="6"/>
      <c r="AS872" s="6"/>
      <c r="AT872" s="3"/>
      <c r="AU872" s="3"/>
    </row>
    <row r="873">
      <c r="A873" s="3"/>
      <c r="B873" s="3"/>
      <c r="C873" s="3"/>
      <c r="D873" s="3"/>
      <c r="E873" s="3"/>
      <c r="F873" s="6"/>
      <c r="G873" s="3"/>
      <c r="H873" s="3"/>
      <c r="I873" s="3"/>
      <c r="J873" s="6"/>
      <c r="K873" s="3"/>
      <c r="L873" s="6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6"/>
      <c r="AA873" s="3"/>
      <c r="AB873" s="6"/>
      <c r="AC873" s="3"/>
      <c r="AD873" s="3"/>
      <c r="AE873" s="3"/>
      <c r="AF873" s="3"/>
      <c r="AG873" s="6"/>
      <c r="AH873" s="3"/>
      <c r="AI873" s="3"/>
      <c r="AJ873" s="3"/>
      <c r="AK873" s="3"/>
      <c r="AL873" s="3"/>
      <c r="AM873" s="7"/>
      <c r="AN873" s="3"/>
      <c r="AO873" s="3"/>
      <c r="AP873" s="3"/>
      <c r="AQ873" s="3"/>
      <c r="AR873" s="6"/>
      <c r="AS873" s="6"/>
      <c r="AT873" s="3"/>
      <c r="AU873" s="3"/>
    </row>
    <row r="874">
      <c r="A874" s="3"/>
      <c r="B874" s="3"/>
      <c r="C874" s="3"/>
      <c r="D874" s="3"/>
      <c r="E874" s="3"/>
      <c r="F874" s="6"/>
      <c r="G874" s="3"/>
      <c r="H874" s="3"/>
      <c r="I874" s="3"/>
      <c r="J874" s="6"/>
      <c r="K874" s="3"/>
      <c r="L874" s="6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6"/>
      <c r="AA874" s="3"/>
      <c r="AB874" s="6"/>
      <c r="AC874" s="3"/>
      <c r="AD874" s="3"/>
      <c r="AE874" s="3"/>
      <c r="AF874" s="3"/>
      <c r="AG874" s="6"/>
      <c r="AH874" s="3"/>
      <c r="AI874" s="3"/>
      <c r="AJ874" s="3"/>
      <c r="AK874" s="3"/>
      <c r="AL874" s="3"/>
      <c r="AM874" s="7"/>
      <c r="AN874" s="3"/>
      <c r="AO874" s="3"/>
      <c r="AP874" s="3"/>
      <c r="AQ874" s="3"/>
      <c r="AR874" s="6"/>
      <c r="AS874" s="6"/>
      <c r="AT874" s="3"/>
      <c r="AU874" s="3"/>
    </row>
    <row r="875">
      <c r="A875" s="3"/>
      <c r="B875" s="3"/>
      <c r="C875" s="3"/>
      <c r="D875" s="3"/>
      <c r="E875" s="3"/>
      <c r="F875" s="6"/>
      <c r="G875" s="3"/>
      <c r="H875" s="3"/>
      <c r="I875" s="3"/>
      <c r="J875" s="6"/>
      <c r="K875" s="3"/>
      <c r="L875" s="6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6"/>
      <c r="AA875" s="3"/>
      <c r="AB875" s="6"/>
      <c r="AC875" s="3"/>
      <c r="AD875" s="3"/>
      <c r="AE875" s="3"/>
      <c r="AF875" s="3"/>
      <c r="AG875" s="6"/>
      <c r="AH875" s="3"/>
      <c r="AI875" s="3"/>
      <c r="AJ875" s="3"/>
      <c r="AK875" s="3"/>
      <c r="AL875" s="3"/>
      <c r="AM875" s="7"/>
      <c r="AN875" s="3"/>
      <c r="AO875" s="3"/>
      <c r="AP875" s="3"/>
      <c r="AQ875" s="3"/>
      <c r="AR875" s="6"/>
      <c r="AS875" s="6"/>
      <c r="AT875" s="3"/>
      <c r="AU875" s="3"/>
    </row>
    <row r="876">
      <c r="A876" s="3"/>
      <c r="B876" s="3"/>
      <c r="C876" s="3"/>
      <c r="D876" s="3"/>
      <c r="E876" s="3"/>
      <c r="F876" s="6"/>
      <c r="G876" s="3"/>
      <c r="H876" s="3"/>
      <c r="I876" s="3"/>
      <c r="J876" s="6"/>
      <c r="K876" s="3"/>
      <c r="L876" s="6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6"/>
      <c r="AA876" s="3"/>
      <c r="AB876" s="6"/>
      <c r="AC876" s="3"/>
      <c r="AD876" s="3"/>
      <c r="AE876" s="3"/>
      <c r="AF876" s="3"/>
      <c r="AG876" s="6"/>
      <c r="AH876" s="3"/>
      <c r="AI876" s="3"/>
      <c r="AJ876" s="3"/>
      <c r="AK876" s="3"/>
      <c r="AL876" s="3"/>
      <c r="AM876" s="7"/>
      <c r="AN876" s="3"/>
      <c r="AO876" s="3"/>
      <c r="AP876" s="3"/>
      <c r="AQ876" s="3"/>
      <c r="AR876" s="6"/>
      <c r="AS876" s="6"/>
      <c r="AT876" s="3"/>
      <c r="AU876" s="3"/>
    </row>
    <row r="877">
      <c r="A877" s="3"/>
      <c r="B877" s="3"/>
      <c r="C877" s="3"/>
      <c r="D877" s="3"/>
      <c r="E877" s="3"/>
      <c r="F877" s="6"/>
      <c r="G877" s="3"/>
      <c r="H877" s="3"/>
      <c r="I877" s="3"/>
      <c r="J877" s="6"/>
      <c r="K877" s="3"/>
      <c r="L877" s="6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6"/>
      <c r="AA877" s="3"/>
      <c r="AB877" s="6"/>
      <c r="AC877" s="3"/>
      <c r="AD877" s="3"/>
      <c r="AE877" s="3"/>
      <c r="AF877" s="3"/>
      <c r="AG877" s="6"/>
      <c r="AH877" s="3"/>
      <c r="AI877" s="3"/>
      <c r="AJ877" s="3"/>
      <c r="AK877" s="3"/>
      <c r="AL877" s="3"/>
      <c r="AM877" s="7"/>
      <c r="AN877" s="3"/>
      <c r="AO877" s="3"/>
      <c r="AP877" s="3"/>
      <c r="AQ877" s="3"/>
      <c r="AR877" s="6"/>
      <c r="AS877" s="6"/>
      <c r="AT877" s="3"/>
      <c r="AU877" s="3"/>
    </row>
    <row r="878">
      <c r="A878" s="3"/>
      <c r="B878" s="3"/>
      <c r="C878" s="3"/>
      <c r="D878" s="3"/>
      <c r="E878" s="3"/>
      <c r="F878" s="6"/>
      <c r="G878" s="3"/>
      <c r="H878" s="3"/>
      <c r="I878" s="3"/>
      <c r="J878" s="6"/>
      <c r="K878" s="3"/>
      <c r="L878" s="6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6"/>
      <c r="AA878" s="3"/>
      <c r="AB878" s="6"/>
      <c r="AC878" s="3"/>
      <c r="AD878" s="3"/>
      <c r="AE878" s="3"/>
      <c r="AF878" s="3"/>
      <c r="AG878" s="6"/>
      <c r="AH878" s="3"/>
      <c r="AI878" s="3"/>
      <c r="AJ878" s="3"/>
      <c r="AK878" s="3"/>
      <c r="AL878" s="3"/>
      <c r="AM878" s="7"/>
      <c r="AN878" s="3"/>
      <c r="AO878" s="3"/>
      <c r="AP878" s="3"/>
      <c r="AQ878" s="3"/>
      <c r="AR878" s="6"/>
      <c r="AS878" s="6"/>
      <c r="AT878" s="3"/>
      <c r="AU878" s="3"/>
    </row>
    <row r="879">
      <c r="A879" s="3"/>
      <c r="B879" s="3"/>
      <c r="C879" s="3"/>
      <c r="D879" s="3"/>
      <c r="E879" s="3"/>
      <c r="F879" s="6"/>
      <c r="G879" s="3"/>
      <c r="H879" s="3"/>
      <c r="I879" s="3"/>
      <c r="J879" s="6"/>
      <c r="K879" s="3"/>
      <c r="L879" s="6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6"/>
      <c r="AA879" s="3"/>
      <c r="AB879" s="6"/>
      <c r="AC879" s="3"/>
      <c r="AD879" s="3"/>
      <c r="AE879" s="3"/>
      <c r="AF879" s="3"/>
      <c r="AG879" s="6"/>
      <c r="AH879" s="3"/>
      <c r="AI879" s="3"/>
      <c r="AJ879" s="3"/>
      <c r="AK879" s="3"/>
      <c r="AL879" s="3"/>
      <c r="AM879" s="7"/>
      <c r="AN879" s="3"/>
      <c r="AO879" s="3"/>
      <c r="AP879" s="3"/>
      <c r="AQ879" s="3"/>
      <c r="AR879" s="6"/>
      <c r="AS879" s="6"/>
      <c r="AT879" s="3"/>
      <c r="AU879" s="3"/>
    </row>
    <row r="880">
      <c r="A880" s="3"/>
      <c r="B880" s="3"/>
      <c r="C880" s="3"/>
      <c r="D880" s="3"/>
      <c r="E880" s="3"/>
      <c r="F880" s="6"/>
      <c r="G880" s="3"/>
      <c r="H880" s="3"/>
      <c r="I880" s="3"/>
      <c r="J880" s="6"/>
      <c r="K880" s="3"/>
      <c r="L880" s="6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6"/>
      <c r="AA880" s="3"/>
      <c r="AB880" s="6"/>
      <c r="AC880" s="3"/>
      <c r="AD880" s="3"/>
      <c r="AE880" s="3"/>
      <c r="AF880" s="3"/>
      <c r="AG880" s="6"/>
      <c r="AH880" s="3"/>
      <c r="AI880" s="3"/>
      <c r="AJ880" s="3"/>
      <c r="AK880" s="3"/>
      <c r="AL880" s="3"/>
      <c r="AM880" s="7"/>
      <c r="AN880" s="3"/>
      <c r="AO880" s="3"/>
      <c r="AP880" s="3"/>
      <c r="AQ880" s="3"/>
      <c r="AR880" s="6"/>
      <c r="AS880" s="6"/>
      <c r="AT880" s="3"/>
      <c r="AU880" s="3"/>
    </row>
    <row r="881">
      <c r="A881" s="3"/>
      <c r="B881" s="3"/>
      <c r="C881" s="3"/>
      <c r="D881" s="3"/>
      <c r="E881" s="3"/>
      <c r="F881" s="6"/>
      <c r="G881" s="3"/>
      <c r="H881" s="3"/>
      <c r="I881" s="3"/>
      <c r="J881" s="6"/>
      <c r="K881" s="3"/>
      <c r="L881" s="6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6"/>
      <c r="AA881" s="3"/>
      <c r="AB881" s="6"/>
      <c r="AC881" s="3"/>
      <c r="AD881" s="3"/>
      <c r="AE881" s="3"/>
      <c r="AF881" s="3"/>
      <c r="AG881" s="6"/>
      <c r="AH881" s="3"/>
      <c r="AI881" s="3"/>
      <c r="AJ881" s="3"/>
      <c r="AK881" s="3"/>
      <c r="AL881" s="3"/>
      <c r="AM881" s="7"/>
      <c r="AN881" s="3"/>
      <c r="AO881" s="3"/>
      <c r="AP881" s="3"/>
      <c r="AQ881" s="3"/>
      <c r="AR881" s="6"/>
      <c r="AS881" s="6"/>
      <c r="AT881" s="3"/>
      <c r="AU881" s="3"/>
    </row>
    <row r="882">
      <c r="A882" s="3"/>
      <c r="B882" s="3"/>
      <c r="C882" s="3"/>
      <c r="D882" s="3"/>
      <c r="E882" s="3"/>
      <c r="F882" s="6"/>
      <c r="G882" s="3"/>
      <c r="H882" s="3"/>
      <c r="I882" s="3"/>
      <c r="J882" s="6"/>
      <c r="K882" s="3"/>
      <c r="L882" s="6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6"/>
      <c r="AA882" s="3"/>
      <c r="AB882" s="6"/>
      <c r="AC882" s="3"/>
      <c r="AD882" s="3"/>
      <c r="AE882" s="3"/>
      <c r="AF882" s="3"/>
      <c r="AG882" s="6"/>
      <c r="AH882" s="3"/>
      <c r="AI882" s="3"/>
      <c r="AJ882" s="3"/>
      <c r="AK882" s="3"/>
      <c r="AL882" s="3"/>
      <c r="AM882" s="7"/>
      <c r="AN882" s="3"/>
      <c r="AO882" s="3"/>
      <c r="AP882" s="3"/>
      <c r="AQ882" s="3"/>
      <c r="AR882" s="6"/>
      <c r="AS882" s="6"/>
      <c r="AT882" s="3"/>
      <c r="AU882" s="3"/>
    </row>
    <row r="883">
      <c r="A883" s="3"/>
      <c r="B883" s="3"/>
      <c r="C883" s="3"/>
      <c r="D883" s="3"/>
      <c r="E883" s="3"/>
      <c r="F883" s="6"/>
      <c r="G883" s="3"/>
      <c r="H883" s="3"/>
      <c r="I883" s="3"/>
      <c r="J883" s="6"/>
      <c r="K883" s="3"/>
      <c r="L883" s="6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6"/>
      <c r="AA883" s="3"/>
      <c r="AB883" s="6"/>
      <c r="AC883" s="3"/>
      <c r="AD883" s="3"/>
      <c r="AE883" s="3"/>
      <c r="AF883" s="3"/>
      <c r="AG883" s="6"/>
      <c r="AH883" s="3"/>
      <c r="AI883" s="3"/>
      <c r="AJ883" s="3"/>
      <c r="AK883" s="3"/>
      <c r="AL883" s="3"/>
      <c r="AM883" s="7"/>
      <c r="AN883" s="3"/>
      <c r="AO883" s="3"/>
      <c r="AP883" s="3"/>
      <c r="AQ883" s="3"/>
      <c r="AR883" s="6"/>
      <c r="AS883" s="6"/>
      <c r="AT883" s="3"/>
      <c r="AU883" s="3"/>
    </row>
    <row r="884">
      <c r="A884" s="3"/>
      <c r="B884" s="3"/>
      <c r="C884" s="3"/>
      <c r="D884" s="3"/>
      <c r="E884" s="3"/>
      <c r="F884" s="6"/>
      <c r="G884" s="3"/>
      <c r="H884" s="3"/>
      <c r="I884" s="3"/>
      <c r="J884" s="6"/>
      <c r="K884" s="3"/>
      <c r="L884" s="6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6"/>
      <c r="AA884" s="3"/>
      <c r="AB884" s="6"/>
      <c r="AC884" s="3"/>
      <c r="AD884" s="3"/>
      <c r="AE884" s="3"/>
      <c r="AF884" s="3"/>
      <c r="AG884" s="6"/>
      <c r="AH884" s="3"/>
      <c r="AI884" s="3"/>
      <c r="AJ884" s="3"/>
      <c r="AK884" s="3"/>
      <c r="AL884" s="3"/>
      <c r="AM884" s="7"/>
      <c r="AN884" s="3"/>
      <c r="AO884" s="3"/>
      <c r="AP884" s="3"/>
      <c r="AQ884" s="3"/>
      <c r="AR884" s="6"/>
      <c r="AS884" s="6"/>
      <c r="AT884" s="3"/>
      <c r="AU884" s="3"/>
    </row>
    <row r="885">
      <c r="A885" s="3"/>
      <c r="B885" s="3"/>
      <c r="C885" s="3"/>
      <c r="D885" s="3"/>
      <c r="E885" s="3"/>
      <c r="F885" s="6"/>
      <c r="G885" s="3"/>
      <c r="H885" s="3"/>
      <c r="I885" s="3"/>
      <c r="J885" s="6"/>
      <c r="K885" s="3"/>
      <c r="L885" s="6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6"/>
      <c r="AA885" s="3"/>
      <c r="AB885" s="6"/>
      <c r="AC885" s="3"/>
      <c r="AD885" s="3"/>
      <c r="AE885" s="3"/>
      <c r="AF885" s="3"/>
      <c r="AG885" s="6"/>
      <c r="AH885" s="3"/>
      <c r="AI885" s="3"/>
      <c r="AJ885" s="3"/>
      <c r="AK885" s="3"/>
      <c r="AL885" s="3"/>
      <c r="AM885" s="7"/>
      <c r="AN885" s="3"/>
      <c r="AO885" s="3"/>
      <c r="AP885" s="3"/>
      <c r="AQ885" s="3"/>
      <c r="AR885" s="6"/>
      <c r="AS885" s="6"/>
      <c r="AT885" s="3"/>
      <c r="AU885" s="3"/>
    </row>
    <row r="886">
      <c r="A886" s="3"/>
      <c r="B886" s="3"/>
      <c r="C886" s="3"/>
      <c r="D886" s="3"/>
      <c r="E886" s="3"/>
      <c r="F886" s="6"/>
      <c r="G886" s="3"/>
      <c r="H886" s="3"/>
      <c r="I886" s="3"/>
      <c r="J886" s="6"/>
      <c r="K886" s="3"/>
      <c r="L886" s="6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6"/>
      <c r="AA886" s="3"/>
      <c r="AB886" s="6"/>
      <c r="AC886" s="3"/>
      <c r="AD886" s="3"/>
      <c r="AE886" s="3"/>
      <c r="AF886" s="3"/>
      <c r="AG886" s="6"/>
      <c r="AH886" s="3"/>
      <c r="AI886" s="3"/>
      <c r="AJ886" s="3"/>
      <c r="AK886" s="3"/>
      <c r="AL886" s="3"/>
      <c r="AM886" s="7"/>
      <c r="AN886" s="3"/>
      <c r="AO886" s="3"/>
      <c r="AP886" s="3"/>
      <c r="AQ886" s="3"/>
      <c r="AR886" s="6"/>
      <c r="AS886" s="6"/>
      <c r="AT886" s="3"/>
      <c r="AU886" s="3"/>
    </row>
    <row r="887">
      <c r="A887" s="3"/>
      <c r="B887" s="3"/>
      <c r="C887" s="3"/>
      <c r="D887" s="3"/>
      <c r="E887" s="3"/>
      <c r="F887" s="6"/>
      <c r="G887" s="3"/>
      <c r="H887" s="3"/>
      <c r="I887" s="3"/>
      <c r="J887" s="6"/>
      <c r="K887" s="3"/>
      <c r="L887" s="6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6"/>
      <c r="AA887" s="3"/>
      <c r="AB887" s="6"/>
      <c r="AC887" s="3"/>
      <c r="AD887" s="3"/>
      <c r="AE887" s="3"/>
      <c r="AF887" s="3"/>
      <c r="AG887" s="6"/>
      <c r="AH887" s="3"/>
      <c r="AI887" s="3"/>
      <c r="AJ887" s="3"/>
      <c r="AK887" s="3"/>
      <c r="AL887" s="3"/>
      <c r="AM887" s="7"/>
      <c r="AN887" s="3"/>
      <c r="AO887" s="3"/>
      <c r="AP887" s="3"/>
      <c r="AQ887" s="3"/>
      <c r="AR887" s="6"/>
      <c r="AS887" s="6"/>
      <c r="AT887" s="3"/>
      <c r="AU887" s="3"/>
    </row>
    <row r="888">
      <c r="A888" s="3"/>
      <c r="B888" s="3"/>
      <c r="C888" s="3"/>
      <c r="D888" s="3"/>
      <c r="E888" s="3"/>
      <c r="F888" s="6"/>
      <c r="G888" s="3"/>
      <c r="H888" s="3"/>
      <c r="I888" s="3"/>
      <c r="J888" s="6"/>
      <c r="K888" s="3"/>
      <c r="L888" s="6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6"/>
      <c r="AA888" s="3"/>
      <c r="AB888" s="6"/>
      <c r="AC888" s="3"/>
      <c r="AD888" s="3"/>
      <c r="AE888" s="3"/>
      <c r="AF888" s="3"/>
      <c r="AG888" s="6"/>
      <c r="AH888" s="3"/>
      <c r="AI888" s="3"/>
      <c r="AJ888" s="3"/>
      <c r="AK888" s="3"/>
      <c r="AL888" s="3"/>
      <c r="AM888" s="7"/>
      <c r="AN888" s="3"/>
      <c r="AO888" s="3"/>
      <c r="AP888" s="3"/>
      <c r="AQ888" s="3"/>
      <c r="AR888" s="6"/>
      <c r="AS888" s="6"/>
      <c r="AT888" s="3"/>
      <c r="AU888" s="3"/>
    </row>
    <row r="889">
      <c r="A889" s="3"/>
      <c r="B889" s="3"/>
      <c r="C889" s="3"/>
      <c r="D889" s="3"/>
      <c r="E889" s="3"/>
      <c r="F889" s="6"/>
      <c r="G889" s="3"/>
      <c r="H889" s="3"/>
      <c r="I889" s="3"/>
      <c r="J889" s="6"/>
      <c r="K889" s="3"/>
      <c r="L889" s="6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6"/>
      <c r="AA889" s="3"/>
      <c r="AB889" s="6"/>
      <c r="AC889" s="3"/>
      <c r="AD889" s="3"/>
      <c r="AE889" s="3"/>
      <c r="AF889" s="3"/>
      <c r="AG889" s="6"/>
      <c r="AH889" s="3"/>
      <c r="AI889" s="3"/>
      <c r="AJ889" s="3"/>
      <c r="AK889" s="3"/>
      <c r="AL889" s="3"/>
      <c r="AM889" s="7"/>
      <c r="AN889" s="3"/>
      <c r="AO889" s="3"/>
      <c r="AP889" s="3"/>
      <c r="AQ889" s="3"/>
      <c r="AR889" s="6"/>
      <c r="AS889" s="6"/>
      <c r="AT889" s="3"/>
      <c r="AU889" s="3"/>
    </row>
    <row r="890">
      <c r="A890" s="3"/>
      <c r="B890" s="3"/>
      <c r="C890" s="3"/>
      <c r="D890" s="3"/>
      <c r="E890" s="3"/>
      <c r="F890" s="6"/>
      <c r="G890" s="3"/>
      <c r="H890" s="3"/>
      <c r="I890" s="3"/>
      <c r="J890" s="6"/>
      <c r="K890" s="3"/>
      <c r="L890" s="6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6"/>
      <c r="AA890" s="3"/>
      <c r="AB890" s="6"/>
      <c r="AC890" s="3"/>
      <c r="AD890" s="3"/>
      <c r="AE890" s="3"/>
      <c r="AF890" s="3"/>
      <c r="AG890" s="6"/>
      <c r="AH890" s="3"/>
      <c r="AI890" s="3"/>
      <c r="AJ890" s="3"/>
      <c r="AK890" s="3"/>
      <c r="AL890" s="3"/>
      <c r="AM890" s="7"/>
      <c r="AN890" s="3"/>
      <c r="AO890" s="3"/>
      <c r="AP890" s="3"/>
      <c r="AQ890" s="3"/>
      <c r="AR890" s="6"/>
      <c r="AS890" s="6"/>
      <c r="AT890" s="3"/>
      <c r="AU890" s="3"/>
    </row>
    <row r="891">
      <c r="A891" s="3"/>
      <c r="B891" s="3"/>
      <c r="C891" s="3"/>
      <c r="D891" s="3"/>
      <c r="E891" s="3"/>
      <c r="F891" s="6"/>
      <c r="G891" s="3"/>
      <c r="H891" s="3"/>
      <c r="I891" s="3"/>
      <c r="J891" s="6"/>
      <c r="K891" s="3"/>
      <c r="L891" s="6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6"/>
      <c r="AA891" s="3"/>
      <c r="AB891" s="6"/>
      <c r="AC891" s="3"/>
      <c r="AD891" s="3"/>
      <c r="AE891" s="3"/>
      <c r="AF891" s="3"/>
      <c r="AG891" s="6"/>
      <c r="AH891" s="3"/>
      <c r="AI891" s="3"/>
      <c r="AJ891" s="3"/>
      <c r="AK891" s="3"/>
      <c r="AL891" s="3"/>
      <c r="AM891" s="7"/>
      <c r="AN891" s="3"/>
      <c r="AO891" s="3"/>
      <c r="AP891" s="3"/>
      <c r="AQ891" s="3"/>
      <c r="AR891" s="6"/>
      <c r="AS891" s="6"/>
      <c r="AT891" s="3"/>
      <c r="AU891" s="3"/>
    </row>
    <row r="892">
      <c r="A892" s="3"/>
      <c r="B892" s="3"/>
      <c r="C892" s="3"/>
      <c r="D892" s="3"/>
      <c r="E892" s="3"/>
      <c r="F892" s="6"/>
      <c r="G892" s="3"/>
      <c r="H892" s="3"/>
      <c r="I892" s="3"/>
      <c r="J892" s="6"/>
      <c r="K892" s="3"/>
      <c r="L892" s="6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6"/>
      <c r="AA892" s="3"/>
      <c r="AB892" s="6"/>
      <c r="AC892" s="3"/>
      <c r="AD892" s="3"/>
      <c r="AE892" s="3"/>
      <c r="AF892" s="3"/>
      <c r="AG892" s="6"/>
      <c r="AH892" s="3"/>
      <c r="AI892" s="3"/>
      <c r="AJ892" s="3"/>
      <c r="AK892" s="3"/>
      <c r="AL892" s="3"/>
      <c r="AM892" s="7"/>
      <c r="AN892" s="3"/>
      <c r="AO892" s="3"/>
      <c r="AP892" s="3"/>
      <c r="AQ892" s="3"/>
      <c r="AR892" s="6"/>
      <c r="AS892" s="6"/>
      <c r="AT892" s="3"/>
      <c r="AU892" s="3"/>
    </row>
    <row r="893">
      <c r="A893" s="3"/>
      <c r="B893" s="3"/>
      <c r="C893" s="3"/>
      <c r="D893" s="3"/>
      <c r="E893" s="3"/>
      <c r="F893" s="6"/>
      <c r="G893" s="3"/>
      <c r="H893" s="3"/>
      <c r="I893" s="3"/>
      <c r="J893" s="6"/>
      <c r="K893" s="3"/>
      <c r="L893" s="6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6"/>
      <c r="AA893" s="3"/>
      <c r="AB893" s="6"/>
      <c r="AC893" s="3"/>
      <c r="AD893" s="3"/>
      <c r="AE893" s="3"/>
      <c r="AF893" s="3"/>
      <c r="AG893" s="6"/>
      <c r="AH893" s="3"/>
      <c r="AI893" s="3"/>
      <c r="AJ893" s="3"/>
      <c r="AK893" s="3"/>
      <c r="AL893" s="3"/>
      <c r="AM893" s="7"/>
      <c r="AN893" s="3"/>
      <c r="AO893" s="3"/>
      <c r="AP893" s="3"/>
      <c r="AQ893" s="3"/>
      <c r="AR893" s="6"/>
      <c r="AS893" s="6"/>
      <c r="AT893" s="3"/>
      <c r="AU893" s="3"/>
    </row>
    <row r="894">
      <c r="A894" s="3"/>
      <c r="B894" s="3"/>
      <c r="C894" s="3"/>
      <c r="D894" s="3"/>
      <c r="E894" s="3"/>
      <c r="F894" s="6"/>
      <c r="G894" s="3"/>
      <c r="H894" s="3"/>
      <c r="I894" s="3"/>
      <c r="J894" s="6"/>
      <c r="K894" s="3"/>
      <c r="L894" s="6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6"/>
      <c r="AA894" s="3"/>
      <c r="AB894" s="6"/>
      <c r="AC894" s="3"/>
      <c r="AD894" s="3"/>
      <c r="AE894" s="3"/>
      <c r="AF894" s="3"/>
      <c r="AG894" s="6"/>
      <c r="AH894" s="3"/>
      <c r="AI894" s="3"/>
      <c r="AJ894" s="3"/>
      <c r="AK894" s="3"/>
      <c r="AL894" s="3"/>
      <c r="AM894" s="7"/>
      <c r="AN894" s="3"/>
      <c r="AO894" s="3"/>
      <c r="AP894" s="3"/>
      <c r="AQ894" s="3"/>
      <c r="AR894" s="6"/>
      <c r="AS894" s="6"/>
      <c r="AT894" s="3"/>
      <c r="AU894" s="3"/>
    </row>
    <row r="895">
      <c r="A895" s="3"/>
      <c r="B895" s="3"/>
      <c r="C895" s="3"/>
      <c r="D895" s="3"/>
      <c r="E895" s="3"/>
      <c r="F895" s="6"/>
      <c r="G895" s="3"/>
      <c r="H895" s="3"/>
      <c r="I895" s="3"/>
      <c r="J895" s="6"/>
      <c r="K895" s="3"/>
      <c r="L895" s="6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6"/>
      <c r="AA895" s="3"/>
      <c r="AB895" s="6"/>
      <c r="AC895" s="3"/>
      <c r="AD895" s="3"/>
      <c r="AE895" s="3"/>
      <c r="AF895" s="3"/>
      <c r="AG895" s="6"/>
      <c r="AH895" s="3"/>
      <c r="AI895" s="3"/>
      <c r="AJ895" s="3"/>
      <c r="AK895" s="3"/>
      <c r="AL895" s="3"/>
      <c r="AM895" s="7"/>
      <c r="AN895" s="3"/>
      <c r="AO895" s="3"/>
      <c r="AP895" s="3"/>
      <c r="AQ895" s="3"/>
      <c r="AR895" s="6"/>
      <c r="AS895" s="6"/>
      <c r="AT895" s="3"/>
      <c r="AU895" s="3"/>
    </row>
    <row r="896">
      <c r="A896" s="3"/>
      <c r="B896" s="3"/>
      <c r="C896" s="3"/>
      <c r="D896" s="3"/>
      <c r="E896" s="3"/>
      <c r="F896" s="6"/>
      <c r="G896" s="3"/>
      <c r="H896" s="3"/>
      <c r="I896" s="3"/>
      <c r="J896" s="6"/>
      <c r="K896" s="3"/>
      <c r="L896" s="6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6"/>
      <c r="AA896" s="3"/>
      <c r="AB896" s="6"/>
      <c r="AC896" s="3"/>
      <c r="AD896" s="3"/>
      <c r="AE896" s="3"/>
      <c r="AF896" s="3"/>
      <c r="AG896" s="6"/>
      <c r="AH896" s="3"/>
      <c r="AI896" s="3"/>
      <c r="AJ896" s="3"/>
      <c r="AK896" s="3"/>
      <c r="AL896" s="3"/>
      <c r="AM896" s="7"/>
      <c r="AN896" s="3"/>
      <c r="AO896" s="3"/>
      <c r="AP896" s="3"/>
      <c r="AQ896" s="3"/>
      <c r="AR896" s="6"/>
      <c r="AS896" s="6"/>
      <c r="AT896" s="3"/>
      <c r="AU896" s="3"/>
    </row>
    <row r="897">
      <c r="A897" s="3"/>
      <c r="B897" s="3"/>
      <c r="C897" s="3"/>
      <c r="D897" s="3"/>
      <c r="E897" s="3"/>
      <c r="F897" s="6"/>
      <c r="G897" s="3"/>
      <c r="H897" s="3"/>
      <c r="I897" s="3"/>
      <c r="J897" s="6"/>
      <c r="K897" s="3"/>
      <c r="L897" s="6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6"/>
      <c r="AA897" s="3"/>
      <c r="AB897" s="6"/>
      <c r="AC897" s="3"/>
      <c r="AD897" s="3"/>
      <c r="AE897" s="3"/>
      <c r="AF897" s="3"/>
      <c r="AG897" s="6"/>
      <c r="AH897" s="3"/>
      <c r="AI897" s="3"/>
      <c r="AJ897" s="3"/>
      <c r="AK897" s="3"/>
      <c r="AL897" s="3"/>
      <c r="AM897" s="7"/>
      <c r="AN897" s="3"/>
      <c r="AO897" s="3"/>
      <c r="AP897" s="3"/>
      <c r="AQ897" s="3"/>
      <c r="AR897" s="6"/>
      <c r="AS897" s="6"/>
      <c r="AT897" s="3"/>
      <c r="AU897" s="3"/>
    </row>
    <row r="898">
      <c r="A898" s="3"/>
      <c r="B898" s="3"/>
      <c r="C898" s="3"/>
      <c r="D898" s="3"/>
      <c r="E898" s="3"/>
      <c r="F898" s="6"/>
      <c r="G898" s="3"/>
      <c r="H898" s="3"/>
      <c r="I898" s="3"/>
      <c r="J898" s="6"/>
      <c r="K898" s="3"/>
      <c r="L898" s="6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6"/>
      <c r="AA898" s="3"/>
      <c r="AB898" s="6"/>
      <c r="AC898" s="3"/>
      <c r="AD898" s="3"/>
      <c r="AE898" s="3"/>
      <c r="AF898" s="3"/>
      <c r="AG898" s="6"/>
      <c r="AH898" s="3"/>
      <c r="AI898" s="3"/>
      <c r="AJ898" s="3"/>
      <c r="AK898" s="3"/>
      <c r="AL898" s="3"/>
      <c r="AM898" s="7"/>
      <c r="AN898" s="3"/>
      <c r="AO898" s="3"/>
      <c r="AP898" s="3"/>
      <c r="AQ898" s="3"/>
      <c r="AR898" s="6"/>
      <c r="AS898" s="6"/>
      <c r="AT898" s="3"/>
      <c r="AU898" s="3"/>
    </row>
    <row r="899">
      <c r="A899" s="3"/>
      <c r="B899" s="3"/>
      <c r="C899" s="3"/>
      <c r="D899" s="3"/>
      <c r="E899" s="3"/>
      <c r="F899" s="6"/>
      <c r="G899" s="3"/>
      <c r="H899" s="3"/>
      <c r="I899" s="3"/>
      <c r="J899" s="6"/>
      <c r="K899" s="3"/>
      <c r="L899" s="6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6"/>
      <c r="AA899" s="3"/>
      <c r="AB899" s="6"/>
      <c r="AC899" s="3"/>
      <c r="AD899" s="3"/>
      <c r="AE899" s="3"/>
      <c r="AF899" s="3"/>
      <c r="AG899" s="6"/>
      <c r="AH899" s="3"/>
      <c r="AI899" s="3"/>
      <c r="AJ899" s="3"/>
      <c r="AK899" s="3"/>
      <c r="AL899" s="3"/>
      <c r="AM899" s="7"/>
      <c r="AN899" s="3"/>
      <c r="AO899" s="3"/>
      <c r="AP899" s="3"/>
      <c r="AQ899" s="3"/>
      <c r="AR899" s="6"/>
      <c r="AS899" s="6"/>
      <c r="AT899" s="3"/>
      <c r="AU899" s="3"/>
    </row>
    <row r="900">
      <c r="A900" s="3"/>
      <c r="B900" s="3"/>
      <c r="C900" s="3"/>
      <c r="D900" s="3"/>
      <c r="E900" s="3"/>
      <c r="F900" s="6"/>
      <c r="G900" s="3"/>
      <c r="H900" s="3"/>
      <c r="I900" s="3"/>
      <c r="J900" s="6"/>
      <c r="K900" s="3"/>
      <c r="L900" s="6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6"/>
      <c r="AA900" s="3"/>
      <c r="AB900" s="6"/>
      <c r="AC900" s="3"/>
      <c r="AD900" s="3"/>
      <c r="AE900" s="3"/>
      <c r="AF900" s="3"/>
      <c r="AG900" s="6"/>
      <c r="AH900" s="3"/>
      <c r="AI900" s="3"/>
      <c r="AJ900" s="3"/>
      <c r="AK900" s="3"/>
      <c r="AL900" s="3"/>
      <c r="AM900" s="7"/>
      <c r="AN900" s="3"/>
      <c r="AO900" s="3"/>
      <c r="AP900" s="3"/>
      <c r="AQ900" s="3"/>
      <c r="AR900" s="6"/>
      <c r="AS900" s="6"/>
      <c r="AT900" s="3"/>
      <c r="AU900" s="3"/>
    </row>
    <row r="901">
      <c r="A901" s="3"/>
      <c r="B901" s="3"/>
      <c r="C901" s="3"/>
      <c r="D901" s="3"/>
      <c r="E901" s="3"/>
      <c r="F901" s="6"/>
      <c r="G901" s="3"/>
      <c r="H901" s="3"/>
      <c r="I901" s="3"/>
      <c r="J901" s="6"/>
      <c r="K901" s="3"/>
      <c r="L901" s="6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6"/>
      <c r="AA901" s="3"/>
      <c r="AB901" s="6"/>
      <c r="AC901" s="3"/>
      <c r="AD901" s="3"/>
      <c r="AE901" s="3"/>
      <c r="AF901" s="3"/>
      <c r="AG901" s="6"/>
      <c r="AH901" s="3"/>
      <c r="AI901" s="3"/>
      <c r="AJ901" s="3"/>
      <c r="AK901" s="3"/>
      <c r="AL901" s="3"/>
      <c r="AM901" s="7"/>
      <c r="AN901" s="3"/>
      <c r="AO901" s="3"/>
      <c r="AP901" s="3"/>
      <c r="AQ901" s="3"/>
      <c r="AR901" s="6"/>
      <c r="AS901" s="6"/>
      <c r="AT901" s="3"/>
      <c r="AU901" s="3"/>
    </row>
    <row r="902">
      <c r="A902" s="3"/>
      <c r="B902" s="3"/>
      <c r="C902" s="3"/>
      <c r="D902" s="3"/>
      <c r="E902" s="3"/>
      <c r="F902" s="6"/>
      <c r="G902" s="3"/>
      <c r="H902" s="3"/>
      <c r="I902" s="3"/>
      <c r="J902" s="6"/>
      <c r="K902" s="3"/>
      <c r="L902" s="6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6"/>
      <c r="AA902" s="3"/>
      <c r="AB902" s="6"/>
      <c r="AC902" s="3"/>
      <c r="AD902" s="3"/>
      <c r="AE902" s="3"/>
      <c r="AF902" s="3"/>
      <c r="AG902" s="6"/>
      <c r="AH902" s="3"/>
      <c r="AI902" s="3"/>
      <c r="AJ902" s="3"/>
      <c r="AK902" s="3"/>
      <c r="AL902" s="3"/>
      <c r="AM902" s="7"/>
      <c r="AN902" s="3"/>
      <c r="AO902" s="3"/>
      <c r="AP902" s="3"/>
      <c r="AQ902" s="3"/>
      <c r="AR902" s="6"/>
      <c r="AS902" s="6"/>
      <c r="AT902" s="3"/>
      <c r="AU902" s="3"/>
    </row>
    <row r="903">
      <c r="A903" s="3"/>
      <c r="B903" s="3"/>
      <c r="C903" s="3"/>
      <c r="D903" s="3"/>
      <c r="E903" s="3"/>
      <c r="F903" s="6"/>
      <c r="G903" s="3"/>
      <c r="H903" s="3"/>
      <c r="I903" s="3"/>
      <c r="J903" s="6"/>
      <c r="K903" s="3"/>
      <c r="L903" s="6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6"/>
      <c r="AA903" s="3"/>
      <c r="AB903" s="6"/>
      <c r="AC903" s="3"/>
      <c r="AD903" s="3"/>
      <c r="AE903" s="3"/>
      <c r="AF903" s="3"/>
      <c r="AG903" s="6"/>
      <c r="AH903" s="3"/>
      <c r="AI903" s="3"/>
      <c r="AJ903" s="3"/>
      <c r="AK903" s="3"/>
      <c r="AL903" s="3"/>
      <c r="AM903" s="7"/>
      <c r="AN903" s="3"/>
      <c r="AO903" s="3"/>
      <c r="AP903" s="3"/>
      <c r="AQ903" s="3"/>
      <c r="AR903" s="6"/>
      <c r="AS903" s="6"/>
      <c r="AT903" s="3"/>
      <c r="AU903" s="3"/>
    </row>
    <row r="904">
      <c r="A904" s="3"/>
      <c r="B904" s="3"/>
      <c r="C904" s="3"/>
      <c r="D904" s="3"/>
      <c r="E904" s="3"/>
      <c r="F904" s="6"/>
      <c r="G904" s="3"/>
      <c r="H904" s="3"/>
      <c r="I904" s="3"/>
      <c r="J904" s="6"/>
      <c r="K904" s="3"/>
      <c r="L904" s="6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6"/>
      <c r="AA904" s="3"/>
      <c r="AB904" s="6"/>
      <c r="AC904" s="3"/>
      <c r="AD904" s="3"/>
      <c r="AE904" s="3"/>
      <c r="AF904" s="3"/>
      <c r="AG904" s="6"/>
      <c r="AH904" s="3"/>
      <c r="AI904" s="3"/>
      <c r="AJ904" s="3"/>
      <c r="AK904" s="3"/>
      <c r="AL904" s="3"/>
      <c r="AM904" s="7"/>
      <c r="AN904" s="3"/>
      <c r="AO904" s="3"/>
      <c r="AP904" s="3"/>
      <c r="AQ904" s="3"/>
      <c r="AR904" s="6"/>
      <c r="AS904" s="6"/>
      <c r="AT904" s="3"/>
      <c r="AU904" s="3"/>
    </row>
    <row r="905">
      <c r="A905" s="3"/>
      <c r="B905" s="3"/>
      <c r="C905" s="3"/>
      <c r="D905" s="3"/>
      <c r="E905" s="3"/>
      <c r="F905" s="6"/>
      <c r="G905" s="3"/>
      <c r="H905" s="3"/>
      <c r="I905" s="3"/>
      <c r="J905" s="6"/>
      <c r="K905" s="3"/>
      <c r="L905" s="6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6"/>
      <c r="AA905" s="3"/>
      <c r="AB905" s="6"/>
      <c r="AC905" s="3"/>
      <c r="AD905" s="3"/>
      <c r="AE905" s="3"/>
      <c r="AF905" s="3"/>
      <c r="AG905" s="6"/>
      <c r="AH905" s="3"/>
      <c r="AI905" s="3"/>
      <c r="AJ905" s="3"/>
      <c r="AK905" s="3"/>
      <c r="AL905" s="3"/>
      <c r="AM905" s="7"/>
      <c r="AN905" s="3"/>
      <c r="AO905" s="3"/>
      <c r="AP905" s="3"/>
      <c r="AQ905" s="3"/>
      <c r="AR905" s="6"/>
      <c r="AS905" s="6"/>
      <c r="AT905" s="3"/>
      <c r="AU905" s="3"/>
    </row>
    <row r="906">
      <c r="A906" s="3"/>
      <c r="B906" s="3"/>
      <c r="C906" s="3"/>
      <c r="D906" s="3"/>
      <c r="E906" s="3"/>
      <c r="F906" s="6"/>
      <c r="G906" s="3"/>
      <c r="H906" s="3"/>
      <c r="I906" s="3"/>
      <c r="J906" s="6"/>
      <c r="K906" s="3"/>
      <c r="L906" s="6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6"/>
      <c r="AA906" s="3"/>
      <c r="AB906" s="6"/>
      <c r="AC906" s="3"/>
      <c r="AD906" s="3"/>
      <c r="AE906" s="3"/>
      <c r="AF906" s="3"/>
      <c r="AG906" s="6"/>
      <c r="AH906" s="3"/>
      <c r="AI906" s="3"/>
      <c r="AJ906" s="3"/>
      <c r="AK906" s="3"/>
      <c r="AL906" s="3"/>
      <c r="AM906" s="7"/>
      <c r="AN906" s="3"/>
      <c r="AO906" s="3"/>
      <c r="AP906" s="3"/>
      <c r="AQ906" s="3"/>
      <c r="AR906" s="6"/>
      <c r="AS906" s="6"/>
      <c r="AT906" s="3"/>
      <c r="AU906" s="3"/>
    </row>
    <row r="907">
      <c r="A907" s="3"/>
      <c r="B907" s="3"/>
      <c r="C907" s="3"/>
      <c r="D907" s="3"/>
      <c r="E907" s="3"/>
      <c r="F907" s="6"/>
      <c r="G907" s="3"/>
      <c r="H907" s="3"/>
      <c r="I907" s="3"/>
      <c r="J907" s="6"/>
      <c r="K907" s="3"/>
      <c r="L907" s="6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6"/>
      <c r="AA907" s="3"/>
      <c r="AB907" s="6"/>
      <c r="AC907" s="3"/>
      <c r="AD907" s="3"/>
      <c r="AE907" s="3"/>
      <c r="AF907" s="3"/>
      <c r="AG907" s="6"/>
      <c r="AH907" s="3"/>
      <c r="AI907" s="3"/>
      <c r="AJ907" s="3"/>
      <c r="AK907" s="3"/>
      <c r="AL907" s="3"/>
      <c r="AM907" s="7"/>
      <c r="AN907" s="3"/>
      <c r="AO907" s="3"/>
      <c r="AP907" s="3"/>
      <c r="AQ907" s="3"/>
      <c r="AR907" s="6"/>
      <c r="AS907" s="6"/>
      <c r="AT907" s="3"/>
      <c r="AU907" s="3"/>
    </row>
    <row r="908">
      <c r="A908" s="3"/>
      <c r="B908" s="3"/>
      <c r="C908" s="3"/>
      <c r="D908" s="3"/>
      <c r="E908" s="3"/>
      <c r="F908" s="6"/>
      <c r="G908" s="3"/>
      <c r="H908" s="3"/>
      <c r="I908" s="3"/>
      <c r="J908" s="6"/>
      <c r="K908" s="3"/>
      <c r="L908" s="6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6"/>
      <c r="AA908" s="3"/>
      <c r="AB908" s="6"/>
      <c r="AC908" s="3"/>
      <c r="AD908" s="3"/>
      <c r="AE908" s="3"/>
      <c r="AF908" s="3"/>
      <c r="AG908" s="6"/>
      <c r="AH908" s="3"/>
      <c r="AI908" s="3"/>
      <c r="AJ908" s="3"/>
      <c r="AK908" s="3"/>
      <c r="AL908" s="3"/>
      <c r="AM908" s="7"/>
      <c r="AN908" s="3"/>
      <c r="AO908" s="3"/>
      <c r="AP908" s="3"/>
      <c r="AQ908" s="3"/>
      <c r="AR908" s="6"/>
      <c r="AS908" s="6"/>
      <c r="AT908" s="3"/>
      <c r="AU908" s="3"/>
    </row>
    <row r="909">
      <c r="A909" s="3"/>
      <c r="B909" s="3"/>
      <c r="C909" s="3"/>
      <c r="D909" s="3"/>
      <c r="E909" s="3"/>
      <c r="F909" s="6"/>
      <c r="G909" s="3"/>
      <c r="H909" s="3"/>
      <c r="I909" s="3"/>
      <c r="J909" s="6"/>
      <c r="K909" s="3"/>
      <c r="L909" s="6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6"/>
      <c r="AA909" s="3"/>
      <c r="AB909" s="6"/>
      <c r="AC909" s="3"/>
      <c r="AD909" s="3"/>
      <c r="AE909" s="3"/>
      <c r="AF909" s="3"/>
      <c r="AG909" s="6"/>
      <c r="AH909" s="3"/>
      <c r="AI909" s="3"/>
      <c r="AJ909" s="3"/>
      <c r="AK909" s="3"/>
      <c r="AL909" s="3"/>
      <c r="AM909" s="7"/>
      <c r="AN909" s="3"/>
      <c r="AO909" s="3"/>
      <c r="AP909" s="3"/>
      <c r="AQ909" s="3"/>
      <c r="AR909" s="6"/>
      <c r="AS909" s="6"/>
      <c r="AT909" s="3"/>
      <c r="AU909" s="3"/>
    </row>
    <row r="910">
      <c r="A910" s="3"/>
      <c r="B910" s="3"/>
      <c r="C910" s="3"/>
      <c r="D910" s="3"/>
      <c r="E910" s="3"/>
      <c r="F910" s="6"/>
      <c r="G910" s="3"/>
      <c r="H910" s="3"/>
      <c r="I910" s="3"/>
      <c r="J910" s="6"/>
      <c r="K910" s="3"/>
      <c r="L910" s="6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6"/>
      <c r="AA910" s="3"/>
      <c r="AB910" s="6"/>
      <c r="AC910" s="3"/>
      <c r="AD910" s="3"/>
      <c r="AE910" s="3"/>
      <c r="AF910" s="3"/>
      <c r="AG910" s="6"/>
      <c r="AH910" s="3"/>
      <c r="AI910" s="3"/>
      <c r="AJ910" s="3"/>
      <c r="AK910" s="3"/>
      <c r="AL910" s="3"/>
      <c r="AM910" s="7"/>
      <c r="AN910" s="3"/>
      <c r="AO910" s="3"/>
      <c r="AP910" s="3"/>
      <c r="AQ910" s="3"/>
      <c r="AR910" s="6"/>
      <c r="AS910" s="6"/>
      <c r="AT910" s="3"/>
      <c r="AU910" s="3"/>
    </row>
    <row r="911">
      <c r="A911" s="3"/>
      <c r="B911" s="3"/>
      <c r="C911" s="3"/>
      <c r="D911" s="3"/>
      <c r="E911" s="3"/>
      <c r="F911" s="6"/>
      <c r="G911" s="3"/>
      <c r="H911" s="3"/>
      <c r="I911" s="3"/>
      <c r="J911" s="6"/>
      <c r="K911" s="3"/>
      <c r="L911" s="6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6"/>
      <c r="AA911" s="3"/>
      <c r="AB911" s="6"/>
      <c r="AC911" s="3"/>
      <c r="AD911" s="3"/>
      <c r="AE911" s="3"/>
      <c r="AF911" s="3"/>
      <c r="AG911" s="6"/>
      <c r="AH911" s="3"/>
      <c r="AI911" s="3"/>
      <c r="AJ911" s="3"/>
      <c r="AK911" s="3"/>
      <c r="AL911" s="3"/>
      <c r="AM911" s="7"/>
      <c r="AN911" s="3"/>
      <c r="AO911" s="3"/>
      <c r="AP911" s="3"/>
      <c r="AQ911" s="3"/>
      <c r="AR911" s="6"/>
      <c r="AS911" s="6"/>
      <c r="AT911" s="3"/>
      <c r="AU911" s="3"/>
    </row>
    <row r="912">
      <c r="A912" s="3"/>
      <c r="B912" s="3"/>
      <c r="C912" s="3"/>
      <c r="D912" s="3"/>
      <c r="E912" s="3"/>
      <c r="F912" s="6"/>
      <c r="G912" s="3"/>
      <c r="H912" s="3"/>
      <c r="I912" s="3"/>
      <c r="J912" s="6"/>
      <c r="K912" s="3"/>
      <c r="L912" s="6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6"/>
      <c r="AA912" s="3"/>
      <c r="AB912" s="6"/>
      <c r="AC912" s="3"/>
      <c r="AD912" s="3"/>
      <c r="AE912" s="3"/>
      <c r="AF912" s="3"/>
      <c r="AG912" s="6"/>
      <c r="AH912" s="3"/>
      <c r="AI912" s="3"/>
      <c r="AJ912" s="3"/>
      <c r="AK912" s="3"/>
      <c r="AL912" s="3"/>
      <c r="AM912" s="7"/>
      <c r="AN912" s="3"/>
      <c r="AO912" s="3"/>
      <c r="AP912" s="3"/>
      <c r="AQ912" s="3"/>
      <c r="AR912" s="6"/>
      <c r="AS912" s="6"/>
      <c r="AT912" s="3"/>
      <c r="AU912" s="3"/>
    </row>
    <row r="913">
      <c r="A913" s="3"/>
      <c r="B913" s="3"/>
      <c r="C913" s="3"/>
      <c r="D913" s="3"/>
      <c r="E913" s="3"/>
      <c r="F913" s="6"/>
      <c r="G913" s="3"/>
      <c r="H913" s="3"/>
      <c r="I913" s="3"/>
      <c r="J913" s="6"/>
      <c r="K913" s="3"/>
      <c r="L913" s="6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6"/>
      <c r="AA913" s="3"/>
      <c r="AB913" s="6"/>
      <c r="AC913" s="3"/>
      <c r="AD913" s="3"/>
      <c r="AE913" s="3"/>
      <c r="AF913" s="3"/>
      <c r="AG913" s="6"/>
      <c r="AH913" s="3"/>
      <c r="AI913" s="3"/>
      <c r="AJ913" s="3"/>
      <c r="AK913" s="3"/>
      <c r="AL913" s="3"/>
      <c r="AM913" s="7"/>
      <c r="AN913" s="3"/>
      <c r="AO913" s="3"/>
      <c r="AP913" s="3"/>
      <c r="AQ913" s="3"/>
      <c r="AR913" s="6"/>
      <c r="AS913" s="6"/>
      <c r="AT913" s="3"/>
      <c r="AU913" s="3"/>
    </row>
    <row r="914">
      <c r="A914" s="3"/>
      <c r="B914" s="3"/>
      <c r="C914" s="3"/>
      <c r="D914" s="3"/>
      <c r="E914" s="3"/>
      <c r="F914" s="6"/>
      <c r="G914" s="3"/>
      <c r="H914" s="3"/>
      <c r="I914" s="3"/>
      <c r="J914" s="6"/>
      <c r="K914" s="3"/>
      <c r="L914" s="6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6"/>
      <c r="AA914" s="3"/>
      <c r="AB914" s="6"/>
      <c r="AC914" s="3"/>
      <c r="AD914" s="3"/>
      <c r="AE914" s="3"/>
      <c r="AF914" s="3"/>
      <c r="AG914" s="6"/>
      <c r="AH914" s="3"/>
      <c r="AI914" s="3"/>
      <c r="AJ914" s="3"/>
      <c r="AK914" s="3"/>
      <c r="AL914" s="3"/>
      <c r="AM914" s="7"/>
      <c r="AN914" s="3"/>
      <c r="AO914" s="3"/>
      <c r="AP914" s="3"/>
      <c r="AQ914" s="3"/>
      <c r="AR914" s="6"/>
      <c r="AS914" s="6"/>
      <c r="AT914" s="3"/>
      <c r="AU914" s="3"/>
    </row>
    <row r="915">
      <c r="A915" s="3"/>
      <c r="B915" s="3"/>
      <c r="C915" s="3"/>
      <c r="D915" s="3"/>
      <c r="E915" s="3"/>
      <c r="F915" s="6"/>
      <c r="G915" s="3"/>
      <c r="H915" s="3"/>
      <c r="I915" s="3"/>
      <c r="J915" s="6"/>
      <c r="K915" s="3"/>
      <c r="L915" s="6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6"/>
      <c r="AA915" s="3"/>
      <c r="AB915" s="6"/>
      <c r="AC915" s="3"/>
      <c r="AD915" s="3"/>
      <c r="AE915" s="3"/>
      <c r="AF915" s="3"/>
      <c r="AG915" s="6"/>
      <c r="AH915" s="3"/>
      <c r="AI915" s="3"/>
      <c r="AJ915" s="3"/>
      <c r="AK915" s="3"/>
      <c r="AL915" s="3"/>
      <c r="AM915" s="7"/>
      <c r="AN915" s="3"/>
      <c r="AO915" s="3"/>
      <c r="AP915" s="3"/>
      <c r="AQ915" s="3"/>
      <c r="AR915" s="6"/>
      <c r="AS915" s="6"/>
      <c r="AT915" s="3"/>
      <c r="AU915" s="3"/>
    </row>
    <row r="916">
      <c r="A916" s="3"/>
      <c r="B916" s="3"/>
      <c r="C916" s="3"/>
      <c r="D916" s="3"/>
      <c r="E916" s="3"/>
      <c r="F916" s="6"/>
      <c r="G916" s="3"/>
      <c r="H916" s="3"/>
      <c r="I916" s="3"/>
      <c r="J916" s="6"/>
      <c r="K916" s="3"/>
      <c r="L916" s="6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6"/>
      <c r="AA916" s="3"/>
      <c r="AB916" s="6"/>
      <c r="AC916" s="3"/>
      <c r="AD916" s="3"/>
      <c r="AE916" s="3"/>
      <c r="AF916" s="3"/>
      <c r="AG916" s="6"/>
      <c r="AH916" s="3"/>
      <c r="AI916" s="3"/>
      <c r="AJ916" s="3"/>
      <c r="AK916" s="3"/>
      <c r="AL916" s="3"/>
      <c r="AM916" s="7"/>
      <c r="AN916" s="3"/>
      <c r="AO916" s="3"/>
      <c r="AP916" s="3"/>
      <c r="AQ916" s="3"/>
      <c r="AR916" s="6"/>
      <c r="AS916" s="6"/>
      <c r="AT916" s="3"/>
      <c r="AU916" s="3"/>
    </row>
    <row r="917">
      <c r="A917" s="3"/>
      <c r="B917" s="3"/>
      <c r="C917" s="3"/>
      <c r="D917" s="3"/>
      <c r="E917" s="3"/>
      <c r="F917" s="6"/>
      <c r="G917" s="3"/>
      <c r="H917" s="3"/>
      <c r="I917" s="3"/>
      <c r="J917" s="6"/>
      <c r="K917" s="3"/>
      <c r="L917" s="6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6"/>
      <c r="AA917" s="3"/>
      <c r="AB917" s="6"/>
      <c r="AC917" s="3"/>
      <c r="AD917" s="3"/>
      <c r="AE917" s="3"/>
      <c r="AF917" s="3"/>
      <c r="AG917" s="6"/>
      <c r="AH917" s="3"/>
      <c r="AI917" s="3"/>
      <c r="AJ917" s="3"/>
      <c r="AK917" s="3"/>
      <c r="AL917" s="3"/>
      <c r="AM917" s="7"/>
      <c r="AN917" s="3"/>
      <c r="AO917" s="3"/>
      <c r="AP917" s="3"/>
      <c r="AQ917" s="3"/>
      <c r="AR917" s="6"/>
      <c r="AS917" s="6"/>
      <c r="AT917" s="3"/>
      <c r="AU917" s="3"/>
    </row>
    <row r="918">
      <c r="A918" s="3"/>
      <c r="B918" s="3"/>
      <c r="C918" s="3"/>
      <c r="D918" s="3"/>
      <c r="E918" s="3"/>
      <c r="F918" s="6"/>
      <c r="G918" s="3"/>
      <c r="H918" s="3"/>
      <c r="I918" s="3"/>
      <c r="J918" s="6"/>
      <c r="K918" s="3"/>
      <c r="L918" s="6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6"/>
      <c r="AA918" s="3"/>
      <c r="AB918" s="6"/>
      <c r="AC918" s="3"/>
      <c r="AD918" s="3"/>
      <c r="AE918" s="3"/>
      <c r="AF918" s="3"/>
      <c r="AG918" s="6"/>
      <c r="AH918" s="3"/>
      <c r="AI918" s="3"/>
      <c r="AJ918" s="3"/>
      <c r="AK918" s="3"/>
      <c r="AL918" s="3"/>
      <c r="AM918" s="7"/>
      <c r="AN918" s="3"/>
      <c r="AO918" s="3"/>
      <c r="AP918" s="3"/>
      <c r="AQ918" s="3"/>
      <c r="AR918" s="6"/>
      <c r="AS918" s="6"/>
      <c r="AT918" s="3"/>
      <c r="AU918" s="3"/>
    </row>
    <row r="919">
      <c r="A919" s="3"/>
      <c r="B919" s="3"/>
      <c r="C919" s="3"/>
      <c r="D919" s="3"/>
      <c r="E919" s="3"/>
      <c r="F919" s="6"/>
      <c r="G919" s="3"/>
      <c r="H919" s="3"/>
      <c r="I919" s="3"/>
      <c r="J919" s="6"/>
      <c r="K919" s="3"/>
      <c r="L919" s="6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6"/>
      <c r="AA919" s="3"/>
      <c r="AB919" s="6"/>
      <c r="AC919" s="3"/>
      <c r="AD919" s="3"/>
      <c r="AE919" s="3"/>
      <c r="AF919" s="3"/>
      <c r="AG919" s="6"/>
      <c r="AH919" s="3"/>
      <c r="AI919" s="3"/>
      <c r="AJ919" s="3"/>
      <c r="AK919" s="3"/>
      <c r="AL919" s="3"/>
      <c r="AM919" s="7"/>
      <c r="AN919" s="3"/>
      <c r="AO919" s="3"/>
      <c r="AP919" s="3"/>
      <c r="AQ919" s="3"/>
      <c r="AR919" s="6"/>
      <c r="AS919" s="6"/>
      <c r="AT919" s="3"/>
      <c r="AU919" s="3"/>
    </row>
    <row r="920">
      <c r="A920" s="3"/>
      <c r="B920" s="3"/>
      <c r="C920" s="3"/>
      <c r="D920" s="3"/>
      <c r="E920" s="3"/>
      <c r="F920" s="6"/>
      <c r="G920" s="3"/>
      <c r="H920" s="3"/>
      <c r="I920" s="3"/>
      <c r="J920" s="6"/>
      <c r="K920" s="3"/>
      <c r="L920" s="6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6"/>
      <c r="AA920" s="3"/>
      <c r="AB920" s="6"/>
      <c r="AC920" s="3"/>
      <c r="AD920" s="3"/>
      <c r="AE920" s="3"/>
      <c r="AF920" s="3"/>
      <c r="AG920" s="6"/>
      <c r="AH920" s="3"/>
      <c r="AI920" s="3"/>
      <c r="AJ920" s="3"/>
      <c r="AK920" s="3"/>
      <c r="AL920" s="3"/>
      <c r="AM920" s="7"/>
      <c r="AN920" s="3"/>
      <c r="AO920" s="3"/>
      <c r="AP920" s="3"/>
      <c r="AQ920" s="3"/>
      <c r="AR920" s="6"/>
      <c r="AS920" s="6"/>
      <c r="AT920" s="3"/>
      <c r="AU920" s="3"/>
    </row>
    <row r="921">
      <c r="A921" s="3"/>
      <c r="B921" s="3"/>
      <c r="C921" s="3"/>
      <c r="D921" s="3"/>
      <c r="E921" s="3"/>
      <c r="F921" s="6"/>
      <c r="G921" s="3"/>
      <c r="H921" s="3"/>
      <c r="I921" s="3"/>
      <c r="J921" s="6"/>
      <c r="K921" s="3"/>
      <c r="L921" s="6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6"/>
      <c r="AA921" s="3"/>
      <c r="AB921" s="6"/>
      <c r="AC921" s="3"/>
      <c r="AD921" s="3"/>
      <c r="AE921" s="3"/>
      <c r="AF921" s="3"/>
      <c r="AG921" s="6"/>
      <c r="AH921" s="3"/>
      <c r="AI921" s="3"/>
      <c r="AJ921" s="3"/>
      <c r="AK921" s="3"/>
      <c r="AL921" s="3"/>
      <c r="AM921" s="7"/>
      <c r="AN921" s="3"/>
      <c r="AO921" s="3"/>
      <c r="AP921" s="3"/>
      <c r="AQ921" s="3"/>
      <c r="AR921" s="6"/>
      <c r="AS921" s="6"/>
      <c r="AT921" s="3"/>
      <c r="AU921" s="3"/>
    </row>
    <row r="922">
      <c r="A922" s="3"/>
      <c r="B922" s="3"/>
      <c r="C922" s="3"/>
      <c r="D922" s="3"/>
      <c r="E922" s="3"/>
      <c r="F922" s="6"/>
      <c r="G922" s="3"/>
      <c r="H922" s="3"/>
      <c r="I922" s="3"/>
      <c r="J922" s="6"/>
      <c r="K922" s="3"/>
      <c r="L922" s="6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6"/>
      <c r="AA922" s="3"/>
      <c r="AB922" s="6"/>
      <c r="AC922" s="3"/>
      <c r="AD922" s="3"/>
      <c r="AE922" s="3"/>
      <c r="AF922" s="3"/>
      <c r="AG922" s="6"/>
      <c r="AH922" s="3"/>
      <c r="AI922" s="3"/>
      <c r="AJ922" s="3"/>
      <c r="AK922" s="3"/>
      <c r="AL922" s="3"/>
      <c r="AM922" s="7"/>
      <c r="AN922" s="3"/>
      <c r="AO922" s="3"/>
      <c r="AP922" s="3"/>
      <c r="AQ922" s="3"/>
      <c r="AR922" s="6"/>
      <c r="AS922" s="6"/>
      <c r="AT922" s="3"/>
      <c r="AU922" s="3"/>
    </row>
    <row r="923">
      <c r="A923" s="3"/>
      <c r="B923" s="3"/>
      <c r="C923" s="3"/>
      <c r="D923" s="3"/>
      <c r="E923" s="3"/>
      <c r="F923" s="6"/>
      <c r="G923" s="3"/>
      <c r="H923" s="3"/>
      <c r="I923" s="3"/>
      <c r="J923" s="6"/>
      <c r="K923" s="3"/>
      <c r="L923" s="6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6"/>
      <c r="AA923" s="3"/>
      <c r="AB923" s="6"/>
      <c r="AC923" s="3"/>
      <c r="AD923" s="3"/>
      <c r="AE923" s="3"/>
      <c r="AF923" s="3"/>
      <c r="AG923" s="6"/>
      <c r="AH923" s="3"/>
      <c r="AI923" s="3"/>
      <c r="AJ923" s="3"/>
      <c r="AK923" s="3"/>
      <c r="AL923" s="3"/>
      <c r="AM923" s="7"/>
      <c r="AN923" s="3"/>
      <c r="AO923" s="3"/>
      <c r="AP923" s="3"/>
      <c r="AQ923" s="3"/>
      <c r="AR923" s="6"/>
      <c r="AS923" s="6"/>
      <c r="AT923" s="3"/>
      <c r="AU923" s="3"/>
    </row>
    <row r="924">
      <c r="A924" s="3"/>
      <c r="B924" s="3"/>
      <c r="C924" s="3"/>
      <c r="D924" s="3"/>
      <c r="E924" s="3"/>
      <c r="F924" s="6"/>
      <c r="G924" s="3"/>
      <c r="H924" s="3"/>
      <c r="I924" s="3"/>
      <c r="J924" s="6"/>
      <c r="K924" s="3"/>
      <c r="L924" s="6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6"/>
      <c r="AA924" s="3"/>
      <c r="AB924" s="6"/>
      <c r="AC924" s="3"/>
      <c r="AD924" s="3"/>
      <c r="AE924" s="3"/>
      <c r="AF924" s="3"/>
      <c r="AG924" s="6"/>
      <c r="AH924" s="3"/>
      <c r="AI924" s="3"/>
      <c r="AJ924" s="3"/>
      <c r="AK924" s="3"/>
      <c r="AL924" s="3"/>
      <c r="AM924" s="7"/>
      <c r="AN924" s="3"/>
      <c r="AO924" s="3"/>
      <c r="AP924" s="3"/>
      <c r="AQ924" s="3"/>
      <c r="AR924" s="6"/>
      <c r="AS924" s="6"/>
      <c r="AT924" s="3"/>
      <c r="AU924" s="3"/>
    </row>
    <row r="925">
      <c r="A925" s="3"/>
      <c r="B925" s="3"/>
      <c r="C925" s="3"/>
      <c r="D925" s="3"/>
      <c r="E925" s="3"/>
      <c r="F925" s="6"/>
      <c r="G925" s="3"/>
      <c r="H925" s="3"/>
      <c r="I925" s="3"/>
      <c r="J925" s="6"/>
      <c r="K925" s="3"/>
      <c r="L925" s="6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6"/>
      <c r="AA925" s="3"/>
      <c r="AB925" s="6"/>
      <c r="AC925" s="3"/>
      <c r="AD925" s="3"/>
      <c r="AE925" s="3"/>
      <c r="AF925" s="3"/>
      <c r="AG925" s="6"/>
      <c r="AH925" s="3"/>
      <c r="AI925" s="3"/>
      <c r="AJ925" s="3"/>
      <c r="AK925" s="3"/>
      <c r="AL925" s="3"/>
      <c r="AM925" s="7"/>
      <c r="AN925" s="3"/>
      <c r="AO925" s="3"/>
      <c r="AP925" s="3"/>
      <c r="AQ925" s="3"/>
      <c r="AR925" s="6"/>
      <c r="AS925" s="6"/>
      <c r="AT925" s="3"/>
      <c r="AU925" s="3"/>
    </row>
    <row r="926">
      <c r="A926" s="3"/>
      <c r="B926" s="3"/>
      <c r="C926" s="3"/>
      <c r="D926" s="3"/>
      <c r="E926" s="3"/>
      <c r="F926" s="6"/>
      <c r="G926" s="3"/>
      <c r="H926" s="3"/>
      <c r="I926" s="3"/>
      <c r="J926" s="6"/>
      <c r="K926" s="3"/>
      <c r="L926" s="6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6"/>
      <c r="AA926" s="3"/>
      <c r="AB926" s="6"/>
      <c r="AC926" s="3"/>
      <c r="AD926" s="3"/>
      <c r="AE926" s="3"/>
      <c r="AF926" s="3"/>
      <c r="AG926" s="6"/>
      <c r="AH926" s="3"/>
      <c r="AI926" s="3"/>
      <c r="AJ926" s="3"/>
      <c r="AK926" s="3"/>
      <c r="AL926" s="3"/>
      <c r="AM926" s="7"/>
      <c r="AN926" s="3"/>
      <c r="AO926" s="3"/>
      <c r="AP926" s="3"/>
      <c r="AQ926" s="3"/>
      <c r="AR926" s="6"/>
      <c r="AS926" s="6"/>
      <c r="AT926" s="3"/>
      <c r="AU926" s="3"/>
    </row>
    <row r="927">
      <c r="A927" s="3"/>
      <c r="B927" s="3"/>
      <c r="C927" s="3"/>
      <c r="D927" s="3"/>
      <c r="E927" s="3"/>
      <c r="F927" s="6"/>
      <c r="G927" s="3"/>
      <c r="H927" s="3"/>
      <c r="I927" s="3"/>
      <c r="J927" s="6"/>
      <c r="K927" s="3"/>
      <c r="L927" s="6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6"/>
      <c r="AA927" s="3"/>
      <c r="AB927" s="6"/>
      <c r="AC927" s="3"/>
      <c r="AD927" s="3"/>
      <c r="AE927" s="3"/>
      <c r="AF927" s="3"/>
      <c r="AG927" s="6"/>
      <c r="AH927" s="3"/>
      <c r="AI927" s="3"/>
      <c r="AJ927" s="3"/>
      <c r="AK927" s="3"/>
      <c r="AL927" s="3"/>
      <c r="AM927" s="7"/>
      <c r="AN927" s="3"/>
      <c r="AO927" s="3"/>
      <c r="AP927" s="3"/>
      <c r="AQ927" s="3"/>
      <c r="AR927" s="6"/>
      <c r="AS927" s="6"/>
      <c r="AT927" s="3"/>
      <c r="AU927" s="3"/>
    </row>
    <row r="928">
      <c r="A928" s="3"/>
      <c r="B928" s="3"/>
      <c r="C928" s="3"/>
      <c r="D928" s="3"/>
      <c r="E928" s="3"/>
      <c r="F928" s="6"/>
      <c r="G928" s="3"/>
      <c r="H928" s="3"/>
      <c r="I928" s="3"/>
      <c r="J928" s="6"/>
      <c r="K928" s="3"/>
      <c r="L928" s="6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6"/>
      <c r="AA928" s="3"/>
      <c r="AB928" s="6"/>
      <c r="AC928" s="3"/>
      <c r="AD928" s="3"/>
      <c r="AE928" s="3"/>
      <c r="AF928" s="3"/>
      <c r="AG928" s="6"/>
      <c r="AH928" s="3"/>
      <c r="AI928" s="3"/>
      <c r="AJ928" s="3"/>
      <c r="AK928" s="3"/>
      <c r="AL928" s="3"/>
      <c r="AM928" s="7"/>
      <c r="AN928" s="3"/>
      <c r="AO928" s="3"/>
      <c r="AP928" s="3"/>
      <c r="AQ928" s="3"/>
      <c r="AR928" s="6"/>
      <c r="AS928" s="6"/>
      <c r="AT928" s="3"/>
      <c r="AU928" s="3"/>
    </row>
    <row r="929">
      <c r="A929" s="3"/>
      <c r="B929" s="3"/>
      <c r="C929" s="3"/>
      <c r="D929" s="3"/>
      <c r="E929" s="3"/>
      <c r="F929" s="6"/>
      <c r="G929" s="3"/>
      <c r="H929" s="3"/>
      <c r="I929" s="3"/>
      <c r="J929" s="6"/>
      <c r="K929" s="3"/>
      <c r="L929" s="6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6"/>
      <c r="AA929" s="3"/>
      <c r="AB929" s="6"/>
      <c r="AC929" s="3"/>
      <c r="AD929" s="3"/>
      <c r="AE929" s="3"/>
      <c r="AF929" s="3"/>
      <c r="AG929" s="6"/>
      <c r="AH929" s="3"/>
      <c r="AI929" s="3"/>
      <c r="AJ929" s="3"/>
      <c r="AK929" s="3"/>
      <c r="AL929" s="3"/>
      <c r="AM929" s="7"/>
      <c r="AN929" s="3"/>
      <c r="AO929" s="3"/>
      <c r="AP929" s="3"/>
      <c r="AQ929" s="3"/>
      <c r="AR929" s="6"/>
      <c r="AS929" s="6"/>
      <c r="AT929" s="3"/>
      <c r="AU929" s="3"/>
    </row>
    <row r="930">
      <c r="A930" s="3"/>
      <c r="B930" s="3"/>
      <c r="C930" s="3"/>
      <c r="D930" s="3"/>
      <c r="E930" s="3"/>
      <c r="F930" s="6"/>
      <c r="G930" s="3"/>
      <c r="H930" s="3"/>
      <c r="I930" s="3"/>
      <c r="J930" s="6"/>
      <c r="K930" s="3"/>
      <c r="L930" s="6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6"/>
      <c r="AA930" s="3"/>
      <c r="AB930" s="6"/>
      <c r="AC930" s="3"/>
      <c r="AD930" s="3"/>
      <c r="AE930" s="3"/>
      <c r="AF930" s="3"/>
      <c r="AG930" s="6"/>
      <c r="AH930" s="3"/>
      <c r="AI930" s="3"/>
      <c r="AJ930" s="3"/>
      <c r="AK930" s="3"/>
      <c r="AL930" s="3"/>
      <c r="AM930" s="7"/>
      <c r="AN930" s="3"/>
      <c r="AO930" s="3"/>
      <c r="AP930" s="3"/>
      <c r="AQ930" s="3"/>
      <c r="AR930" s="6"/>
      <c r="AS930" s="6"/>
      <c r="AT930" s="3"/>
      <c r="AU930" s="3"/>
    </row>
    <row r="931">
      <c r="A931" s="3"/>
      <c r="B931" s="3"/>
      <c r="C931" s="3"/>
      <c r="D931" s="3"/>
      <c r="E931" s="3"/>
      <c r="F931" s="6"/>
      <c r="G931" s="3"/>
      <c r="H931" s="3"/>
      <c r="I931" s="3"/>
      <c r="J931" s="6"/>
      <c r="K931" s="3"/>
      <c r="L931" s="6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6"/>
      <c r="AA931" s="3"/>
      <c r="AB931" s="6"/>
      <c r="AC931" s="3"/>
      <c r="AD931" s="3"/>
      <c r="AE931" s="3"/>
      <c r="AF931" s="3"/>
      <c r="AG931" s="6"/>
      <c r="AH931" s="3"/>
      <c r="AI931" s="3"/>
      <c r="AJ931" s="3"/>
      <c r="AK931" s="3"/>
      <c r="AL931" s="3"/>
      <c r="AM931" s="7"/>
      <c r="AN931" s="3"/>
      <c r="AO931" s="3"/>
      <c r="AP931" s="3"/>
      <c r="AQ931" s="3"/>
      <c r="AR931" s="6"/>
      <c r="AS931" s="6"/>
      <c r="AT931" s="3"/>
      <c r="AU931" s="3"/>
    </row>
    <row r="932">
      <c r="A932" s="3"/>
      <c r="B932" s="3"/>
      <c r="C932" s="3"/>
      <c r="D932" s="3"/>
      <c r="E932" s="3"/>
      <c r="F932" s="6"/>
      <c r="G932" s="3"/>
      <c r="H932" s="3"/>
      <c r="I932" s="3"/>
      <c r="J932" s="6"/>
      <c r="K932" s="3"/>
      <c r="L932" s="6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6"/>
      <c r="AA932" s="3"/>
      <c r="AB932" s="6"/>
      <c r="AC932" s="3"/>
      <c r="AD932" s="3"/>
      <c r="AE932" s="3"/>
      <c r="AF932" s="3"/>
      <c r="AG932" s="6"/>
      <c r="AH932" s="3"/>
      <c r="AI932" s="3"/>
      <c r="AJ932" s="3"/>
      <c r="AK932" s="3"/>
      <c r="AL932" s="3"/>
      <c r="AM932" s="7"/>
      <c r="AN932" s="3"/>
      <c r="AO932" s="3"/>
      <c r="AP932" s="3"/>
      <c r="AQ932" s="3"/>
      <c r="AR932" s="6"/>
      <c r="AS932" s="6"/>
      <c r="AT932" s="3"/>
      <c r="AU932" s="3"/>
    </row>
    <row r="933">
      <c r="A933" s="3"/>
      <c r="B933" s="3"/>
      <c r="C933" s="3"/>
      <c r="D933" s="3"/>
      <c r="E933" s="3"/>
      <c r="F933" s="6"/>
      <c r="G933" s="3"/>
      <c r="H933" s="3"/>
      <c r="I933" s="3"/>
      <c r="J933" s="6"/>
      <c r="K933" s="3"/>
      <c r="L933" s="6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6"/>
      <c r="AA933" s="3"/>
      <c r="AB933" s="6"/>
      <c r="AC933" s="3"/>
      <c r="AD933" s="3"/>
      <c r="AE933" s="3"/>
      <c r="AF933" s="3"/>
      <c r="AG933" s="6"/>
      <c r="AH933" s="3"/>
      <c r="AI933" s="3"/>
      <c r="AJ933" s="3"/>
      <c r="AK933" s="3"/>
      <c r="AL933" s="3"/>
      <c r="AM933" s="7"/>
      <c r="AN933" s="3"/>
      <c r="AO933" s="3"/>
      <c r="AP933" s="3"/>
      <c r="AQ933" s="3"/>
      <c r="AR933" s="6"/>
      <c r="AS933" s="6"/>
      <c r="AT933" s="3"/>
      <c r="AU933" s="3"/>
    </row>
    <row r="934">
      <c r="A934" s="3"/>
      <c r="B934" s="3"/>
      <c r="C934" s="3"/>
      <c r="D934" s="3"/>
      <c r="E934" s="3"/>
      <c r="F934" s="6"/>
      <c r="G934" s="3"/>
      <c r="H934" s="3"/>
      <c r="I934" s="3"/>
      <c r="J934" s="6"/>
      <c r="K934" s="3"/>
      <c r="L934" s="6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6"/>
      <c r="AA934" s="3"/>
      <c r="AB934" s="6"/>
      <c r="AC934" s="3"/>
      <c r="AD934" s="3"/>
      <c r="AE934" s="3"/>
      <c r="AF934" s="3"/>
      <c r="AG934" s="6"/>
      <c r="AH934" s="3"/>
      <c r="AI934" s="3"/>
      <c r="AJ934" s="3"/>
      <c r="AK934" s="3"/>
      <c r="AL934" s="3"/>
      <c r="AM934" s="7"/>
      <c r="AN934" s="3"/>
      <c r="AO934" s="3"/>
      <c r="AP934" s="3"/>
      <c r="AQ934" s="3"/>
      <c r="AR934" s="6"/>
      <c r="AS934" s="6"/>
      <c r="AT934" s="3"/>
      <c r="AU934" s="3"/>
    </row>
    <row r="935">
      <c r="A935" s="3"/>
      <c r="B935" s="3"/>
      <c r="C935" s="3"/>
      <c r="D935" s="3"/>
      <c r="E935" s="3"/>
      <c r="F935" s="6"/>
      <c r="G935" s="3"/>
      <c r="H935" s="3"/>
      <c r="I935" s="3"/>
      <c r="J935" s="6"/>
      <c r="K935" s="3"/>
      <c r="L935" s="6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6"/>
      <c r="AA935" s="3"/>
      <c r="AB935" s="6"/>
      <c r="AC935" s="3"/>
      <c r="AD935" s="3"/>
      <c r="AE935" s="3"/>
      <c r="AF935" s="3"/>
      <c r="AG935" s="6"/>
      <c r="AH935" s="3"/>
      <c r="AI935" s="3"/>
      <c r="AJ935" s="3"/>
      <c r="AK935" s="3"/>
      <c r="AL935" s="3"/>
      <c r="AM935" s="7"/>
      <c r="AN935" s="3"/>
      <c r="AO935" s="3"/>
      <c r="AP935" s="3"/>
      <c r="AQ935" s="3"/>
      <c r="AR935" s="6"/>
      <c r="AS935" s="6"/>
      <c r="AT935" s="3"/>
      <c r="AU935" s="3"/>
    </row>
    <row r="936">
      <c r="A936" s="3"/>
      <c r="B936" s="3"/>
      <c r="C936" s="3"/>
      <c r="D936" s="3"/>
      <c r="E936" s="3"/>
      <c r="F936" s="6"/>
      <c r="G936" s="3"/>
      <c r="H936" s="3"/>
      <c r="I936" s="3"/>
      <c r="J936" s="6"/>
      <c r="K936" s="3"/>
      <c r="L936" s="6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6"/>
      <c r="AA936" s="3"/>
      <c r="AB936" s="6"/>
      <c r="AC936" s="3"/>
      <c r="AD936" s="3"/>
      <c r="AE936" s="3"/>
      <c r="AF936" s="3"/>
      <c r="AG936" s="6"/>
      <c r="AH936" s="3"/>
      <c r="AI936" s="3"/>
      <c r="AJ936" s="3"/>
      <c r="AK936" s="3"/>
      <c r="AL936" s="3"/>
      <c r="AM936" s="7"/>
      <c r="AN936" s="3"/>
      <c r="AO936" s="3"/>
      <c r="AP936" s="3"/>
      <c r="AQ936" s="3"/>
      <c r="AR936" s="6"/>
      <c r="AS936" s="6"/>
      <c r="AT936" s="3"/>
      <c r="AU936" s="3"/>
    </row>
    <row r="937">
      <c r="A937" s="3"/>
      <c r="B937" s="3"/>
      <c r="C937" s="3"/>
      <c r="D937" s="3"/>
      <c r="E937" s="3"/>
      <c r="F937" s="6"/>
      <c r="G937" s="3"/>
      <c r="H937" s="3"/>
      <c r="I937" s="3"/>
      <c r="J937" s="6"/>
      <c r="K937" s="3"/>
      <c r="L937" s="6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6"/>
      <c r="AA937" s="3"/>
      <c r="AB937" s="6"/>
      <c r="AC937" s="3"/>
      <c r="AD937" s="3"/>
      <c r="AE937" s="3"/>
      <c r="AF937" s="3"/>
      <c r="AG937" s="6"/>
      <c r="AH937" s="3"/>
      <c r="AI937" s="3"/>
      <c r="AJ937" s="3"/>
      <c r="AK937" s="3"/>
      <c r="AL937" s="3"/>
      <c r="AM937" s="7"/>
      <c r="AN937" s="3"/>
      <c r="AO937" s="3"/>
      <c r="AP937" s="3"/>
      <c r="AQ937" s="3"/>
      <c r="AR937" s="6"/>
      <c r="AS937" s="6"/>
      <c r="AT937" s="3"/>
      <c r="AU937" s="3"/>
    </row>
    <row r="938">
      <c r="A938" s="3"/>
      <c r="B938" s="3"/>
      <c r="C938" s="3"/>
      <c r="D938" s="3"/>
      <c r="E938" s="3"/>
      <c r="F938" s="6"/>
      <c r="G938" s="3"/>
      <c r="H938" s="3"/>
      <c r="I938" s="3"/>
      <c r="J938" s="6"/>
      <c r="K938" s="3"/>
      <c r="L938" s="6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6"/>
      <c r="AA938" s="3"/>
      <c r="AB938" s="6"/>
      <c r="AC938" s="3"/>
      <c r="AD938" s="3"/>
      <c r="AE938" s="3"/>
      <c r="AF938" s="3"/>
      <c r="AG938" s="6"/>
      <c r="AH938" s="3"/>
      <c r="AI938" s="3"/>
      <c r="AJ938" s="3"/>
      <c r="AK938" s="3"/>
      <c r="AL938" s="3"/>
      <c r="AM938" s="7"/>
      <c r="AN938" s="3"/>
      <c r="AO938" s="3"/>
      <c r="AP938" s="3"/>
      <c r="AQ938" s="3"/>
      <c r="AR938" s="6"/>
      <c r="AS938" s="6"/>
      <c r="AT938" s="3"/>
      <c r="AU938" s="3"/>
    </row>
    <row r="939">
      <c r="A939" s="3"/>
      <c r="B939" s="3"/>
      <c r="C939" s="3"/>
      <c r="D939" s="3"/>
      <c r="E939" s="3"/>
      <c r="F939" s="6"/>
      <c r="G939" s="3"/>
      <c r="H939" s="3"/>
      <c r="I939" s="3"/>
      <c r="J939" s="6"/>
      <c r="K939" s="3"/>
      <c r="L939" s="6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6"/>
      <c r="AA939" s="3"/>
      <c r="AB939" s="6"/>
      <c r="AC939" s="3"/>
      <c r="AD939" s="3"/>
      <c r="AE939" s="3"/>
      <c r="AF939" s="3"/>
      <c r="AG939" s="6"/>
      <c r="AH939" s="3"/>
      <c r="AI939" s="3"/>
      <c r="AJ939" s="3"/>
      <c r="AK939" s="3"/>
      <c r="AL939" s="3"/>
      <c r="AM939" s="7"/>
      <c r="AN939" s="3"/>
      <c r="AO939" s="3"/>
      <c r="AP939" s="3"/>
      <c r="AQ939" s="3"/>
      <c r="AR939" s="6"/>
      <c r="AS939" s="6"/>
      <c r="AT939" s="3"/>
      <c r="AU939" s="3"/>
    </row>
    <row r="940">
      <c r="A940" s="3"/>
      <c r="B940" s="3"/>
      <c r="C940" s="3"/>
      <c r="D940" s="3"/>
      <c r="E940" s="3"/>
      <c r="F940" s="6"/>
      <c r="G940" s="3"/>
      <c r="H940" s="3"/>
      <c r="I940" s="3"/>
      <c r="J940" s="6"/>
      <c r="K940" s="3"/>
      <c r="L940" s="6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6"/>
      <c r="AA940" s="3"/>
      <c r="AB940" s="6"/>
      <c r="AC940" s="3"/>
      <c r="AD940" s="3"/>
      <c r="AE940" s="3"/>
      <c r="AF940" s="3"/>
      <c r="AG940" s="6"/>
      <c r="AH940" s="3"/>
      <c r="AI940" s="3"/>
      <c r="AJ940" s="3"/>
      <c r="AK940" s="3"/>
      <c r="AL940" s="3"/>
      <c r="AM940" s="7"/>
      <c r="AN940" s="3"/>
      <c r="AO940" s="3"/>
      <c r="AP940" s="3"/>
      <c r="AQ940" s="3"/>
      <c r="AR940" s="6"/>
      <c r="AS940" s="6"/>
      <c r="AT940" s="3"/>
      <c r="AU940" s="3"/>
    </row>
    <row r="941">
      <c r="A941" s="3"/>
      <c r="B941" s="3"/>
      <c r="C941" s="3"/>
      <c r="D941" s="3"/>
      <c r="E941" s="3"/>
      <c r="F941" s="6"/>
      <c r="G941" s="3"/>
      <c r="H941" s="3"/>
      <c r="I941" s="3"/>
      <c r="J941" s="6"/>
      <c r="K941" s="3"/>
      <c r="L941" s="6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6"/>
      <c r="AA941" s="3"/>
      <c r="AB941" s="6"/>
      <c r="AC941" s="3"/>
      <c r="AD941" s="3"/>
      <c r="AE941" s="3"/>
      <c r="AF941" s="3"/>
      <c r="AG941" s="6"/>
      <c r="AH941" s="3"/>
      <c r="AI941" s="3"/>
      <c r="AJ941" s="3"/>
      <c r="AK941" s="3"/>
      <c r="AL941" s="3"/>
      <c r="AM941" s="7"/>
      <c r="AN941" s="3"/>
      <c r="AO941" s="3"/>
      <c r="AP941" s="3"/>
      <c r="AQ941" s="3"/>
      <c r="AR941" s="6"/>
      <c r="AS941" s="6"/>
      <c r="AT941" s="3"/>
      <c r="AU941" s="3"/>
    </row>
    <row r="942">
      <c r="A942" s="3"/>
      <c r="B942" s="3"/>
      <c r="C942" s="3"/>
      <c r="D942" s="3"/>
      <c r="E942" s="3"/>
      <c r="F942" s="6"/>
      <c r="G942" s="3"/>
      <c r="H942" s="3"/>
      <c r="I942" s="3"/>
      <c r="J942" s="6"/>
      <c r="K942" s="3"/>
      <c r="L942" s="6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6"/>
      <c r="AA942" s="3"/>
      <c r="AB942" s="6"/>
      <c r="AC942" s="3"/>
      <c r="AD942" s="3"/>
      <c r="AE942" s="3"/>
      <c r="AF942" s="3"/>
      <c r="AG942" s="6"/>
      <c r="AH942" s="3"/>
      <c r="AI942" s="3"/>
      <c r="AJ942" s="3"/>
      <c r="AK942" s="3"/>
      <c r="AL942" s="3"/>
      <c r="AM942" s="7"/>
      <c r="AN942" s="3"/>
      <c r="AO942" s="3"/>
      <c r="AP942" s="3"/>
      <c r="AQ942" s="3"/>
      <c r="AR942" s="6"/>
      <c r="AS942" s="6"/>
      <c r="AT942" s="3"/>
      <c r="AU942" s="3"/>
    </row>
    <row r="943">
      <c r="A943" s="3"/>
      <c r="B943" s="3"/>
      <c r="C943" s="3"/>
      <c r="D943" s="3"/>
      <c r="E943" s="3"/>
      <c r="F943" s="6"/>
      <c r="G943" s="3"/>
      <c r="H943" s="3"/>
      <c r="I943" s="3"/>
      <c r="J943" s="6"/>
      <c r="K943" s="3"/>
      <c r="L943" s="6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6"/>
      <c r="AA943" s="3"/>
      <c r="AB943" s="6"/>
      <c r="AC943" s="3"/>
      <c r="AD943" s="3"/>
      <c r="AE943" s="3"/>
      <c r="AF943" s="3"/>
      <c r="AG943" s="6"/>
      <c r="AH943" s="3"/>
      <c r="AI943" s="3"/>
      <c r="AJ943" s="3"/>
      <c r="AK943" s="3"/>
      <c r="AL943" s="3"/>
      <c r="AM943" s="7"/>
      <c r="AN943" s="3"/>
      <c r="AO943" s="3"/>
      <c r="AP943" s="3"/>
      <c r="AQ943" s="3"/>
      <c r="AR943" s="6"/>
      <c r="AS943" s="6"/>
      <c r="AT943" s="3"/>
      <c r="AU943" s="3"/>
    </row>
    <row r="944">
      <c r="A944" s="3"/>
      <c r="B944" s="3"/>
      <c r="C944" s="3"/>
      <c r="D944" s="3"/>
      <c r="E944" s="3"/>
      <c r="F944" s="6"/>
      <c r="G944" s="3"/>
      <c r="H944" s="3"/>
      <c r="I944" s="3"/>
      <c r="J944" s="6"/>
      <c r="K944" s="3"/>
      <c r="L944" s="6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6"/>
      <c r="AA944" s="3"/>
      <c r="AB944" s="6"/>
      <c r="AC944" s="3"/>
      <c r="AD944" s="3"/>
      <c r="AE944" s="3"/>
      <c r="AF944" s="3"/>
      <c r="AG944" s="6"/>
      <c r="AH944" s="3"/>
      <c r="AI944" s="3"/>
      <c r="AJ944" s="3"/>
      <c r="AK944" s="3"/>
      <c r="AL944" s="3"/>
      <c r="AM944" s="7"/>
      <c r="AN944" s="3"/>
      <c r="AO944" s="3"/>
      <c r="AP944" s="3"/>
      <c r="AQ944" s="3"/>
      <c r="AR944" s="6"/>
      <c r="AS944" s="6"/>
      <c r="AT944" s="3"/>
      <c r="AU944" s="3"/>
    </row>
    <row r="945">
      <c r="A945" s="3"/>
      <c r="B945" s="3"/>
      <c r="C945" s="3"/>
      <c r="D945" s="3"/>
      <c r="E945" s="3"/>
      <c r="F945" s="6"/>
      <c r="G945" s="3"/>
      <c r="H945" s="3"/>
      <c r="I945" s="3"/>
      <c r="J945" s="6"/>
      <c r="K945" s="3"/>
      <c r="L945" s="6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6"/>
      <c r="AA945" s="3"/>
      <c r="AB945" s="6"/>
      <c r="AC945" s="3"/>
      <c r="AD945" s="3"/>
      <c r="AE945" s="3"/>
      <c r="AF945" s="3"/>
      <c r="AG945" s="6"/>
      <c r="AH945" s="3"/>
      <c r="AI945" s="3"/>
      <c r="AJ945" s="3"/>
      <c r="AK945" s="3"/>
      <c r="AL945" s="3"/>
      <c r="AM945" s="7"/>
      <c r="AN945" s="3"/>
      <c r="AO945" s="3"/>
      <c r="AP945" s="3"/>
      <c r="AQ945" s="3"/>
      <c r="AR945" s="6"/>
      <c r="AS945" s="6"/>
      <c r="AT945" s="3"/>
      <c r="AU945" s="3"/>
    </row>
    <row r="946">
      <c r="A946" s="3"/>
      <c r="B946" s="3"/>
      <c r="C946" s="3"/>
      <c r="D946" s="3"/>
      <c r="E946" s="3"/>
      <c r="F946" s="6"/>
      <c r="G946" s="3"/>
      <c r="H946" s="3"/>
      <c r="I946" s="3"/>
      <c r="J946" s="6"/>
      <c r="K946" s="3"/>
      <c r="L946" s="6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6"/>
      <c r="AA946" s="3"/>
      <c r="AB946" s="6"/>
      <c r="AC946" s="3"/>
      <c r="AD946" s="3"/>
      <c r="AE946" s="3"/>
      <c r="AF946" s="3"/>
      <c r="AG946" s="6"/>
      <c r="AH946" s="3"/>
      <c r="AI946" s="3"/>
      <c r="AJ946" s="3"/>
      <c r="AK946" s="3"/>
      <c r="AL946" s="3"/>
      <c r="AM946" s="7"/>
      <c r="AN946" s="3"/>
      <c r="AO946" s="3"/>
      <c r="AP946" s="3"/>
      <c r="AQ946" s="3"/>
      <c r="AR946" s="6"/>
      <c r="AS946" s="6"/>
      <c r="AT946" s="3"/>
      <c r="AU946" s="3"/>
    </row>
    <row r="947">
      <c r="A947" s="3"/>
      <c r="B947" s="3"/>
      <c r="C947" s="3"/>
      <c r="D947" s="3"/>
      <c r="E947" s="3"/>
      <c r="F947" s="6"/>
      <c r="G947" s="3"/>
      <c r="H947" s="3"/>
      <c r="I947" s="3"/>
      <c r="J947" s="6"/>
      <c r="K947" s="3"/>
      <c r="L947" s="6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6"/>
      <c r="AA947" s="3"/>
      <c r="AB947" s="6"/>
      <c r="AC947" s="3"/>
      <c r="AD947" s="3"/>
      <c r="AE947" s="3"/>
      <c r="AF947" s="3"/>
      <c r="AG947" s="6"/>
      <c r="AH947" s="3"/>
      <c r="AI947" s="3"/>
      <c r="AJ947" s="3"/>
      <c r="AK947" s="3"/>
      <c r="AL947" s="3"/>
      <c r="AM947" s="7"/>
      <c r="AN947" s="3"/>
      <c r="AO947" s="3"/>
      <c r="AP947" s="3"/>
      <c r="AQ947" s="3"/>
      <c r="AR947" s="6"/>
      <c r="AS947" s="6"/>
      <c r="AT947" s="3"/>
      <c r="AU947" s="3"/>
    </row>
    <row r="948">
      <c r="A948" s="3"/>
      <c r="B948" s="3"/>
      <c r="C948" s="3"/>
      <c r="D948" s="3"/>
      <c r="E948" s="3"/>
      <c r="F948" s="6"/>
      <c r="G948" s="3"/>
      <c r="H948" s="3"/>
      <c r="I948" s="3"/>
      <c r="J948" s="6"/>
      <c r="K948" s="3"/>
      <c r="L948" s="6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6"/>
      <c r="AA948" s="3"/>
      <c r="AB948" s="6"/>
      <c r="AC948" s="3"/>
      <c r="AD948" s="3"/>
      <c r="AE948" s="3"/>
      <c r="AF948" s="3"/>
      <c r="AG948" s="6"/>
      <c r="AH948" s="3"/>
      <c r="AI948" s="3"/>
      <c r="AJ948" s="3"/>
      <c r="AK948" s="3"/>
      <c r="AL948" s="3"/>
      <c r="AM948" s="7"/>
      <c r="AN948" s="3"/>
      <c r="AO948" s="3"/>
      <c r="AP948" s="3"/>
      <c r="AQ948" s="3"/>
      <c r="AR948" s="6"/>
      <c r="AS948" s="6"/>
      <c r="AT948" s="3"/>
      <c r="AU948" s="3"/>
    </row>
    <row r="949">
      <c r="A949" s="3"/>
      <c r="B949" s="3"/>
      <c r="C949" s="3"/>
      <c r="D949" s="3"/>
      <c r="E949" s="3"/>
      <c r="F949" s="6"/>
      <c r="G949" s="3"/>
      <c r="H949" s="3"/>
      <c r="I949" s="3"/>
      <c r="J949" s="6"/>
      <c r="K949" s="3"/>
      <c r="L949" s="6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6"/>
      <c r="AA949" s="3"/>
      <c r="AB949" s="6"/>
      <c r="AC949" s="3"/>
      <c r="AD949" s="3"/>
      <c r="AE949" s="3"/>
      <c r="AF949" s="3"/>
      <c r="AG949" s="6"/>
      <c r="AH949" s="3"/>
      <c r="AI949" s="3"/>
      <c r="AJ949" s="3"/>
      <c r="AK949" s="3"/>
      <c r="AL949" s="3"/>
      <c r="AM949" s="7"/>
      <c r="AN949" s="3"/>
      <c r="AO949" s="3"/>
      <c r="AP949" s="3"/>
      <c r="AQ949" s="3"/>
      <c r="AR949" s="6"/>
      <c r="AS949" s="6"/>
      <c r="AT949" s="3"/>
      <c r="AU949" s="3"/>
    </row>
    <row r="950">
      <c r="A950" s="3"/>
      <c r="B950" s="3"/>
      <c r="C950" s="3"/>
      <c r="D950" s="3"/>
      <c r="E950" s="3"/>
      <c r="F950" s="6"/>
      <c r="G950" s="3"/>
      <c r="H950" s="3"/>
      <c r="I950" s="3"/>
      <c r="J950" s="6"/>
      <c r="K950" s="3"/>
      <c r="L950" s="6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6"/>
      <c r="AA950" s="3"/>
      <c r="AB950" s="6"/>
      <c r="AC950" s="3"/>
      <c r="AD950" s="3"/>
      <c r="AE950" s="3"/>
      <c r="AF950" s="3"/>
      <c r="AG950" s="6"/>
      <c r="AH950" s="3"/>
      <c r="AI950" s="3"/>
      <c r="AJ950" s="3"/>
      <c r="AK950" s="3"/>
      <c r="AL950" s="3"/>
      <c r="AM950" s="7"/>
      <c r="AN950" s="3"/>
      <c r="AO950" s="3"/>
      <c r="AP950" s="3"/>
      <c r="AQ950" s="3"/>
      <c r="AR950" s="6"/>
      <c r="AS950" s="6"/>
      <c r="AT950" s="3"/>
      <c r="AU950" s="3"/>
    </row>
    <row r="951">
      <c r="A951" s="3"/>
      <c r="B951" s="3"/>
      <c r="C951" s="3"/>
      <c r="D951" s="3"/>
      <c r="E951" s="3"/>
      <c r="F951" s="6"/>
      <c r="G951" s="3"/>
      <c r="H951" s="3"/>
      <c r="I951" s="3"/>
      <c r="J951" s="6"/>
      <c r="K951" s="3"/>
      <c r="L951" s="6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6"/>
      <c r="AA951" s="3"/>
      <c r="AB951" s="6"/>
      <c r="AC951" s="3"/>
      <c r="AD951" s="3"/>
      <c r="AE951" s="3"/>
      <c r="AF951" s="3"/>
      <c r="AG951" s="6"/>
      <c r="AH951" s="3"/>
      <c r="AI951" s="3"/>
      <c r="AJ951" s="3"/>
      <c r="AK951" s="3"/>
      <c r="AL951" s="3"/>
      <c r="AM951" s="7"/>
      <c r="AN951" s="3"/>
      <c r="AO951" s="3"/>
      <c r="AP951" s="3"/>
      <c r="AQ951" s="3"/>
      <c r="AR951" s="6"/>
      <c r="AS951" s="6"/>
      <c r="AT951" s="3"/>
      <c r="AU951" s="3"/>
    </row>
    <row r="952">
      <c r="A952" s="3"/>
      <c r="B952" s="3"/>
      <c r="C952" s="3"/>
      <c r="D952" s="3"/>
      <c r="E952" s="3"/>
      <c r="F952" s="6"/>
      <c r="G952" s="3"/>
      <c r="H952" s="3"/>
      <c r="I952" s="3"/>
      <c r="J952" s="6"/>
      <c r="K952" s="3"/>
      <c r="L952" s="6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6"/>
      <c r="AA952" s="3"/>
      <c r="AB952" s="6"/>
      <c r="AC952" s="3"/>
      <c r="AD952" s="3"/>
      <c r="AE952" s="3"/>
      <c r="AF952" s="3"/>
      <c r="AG952" s="6"/>
      <c r="AH952" s="3"/>
      <c r="AI952" s="3"/>
      <c r="AJ952" s="3"/>
      <c r="AK952" s="3"/>
      <c r="AL952" s="3"/>
      <c r="AM952" s="7"/>
      <c r="AN952" s="3"/>
      <c r="AO952" s="3"/>
      <c r="AP952" s="3"/>
      <c r="AQ952" s="3"/>
      <c r="AR952" s="6"/>
      <c r="AS952" s="6"/>
      <c r="AT952" s="3"/>
      <c r="AU952" s="3"/>
    </row>
    <row r="953">
      <c r="A953" s="3"/>
      <c r="B953" s="3"/>
      <c r="C953" s="3"/>
      <c r="D953" s="3"/>
      <c r="E953" s="3"/>
      <c r="F953" s="6"/>
      <c r="G953" s="3"/>
      <c r="H953" s="3"/>
      <c r="I953" s="3"/>
      <c r="J953" s="6"/>
      <c r="K953" s="3"/>
      <c r="L953" s="6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6"/>
      <c r="AA953" s="3"/>
      <c r="AB953" s="6"/>
      <c r="AC953" s="3"/>
      <c r="AD953" s="3"/>
      <c r="AE953" s="3"/>
      <c r="AF953" s="3"/>
      <c r="AG953" s="6"/>
      <c r="AH953" s="3"/>
      <c r="AI953" s="3"/>
      <c r="AJ953" s="3"/>
      <c r="AK953" s="3"/>
      <c r="AL953" s="3"/>
      <c r="AM953" s="7"/>
      <c r="AN953" s="3"/>
      <c r="AO953" s="3"/>
      <c r="AP953" s="3"/>
      <c r="AQ953" s="3"/>
      <c r="AR953" s="6"/>
      <c r="AS953" s="6"/>
      <c r="AT953" s="3"/>
      <c r="AU953" s="3"/>
    </row>
    <row r="954">
      <c r="A954" s="3"/>
      <c r="B954" s="3"/>
      <c r="C954" s="3"/>
      <c r="D954" s="3"/>
      <c r="E954" s="3"/>
      <c r="F954" s="6"/>
      <c r="G954" s="3"/>
      <c r="H954" s="3"/>
      <c r="I954" s="3"/>
      <c r="J954" s="6"/>
      <c r="K954" s="3"/>
      <c r="L954" s="6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6"/>
      <c r="AA954" s="3"/>
      <c r="AB954" s="6"/>
      <c r="AC954" s="3"/>
      <c r="AD954" s="3"/>
      <c r="AE954" s="3"/>
      <c r="AF954" s="3"/>
      <c r="AG954" s="6"/>
      <c r="AH954" s="3"/>
      <c r="AI954" s="3"/>
      <c r="AJ954" s="3"/>
      <c r="AK954" s="3"/>
      <c r="AL954" s="3"/>
      <c r="AM954" s="7"/>
      <c r="AN954" s="3"/>
      <c r="AO954" s="3"/>
      <c r="AP954" s="3"/>
      <c r="AQ954" s="3"/>
      <c r="AR954" s="6"/>
      <c r="AS954" s="6"/>
      <c r="AT954" s="3"/>
      <c r="AU954" s="3"/>
    </row>
    <row r="955">
      <c r="A955" s="3"/>
      <c r="B955" s="3"/>
      <c r="C955" s="3"/>
      <c r="D955" s="3"/>
      <c r="E955" s="3"/>
      <c r="F955" s="6"/>
      <c r="G955" s="3"/>
      <c r="H955" s="3"/>
      <c r="I955" s="3"/>
      <c r="J955" s="6"/>
      <c r="K955" s="3"/>
      <c r="L955" s="6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6"/>
      <c r="AA955" s="3"/>
      <c r="AB955" s="6"/>
      <c r="AC955" s="3"/>
      <c r="AD955" s="3"/>
      <c r="AE955" s="3"/>
      <c r="AF955" s="3"/>
      <c r="AG955" s="6"/>
      <c r="AH955" s="3"/>
      <c r="AI955" s="3"/>
      <c r="AJ955" s="3"/>
      <c r="AK955" s="3"/>
      <c r="AL955" s="3"/>
      <c r="AM955" s="7"/>
      <c r="AN955" s="3"/>
      <c r="AO955" s="3"/>
      <c r="AP955" s="3"/>
      <c r="AQ955" s="3"/>
      <c r="AR955" s="6"/>
      <c r="AS955" s="6"/>
      <c r="AT955" s="3"/>
      <c r="AU955" s="3"/>
    </row>
    <row r="956">
      <c r="A956" s="3"/>
      <c r="B956" s="3"/>
      <c r="C956" s="3"/>
      <c r="D956" s="3"/>
      <c r="E956" s="3"/>
      <c r="F956" s="6"/>
      <c r="G956" s="3"/>
      <c r="H956" s="3"/>
      <c r="I956" s="3"/>
      <c r="J956" s="6"/>
      <c r="K956" s="3"/>
      <c r="L956" s="6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6"/>
      <c r="AA956" s="3"/>
      <c r="AB956" s="6"/>
      <c r="AC956" s="3"/>
      <c r="AD956" s="3"/>
      <c r="AE956" s="3"/>
      <c r="AF956" s="3"/>
      <c r="AG956" s="6"/>
      <c r="AH956" s="3"/>
      <c r="AI956" s="3"/>
      <c r="AJ956" s="3"/>
      <c r="AK956" s="3"/>
      <c r="AL956" s="3"/>
      <c r="AM956" s="7"/>
      <c r="AN956" s="3"/>
      <c r="AO956" s="3"/>
      <c r="AP956" s="3"/>
      <c r="AQ956" s="3"/>
      <c r="AR956" s="6"/>
      <c r="AS956" s="6"/>
      <c r="AT956" s="3"/>
      <c r="AU956" s="3"/>
    </row>
    <row r="957">
      <c r="A957" s="3"/>
      <c r="B957" s="3"/>
      <c r="C957" s="3"/>
      <c r="D957" s="3"/>
      <c r="E957" s="3"/>
      <c r="F957" s="6"/>
      <c r="G957" s="3"/>
      <c r="H957" s="3"/>
      <c r="I957" s="3"/>
      <c r="J957" s="6"/>
      <c r="K957" s="3"/>
      <c r="L957" s="6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6"/>
      <c r="AA957" s="3"/>
      <c r="AB957" s="6"/>
      <c r="AC957" s="3"/>
      <c r="AD957" s="3"/>
      <c r="AE957" s="3"/>
      <c r="AF957" s="3"/>
      <c r="AG957" s="6"/>
      <c r="AH957" s="3"/>
      <c r="AI957" s="3"/>
      <c r="AJ957" s="3"/>
      <c r="AK957" s="3"/>
      <c r="AL957" s="3"/>
      <c r="AM957" s="7"/>
      <c r="AN957" s="3"/>
      <c r="AO957" s="3"/>
      <c r="AP957" s="3"/>
      <c r="AQ957" s="3"/>
      <c r="AR957" s="6"/>
      <c r="AS957" s="6"/>
      <c r="AT957" s="3"/>
      <c r="AU957" s="3"/>
    </row>
    <row r="958">
      <c r="A958" s="3"/>
      <c r="B958" s="3"/>
      <c r="C958" s="3"/>
      <c r="D958" s="3"/>
      <c r="E958" s="3"/>
      <c r="F958" s="6"/>
      <c r="G958" s="3"/>
      <c r="H958" s="3"/>
      <c r="I958" s="3"/>
      <c r="J958" s="6"/>
      <c r="K958" s="3"/>
      <c r="L958" s="6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6"/>
      <c r="AA958" s="3"/>
      <c r="AB958" s="6"/>
      <c r="AC958" s="3"/>
      <c r="AD958" s="3"/>
      <c r="AE958" s="3"/>
      <c r="AF958" s="3"/>
      <c r="AG958" s="6"/>
      <c r="AH958" s="3"/>
      <c r="AI958" s="3"/>
      <c r="AJ958" s="3"/>
      <c r="AK958" s="3"/>
      <c r="AL958" s="3"/>
      <c r="AM958" s="7"/>
      <c r="AN958" s="3"/>
      <c r="AO958" s="3"/>
      <c r="AP958" s="3"/>
      <c r="AQ958" s="3"/>
      <c r="AR958" s="6"/>
      <c r="AS958" s="6"/>
      <c r="AT958" s="3"/>
      <c r="AU958" s="3"/>
    </row>
    <row r="959">
      <c r="A959" s="3"/>
      <c r="B959" s="3"/>
      <c r="C959" s="3"/>
      <c r="D959" s="3"/>
      <c r="E959" s="3"/>
      <c r="F959" s="6"/>
      <c r="G959" s="3"/>
      <c r="H959" s="3"/>
      <c r="I959" s="3"/>
      <c r="J959" s="6"/>
      <c r="K959" s="3"/>
      <c r="L959" s="6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6"/>
      <c r="AA959" s="3"/>
      <c r="AB959" s="6"/>
      <c r="AC959" s="3"/>
      <c r="AD959" s="3"/>
      <c r="AE959" s="3"/>
      <c r="AF959" s="3"/>
      <c r="AG959" s="6"/>
      <c r="AH959" s="3"/>
      <c r="AI959" s="3"/>
      <c r="AJ959" s="3"/>
      <c r="AK959" s="3"/>
      <c r="AL959" s="3"/>
      <c r="AM959" s="7"/>
      <c r="AN959" s="3"/>
      <c r="AO959" s="3"/>
      <c r="AP959" s="3"/>
      <c r="AQ959" s="3"/>
      <c r="AR959" s="6"/>
      <c r="AS959" s="6"/>
      <c r="AT959" s="3"/>
      <c r="AU959" s="3"/>
    </row>
    <row r="960">
      <c r="A960" s="3"/>
      <c r="B960" s="3"/>
      <c r="C960" s="3"/>
      <c r="D960" s="3"/>
      <c r="E960" s="3"/>
      <c r="F960" s="6"/>
      <c r="G960" s="3"/>
      <c r="H960" s="3"/>
      <c r="I960" s="3"/>
      <c r="J960" s="6"/>
      <c r="K960" s="3"/>
      <c r="L960" s="6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6"/>
      <c r="AA960" s="3"/>
      <c r="AB960" s="6"/>
      <c r="AC960" s="3"/>
      <c r="AD960" s="3"/>
      <c r="AE960" s="3"/>
      <c r="AF960" s="3"/>
      <c r="AG960" s="6"/>
      <c r="AH960" s="3"/>
      <c r="AI960" s="3"/>
      <c r="AJ960" s="3"/>
      <c r="AK960" s="3"/>
      <c r="AL960" s="3"/>
      <c r="AM960" s="7"/>
      <c r="AN960" s="3"/>
      <c r="AO960" s="3"/>
      <c r="AP960" s="3"/>
      <c r="AQ960" s="3"/>
      <c r="AR960" s="6"/>
      <c r="AS960" s="6"/>
      <c r="AT960" s="3"/>
      <c r="AU960" s="3"/>
    </row>
    <row r="961">
      <c r="A961" s="3"/>
      <c r="B961" s="3"/>
      <c r="C961" s="3"/>
      <c r="D961" s="3"/>
      <c r="E961" s="3"/>
      <c r="F961" s="6"/>
      <c r="G961" s="3"/>
      <c r="H961" s="3"/>
      <c r="I961" s="3"/>
      <c r="J961" s="6"/>
      <c r="K961" s="3"/>
      <c r="L961" s="6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6"/>
      <c r="AA961" s="3"/>
      <c r="AB961" s="6"/>
      <c r="AC961" s="3"/>
      <c r="AD961" s="3"/>
      <c r="AE961" s="3"/>
      <c r="AF961" s="3"/>
      <c r="AG961" s="6"/>
      <c r="AH961" s="3"/>
      <c r="AI961" s="3"/>
      <c r="AJ961" s="3"/>
      <c r="AK961" s="3"/>
      <c r="AL961" s="3"/>
      <c r="AM961" s="7"/>
      <c r="AN961" s="3"/>
      <c r="AO961" s="3"/>
      <c r="AP961" s="3"/>
      <c r="AQ961" s="3"/>
      <c r="AR961" s="6"/>
      <c r="AS961" s="6"/>
      <c r="AT961" s="3"/>
      <c r="AU961" s="3"/>
    </row>
    <row r="962">
      <c r="A962" s="3"/>
      <c r="B962" s="3"/>
      <c r="C962" s="3"/>
      <c r="D962" s="3"/>
      <c r="E962" s="3"/>
      <c r="F962" s="6"/>
      <c r="G962" s="3"/>
      <c r="H962" s="3"/>
      <c r="I962" s="3"/>
      <c r="J962" s="6"/>
      <c r="K962" s="3"/>
      <c r="L962" s="6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6"/>
      <c r="AA962" s="3"/>
      <c r="AB962" s="6"/>
      <c r="AC962" s="3"/>
      <c r="AD962" s="3"/>
      <c r="AE962" s="3"/>
      <c r="AF962" s="3"/>
      <c r="AG962" s="6"/>
      <c r="AH962" s="3"/>
      <c r="AI962" s="3"/>
      <c r="AJ962" s="3"/>
      <c r="AK962" s="3"/>
      <c r="AL962" s="3"/>
      <c r="AM962" s="7"/>
      <c r="AN962" s="3"/>
      <c r="AO962" s="3"/>
      <c r="AP962" s="3"/>
      <c r="AQ962" s="3"/>
      <c r="AR962" s="6"/>
      <c r="AS962" s="6"/>
      <c r="AT962" s="3"/>
      <c r="AU962" s="3"/>
    </row>
    <row r="963">
      <c r="A963" s="3"/>
      <c r="B963" s="3"/>
      <c r="C963" s="3"/>
      <c r="D963" s="3"/>
      <c r="E963" s="3"/>
      <c r="F963" s="6"/>
      <c r="G963" s="3"/>
      <c r="H963" s="3"/>
      <c r="I963" s="3"/>
      <c r="J963" s="6"/>
      <c r="K963" s="3"/>
      <c r="L963" s="6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6"/>
      <c r="AA963" s="3"/>
      <c r="AB963" s="6"/>
      <c r="AC963" s="3"/>
      <c r="AD963" s="3"/>
      <c r="AE963" s="3"/>
      <c r="AF963" s="3"/>
      <c r="AG963" s="6"/>
      <c r="AH963" s="3"/>
      <c r="AI963" s="3"/>
      <c r="AJ963" s="3"/>
      <c r="AK963" s="3"/>
      <c r="AL963" s="3"/>
      <c r="AM963" s="7"/>
      <c r="AN963" s="3"/>
      <c r="AO963" s="3"/>
      <c r="AP963" s="3"/>
      <c r="AQ963" s="3"/>
      <c r="AR963" s="6"/>
      <c r="AS963" s="6"/>
      <c r="AT963" s="3"/>
      <c r="AU963" s="3"/>
    </row>
    <row r="964">
      <c r="A964" s="3"/>
      <c r="B964" s="3"/>
      <c r="C964" s="3"/>
      <c r="D964" s="3"/>
      <c r="E964" s="3"/>
      <c r="F964" s="6"/>
      <c r="G964" s="3"/>
      <c r="H964" s="3"/>
      <c r="I964" s="3"/>
      <c r="J964" s="6"/>
      <c r="K964" s="3"/>
      <c r="L964" s="6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6"/>
      <c r="AA964" s="3"/>
      <c r="AB964" s="6"/>
      <c r="AC964" s="3"/>
      <c r="AD964" s="3"/>
      <c r="AE964" s="3"/>
      <c r="AF964" s="3"/>
      <c r="AG964" s="6"/>
      <c r="AH964" s="3"/>
      <c r="AI964" s="3"/>
      <c r="AJ964" s="3"/>
      <c r="AK964" s="3"/>
      <c r="AL964" s="3"/>
      <c r="AM964" s="7"/>
      <c r="AN964" s="3"/>
      <c r="AO964" s="3"/>
      <c r="AP964" s="3"/>
      <c r="AQ964" s="3"/>
      <c r="AR964" s="6"/>
      <c r="AS964" s="6"/>
      <c r="AT964" s="3"/>
      <c r="AU964" s="3"/>
    </row>
    <row r="965">
      <c r="A965" s="3"/>
      <c r="B965" s="3"/>
      <c r="C965" s="3"/>
      <c r="D965" s="3"/>
      <c r="E965" s="3"/>
      <c r="F965" s="6"/>
      <c r="G965" s="3"/>
      <c r="H965" s="3"/>
      <c r="I965" s="3"/>
      <c r="J965" s="6"/>
      <c r="K965" s="3"/>
      <c r="L965" s="6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6"/>
      <c r="AA965" s="3"/>
      <c r="AB965" s="6"/>
      <c r="AC965" s="3"/>
      <c r="AD965" s="3"/>
      <c r="AE965" s="3"/>
      <c r="AF965" s="3"/>
      <c r="AG965" s="6"/>
      <c r="AH965" s="3"/>
      <c r="AI965" s="3"/>
      <c r="AJ965" s="3"/>
      <c r="AK965" s="3"/>
      <c r="AL965" s="3"/>
      <c r="AM965" s="7"/>
      <c r="AN965" s="3"/>
      <c r="AO965" s="3"/>
      <c r="AP965" s="3"/>
      <c r="AQ965" s="3"/>
      <c r="AR965" s="6"/>
      <c r="AS965" s="6"/>
      <c r="AT965" s="3"/>
      <c r="AU965" s="3"/>
    </row>
    <row r="966">
      <c r="A966" s="3"/>
      <c r="B966" s="3"/>
      <c r="C966" s="3"/>
      <c r="D966" s="3"/>
      <c r="E966" s="3"/>
      <c r="F966" s="6"/>
      <c r="G966" s="3"/>
      <c r="H966" s="3"/>
      <c r="I966" s="3"/>
      <c r="J966" s="6"/>
      <c r="K966" s="3"/>
      <c r="L966" s="6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6"/>
      <c r="AA966" s="3"/>
      <c r="AB966" s="6"/>
      <c r="AC966" s="3"/>
      <c r="AD966" s="3"/>
      <c r="AE966" s="3"/>
      <c r="AF966" s="3"/>
      <c r="AG966" s="6"/>
      <c r="AH966" s="3"/>
      <c r="AI966" s="3"/>
      <c r="AJ966" s="3"/>
      <c r="AK966" s="3"/>
      <c r="AL966" s="3"/>
      <c r="AM966" s="7"/>
      <c r="AN966" s="3"/>
      <c r="AO966" s="3"/>
      <c r="AP966" s="3"/>
      <c r="AQ966" s="3"/>
      <c r="AR966" s="6"/>
      <c r="AS966" s="6"/>
      <c r="AT966" s="3"/>
      <c r="AU966" s="3"/>
    </row>
    <row r="967">
      <c r="A967" s="3"/>
      <c r="B967" s="3"/>
      <c r="C967" s="3"/>
      <c r="D967" s="3"/>
      <c r="E967" s="3"/>
      <c r="F967" s="6"/>
      <c r="G967" s="3"/>
      <c r="H967" s="3"/>
      <c r="I967" s="3"/>
      <c r="J967" s="6"/>
      <c r="K967" s="3"/>
      <c r="L967" s="6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6"/>
      <c r="AA967" s="3"/>
      <c r="AB967" s="6"/>
      <c r="AC967" s="3"/>
      <c r="AD967" s="3"/>
      <c r="AE967" s="3"/>
      <c r="AF967" s="3"/>
      <c r="AG967" s="6"/>
      <c r="AH967" s="3"/>
      <c r="AI967" s="3"/>
      <c r="AJ967" s="3"/>
      <c r="AK967" s="3"/>
      <c r="AL967" s="3"/>
      <c r="AM967" s="7"/>
      <c r="AN967" s="3"/>
      <c r="AO967" s="3"/>
      <c r="AP967" s="3"/>
      <c r="AQ967" s="3"/>
      <c r="AR967" s="6"/>
      <c r="AS967" s="6"/>
      <c r="AT967" s="3"/>
      <c r="AU967" s="3"/>
    </row>
    <row r="968">
      <c r="A968" s="3"/>
      <c r="B968" s="3"/>
      <c r="C968" s="3"/>
      <c r="D968" s="3"/>
      <c r="E968" s="3"/>
      <c r="F968" s="6"/>
      <c r="G968" s="3"/>
      <c r="H968" s="3"/>
      <c r="I968" s="3"/>
      <c r="J968" s="6"/>
      <c r="K968" s="3"/>
      <c r="L968" s="6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6"/>
      <c r="AA968" s="3"/>
      <c r="AB968" s="6"/>
      <c r="AC968" s="3"/>
      <c r="AD968" s="3"/>
      <c r="AE968" s="3"/>
      <c r="AF968" s="3"/>
      <c r="AG968" s="6"/>
      <c r="AH968" s="3"/>
      <c r="AI968" s="3"/>
      <c r="AJ968" s="3"/>
      <c r="AK968" s="3"/>
      <c r="AL968" s="3"/>
      <c r="AM968" s="7"/>
      <c r="AN968" s="3"/>
      <c r="AO968" s="3"/>
      <c r="AP968" s="3"/>
      <c r="AQ968" s="3"/>
      <c r="AR968" s="6"/>
      <c r="AS968" s="6"/>
      <c r="AT968" s="3"/>
      <c r="AU968" s="3"/>
    </row>
    <row r="969">
      <c r="A969" s="3"/>
      <c r="B969" s="3"/>
      <c r="C969" s="3"/>
      <c r="D969" s="3"/>
      <c r="E969" s="3"/>
      <c r="F969" s="6"/>
      <c r="G969" s="3"/>
      <c r="H969" s="3"/>
      <c r="I969" s="3"/>
      <c r="J969" s="6"/>
      <c r="K969" s="3"/>
      <c r="L969" s="6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6"/>
      <c r="AA969" s="3"/>
      <c r="AB969" s="6"/>
      <c r="AC969" s="3"/>
      <c r="AD969" s="3"/>
      <c r="AE969" s="3"/>
      <c r="AF969" s="3"/>
      <c r="AG969" s="6"/>
      <c r="AH969" s="3"/>
      <c r="AI969" s="3"/>
      <c r="AJ969" s="3"/>
      <c r="AK969" s="3"/>
      <c r="AL969" s="3"/>
      <c r="AM969" s="7"/>
      <c r="AN969" s="3"/>
      <c r="AO969" s="3"/>
      <c r="AP969" s="3"/>
      <c r="AQ969" s="3"/>
      <c r="AR969" s="6"/>
      <c r="AS969" s="6"/>
      <c r="AT969" s="3"/>
      <c r="AU969" s="3"/>
    </row>
    <row r="970">
      <c r="A970" s="3"/>
      <c r="B970" s="3"/>
      <c r="C970" s="3"/>
      <c r="D970" s="3"/>
      <c r="E970" s="3"/>
      <c r="F970" s="6"/>
      <c r="G970" s="3"/>
      <c r="H970" s="3"/>
      <c r="I970" s="3"/>
      <c r="J970" s="6"/>
      <c r="K970" s="3"/>
      <c r="L970" s="6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6"/>
      <c r="AA970" s="3"/>
      <c r="AB970" s="6"/>
      <c r="AC970" s="3"/>
      <c r="AD970" s="3"/>
      <c r="AE970" s="3"/>
      <c r="AF970" s="3"/>
      <c r="AG970" s="6"/>
      <c r="AH970" s="3"/>
      <c r="AI970" s="3"/>
      <c r="AJ970" s="3"/>
      <c r="AK970" s="3"/>
      <c r="AL970" s="3"/>
      <c r="AM970" s="7"/>
      <c r="AN970" s="3"/>
      <c r="AO970" s="3"/>
      <c r="AP970" s="3"/>
      <c r="AQ970" s="3"/>
      <c r="AR970" s="6"/>
      <c r="AS970" s="6"/>
      <c r="AT970" s="3"/>
      <c r="AU970" s="3"/>
    </row>
    <row r="971">
      <c r="A971" s="3"/>
      <c r="B971" s="3"/>
      <c r="C971" s="3"/>
      <c r="D971" s="3"/>
      <c r="E971" s="3"/>
      <c r="F971" s="6"/>
      <c r="G971" s="3"/>
      <c r="H971" s="3"/>
      <c r="I971" s="3"/>
      <c r="J971" s="6"/>
      <c r="K971" s="3"/>
      <c r="L971" s="6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6"/>
      <c r="AA971" s="3"/>
      <c r="AB971" s="6"/>
      <c r="AC971" s="3"/>
      <c r="AD971" s="3"/>
      <c r="AE971" s="3"/>
      <c r="AF971" s="3"/>
      <c r="AG971" s="6"/>
      <c r="AH971" s="3"/>
      <c r="AI971" s="3"/>
      <c r="AJ971" s="3"/>
      <c r="AK971" s="3"/>
      <c r="AL971" s="3"/>
      <c r="AM971" s="7"/>
      <c r="AN971" s="3"/>
      <c r="AO971" s="3"/>
      <c r="AP971" s="3"/>
      <c r="AQ971" s="3"/>
      <c r="AR971" s="6"/>
      <c r="AS971" s="6"/>
      <c r="AT971" s="3"/>
      <c r="AU971" s="3"/>
    </row>
    <row r="972">
      <c r="A972" s="3"/>
      <c r="B972" s="3"/>
      <c r="C972" s="3"/>
      <c r="D972" s="3"/>
      <c r="E972" s="3"/>
      <c r="F972" s="6"/>
      <c r="G972" s="3"/>
      <c r="H972" s="3"/>
      <c r="I972" s="3"/>
      <c r="J972" s="6"/>
      <c r="K972" s="3"/>
      <c r="L972" s="6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6"/>
      <c r="AA972" s="3"/>
      <c r="AB972" s="6"/>
      <c r="AC972" s="3"/>
      <c r="AD972" s="3"/>
      <c r="AE972" s="3"/>
      <c r="AF972" s="3"/>
      <c r="AG972" s="6"/>
      <c r="AH972" s="3"/>
      <c r="AI972" s="3"/>
      <c r="AJ972" s="3"/>
      <c r="AK972" s="3"/>
      <c r="AL972" s="3"/>
      <c r="AM972" s="7"/>
      <c r="AN972" s="3"/>
      <c r="AO972" s="3"/>
      <c r="AP972" s="3"/>
      <c r="AQ972" s="3"/>
      <c r="AR972" s="6"/>
      <c r="AS972" s="6"/>
      <c r="AT972" s="3"/>
      <c r="AU972" s="3"/>
    </row>
    <row r="973">
      <c r="A973" s="3"/>
      <c r="B973" s="3"/>
      <c r="C973" s="3"/>
      <c r="D973" s="3"/>
      <c r="E973" s="3"/>
      <c r="F973" s="6"/>
      <c r="G973" s="3"/>
      <c r="H973" s="3"/>
      <c r="I973" s="3"/>
      <c r="J973" s="6"/>
      <c r="K973" s="3"/>
      <c r="L973" s="6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6"/>
      <c r="AA973" s="3"/>
      <c r="AB973" s="6"/>
      <c r="AC973" s="3"/>
      <c r="AD973" s="3"/>
      <c r="AE973" s="3"/>
      <c r="AF973" s="3"/>
      <c r="AG973" s="6"/>
      <c r="AH973" s="3"/>
      <c r="AI973" s="3"/>
      <c r="AJ973" s="3"/>
      <c r="AK973" s="3"/>
      <c r="AL973" s="3"/>
      <c r="AM973" s="7"/>
      <c r="AN973" s="3"/>
      <c r="AO973" s="3"/>
      <c r="AP973" s="3"/>
      <c r="AQ973" s="3"/>
      <c r="AR973" s="6"/>
      <c r="AS973" s="6"/>
      <c r="AT973" s="3"/>
      <c r="AU973" s="3"/>
    </row>
    <row r="974">
      <c r="A974" s="3"/>
      <c r="B974" s="3"/>
      <c r="C974" s="3"/>
      <c r="D974" s="3"/>
      <c r="E974" s="3"/>
      <c r="F974" s="6"/>
      <c r="G974" s="3"/>
      <c r="H974" s="3"/>
      <c r="I974" s="3"/>
      <c r="J974" s="6"/>
      <c r="K974" s="3"/>
      <c r="L974" s="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6"/>
      <c r="AA974" s="3"/>
      <c r="AB974" s="6"/>
      <c r="AC974" s="3"/>
      <c r="AD974" s="3"/>
      <c r="AE974" s="3"/>
      <c r="AF974" s="3"/>
      <c r="AG974" s="6"/>
      <c r="AH974" s="3"/>
      <c r="AI974" s="3"/>
      <c r="AJ974" s="3"/>
      <c r="AK974" s="3"/>
      <c r="AL974" s="3"/>
      <c r="AM974" s="7"/>
      <c r="AN974" s="3"/>
      <c r="AO974" s="3"/>
      <c r="AP974" s="3"/>
      <c r="AQ974" s="3"/>
      <c r="AR974" s="6"/>
      <c r="AS974" s="6"/>
      <c r="AT974" s="3"/>
      <c r="AU974" s="3"/>
    </row>
    <row r="975">
      <c r="A975" s="3"/>
      <c r="B975" s="3"/>
      <c r="C975" s="3"/>
      <c r="D975" s="3"/>
      <c r="E975" s="3"/>
      <c r="F975" s="6"/>
      <c r="G975" s="3"/>
      <c r="H975" s="3"/>
      <c r="I975" s="3"/>
      <c r="J975" s="6"/>
      <c r="K975" s="3"/>
      <c r="L975" s="6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6"/>
      <c r="AA975" s="3"/>
      <c r="AB975" s="6"/>
      <c r="AC975" s="3"/>
      <c r="AD975" s="3"/>
      <c r="AE975" s="3"/>
      <c r="AF975" s="3"/>
      <c r="AG975" s="6"/>
      <c r="AH975" s="3"/>
      <c r="AI975" s="3"/>
      <c r="AJ975" s="3"/>
      <c r="AK975" s="3"/>
      <c r="AL975" s="3"/>
      <c r="AM975" s="7"/>
      <c r="AN975" s="3"/>
      <c r="AO975" s="3"/>
      <c r="AP975" s="3"/>
      <c r="AQ975" s="3"/>
      <c r="AR975" s="6"/>
      <c r="AS975" s="6"/>
      <c r="AT975" s="3"/>
      <c r="AU975" s="3"/>
    </row>
    <row r="976">
      <c r="A976" s="3"/>
      <c r="B976" s="3"/>
      <c r="C976" s="3"/>
      <c r="D976" s="3"/>
      <c r="E976" s="3"/>
      <c r="F976" s="6"/>
      <c r="G976" s="3"/>
      <c r="H976" s="3"/>
      <c r="I976" s="3"/>
      <c r="J976" s="6"/>
      <c r="K976" s="3"/>
      <c r="L976" s="6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6"/>
      <c r="AA976" s="3"/>
      <c r="AB976" s="6"/>
      <c r="AC976" s="3"/>
      <c r="AD976" s="3"/>
      <c r="AE976" s="3"/>
      <c r="AF976" s="3"/>
      <c r="AG976" s="6"/>
      <c r="AH976" s="3"/>
      <c r="AI976" s="3"/>
      <c r="AJ976" s="3"/>
      <c r="AK976" s="3"/>
      <c r="AL976" s="3"/>
      <c r="AM976" s="7"/>
      <c r="AN976" s="3"/>
      <c r="AO976" s="3"/>
      <c r="AP976" s="3"/>
      <c r="AQ976" s="3"/>
      <c r="AR976" s="6"/>
      <c r="AS976" s="6"/>
      <c r="AT976" s="3"/>
      <c r="AU976" s="3"/>
    </row>
    <row r="977">
      <c r="A977" s="3"/>
      <c r="B977" s="3"/>
      <c r="C977" s="3"/>
      <c r="D977" s="3"/>
      <c r="E977" s="3"/>
      <c r="F977" s="6"/>
      <c r="G977" s="3"/>
      <c r="H977" s="3"/>
      <c r="I977" s="3"/>
      <c r="J977" s="6"/>
      <c r="K977" s="3"/>
      <c r="L977" s="6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6"/>
      <c r="AA977" s="3"/>
      <c r="AB977" s="6"/>
      <c r="AC977" s="3"/>
      <c r="AD977" s="3"/>
      <c r="AE977" s="3"/>
      <c r="AF977" s="3"/>
      <c r="AG977" s="6"/>
      <c r="AH977" s="3"/>
      <c r="AI977" s="3"/>
      <c r="AJ977" s="3"/>
      <c r="AK977" s="3"/>
      <c r="AL977" s="3"/>
      <c r="AM977" s="7"/>
      <c r="AN977" s="3"/>
      <c r="AO977" s="3"/>
      <c r="AP977" s="3"/>
      <c r="AQ977" s="3"/>
      <c r="AR977" s="6"/>
      <c r="AS977" s="6"/>
      <c r="AT977" s="3"/>
      <c r="AU977" s="3"/>
    </row>
    <row r="978">
      <c r="A978" s="3"/>
      <c r="B978" s="3"/>
      <c r="C978" s="3"/>
      <c r="D978" s="3"/>
      <c r="E978" s="3"/>
      <c r="F978" s="6"/>
      <c r="G978" s="3"/>
      <c r="H978" s="3"/>
      <c r="I978" s="3"/>
      <c r="J978" s="6"/>
      <c r="K978" s="3"/>
      <c r="L978" s="6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6"/>
      <c r="AA978" s="3"/>
      <c r="AB978" s="6"/>
      <c r="AC978" s="3"/>
      <c r="AD978" s="3"/>
      <c r="AE978" s="3"/>
      <c r="AF978" s="3"/>
      <c r="AG978" s="6"/>
      <c r="AH978" s="3"/>
      <c r="AI978" s="3"/>
      <c r="AJ978" s="3"/>
      <c r="AK978" s="3"/>
      <c r="AL978" s="3"/>
      <c r="AM978" s="7"/>
      <c r="AN978" s="3"/>
      <c r="AO978" s="3"/>
      <c r="AP978" s="3"/>
      <c r="AQ978" s="3"/>
      <c r="AR978" s="6"/>
      <c r="AS978" s="6"/>
      <c r="AT978" s="3"/>
      <c r="AU978" s="3"/>
    </row>
    <row r="979">
      <c r="A979" s="3"/>
      <c r="B979" s="3"/>
      <c r="C979" s="3"/>
      <c r="D979" s="3"/>
      <c r="E979" s="3"/>
      <c r="F979" s="6"/>
      <c r="G979" s="3"/>
      <c r="H979" s="3"/>
      <c r="I979" s="3"/>
      <c r="J979" s="6"/>
      <c r="K979" s="3"/>
      <c r="L979" s="6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6"/>
      <c r="AA979" s="3"/>
      <c r="AB979" s="6"/>
      <c r="AC979" s="3"/>
      <c r="AD979" s="3"/>
      <c r="AE979" s="3"/>
      <c r="AF979" s="3"/>
      <c r="AG979" s="6"/>
      <c r="AH979" s="3"/>
      <c r="AI979" s="3"/>
      <c r="AJ979" s="3"/>
      <c r="AK979" s="3"/>
      <c r="AL979" s="3"/>
      <c r="AM979" s="7"/>
      <c r="AN979" s="3"/>
      <c r="AO979" s="3"/>
      <c r="AP979" s="3"/>
      <c r="AQ979" s="3"/>
      <c r="AR979" s="6"/>
      <c r="AS979" s="6"/>
      <c r="AT979" s="3"/>
      <c r="AU979" s="3"/>
    </row>
    <row r="980">
      <c r="A980" s="3"/>
      <c r="B980" s="3"/>
      <c r="C980" s="3"/>
      <c r="D980" s="3"/>
      <c r="E980" s="3"/>
      <c r="F980" s="6"/>
      <c r="G980" s="3"/>
      <c r="H980" s="3"/>
      <c r="I980" s="3"/>
      <c r="J980" s="6"/>
      <c r="K980" s="3"/>
      <c r="L980" s="6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6"/>
      <c r="AA980" s="3"/>
      <c r="AB980" s="6"/>
      <c r="AC980" s="3"/>
      <c r="AD980" s="3"/>
      <c r="AE980" s="3"/>
      <c r="AF980" s="3"/>
      <c r="AG980" s="6"/>
      <c r="AH980" s="3"/>
      <c r="AI980" s="3"/>
      <c r="AJ980" s="3"/>
      <c r="AK980" s="3"/>
      <c r="AL980" s="3"/>
      <c r="AM980" s="7"/>
      <c r="AN980" s="3"/>
      <c r="AO980" s="3"/>
      <c r="AP980" s="3"/>
      <c r="AQ980" s="3"/>
      <c r="AR980" s="6"/>
      <c r="AS980" s="6"/>
      <c r="AT980" s="3"/>
      <c r="AU980" s="3"/>
    </row>
    <row r="981">
      <c r="A981" s="3"/>
      <c r="B981" s="3"/>
      <c r="C981" s="3"/>
      <c r="D981" s="3"/>
      <c r="E981" s="3"/>
      <c r="F981" s="6"/>
      <c r="G981" s="3"/>
      <c r="H981" s="3"/>
      <c r="I981" s="3"/>
      <c r="J981" s="6"/>
      <c r="K981" s="3"/>
      <c r="L981" s="6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6"/>
      <c r="AA981" s="3"/>
      <c r="AB981" s="6"/>
      <c r="AC981" s="3"/>
      <c r="AD981" s="3"/>
      <c r="AE981" s="3"/>
      <c r="AF981" s="3"/>
      <c r="AG981" s="6"/>
      <c r="AH981" s="3"/>
      <c r="AI981" s="3"/>
      <c r="AJ981" s="3"/>
      <c r="AK981" s="3"/>
      <c r="AL981" s="3"/>
      <c r="AM981" s="7"/>
      <c r="AN981" s="3"/>
      <c r="AO981" s="3"/>
      <c r="AP981" s="3"/>
      <c r="AQ981" s="3"/>
      <c r="AR981" s="6"/>
      <c r="AS981" s="6"/>
      <c r="AT981" s="3"/>
      <c r="AU981" s="3"/>
    </row>
    <row r="982">
      <c r="A982" s="3"/>
      <c r="B982" s="3"/>
      <c r="C982" s="3"/>
      <c r="D982" s="3"/>
      <c r="E982" s="3"/>
      <c r="F982" s="6"/>
      <c r="G982" s="3"/>
      <c r="H982" s="3"/>
      <c r="I982" s="3"/>
      <c r="J982" s="6"/>
      <c r="K982" s="3"/>
      <c r="L982" s="6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6"/>
      <c r="AA982" s="3"/>
      <c r="AB982" s="6"/>
      <c r="AC982" s="3"/>
      <c r="AD982" s="3"/>
      <c r="AE982" s="3"/>
      <c r="AF982" s="3"/>
      <c r="AG982" s="6"/>
      <c r="AH982" s="3"/>
      <c r="AI982" s="3"/>
      <c r="AJ982" s="3"/>
      <c r="AK982" s="3"/>
      <c r="AL982" s="3"/>
      <c r="AM982" s="7"/>
      <c r="AN982" s="3"/>
      <c r="AO982" s="3"/>
      <c r="AP982" s="3"/>
      <c r="AQ982" s="3"/>
      <c r="AR982" s="6"/>
      <c r="AS982" s="6"/>
      <c r="AT982" s="3"/>
      <c r="AU982" s="3"/>
    </row>
    <row r="983">
      <c r="A983" s="3"/>
      <c r="B983" s="3"/>
      <c r="C983" s="3"/>
      <c r="D983" s="3"/>
      <c r="E983" s="3"/>
      <c r="F983" s="6"/>
      <c r="G983" s="3"/>
      <c r="H983" s="3"/>
      <c r="I983" s="3"/>
      <c r="J983" s="6"/>
      <c r="K983" s="3"/>
      <c r="L983" s="6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6"/>
      <c r="AA983" s="3"/>
      <c r="AB983" s="6"/>
      <c r="AC983" s="3"/>
      <c r="AD983" s="3"/>
      <c r="AE983" s="3"/>
      <c r="AF983" s="3"/>
      <c r="AG983" s="6"/>
      <c r="AH983" s="3"/>
      <c r="AI983" s="3"/>
      <c r="AJ983" s="3"/>
      <c r="AK983" s="3"/>
      <c r="AL983" s="3"/>
      <c r="AM983" s="7"/>
      <c r="AN983" s="3"/>
      <c r="AO983" s="3"/>
      <c r="AP983" s="3"/>
      <c r="AQ983" s="3"/>
      <c r="AR983" s="6"/>
      <c r="AS983" s="6"/>
      <c r="AT983" s="3"/>
      <c r="AU983" s="3"/>
    </row>
    <row r="984">
      <c r="A984" s="3"/>
      <c r="B984" s="3"/>
      <c r="C984" s="3"/>
      <c r="D984" s="3"/>
      <c r="E984" s="3"/>
      <c r="F984" s="6"/>
      <c r="G984" s="3"/>
      <c r="H984" s="3"/>
      <c r="I984" s="3"/>
      <c r="J984" s="6"/>
      <c r="K984" s="3"/>
      <c r="L984" s="6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6"/>
      <c r="AA984" s="3"/>
      <c r="AB984" s="6"/>
      <c r="AC984" s="3"/>
      <c r="AD984" s="3"/>
      <c r="AE984" s="3"/>
      <c r="AF984" s="3"/>
      <c r="AG984" s="6"/>
      <c r="AH984" s="3"/>
      <c r="AI984" s="3"/>
      <c r="AJ984" s="3"/>
      <c r="AK984" s="3"/>
      <c r="AL984" s="3"/>
      <c r="AM984" s="7"/>
      <c r="AN984" s="3"/>
      <c r="AO984" s="3"/>
      <c r="AP984" s="3"/>
      <c r="AQ984" s="3"/>
      <c r="AR984" s="6"/>
      <c r="AS984" s="6"/>
      <c r="AT984" s="3"/>
      <c r="AU984" s="3"/>
    </row>
    <row r="985">
      <c r="A985" s="3"/>
      <c r="B985" s="3"/>
      <c r="C985" s="3"/>
      <c r="D985" s="3"/>
      <c r="E985" s="3"/>
      <c r="F985" s="6"/>
      <c r="G985" s="3"/>
      <c r="H985" s="3"/>
      <c r="I985" s="3"/>
      <c r="J985" s="6"/>
      <c r="K985" s="3"/>
      <c r="L985" s="6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6"/>
      <c r="AA985" s="3"/>
      <c r="AB985" s="6"/>
      <c r="AC985" s="3"/>
      <c r="AD985" s="3"/>
      <c r="AE985" s="3"/>
      <c r="AF985" s="3"/>
      <c r="AG985" s="6"/>
      <c r="AH985" s="3"/>
      <c r="AI985" s="3"/>
      <c r="AJ985" s="3"/>
      <c r="AK985" s="3"/>
      <c r="AL985" s="3"/>
      <c r="AM985" s="7"/>
      <c r="AN985" s="3"/>
      <c r="AO985" s="3"/>
      <c r="AP985" s="3"/>
      <c r="AQ985" s="3"/>
      <c r="AR985" s="6"/>
      <c r="AS985" s="6"/>
      <c r="AT985" s="3"/>
      <c r="AU985" s="3"/>
    </row>
    <row r="986">
      <c r="A986" s="3"/>
      <c r="B986" s="3"/>
      <c r="C986" s="3"/>
      <c r="D986" s="3"/>
      <c r="E986" s="3"/>
      <c r="F986" s="6"/>
      <c r="G986" s="3"/>
      <c r="H986" s="3"/>
      <c r="I986" s="3"/>
      <c r="J986" s="6"/>
      <c r="K986" s="3"/>
      <c r="L986" s="6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6"/>
      <c r="AA986" s="3"/>
      <c r="AB986" s="6"/>
      <c r="AC986" s="3"/>
      <c r="AD986" s="3"/>
      <c r="AE986" s="3"/>
      <c r="AF986" s="3"/>
      <c r="AG986" s="6"/>
      <c r="AH986" s="3"/>
      <c r="AI986" s="3"/>
      <c r="AJ986" s="3"/>
      <c r="AK986" s="3"/>
      <c r="AL986" s="3"/>
      <c r="AM986" s="7"/>
      <c r="AN986" s="3"/>
      <c r="AO986" s="3"/>
      <c r="AP986" s="3"/>
      <c r="AQ986" s="3"/>
      <c r="AR986" s="6"/>
      <c r="AS986" s="6"/>
      <c r="AT986" s="3"/>
      <c r="AU986" s="3"/>
    </row>
    <row r="987">
      <c r="A987" s="3"/>
      <c r="B987" s="3"/>
      <c r="C987" s="3"/>
      <c r="D987" s="3"/>
      <c r="E987" s="3"/>
      <c r="F987" s="6"/>
      <c r="G987" s="3"/>
      <c r="H987" s="3"/>
      <c r="I987" s="3"/>
      <c r="J987" s="6"/>
      <c r="K987" s="3"/>
      <c r="L987" s="6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6"/>
      <c r="AA987" s="3"/>
      <c r="AB987" s="6"/>
      <c r="AC987" s="3"/>
      <c r="AD987" s="3"/>
      <c r="AE987" s="3"/>
      <c r="AF987" s="3"/>
      <c r="AG987" s="6"/>
      <c r="AH987" s="3"/>
      <c r="AI987" s="3"/>
      <c r="AJ987" s="3"/>
      <c r="AK987" s="3"/>
      <c r="AL987" s="3"/>
      <c r="AM987" s="7"/>
      <c r="AN987" s="3"/>
      <c r="AO987" s="3"/>
      <c r="AP987" s="3"/>
      <c r="AQ987" s="3"/>
      <c r="AR987" s="6"/>
      <c r="AS987" s="6"/>
      <c r="AT987" s="3"/>
      <c r="AU987" s="3"/>
    </row>
    <row r="988">
      <c r="A988" s="3"/>
      <c r="B988" s="3"/>
      <c r="C988" s="3"/>
      <c r="D988" s="3"/>
      <c r="E988" s="3"/>
      <c r="F988" s="6"/>
      <c r="G988" s="3"/>
      <c r="H988" s="3"/>
      <c r="I988" s="3"/>
      <c r="J988" s="6"/>
      <c r="K988" s="3"/>
      <c r="L988" s="6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6"/>
      <c r="AA988" s="3"/>
      <c r="AB988" s="6"/>
      <c r="AC988" s="3"/>
      <c r="AD988" s="3"/>
      <c r="AE988" s="3"/>
      <c r="AF988" s="3"/>
      <c r="AG988" s="6"/>
      <c r="AH988" s="3"/>
      <c r="AI988" s="3"/>
      <c r="AJ988" s="3"/>
      <c r="AK988" s="3"/>
      <c r="AL988" s="3"/>
      <c r="AM988" s="7"/>
      <c r="AN988" s="3"/>
      <c r="AO988" s="3"/>
      <c r="AP988" s="3"/>
      <c r="AQ988" s="3"/>
      <c r="AR988" s="6"/>
      <c r="AS988" s="6"/>
      <c r="AT988" s="3"/>
      <c r="AU988" s="3"/>
    </row>
    <row r="989">
      <c r="A989" s="3"/>
      <c r="B989" s="3"/>
      <c r="C989" s="3"/>
      <c r="D989" s="3"/>
      <c r="E989" s="3"/>
      <c r="F989" s="6"/>
      <c r="G989" s="3"/>
      <c r="H989" s="3"/>
      <c r="I989" s="3"/>
      <c r="J989" s="6"/>
      <c r="K989" s="3"/>
      <c r="L989" s="6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6"/>
      <c r="AA989" s="3"/>
      <c r="AB989" s="6"/>
      <c r="AC989" s="3"/>
      <c r="AD989" s="3"/>
      <c r="AE989" s="3"/>
      <c r="AF989" s="3"/>
      <c r="AG989" s="6"/>
      <c r="AH989" s="3"/>
      <c r="AI989" s="3"/>
      <c r="AJ989" s="3"/>
      <c r="AK989" s="3"/>
      <c r="AL989" s="3"/>
      <c r="AM989" s="7"/>
      <c r="AN989" s="3"/>
      <c r="AO989" s="3"/>
      <c r="AP989" s="3"/>
      <c r="AQ989" s="3"/>
      <c r="AR989" s="6"/>
      <c r="AS989" s="6"/>
      <c r="AT989" s="3"/>
      <c r="AU989" s="3"/>
    </row>
    <row r="990">
      <c r="A990" s="3"/>
      <c r="B990" s="3"/>
      <c r="C990" s="3"/>
      <c r="D990" s="3"/>
      <c r="E990" s="3"/>
      <c r="F990" s="6"/>
      <c r="G990" s="3"/>
      <c r="H990" s="3"/>
      <c r="I990" s="3"/>
      <c r="J990" s="6"/>
      <c r="K990" s="3"/>
      <c r="L990" s="6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6"/>
      <c r="AA990" s="3"/>
      <c r="AB990" s="6"/>
      <c r="AC990" s="3"/>
      <c r="AD990" s="3"/>
      <c r="AE990" s="3"/>
      <c r="AF990" s="3"/>
      <c r="AG990" s="6"/>
      <c r="AH990" s="3"/>
      <c r="AI990" s="3"/>
      <c r="AJ990" s="3"/>
      <c r="AK990" s="3"/>
      <c r="AL990" s="3"/>
      <c r="AM990" s="7"/>
      <c r="AN990" s="3"/>
      <c r="AO990" s="3"/>
      <c r="AP990" s="3"/>
      <c r="AQ990" s="3"/>
      <c r="AR990" s="6"/>
      <c r="AS990" s="6"/>
      <c r="AT990" s="3"/>
      <c r="AU990" s="3"/>
    </row>
    <row r="991">
      <c r="A991" s="3"/>
      <c r="B991" s="3"/>
      <c r="C991" s="3"/>
      <c r="D991" s="3"/>
      <c r="E991" s="3"/>
      <c r="F991" s="6"/>
      <c r="G991" s="3"/>
      <c r="H991" s="3"/>
      <c r="I991" s="3"/>
      <c r="J991" s="6"/>
      <c r="K991" s="3"/>
      <c r="L991" s="6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6"/>
      <c r="AA991" s="3"/>
      <c r="AB991" s="6"/>
      <c r="AC991" s="3"/>
      <c r="AD991" s="3"/>
      <c r="AE991" s="3"/>
      <c r="AF991" s="3"/>
      <c r="AG991" s="6"/>
      <c r="AH991" s="3"/>
      <c r="AI991" s="3"/>
      <c r="AJ991" s="3"/>
      <c r="AK991" s="3"/>
      <c r="AL991" s="3"/>
      <c r="AM991" s="7"/>
      <c r="AN991" s="3"/>
      <c r="AO991" s="3"/>
      <c r="AP991" s="3"/>
      <c r="AQ991" s="3"/>
      <c r="AR991" s="6"/>
      <c r="AS991" s="6"/>
      <c r="AT991" s="3"/>
      <c r="AU991" s="3"/>
    </row>
    <row r="992">
      <c r="A992" s="3"/>
      <c r="B992" s="3"/>
      <c r="C992" s="3"/>
      <c r="D992" s="3"/>
      <c r="E992" s="3"/>
      <c r="F992" s="6"/>
      <c r="G992" s="3"/>
      <c r="H992" s="3"/>
      <c r="I992" s="3"/>
      <c r="J992" s="6"/>
      <c r="K992" s="3"/>
      <c r="L992" s="6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6"/>
      <c r="AA992" s="3"/>
      <c r="AB992" s="6"/>
      <c r="AC992" s="3"/>
      <c r="AD992" s="3"/>
      <c r="AE992" s="3"/>
      <c r="AF992" s="3"/>
      <c r="AG992" s="6"/>
      <c r="AH992" s="3"/>
      <c r="AI992" s="3"/>
      <c r="AJ992" s="3"/>
      <c r="AK992" s="3"/>
      <c r="AL992" s="3"/>
      <c r="AM992" s="7"/>
      <c r="AN992" s="3"/>
      <c r="AO992" s="3"/>
      <c r="AP992" s="3"/>
      <c r="AQ992" s="3"/>
      <c r="AR992" s="6"/>
      <c r="AS992" s="6"/>
      <c r="AT992" s="3"/>
      <c r="AU992" s="3"/>
    </row>
    <row r="993">
      <c r="A993" s="3"/>
      <c r="B993" s="3"/>
      <c r="C993" s="3"/>
      <c r="D993" s="3"/>
      <c r="E993" s="3"/>
      <c r="F993" s="6"/>
      <c r="G993" s="3"/>
      <c r="H993" s="3"/>
      <c r="I993" s="3"/>
      <c r="J993" s="6"/>
      <c r="K993" s="3"/>
      <c r="L993" s="6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6"/>
      <c r="AA993" s="3"/>
      <c r="AB993" s="6"/>
      <c r="AC993" s="3"/>
      <c r="AD993" s="3"/>
      <c r="AE993" s="3"/>
      <c r="AF993" s="3"/>
      <c r="AG993" s="6"/>
      <c r="AH993" s="3"/>
      <c r="AI993" s="3"/>
      <c r="AJ993" s="3"/>
      <c r="AK993" s="3"/>
      <c r="AL993" s="3"/>
      <c r="AM993" s="7"/>
      <c r="AN993" s="3"/>
      <c r="AO993" s="3"/>
      <c r="AP993" s="3"/>
      <c r="AQ993" s="3"/>
      <c r="AR993" s="6"/>
      <c r="AS993" s="6"/>
      <c r="AT993" s="3"/>
      <c r="AU993" s="3"/>
    </row>
    <row r="994">
      <c r="A994" s="3"/>
      <c r="B994" s="3"/>
      <c r="C994" s="3"/>
      <c r="D994" s="3"/>
      <c r="E994" s="3"/>
      <c r="F994" s="6"/>
      <c r="G994" s="3"/>
      <c r="H994" s="3"/>
      <c r="I994" s="3"/>
      <c r="J994" s="6"/>
      <c r="K994" s="3"/>
      <c r="L994" s="6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6"/>
      <c r="AA994" s="3"/>
      <c r="AB994" s="6"/>
      <c r="AC994" s="3"/>
      <c r="AD994" s="3"/>
      <c r="AE994" s="3"/>
      <c r="AF994" s="3"/>
      <c r="AG994" s="6"/>
      <c r="AH994" s="3"/>
      <c r="AI994" s="3"/>
      <c r="AJ994" s="3"/>
      <c r="AK994" s="3"/>
      <c r="AL994" s="3"/>
      <c r="AM994" s="7"/>
      <c r="AN994" s="3"/>
      <c r="AO994" s="3"/>
      <c r="AP994" s="3"/>
      <c r="AQ994" s="3"/>
      <c r="AR994" s="6"/>
      <c r="AS994" s="6"/>
      <c r="AT994" s="3"/>
      <c r="AU994" s="3"/>
    </row>
    <row r="995">
      <c r="A995" s="3"/>
      <c r="B995" s="3"/>
      <c r="C995" s="3"/>
      <c r="D995" s="3"/>
      <c r="E995" s="3"/>
      <c r="F995" s="6"/>
      <c r="G995" s="3"/>
      <c r="H995" s="3"/>
      <c r="I995" s="3"/>
      <c r="J995" s="6"/>
      <c r="K995" s="3"/>
      <c r="L995" s="6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6"/>
      <c r="AA995" s="3"/>
      <c r="AB995" s="6"/>
      <c r="AC995" s="3"/>
      <c r="AD995" s="3"/>
      <c r="AE995" s="3"/>
      <c r="AF995" s="3"/>
      <c r="AG995" s="6"/>
      <c r="AH995" s="3"/>
      <c r="AI995" s="3"/>
      <c r="AJ995" s="3"/>
      <c r="AK995" s="3"/>
      <c r="AL995" s="3"/>
      <c r="AM995" s="7"/>
      <c r="AN995" s="3"/>
      <c r="AO995" s="3"/>
      <c r="AP995" s="3"/>
      <c r="AQ995" s="3"/>
      <c r="AR995" s="6"/>
      <c r="AS995" s="6"/>
      <c r="AT995" s="3"/>
      <c r="AU995" s="3"/>
    </row>
    <row r="996">
      <c r="A996" s="3"/>
      <c r="B996" s="3"/>
      <c r="C996" s="3"/>
      <c r="D996" s="3"/>
      <c r="E996" s="3"/>
      <c r="F996" s="6"/>
      <c r="G996" s="3"/>
      <c r="H996" s="3"/>
      <c r="I996" s="3"/>
      <c r="J996" s="6"/>
      <c r="K996" s="3"/>
      <c r="L996" s="6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6"/>
      <c r="AA996" s="3"/>
      <c r="AB996" s="6"/>
      <c r="AC996" s="3"/>
      <c r="AD996" s="3"/>
      <c r="AE996" s="3"/>
      <c r="AF996" s="3"/>
      <c r="AG996" s="6"/>
      <c r="AH996" s="3"/>
      <c r="AI996" s="3"/>
      <c r="AJ996" s="3"/>
      <c r="AK996" s="3"/>
      <c r="AL996" s="3"/>
      <c r="AM996" s="7"/>
      <c r="AN996" s="3"/>
      <c r="AO996" s="3"/>
      <c r="AP996" s="3"/>
      <c r="AQ996" s="3"/>
      <c r="AR996" s="6"/>
      <c r="AS996" s="6"/>
      <c r="AT996" s="3"/>
      <c r="AU996" s="3"/>
    </row>
    <row r="997">
      <c r="A997" s="3"/>
      <c r="B997" s="3"/>
      <c r="C997" s="3"/>
      <c r="D997" s="3"/>
      <c r="E997" s="3"/>
      <c r="F997" s="6"/>
      <c r="G997" s="3"/>
      <c r="H997" s="3"/>
      <c r="I997" s="3"/>
      <c r="J997" s="6"/>
      <c r="K997" s="3"/>
      <c r="L997" s="6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6"/>
      <c r="AA997" s="3"/>
      <c r="AB997" s="6"/>
      <c r="AC997" s="3"/>
      <c r="AD997" s="3"/>
      <c r="AE997" s="3"/>
      <c r="AF997" s="3"/>
      <c r="AG997" s="6"/>
      <c r="AH997" s="3"/>
      <c r="AI997" s="3"/>
      <c r="AJ997" s="3"/>
      <c r="AK997" s="3"/>
      <c r="AL997" s="3"/>
      <c r="AM997" s="7"/>
      <c r="AN997" s="3"/>
      <c r="AO997" s="3"/>
      <c r="AP997" s="3"/>
      <c r="AQ997" s="3"/>
      <c r="AR997" s="6"/>
      <c r="AS997" s="6"/>
      <c r="AT997" s="3"/>
      <c r="AU997" s="3"/>
    </row>
    <row r="998">
      <c r="A998" s="3"/>
      <c r="B998" s="3"/>
      <c r="C998" s="3"/>
      <c r="D998" s="3"/>
      <c r="E998" s="3"/>
      <c r="F998" s="6"/>
      <c r="G998" s="3"/>
      <c r="H998" s="3"/>
      <c r="I998" s="3"/>
      <c r="J998" s="6"/>
      <c r="K998" s="3"/>
      <c r="L998" s="6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6"/>
      <c r="AA998" s="3"/>
      <c r="AB998" s="6"/>
      <c r="AC998" s="3"/>
      <c r="AD998" s="3"/>
      <c r="AE998" s="3"/>
      <c r="AF998" s="3"/>
      <c r="AG998" s="6"/>
      <c r="AH998" s="3"/>
      <c r="AI998" s="3"/>
      <c r="AJ998" s="3"/>
      <c r="AK998" s="3"/>
      <c r="AL998" s="3"/>
      <c r="AM998" s="7"/>
      <c r="AN998" s="3"/>
      <c r="AO998" s="3"/>
      <c r="AP998" s="3"/>
      <c r="AQ998" s="3"/>
      <c r="AR998" s="6"/>
      <c r="AS998" s="6"/>
      <c r="AT998" s="3"/>
      <c r="AU998" s="3"/>
    </row>
    <row r="999">
      <c r="A999" s="3"/>
      <c r="B999" s="3"/>
      <c r="C999" s="3"/>
      <c r="D999" s="3"/>
      <c r="E999" s="3"/>
      <c r="F999" s="6"/>
      <c r="G999" s="3"/>
      <c r="H999" s="3"/>
      <c r="I999" s="3"/>
      <c r="J999" s="6"/>
      <c r="K999" s="3"/>
      <c r="L999" s="6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6"/>
      <c r="AA999" s="3"/>
      <c r="AB999" s="6"/>
      <c r="AC999" s="3"/>
      <c r="AD999" s="3"/>
      <c r="AE999" s="3"/>
      <c r="AF999" s="3"/>
      <c r="AG999" s="6"/>
      <c r="AH999" s="3"/>
      <c r="AI999" s="3"/>
      <c r="AJ999" s="3"/>
      <c r="AK999" s="3"/>
      <c r="AL999" s="3"/>
      <c r="AM999" s="7"/>
      <c r="AN999" s="3"/>
      <c r="AO999" s="3"/>
      <c r="AP999" s="3"/>
      <c r="AQ999" s="3"/>
      <c r="AR999" s="6"/>
      <c r="AS999" s="6"/>
      <c r="AT999" s="3"/>
      <c r="AU999" s="3"/>
    </row>
    <row r="1000">
      <c r="A1000" s="3"/>
      <c r="B1000" s="3"/>
      <c r="C1000" s="3"/>
      <c r="D1000" s="3"/>
      <c r="E1000" s="3"/>
      <c r="F1000" s="6"/>
      <c r="G1000" s="3"/>
      <c r="H1000" s="3"/>
      <c r="I1000" s="3"/>
      <c r="J1000" s="6"/>
      <c r="K1000" s="3"/>
      <c r="L1000" s="6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6"/>
      <c r="AA1000" s="3"/>
      <c r="AB1000" s="6"/>
      <c r="AC1000" s="3"/>
      <c r="AD1000" s="3"/>
      <c r="AE1000" s="3"/>
      <c r="AF1000" s="3"/>
      <c r="AG1000" s="6"/>
      <c r="AH1000" s="3"/>
      <c r="AI1000" s="3"/>
      <c r="AJ1000" s="3"/>
      <c r="AK1000" s="3"/>
      <c r="AL1000" s="3"/>
      <c r="AM1000" s="7"/>
      <c r="AN1000" s="3"/>
      <c r="AO1000" s="3"/>
      <c r="AP1000" s="3"/>
      <c r="AQ1000" s="3"/>
      <c r="AR1000" s="6"/>
      <c r="AS1000" s="6"/>
      <c r="AT1000" s="3"/>
      <c r="AU1000" s="3"/>
    </row>
    <row r="1001">
      <c r="A1001" s="3"/>
      <c r="B1001" s="3"/>
      <c r="C1001" s="3"/>
      <c r="D1001" s="3"/>
      <c r="E1001" s="3"/>
      <c r="F1001" s="6"/>
      <c r="G1001" s="3"/>
      <c r="H1001" s="3"/>
      <c r="I1001" s="3"/>
      <c r="J1001" s="6"/>
      <c r="K1001" s="3"/>
      <c r="L1001" s="6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6"/>
      <c r="AA1001" s="3"/>
      <c r="AB1001" s="6"/>
      <c r="AC1001" s="3"/>
      <c r="AD1001" s="3"/>
      <c r="AE1001" s="3"/>
      <c r="AF1001" s="3"/>
      <c r="AG1001" s="6"/>
      <c r="AH1001" s="3"/>
      <c r="AI1001" s="3"/>
      <c r="AJ1001" s="3"/>
      <c r="AK1001" s="3"/>
      <c r="AL1001" s="3"/>
      <c r="AM1001" s="7"/>
      <c r="AN1001" s="3"/>
      <c r="AO1001" s="3"/>
      <c r="AP1001" s="3"/>
      <c r="AQ1001" s="3"/>
      <c r="AR1001" s="6"/>
      <c r="AS1001" s="6"/>
      <c r="AT1001" s="3"/>
      <c r="AU1001" s="3"/>
    </row>
    <row r="1002">
      <c r="A1002" s="3"/>
      <c r="B1002" s="3"/>
      <c r="C1002" s="3"/>
      <c r="D1002" s="3"/>
      <c r="E1002" s="3"/>
      <c r="F1002" s="6"/>
      <c r="G1002" s="3"/>
      <c r="H1002" s="3"/>
      <c r="I1002" s="3"/>
      <c r="J1002" s="6"/>
      <c r="K1002" s="3"/>
      <c r="L1002" s="6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6"/>
      <c r="AA1002" s="3"/>
      <c r="AB1002" s="6"/>
      <c r="AC1002" s="3"/>
      <c r="AD1002" s="3"/>
      <c r="AE1002" s="3"/>
      <c r="AF1002" s="3"/>
      <c r="AG1002" s="6"/>
      <c r="AH1002" s="3"/>
      <c r="AI1002" s="3"/>
      <c r="AJ1002" s="3"/>
      <c r="AK1002" s="3"/>
      <c r="AL1002" s="3"/>
      <c r="AM1002" s="7"/>
      <c r="AN1002" s="3"/>
      <c r="AO1002" s="3"/>
      <c r="AP1002" s="3"/>
      <c r="AQ1002" s="3"/>
      <c r="AR1002" s="6"/>
      <c r="AS1002" s="6"/>
      <c r="AT1002" s="3"/>
      <c r="AU1002" s="3"/>
    </row>
  </sheetData>
  <customSheetViews>
    <customSheetView guid="{81E91E0C-5697-461D-8AE8-A4E76F304116}" filter="1" showAutoFilter="1">
      <autoFilter ref="$AD$2:$AK$17"/>
    </customSheetView>
  </customSheetViews>
  <conditionalFormatting sqref="F3:F23">
    <cfRule type="colorScale" priority="1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J1:J18 J31:J1002 V1:V12">
    <cfRule type="colorScale" priority="2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P3:P9">
    <cfRule type="colorScale" priority="3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AG3:AG14">
    <cfRule type="colorScale" priority="4">
      <colorScale>
        <cfvo type="formula" val="0"/>
        <cfvo type="formula" val="0.06"/>
        <cfvo type="formula" val="1"/>
        <color rgb="FF57BB8A"/>
        <color rgb="FFFFD666"/>
        <color rgb="FFE67C73"/>
      </colorScale>
    </cfRule>
  </conditionalFormatting>
  <conditionalFormatting sqref="J2 P2 V2 Z1:Z1002">
    <cfRule type="colorScale" priority="5">
      <colorScale>
        <cfvo type="min"/>
        <cfvo type="percent" val="50"/>
        <cfvo type="max"/>
        <color rgb="FFFFFFFF"/>
        <color rgb="FFABDDC5"/>
        <color rgb="FF57BB8A"/>
      </colorScale>
    </cfRule>
  </conditionalFormatting>
  <conditionalFormatting sqref="AE3:AE14">
    <cfRule type="colorScale" priority="6">
      <colorScale>
        <cfvo type="min"/>
        <cfvo type="max"/>
        <color rgb="FFFFFFFF"/>
        <color rgb="FF57BB8A"/>
      </colorScale>
    </cfRule>
  </conditionalFormatting>
  <conditionalFormatting sqref="R1:R1002">
    <cfRule type="colorScale" priority="7">
      <colorScale>
        <cfvo type="formula" val="0"/>
        <cfvo type="formula" val="0.06"/>
        <cfvo type="formula" val="1"/>
        <color rgb="FF57BB8A"/>
        <color rgb="FFFFD666"/>
        <color rgb="FFE67C73"/>
      </colorScale>
    </cfRule>
  </conditionalFormatting>
  <conditionalFormatting sqref="AB1:AB1002">
    <cfRule type="colorScale" priority="8">
      <colorScale>
        <cfvo type="formula" val="0"/>
        <cfvo type="formula" val="0.06"/>
        <cfvo type="formula" val="1"/>
        <color rgb="FF57BB8A"/>
        <color rgb="FFFFD666"/>
        <color rgb="FFE67C73"/>
      </colorScale>
    </cfRule>
  </conditionalFormatting>
  <conditionalFormatting sqref="L1:L18 L31:L1002">
    <cfRule type="colorScale" priority="9">
      <colorScale>
        <cfvo type="formula" val="0"/>
        <cfvo type="formula" val="0.06"/>
        <cfvo type="formula" val="1"/>
        <color rgb="FF57BB8A"/>
        <color rgb="FFFFD666"/>
        <color rgb="FFE67C73"/>
      </colorScale>
    </cfRule>
  </conditionalFormatting>
  <conditionalFormatting sqref="AA3:AA15">
    <cfRule type="colorScale" priority="10">
      <colorScale>
        <cfvo type="min"/>
        <cfvo type="max"/>
        <color rgb="FFFFFFFF"/>
        <color rgb="FFFFFFFF"/>
      </colorScale>
    </cfRule>
  </conditionalFormatting>
  <conditionalFormatting sqref="AJ1:AJ1002">
    <cfRule type="colorScale" priority="11">
      <colorScale>
        <cfvo type="formula" val="2"/>
        <cfvo type="formula" val="2"/>
        <cfvo type="formula" val="5"/>
        <color rgb="FFFFFFFF"/>
        <color rgb="FFF3BEB9"/>
        <color rgb="FFE67C73"/>
      </colorScale>
    </cfRule>
  </conditionalFormatting>
  <conditionalFormatting sqref="AF3:AF14">
    <cfRule type="colorScale" priority="12">
      <colorScale>
        <cfvo type="min"/>
        <cfvo type="max"/>
        <color rgb="FFFFFFFF"/>
        <color rgb="FF57BB8A"/>
      </colorScale>
    </cfRule>
  </conditionalFormatting>
  <conditionalFormatting sqref="K3:K13">
    <cfRule type="colorScale" priority="13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8.38"/>
    <col customWidth="1" min="3" max="3" width="18.0"/>
    <col customWidth="1" min="4" max="4" width="20.0"/>
    <col customWidth="1" min="5" max="5" width="19.88"/>
    <col customWidth="1" min="6" max="6" width="41.5"/>
    <col customWidth="1" min="7" max="7" width="82.25"/>
  </cols>
  <sheetData>
    <row r="1">
      <c r="A1" s="89" t="s">
        <v>53</v>
      </c>
      <c r="B1" s="90" t="s">
        <v>54</v>
      </c>
      <c r="C1" s="90" t="s">
        <v>8</v>
      </c>
      <c r="D1" s="90" t="s">
        <v>55</v>
      </c>
      <c r="E1" s="90" t="s">
        <v>56</v>
      </c>
      <c r="F1" s="90" t="s">
        <v>13</v>
      </c>
      <c r="G1" s="91" t="s">
        <v>57</v>
      </c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75" customHeight="1">
      <c r="A2" s="92">
        <v>598.0</v>
      </c>
      <c r="B2" s="93" t="s">
        <v>58</v>
      </c>
      <c r="C2" s="58" t="s">
        <v>59</v>
      </c>
      <c r="D2" s="58" t="s">
        <v>60</v>
      </c>
      <c r="E2" s="58" t="s">
        <v>31</v>
      </c>
      <c r="F2" s="58" t="s">
        <v>47</v>
      </c>
      <c r="G2" s="94" t="s">
        <v>61</v>
      </c>
    </row>
    <row r="3" ht="15.75" customHeight="1">
      <c r="A3" s="92">
        <v>973.0</v>
      </c>
      <c r="B3" s="93" t="s">
        <v>62</v>
      </c>
      <c r="C3" s="58" t="s">
        <v>59</v>
      </c>
      <c r="D3" s="58" t="s">
        <v>63</v>
      </c>
      <c r="E3" s="58" t="s">
        <v>41</v>
      </c>
      <c r="F3" s="58" t="s">
        <v>32</v>
      </c>
      <c r="G3" s="94" t="s">
        <v>64</v>
      </c>
    </row>
    <row r="4" ht="15.75" customHeight="1">
      <c r="A4" s="92">
        <v>3307.0</v>
      </c>
      <c r="B4" s="93" t="s">
        <v>65</v>
      </c>
      <c r="C4" s="58" t="s">
        <v>66</v>
      </c>
      <c r="D4" s="58" t="s">
        <v>60</v>
      </c>
      <c r="E4" s="58" t="s">
        <v>37</v>
      </c>
      <c r="F4" s="58" t="s">
        <v>36</v>
      </c>
      <c r="G4" s="94" t="s">
        <v>67</v>
      </c>
    </row>
    <row r="5" ht="15.75" customHeight="1">
      <c r="A5" s="92">
        <v>4320.0</v>
      </c>
      <c r="B5" s="93" t="s">
        <v>68</v>
      </c>
      <c r="C5" s="58" t="s">
        <v>69</v>
      </c>
      <c r="D5" s="58" t="s">
        <v>63</v>
      </c>
      <c r="E5" s="58" t="s">
        <v>30</v>
      </c>
      <c r="F5" s="58" t="s">
        <v>33</v>
      </c>
      <c r="G5" s="94" t="s">
        <v>70</v>
      </c>
    </row>
    <row r="6" ht="15.75" customHeight="1">
      <c r="A6" s="92">
        <v>5059.0</v>
      </c>
      <c r="B6" s="93" t="s">
        <v>71</v>
      </c>
      <c r="C6" s="58" t="s">
        <v>59</v>
      </c>
      <c r="D6" s="58" t="s">
        <v>60</v>
      </c>
      <c r="E6" s="58" t="s">
        <v>31</v>
      </c>
      <c r="F6" s="58" t="s">
        <v>32</v>
      </c>
      <c r="G6" s="94" t="s">
        <v>72</v>
      </c>
    </row>
    <row r="7" ht="15.75" customHeight="1">
      <c r="A7" s="92">
        <v>8817.0</v>
      </c>
      <c r="B7" s="93" t="s">
        <v>73</v>
      </c>
      <c r="C7" s="58" t="s">
        <v>69</v>
      </c>
      <c r="D7" s="58" t="s">
        <v>74</v>
      </c>
      <c r="E7" s="58" t="s">
        <v>31</v>
      </c>
      <c r="F7" s="58" t="s">
        <v>75</v>
      </c>
      <c r="G7" s="94" t="s">
        <v>76</v>
      </c>
    </row>
    <row r="8" ht="15.75" customHeight="1">
      <c r="A8" s="92">
        <v>9922.0</v>
      </c>
      <c r="B8" s="93" t="s">
        <v>77</v>
      </c>
      <c r="C8" s="58" t="s">
        <v>69</v>
      </c>
      <c r="D8" s="58" t="s">
        <v>60</v>
      </c>
      <c r="E8" s="58" t="s">
        <v>31</v>
      </c>
      <c r="F8" s="58" t="s">
        <v>47</v>
      </c>
      <c r="G8" s="94" t="s">
        <v>78</v>
      </c>
    </row>
    <row r="9" ht="15.75" customHeight="1">
      <c r="A9" s="92">
        <v>11030.0</v>
      </c>
      <c r="B9" s="93" t="s">
        <v>79</v>
      </c>
      <c r="C9" s="58" t="s">
        <v>69</v>
      </c>
      <c r="D9" s="58" t="s">
        <v>63</v>
      </c>
      <c r="E9" s="58" t="s">
        <v>31</v>
      </c>
      <c r="F9" s="58" t="s">
        <v>28</v>
      </c>
      <c r="G9" s="94" t="s">
        <v>80</v>
      </c>
    </row>
    <row r="10" ht="15.75" customHeight="1">
      <c r="A10" s="92">
        <v>16532.0</v>
      </c>
      <c r="B10" s="93" t="s">
        <v>81</v>
      </c>
      <c r="C10" s="58" t="s">
        <v>82</v>
      </c>
      <c r="D10" s="58" t="s">
        <v>63</v>
      </c>
      <c r="E10" s="58" t="s">
        <v>31</v>
      </c>
      <c r="F10" s="58" t="s">
        <v>33</v>
      </c>
      <c r="G10" s="94" t="s">
        <v>83</v>
      </c>
    </row>
    <row r="11" ht="15.75" customHeight="1">
      <c r="A11" s="92">
        <v>18215.0</v>
      </c>
      <c r="B11" s="93" t="s">
        <v>84</v>
      </c>
      <c r="C11" s="58" t="s">
        <v>66</v>
      </c>
      <c r="D11" s="58" t="s">
        <v>60</v>
      </c>
      <c r="E11" s="58" t="s">
        <v>31</v>
      </c>
      <c r="F11" s="58" t="s">
        <v>28</v>
      </c>
      <c r="G11" s="94" t="s">
        <v>85</v>
      </c>
    </row>
    <row r="12" ht="15.75" customHeight="1">
      <c r="A12" s="92">
        <v>18853.0</v>
      </c>
      <c r="B12" s="93" t="s">
        <v>86</v>
      </c>
      <c r="C12" s="58" t="s">
        <v>69</v>
      </c>
      <c r="D12" s="58" t="s">
        <v>63</v>
      </c>
      <c r="E12" s="58" t="s">
        <v>31</v>
      </c>
      <c r="F12" s="58" t="s">
        <v>45</v>
      </c>
      <c r="G12" s="94" t="s">
        <v>87</v>
      </c>
    </row>
    <row r="13" ht="15.75" customHeight="1">
      <c r="A13" s="92">
        <v>19363.0</v>
      </c>
      <c r="B13" s="93" t="s">
        <v>88</v>
      </c>
      <c r="C13" s="58" t="s">
        <v>66</v>
      </c>
      <c r="D13" s="58" t="s">
        <v>63</v>
      </c>
      <c r="E13" s="58" t="s">
        <v>31</v>
      </c>
      <c r="F13" s="58" t="s">
        <v>39</v>
      </c>
      <c r="G13" s="94" t="s">
        <v>89</v>
      </c>
    </row>
    <row r="14" ht="15.75" customHeight="1">
      <c r="A14" s="92">
        <v>20028.0</v>
      </c>
      <c r="B14" s="93" t="s">
        <v>90</v>
      </c>
      <c r="C14" s="58" t="s">
        <v>69</v>
      </c>
      <c r="D14" s="58" t="s">
        <v>60</v>
      </c>
      <c r="E14" s="58" t="s">
        <v>31</v>
      </c>
      <c r="F14" s="58" t="s">
        <v>45</v>
      </c>
      <c r="G14" s="94" t="s">
        <v>91</v>
      </c>
    </row>
    <row r="15" ht="15.75" customHeight="1">
      <c r="A15" s="92">
        <v>20156.0</v>
      </c>
      <c r="B15" s="93" t="s">
        <v>92</v>
      </c>
      <c r="C15" s="58" t="s">
        <v>93</v>
      </c>
      <c r="D15" s="58" t="s">
        <v>74</v>
      </c>
      <c r="E15" s="58" t="s">
        <v>31</v>
      </c>
      <c r="F15" s="58" t="s">
        <v>28</v>
      </c>
      <c r="G15" s="94" t="s">
        <v>94</v>
      </c>
    </row>
    <row r="16" ht="15.75" customHeight="1">
      <c r="A16" s="92">
        <v>20457.0</v>
      </c>
      <c r="B16" s="93" t="s">
        <v>95</v>
      </c>
      <c r="C16" s="58" t="s">
        <v>69</v>
      </c>
      <c r="D16" s="58" t="s">
        <v>63</v>
      </c>
      <c r="E16" s="58" t="s">
        <v>31</v>
      </c>
      <c r="F16" s="58" t="s">
        <v>96</v>
      </c>
      <c r="G16" s="94" t="s">
        <v>97</v>
      </c>
    </row>
    <row r="17" ht="15.75" customHeight="1">
      <c r="A17" s="92">
        <v>20522.0</v>
      </c>
      <c r="B17" s="93" t="s">
        <v>98</v>
      </c>
      <c r="C17" s="58" t="s">
        <v>59</v>
      </c>
      <c r="D17" s="58" t="s">
        <v>63</v>
      </c>
      <c r="E17" s="58" t="s">
        <v>37</v>
      </c>
      <c r="F17" s="58" t="s">
        <v>99</v>
      </c>
      <c r="G17" s="94" t="s">
        <v>100</v>
      </c>
    </row>
    <row r="18" ht="15.75" customHeight="1">
      <c r="A18" s="92">
        <v>20630.0</v>
      </c>
      <c r="B18" s="93" t="s">
        <v>101</v>
      </c>
      <c r="C18" s="58" t="s">
        <v>69</v>
      </c>
      <c r="D18" s="58" t="s">
        <v>63</v>
      </c>
      <c r="E18" s="58" t="s">
        <v>35</v>
      </c>
      <c r="F18" s="58" t="s">
        <v>43</v>
      </c>
      <c r="G18" s="94" t="s">
        <v>102</v>
      </c>
    </row>
    <row r="19" ht="15.75" customHeight="1">
      <c r="A19" s="92">
        <v>20642.0</v>
      </c>
      <c r="B19" s="93" t="s">
        <v>103</v>
      </c>
      <c r="C19" s="58" t="s">
        <v>66</v>
      </c>
      <c r="D19" s="58" t="s">
        <v>104</v>
      </c>
      <c r="E19" s="58" t="s">
        <v>31</v>
      </c>
      <c r="F19" s="58" t="s">
        <v>28</v>
      </c>
      <c r="G19" s="94" t="s">
        <v>105</v>
      </c>
    </row>
    <row r="20" ht="15.75" customHeight="1">
      <c r="A20" s="92">
        <v>20755.0</v>
      </c>
      <c r="B20" s="93" t="s">
        <v>106</v>
      </c>
      <c r="C20" s="58" t="s">
        <v>107</v>
      </c>
      <c r="D20" s="58" t="s">
        <v>63</v>
      </c>
      <c r="E20" s="58" t="s">
        <v>34</v>
      </c>
      <c r="F20" s="58" t="s">
        <v>28</v>
      </c>
      <c r="G20" s="94" t="s">
        <v>108</v>
      </c>
    </row>
    <row r="21" ht="15.75" customHeight="1">
      <c r="A21" s="92">
        <v>20785.0</v>
      </c>
      <c r="B21" s="93" t="s">
        <v>109</v>
      </c>
      <c r="C21" s="58" t="s">
        <v>59</v>
      </c>
      <c r="D21" s="58" t="s">
        <v>60</v>
      </c>
      <c r="E21" s="58" t="s">
        <v>31</v>
      </c>
      <c r="F21" s="58" t="s">
        <v>96</v>
      </c>
      <c r="G21" s="94" t="s">
        <v>110</v>
      </c>
    </row>
    <row r="22" ht="15.75" customHeight="1">
      <c r="A22" s="92">
        <v>20888.0</v>
      </c>
      <c r="B22" s="93" t="s">
        <v>111</v>
      </c>
      <c r="C22" s="58" t="s">
        <v>82</v>
      </c>
      <c r="D22" s="58" t="s">
        <v>60</v>
      </c>
      <c r="E22" s="58" t="s">
        <v>29</v>
      </c>
      <c r="F22" s="58" t="s">
        <v>28</v>
      </c>
      <c r="G22" s="94" t="s">
        <v>112</v>
      </c>
    </row>
    <row r="23" ht="15.75" customHeight="1">
      <c r="A23" s="92">
        <v>21261.0</v>
      </c>
      <c r="B23" s="93" t="s">
        <v>113</v>
      </c>
      <c r="C23" s="58" t="s">
        <v>107</v>
      </c>
      <c r="D23" s="58" t="s">
        <v>63</v>
      </c>
      <c r="E23" s="58" t="s">
        <v>30</v>
      </c>
      <c r="F23" s="58" t="s">
        <v>32</v>
      </c>
      <c r="G23" s="94" t="s">
        <v>114</v>
      </c>
    </row>
    <row r="24" ht="15.75" customHeight="1">
      <c r="A24" s="92">
        <v>21344.0</v>
      </c>
      <c r="B24" s="93" t="s">
        <v>115</v>
      </c>
      <c r="C24" s="58" t="s">
        <v>59</v>
      </c>
      <c r="D24" s="58" t="s">
        <v>63</v>
      </c>
      <c r="E24" s="58" t="s">
        <v>31</v>
      </c>
      <c r="F24" s="58" t="s">
        <v>28</v>
      </c>
      <c r="G24" s="94" t="s">
        <v>116</v>
      </c>
    </row>
    <row r="25" ht="15.75" customHeight="1">
      <c r="A25" s="92">
        <v>21821.0</v>
      </c>
      <c r="B25" s="93" t="s">
        <v>117</v>
      </c>
      <c r="C25" s="58" t="s">
        <v>69</v>
      </c>
      <c r="D25" s="58" t="s">
        <v>60</v>
      </c>
      <c r="E25" s="58" t="s">
        <v>31</v>
      </c>
      <c r="F25" s="58" t="s">
        <v>99</v>
      </c>
      <c r="G25" s="94" t="s">
        <v>118</v>
      </c>
    </row>
    <row r="26" ht="15.75" customHeight="1">
      <c r="A26" s="92">
        <v>21935.0</v>
      </c>
      <c r="B26" s="93" t="s">
        <v>119</v>
      </c>
      <c r="C26" s="58" t="s">
        <v>82</v>
      </c>
      <c r="D26" s="58" t="s">
        <v>60</v>
      </c>
      <c r="E26" s="58" t="s">
        <v>38</v>
      </c>
      <c r="F26" s="58" t="s">
        <v>28</v>
      </c>
      <c r="G26" s="94" t="s">
        <v>120</v>
      </c>
    </row>
    <row r="27" ht="15.75" customHeight="1">
      <c r="A27" s="92">
        <v>22301.0</v>
      </c>
      <c r="B27" s="93" t="s">
        <v>121</v>
      </c>
      <c r="C27" s="58" t="s">
        <v>107</v>
      </c>
      <c r="D27" s="58" t="s">
        <v>60</v>
      </c>
      <c r="E27" s="58" t="s">
        <v>31</v>
      </c>
      <c r="F27" s="58" t="s">
        <v>28</v>
      </c>
      <c r="G27" s="94" t="s">
        <v>122</v>
      </c>
    </row>
    <row r="28" ht="15.75" customHeight="1">
      <c r="A28" s="92">
        <v>22389.0</v>
      </c>
      <c r="B28" s="93" t="s">
        <v>123</v>
      </c>
      <c r="C28" s="58" t="s">
        <v>124</v>
      </c>
      <c r="D28" s="58" t="s">
        <v>104</v>
      </c>
      <c r="E28" s="58" t="s">
        <v>44</v>
      </c>
      <c r="F28" s="58" t="s">
        <v>36</v>
      </c>
      <c r="G28" s="94" t="s">
        <v>125</v>
      </c>
    </row>
    <row r="29" ht="15.75" customHeight="1">
      <c r="A29" s="92">
        <v>22534.0</v>
      </c>
      <c r="B29" s="93" t="s">
        <v>126</v>
      </c>
      <c r="C29" s="58" t="s">
        <v>66</v>
      </c>
      <c r="D29" s="58" t="s">
        <v>63</v>
      </c>
      <c r="E29" s="58" t="s">
        <v>31</v>
      </c>
      <c r="F29" s="58" t="s">
        <v>47</v>
      </c>
      <c r="G29" s="94" t="s">
        <v>127</v>
      </c>
    </row>
    <row r="30" ht="15.75" customHeight="1">
      <c r="A30" s="92">
        <v>22615.0</v>
      </c>
      <c r="B30" s="93" t="s">
        <v>128</v>
      </c>
      <c r="C30" s="58" t="s">
        <v>107</v>
      </c>
      <c r="D30" s="58" t="s">
        <v>63</v>
      </c>
      <c r="E30" s="58" t="s">
        <v>34</v>
      </c>
      <c r="F30" s="58" t="s">
        <v>28</v>
      </c>
      <c r="G30" s="94" t="s">
        <v>129</v>
      </c>
    </row>
    <row r="31" ht="15.75" customHeight="1">
      <c r="A31" s="92">
        <v>22833.0</v>
      </c>
      <c r="B31" s="93" t="s">
        <v>130</v>
      </c>
      <c r="C31" s="58" t="s">
        <v>66</v>
      </c>
      <c r="D31" s="58" t="s">
        <v>60</v>
      </c>
      <c r="E31" s="58" t="s">
        <v>31</v>
      </c>
      <c r="F31" s="58" t="s">
        <v>28</v>
      </c>
      <c r="G31" s="94" t="s">
        <v>131</v>
      </c>
    </row>
    <row r="32" ht="15.75" customHeight="1">
      <c r="A32" s="92">
        <v>23603.0</v>
      </c>
      <c r="B32" s="93" t="s">
        <v>132</v>
      </c>
      <c r="C32" s="58" t="s">
        <v>66</v>
      </c>
      <c r="D32" s="58" t="s">
        <v>63</v>
      </c>
      <c r="E32" s="58" t="s">
        <v>29</v>
      </c>
      <c r="F32" s="58" t="s">
        <v>28</v>
      </c>
      <c r="G32" s="94" t="s">
        <v>133</v>
      </c>
    </row>
    <row r="33" ht="15.75" customHeight="1">
      <c r="A33" s="92">
        <v>24035.0</v>
      </c>
      <c r="B33" s="93" t="s">
        <v>134</v>
      </c>
      <c r="C33" s="58" t="s">
        <v>107</v>
      </c>
      <c r="D33" s="58" t="s">
        <v>63</v>
      </c>
      <c r="E33" s="58" t="s">
        <v>38</v>
      </c>
      <c r="F33" s="58" t="s">
        <v>28</v>
      </c>
      <c r="G33" s="94" t="s">
        <v>135</v>
      </c>
    </row>
    <row r="34" ht="15.75" customHeight="1">
      <c r="A34" s="92">
        <v>24137.0</v>
      </c>
      <c r="B34" s="93" t="s">
        <v>136</v>
      </c>
      <c r="C34" s="58" t="s">
        <v>107</v>
      </c>
      <c r="D34" s="58" t="s">
        <v>63</v>
      </c>
      <c r="E34" s="58" t="s">
        <v>31</v>
      </c>
      <c r="F34" s="58" t="s">
        <v>36</v>
      </c>
      <c r="G34" s="94" t="s">
        <v>137</v>
      </c>
    </row>
    <row r="35" ht="15.75" customHeight="1">
      <c r="A35" s="92">
        <v>24175.0</v>
      </c>
      <c r="B35" s="93" t="s">
        <v>138</v>
      </c>
      <c r="C35" s="58" t="s">
        <v>139</v>
      </c>
      <c r="D35" s="58" t="s">
        <v>104</v>
      </c>
      <c r="E35" s="58" t="s">
        <v>44</v>
      </c>
      <c r="F35" s="58" t="s">
        <v>36</v>
      </c>
      <c r="G35" s="94" t="s">
        <v>140</v>
      </c>
    </row>
    <row r="36" ht="15.75" customHeight="1">
      <c r="A36" s="92">
        <v>24200.0</v>
      </c>
      <c r="B36" s="93" t="s">
        <v>141</v>
      </c>
      <c r="C36" s="58" t="s">
        <v>142</v>
      </c>
      <c r="D36" s="58" t="s">
        <v>74</v>
      </c>
      <c r="E36" s="58" t="s">
        <v>42</v>
      </c>
      <c r="F36" s="58" t="s">
        <v>28</v>
      </c>
      <c r="G36" s="94" t="s">
        <v>143</v>
      </c>
    </row>
    <row r="37" ht="15.75" customHeight="1">
      <c r="A37" s="92">
        <v>24504.0</v>
      </c>
      <c r="B37" s="93" t="s">
        <v>144</v>
      </c>
      <c r="C37" s="58" t="s">
        <v>59</v>
      </c>
      <c r="D37" s="58" t="s">
        <v>60</v>
      </c>
      <c r="E37" s="58" t="s">
        <v>31</v>
      </c>
      <c r="F37" s="58" t="s">
        <v>28</v>
      </c>
      <c r="G37" s="94" t="s">
        <v>145</v>
      </c>
    </row>
    <row r="38" ht="15.75" customHeight="1">
      <c r="A38" s="92">
        <v>24802.0</v>
      </c>
      <c r="B38" s="93" t="s">
        <v>146</v>
      </c>
      <c r="C38" s="58" t="s">
        <v>59</v>
      </c>
      <c r="D38" s="58" t="s">
        <v>60</v>
      </c>
      <c r="E38" s="58" t="s">
        <v>31</v>
      </c>
      <c r="F38" s="58" t="s">
        <v>28</v>
      </c>
      <c r="G38" s="94" t="s">
        <v>147</v>
      </c>
    </row>
    <row r="39" ht="15.75" customHeight="1">
      <c r="A39" s="92">
        <v>24807.0</v>
      </c>
      <c r="B39" s="93" t="s">
        <v>148</v>
      </c>
      <c r="C39" s="58" t="s">
        <v>69</v>
      </c>
      <c r="D39" s="58" t="s">
        <v>60</v>
      </c>
      <c r="E39" s="58" t="s">
        <v>44</v>
      </c>
      <c r="F39" s="58" t="s">
        <v>149</v>
      </c>
      <c r="G39" s="94" t="s">
        <v>150</v>
      </c>
    </row>
    <row r="40" ht="15.75" customHeight="1">
      <c r="A40" s="92">
        <v>25010.0</v>
      </c>
      <c r="B40" s="93" t="s">
        <v>151</v>
      </c>
      <c r="C40" s="58" t="s">
        <v>82</v>
      </c>
      <c r="D40" s="58" t="s">
        <v>74</v>
      </c>
      <c r="E40" s="58" t="s">
        <v>37</v>
      </c>
      <c r="F40" s="58" t="s">
        <v>32</v>
      </c>
      <c r="G40" s="94" t="s">
        <v>152</v>
      </c>
    </row>
    <row r="41" ht="15.75" customHeight="1">
      <c r="A41" s="92">
        <v>26038.0</v>
      </c>
      <c r="B41" s="93" t="s">
        <v>153</v>
      </c>
      <c r="C41" s="58" t="s">
        <v>69</v>
      </c>
      <c r="D41" s="58" t="s">
        <v>63</v>
      </c>
      <c r="E41" s="58" t="s">
        <v>35</v>
      </c>
      <c r="F41" s="58" t="s">
        <v>33</v>
      </c>
      <c r="G41" s="94" t="s">
        <v>154</v>
      </c>
    </row>
    <row r="42" ht="15.75" customHeight="1">
      <c r="A42" s="92">
        <v>26302.0</v>
      </c>
      <c r="B42" s="93" t="s">
        <v>155</v>
      </c>
      <c r="C42" s="58" t="s">
        <v>66</v>
      </c>
      <c r="D42" s="58" t="s">
        <v>60</v>
      </c>
      <c r="E42" s="58" t="s">
        <v>29</v>
      </c>
      <c r="F42" s="58" t="s">
        <v>99</v>
      </c>
      <c r="G42" s="94" t="s">
        <v>156</v>
      </c>
    </row>
    <row r="43" ht="15.75" customHeight="1">
      <c r="A43" s="92">
        <v>26304.0</v>
      </c>
      <c r="B43" s="93" t="s">
        <v>157</v>
      </c>
      <c r="C43" s="58" t="s">
        <v>82</v>
      </c>
      <c r="D43" s="58" t="s">
        <v>104</v>
      </c>
      <c r="E43" s="58" t="s">
        <v>31</v>
      </c>
      <c r="F43" s="58" t="s">
        <v>48</v>
      </c>
      <c r="G43" s="94" t="s">
        <v>158</v>
      </c>
    </row>
    <row r="44" ht="15.75" customHeight="1">
      <c r="A44" s="92">
        <v>26333.0</v>
      </c>
      <c r="B44" s="93" t="s">
        <v>159</v>
      </c>
      <c r="C44" s="58" t="s">
        <v>66</v>
      </c>
      <c r="D44" s="58" t="s">
        <v>63</v>
      </c>
      <c r="E44" s="58" t="s">
        <v>31</v>
      </c>
      <c r="F44" s="58" t="s">
        <v>47</v>
      </c>
      <c r="G44" s="94" t="s">
        <v>160</v>
      </c>
    </row>
    <row r="45" ht="15.75" customHeight="1">
      <c r="A45" s="92">
        <v>26596.0</v>
      </c>
      <c r="B45" s="93" t="s">
        <v>161</v>
      </c>
      <c r="C45" s="58" t="s">
        <v>69</v>
      </c>
      <c r="D45" s="58" t="s">
        <v>63</v>
      </c>
      <c r="E45" s="58" t="s">
        <v>31</v>
      </c>
      <c r="F45" s="58" t="s">
        <v>45</v>
      </c>
      <c r="G45" s="94" t="s">
        <v>162</v>
      </c>
    </row>
    <row r="46" ht="15.75" customHeight="1">
      <c r="A46" s="92">
        <v>27820.0</v>
      </c>
      <c r="B46" s="93" t="s">
        <v>163</v>
      </c>
      <c r="C46" s="58" t="s">
        <v>69</v>
      </c>
      <c r="D46" s="58" t="s">
        <v>104</v>
      </c>
      <c r="E46" s="58" t="s">
        <v>44</v>
      </c>
      <c r="F46" s="58" t="s">
        <v>32</v>
      </c>
      <c r="G46" s="94" t="s">
        <v>164</v>
      </c>
    </row>
    <row r="47" ht="15.75" customHeight="1">
      <c r="A47" s="92">
        <v>28389.0</v>
      </c>
      <c r="B47" s="93" t="s">
        <v>165</v>
      </c>
      <c r="C47" s="58" t="s">
        <v>66</v>
      </c>
      <c r="D47" s="58" t="s">
        <v>60</v>
      </c>
      <c r="E47" s="58" t="s">
        <v>31</v>
      </c>
      <c r="F47" s="58" t="s">
        <v>47</v>
      </c>
      <c r="G47" s="94" t="s">
        <v>166</v>
      </c>
    </row>
    <row r="48" ht="15.75" customHeight="1">
      <c r="A48" s="92">
        <v>28418.0</v>
      </c>
      <c r="B48" s="93" t="s">
        <v>167</v>
      </c>
      <c r="C48" s="58" t="s">
        <v>69</v>
      </c>
      <c r="D48" s="58" t="s">
        <v>63</v>
      </c>
      <c r="E48" s="58" t="s">
        <v>31</v>
      </c>
      <c r="F48" s="58" t="s">
        <v>39</v>
      </c>
      <c r="G48" s="94" t="s">
        <v>168</v>
      </c>
    </row>
    <row r="49" ht="15.75" customHeight="1">
      <c r="A49" s="92">
        <v>29055.0</v>
      </c>
      <c r="B49" s="93" t="s">
        <v>169</v>
      </c>
      <c r="C49" s="58" t="s">
        <v>107</v>
      </c>
      <c r="D49" s="58" t="s">
        <v>60</v>
      </c>
      <c r="E49" s="58" t="s">
        <v>31</v>
      </c>
      <c r="F49" s="58" t="s">
        <v>28</v>
      </c>
      <c r="G49" s="94" t="s">
        <v>170</v>
      </c>
    </row>
    <row r="50" ht="15.75" customHeight="1">
      <c r="A50" s="92">
        <v>29352.0</v>
      </c>
      <c r="B50" s="93" t="s">
        <v>171</v>
      </c>
      <c r="C50" s="58" t="s">
        <v>93</v>
      </c>
      <c r="D50" s="58" t="s">
        <v>74</v>
      </c>
      <c r="E50" s="58" t="s">
        <v>38</v>
      </c>
      <c r="F50" s="58" t="s">
        <v>99</v>
      </c>
      <c r="G50" s="94" t="s">
        <v>172</v>
      </c>
    </row>
    <row r="51" ht="15.75" customHeight="1">
      <c r="A51" s="92">
        <v>29906.0</v>
      </c>
      <c r="B51" s="93" t="s">
        <v>173</v>
      </c>
      <c r="C51" s="58" t="s">
        <v>66</v>
      </c>
      <c r="D51" s="58" t="s">
        <v>60</v>
      </c>
      <c r="E51" s="58" t="s">
        <v>31</v>
      </c>
      <c r="F51" s="58" t="s">
        <v>47</v>
      </c>
      <c r="G51" s="94" t="s">
        <v>174</v>
      </c>
    </row>
    <row r="52" ht="15.75" customHeight="1">
      <c r="A52" s="92">
        <v>30147.0</v>
      </c>
      <c r="B52" s="93" t="s">
        <v>175</v>
      </c>
      <c r="C52" s="58" t="s">
        <v>66</v>
      </c>
      <c r="D52" s="58" t="s">
        <v>60</v>
      </c>
      <c r="E52" s="58" t="s">
        <v>31</v>
      </c>
      <c r="F52" s="58" t="s">
        <v>32</v>
      </c>
      <c r="G52" s="94" t="s">
        <v>176</v>
      </c>
    </row>
    <row r="53" ht="15.75" customHeight="1">
      <c r="A53" s="92">
        <v>31771.0</v>
      </c>
      <c r="B53" s="93" t="s">
        <v>177</v>
      </c>
      <c r="C53" s="58" t="s">
        <v>69</v>
      </c>
      <c r="D53" s="58" t="s">
        <v>60</v>
      </c>
      <c r="E53" s="58" t="s">
        <v>31</v>
      </c>
      <c r="F53" s="58" t="s">
        <v>32</v>
      </c>
      <c r="G53" s="94" t="s">
        <v>178</v>
      </c>
    </row>
    <row r="54" ht="15.75" customHeight="1">
      <c r="A54" s="92">
        <v>31875.0</v>
      </c>
      <c r="B54" s="93" t="s">
        <v>179</v>
      </c>
      <c r="C54" s="58" t="s">
        <v>124</v>
      </c>
      <c r="D54" s="58" t="s">
        <v>60</v>
      </c>
      <c r="E54" s="58" t="s">
        <v>31</v>
      </c>
      <c r="F54" s="58" t="s">
        <v>28</v>
      </c>
      <c r="G54" s="94" t="s">
        <v>180</v>
      </c>
    </row>
    <row r="55" ht="15.75" customHeight="1">
      <c r="A55" s="92">
        <v>32139.0</v>
      </c>
      <c r="B55" s="93" t="s">
        <v>181</v>
      </c>
      <c r="C55" s="58" t="s">
        <v>66</v>
      </c>
      <c r="D55" s="58" t="s">
        <v>63</v>
      </c>
      <c r="E55" s="58" t="s">
        <v>34</v>
      </c>
      <c r="F55" s="58" t="s">
        <v>47</v>
      </c>
      <c r="G55" s="94" t="s">
        <v>182</v>
      </c>
    </row>
    <row r="56" ht="15.75" customHeight="1">
      <c r="A56" s="92">
        <v>32519.0</v>
      </c>
      <c r="B56" s="93" t="s">
        <v>183</v>
      </c>
      <c r="C56" s="58" t="s">
        <v>66</v>
      </c>
      <c r="D56" s="58" t="s">
        <v>60</v>
      </c>
      <c r="E56" s="58" t="s">
        <v>31</v>
      </c>
      <c r="F56" s="58" t="s">
        <v>28</v>
      </c>
      <c r="G56" s="94" t="s">
        <v>184</v>
      </c>
    </row>
    <row r="57" ht="15.75" customHeight="1">
      <c r="A57" s="92">
        <v>32645.0</v>
      </c>
      <c r="B57" s="93" t="s">
        <v>185</v>
      </c>
      <c r="C57" s="58" t="s">
        <v>69</v>
      </c>
      <c r="D57" s="58" t="s">
        <v>60</v>
      </c>
      <c r="E57" s="58" t="s">
        <v>30</v>
      </c>
      <c r="F57" s="58" t="s">
        <v>33</v>
      </c>
      <c r="G57" s="94" t="s">
        <v>186</v>
      </c>
    </row>
    <row r="58" ht="15.75" customHeight="1">
      <c r="A58" s="92">
        <v>32983.0</v>
      </c>
      <c r="B58" s="93" t="s">
        <v>187</v>
      </c>
      <c r="C58" s="58" t="s">
        <v>69</v>
      </c>
      <c r="D58" s="58" t="s">
        <v>188</v>
      </c>
      <c r="E58" s="58" t="s">
        <v>35</v>
      </c>
      <c r="F58" s="58" t="s">
        <v>48</v>
      </c>
      <c r="G58" s="94" t="s">
        <v>189</v>
      </c>
    </row>
    <row r="59" ht="15.75" customHeight="1">
      <c r="A59" s="92">
        <v>32994.0</v>
      </c>
      <c r="B59" s="93" t="s">
        <v>190</v>
      </c>
      <c r="C59" s="58" t="s">
        <v>69</v>
      </c>
      <c r="D59" s="58" t="s">
        <v>188</v>
      </c>
      <c r="E59" s="58" t="s">
        <v>31</v>
      </c>
      <c r="F59" s="58" t="s">
        <v>45</v>
      </c>
      <c r="G59" s="94" t="s">
        <v>191</v>
      </c>
    </row>
    <row r="60" ht="15.75" customHeight="1">
      <c r="A60" s="92">
        <v>33473.0</v>
      </c>
      <c r="B60" s="93" t="s">
        <v>192</v>
      </c>
      <c r="C60" s="58" t="s">
        <v>66</v>
      </c>
      <c r="D60" s="58" t="s">
        <v>63</v>
      </c>
      <c r="E60" s="58" t="s">
        <v>29</v>
      </c>
      <c r="F60" s="58" t="s">
        <v>47</v>
      </c>
      <c r="G60" s="94" t="s">
        <v>193</v>
      </c>
    </row>
    <row r="61" ht="15.75" customHeight="1">
      <c r="A61" s="92">
        <v>33546.0</v>
      </c>
      <c r="B61" s="93" t="s">
        <v>194</v>
      </c>
      <c r="C61" s="58" t="s">
        <v>107</v>
      </c>
      <c r="D61" s="58" t="s">
        <v>60</v>
      </c>
      <c r="E61" s="58" t="s">
        <v>41</v>
      </c>
      <c r="F61" s="58" t="s">
        <v>195</v>
      </c>
      <c r="G61" s="94" t="s">
        <v>196</v>
      </c>
    </row>
    <row r="62" ht="15.75" customHeight="1">
      <c r="A62" s="92">
        <v>33899.0</v>
      </c>
      <c r="B62" s="93" t="s">
        <v>197</v>
      </c>
      <c r="C62" s="58" t="s">
        <v>69</v>
      </c>
      <c r="D62" s="58" t="s">
        <v>63</v>
      </c>
      <c r="E62" s="58" t="s">
        <v>31</v>
      </c>
      <c r="F62" s="58" t="s">
        <v>32</v>
      </c>
      <c r="G62" s="94" t="s">
        <v>198</v>
      </c>
    </row>
    <row r="63" ht="15.75" customHeight="1">
      <c r="A63" s="92">
        <v>33928.0</v>
      </c>
      <c r="B63" s="93" t="s">
        <v>199</v>
      </c>
      <c r="C63" s="58" t="s">
        <v>124</v>
      </c>
      <c r="D63" s="58" t="s">
        <v>104</v>
      </c>
      <c r="E63" s="58" t="s">
        <v>35</v>
      </c>
      <c r="F63" s="58" t="s">
        <v>48</v>
      </c>
      <c r="G63" s="94" t="s">
        <v>200</v>
      </c>
    </row>
    <row r="64" ht="15.75" customHeight="1">
      <c r="A64" s="92">
        <v>33950.0</v>
      </c>
      <c r="B64" s="93" t="s">
        <v>201</v>
      </c>
      <c r="C64" s="58" t="s">
        <v>107</v>
      </c>
      <c r="D64" s="58" t="s">
        <v>74</v>
      </c>
      <c r="E64" s="58" t="s">
        <v>31</v>
      </c>
      <c r="F64" s="58" t="s">
        <v>28</v>
      </c>
      <c r="G64" s="94" t="s">
        <v>202</v>
      </c>
    </row>
    <row r="65" ht="15.75" customHeight="1">
      <c r="A65" s="92">
        <v>34907.0</v>
      </c>
      <c r="B65" s="93" t="s">
        <v>203</v>
      </c>
      <c r="C65" s="58" t="s">
        <v>66</v>
      </c>
      <c r="D65" s="58" t="s">
        <v>63</v>
      </c>
      <c r="E65" s="58" t="s">
        <v>31</v>
      </c>
      <c r="F65" s="58" t="s">
        <v>28</v>
      </c>
      <c r="G65" s="94" t="s">
        <v>204</v>
      </c>
    </row>
    <row r="66" ht="15.75" customHeight="1">
      <c r="A66" s="92">
        <v>34997.0</v>
      </c>
      <c r="B66" s="93" t="s">
        <v>205</v>
      </c>
      <c r="C66" s="58" t="s">
        <v>66</v>
      </c>
      <c r="D66" s="58" t="s">
        <v>60</v>
      </c>
      <c r="E66" s="58" t="s">
        <v>31</v>
      </c>
      <c r="F66" s="58" t="s">
        <v>28</v>
      </c>
      <c r="G66" s="94" t="s">
        <v>206</v>
      </c>
    </row>
    <row r="67" ht="15.75" customHeight="1">
      <c r="A67" s="92">
        <v>35300.0</v>
      </c>
      <c r="B67" s="93" t="s">
        <v>207</v>
      </c>
      <c r="C67" s="58" t="s">
        <v>124</v>
      </c>
      <c r="D67" s="58" t="s">
        <v>104</v>
      </c>
      <c r="E67" s="58" t="s">
        <v>31</v>
      </c>
      <c r="F67" s="58" t="s">
        <v>48</v>
      </c>
      <c r="G67" s="94" t="s">
        <v>208</v>
      </c>
    </row>
    <row r="68" ht="15.75" customHeight="1">
      <c r="A68" s="92">
        <v>35699.0</v>
      </c>
      <c r="B68" s="93" t="s">
        <v>209</v>
      </c>
      <c r="C68" s="58" t="s">
        <v>69</v>
      </c>
      <c r="D68" s="58" t="s">
        <v>60</v>
      </c>
      <c r="E68" s="58" t="s">
        <v>31</v>
      </c>
      <c r="F68" s="58" t="s">
        <v>47</v>
      </c>
      <c r="G68" s="94" t="s">
        <v>210</v>
      </c>
    </row>
    <row r="69" ht="15.75" customHeight="1">
      <c r="A69" s="92">
        <v>35901.0</v>
      </c>
      <c r="B69" s="93" t="s">
        <v>211</v>
      </c>
      <c r="C69" s="58" t="s">
        <v>212</v>
      </c>
      <c r="D69" s="58" t="s">
        <v>74</v>
      </c>
      <c r="E69" s="58" t="s">
        <v>31</v>
      </c>
      <c r="F69" s="58" t="s">
        <v>213</v>
      </c>
      <c r="G69" s="94" t="s">
        <v>214</v>
      </c>
    </row>
    <row r="70" ht="15.75" customHeight="1">
      <c r="A70" s="92">
        <v>36035.0</v>
      </c>
      <c r="B70" s="93" t="s">
        <v>215</v>
      </c>
      <c r="C70" s="58" t="s">
        <v>107</v>
      </c>
      <c r="D70" s="58" t="s">
        <v>60</v>
      </c>
      <c r="E70" s="58" t="s">
        <v>31</v>
      </c>
      <c r="F70" s="58" t="s">
        <v>47</v>
      </c>
      <c r="G70" s="94" t="s">
        <v>216</v>
      </c>
    </row>
    <row r="71" ht="15.75" customHeight="1">
      <c r="A71" s="92">
        <v>36428.0</v>
      </c>
      <c r="B71" s="93" t="s">
        <v>217</v>
      </c>
      <c r="C71" s="58" t="s">
        <v>69</v>
      </c>
      <c r="D71" s="58" t="s">
        <v>63</v>
      </c>
      <c r="E71" s="58" t="s">
        <v>31</v>
      </c>
      <c r="F71" s="58" t="s">
        <v>28</v>
      </c>
      <c r="G71" s="94" t="s">
        <v>218</v>
      </c>
    </row>
    <row r="72" ht="15.75" customHeight="1">
      <c r="A72" s="92">
        <v>36755.0</v>
      </c>
      <c r="B72" s="93" t="s">
        <v>219</v>
      </c>
      <c r="C72" s="58" t="s">
        <v>69</v>
      </c>
      <c r="D72" s="58" t="s">
        <v>74</v>
      </c>
      <c r="E72" s="58" t="s">
        <v>31</v>
      </c>
      <c r="F72" s="58" t="s">
        <v>36</v>
      </c>
      <c r="G72" s="94" t="s">
        <v>220</v>
      </c>
    </row>
    <row r="73" ht="15.75" customHeight="1">
      <c r="A73" s="92">
        <v>36941.0</v>
      </c>
      <c r="B73" s="93" t="s">
        <v>221</v>
      </c>
      <c r="C73" s="58" t="s">
        <v>82</v>
      </c>
      <c r="D73" s="58" t="s">
        <v>104</v>
      </c>
      <c r="E73" s="58" t="s">
        <v>35</v>
      </c>
      <c r="F73" s="58" t="s">
        <v>28</v>
      </c>
      <c r="G73" s="94" t="s">
        <v>222</v>
      </c>
    </row>
    <row r="74" ht="15.75" customHeight="1">
      <c r="A74" s="92">
        <v>37558.0</v>
      </c>
      <c r="B74" s="93" t="s">
        <v>223</v>
      </c>
      <c r="C74" s="58" t="s">
        <v>69</v>
      </c>
      <c r="D74" s="58" t="s">
        <v>63</v>
      </c>
      <c r="E74" s="58" t="s">
        <v>31</v>
      </c>
      <c r="F74" s="58" t="s">
        <v>47</v>
      </c>
      <c r="G74" s="94" t="s">
        <v>224</v>
      </c>
    </row>
    <row r="75" ht="15.75" customHeight="1">
      <c r="A75" s="92">
        <v>37583.0</v>
      </c>
      <c r="B75" s="93" t="s">
        <v>225</v>
      </c>
      <c r="C75" s="58" t="s">
        <v>212</v>
      </c>
      <c r="D75" s="58" t="s">
        <v>63</v>
      </c>
      <c r="E75" s="58" t="s">
        <v>31</v>
      </c>
      <c r="F75" s="58" t="s">
        <v>28</v>
      </c>
      <c r="G75" s="94" t="s">
        <v>226</v>
      </c>
    </row>
    <row r="76" ht="15.75" customHeight="1">
      <c r="A76" s="92">
        <v>37756.0</v>
      </c>
      <c r="B76" s="93" t="s">
        <v>227</v>
      </c>
      <c r="C76" s="58" t="s">
        <v>59</v>
      </c>
      <c r="D76" s="58" t="s">
        <v>60</v>
      </c>
      <c r="E76" s="58" t="s">
        <v>31</v>
      </c>
      <c r="F76" s="58" t="s">
        <v>28</v>
      </c>
      <c r="G76" s="94" t="s">
        <v>228</v>
      </c>
    </row>
    <row r="77" ht="15.75" customHeight="1">
      <c r="A77" s="92">
        <v>37786.0</v>
      </c>
      <c r="B77" s="93" t="s">
        <v>229</v>
      </c>
      <c r="C77" s="58" t="s">
        <v>69</v>
      </c>
      <c r="D77" s="58" t="s">
        <v>60</v>
      </c>
      <c r="E77" s="58" t="s">
        <v>35</v>
      </c>
      <c r="F77" s="58" t="s">
        <v>48</v>
      </c>
      <c r="G77" s="94" t="s">
        <v>230</v>
      </c>
    </row>
    <row r="78" ht="15.75" customHeight="1">
      <c r="A78" s="92">
        <v>38764.0</v>
      </c>
      <c r="B78" s="93" t="s">
        <v>231</v>
      </c>
      <c r="C78" s="58" t="s">
        <v>59</v>
      </c>
      <c r="D78" s="58" t="s">
        <v>63</v>
      </c>
      <c r="E78" s="58" t="s">
        <v>37</v>
      </c>
      <c r="F78" s="58" t="s">
        <v>99</v>
      </c>
      <c r="G78" s="94" t="s">
        <v>232</v>
      </c>
    </row>
    <row r="79" ht="15.75" customHeight="1">
      <c r="A79" s="92">
        <v>38889.0</v>
      </c>
      <c r="B79" s="93" t="s">
        <v>233</v>
      </c>
      <c r="C79" s="58" t="s">
        <v>69</v>
      </c>
      <c r="D79" s="58" t="s">
        <v>60</v>
      </c>
      <c r="E79" s="58" t="s">
        <v>31</v>
      </c>
      <c r="F79" s="58" t="s">
        <v>99</v>
      </c>
      <c r="G79" s="94" t="s">
        <v>234</v>
      </c>
    </row>
    <row r="80" ht="15.75" customHeight="1">
      <c r="A80" s="92">
        <v>38913.0</v>
      </c>
      <c r="B80" s="93" t="s">
        <v>235</v>
      </c>
      <c r="C80" s="58" t="s">
        <v>107</v>
      </c>
      <c r="D80" s="58" t="s">
        <v>63</v>
      </c>
      <c r="E80" s="58" t="s">
        <v>31</v>
      </c>
      <c r="F80" s="58" t="s">
        <v>32</v>
      </c>
      <c r="G80" s="94" t="s">
        <v>236</v>
      </c>
    </row>
    <row r="81" ht="15.75" customHeight="1">
      <c r="A81" s="92">
        <v>38915.0</v>
      </c>
      <c r="B81" s="93" t="s">
        <v>237</v>
      </c>
      <c r="C81" s="58" t="s">
        <v>66</v>
      </c>
      <c r="D81" s="58" t="s">
        <v>74</v>
      </c>
      <c r="E81" s="58" t="s">
        <v>31</v>
      </c>
      <c r="F81" s="58" t="s">
        <v>28</v>
      </c>
      <c r="G81" s="94" t="s">
        <v>238</v>
      </c>
    </row>
    <row r="82" ht="15.75" customHeight="1">
      <c r="A82" s="92">
        <v>39007.0</v>
      </c>
      <c r="B82" s="93" t="s">
        <v>239</v>
      </c>
      <c r="C82" s="58" t="s">
        <v>69</v>
      </c>
      <c r="D82" s="58" t="s">
        <v>60</v>
      </c>
      <c r="E82" s="58" t="s">
        <v>31</v>
      </c>
      <c r="F82" s="58" t="s">
        <v>45</v>
      </c>
      <c r="G82" s="94" t="s">
        <v>240</v>
      </c>
    </row>
    <row r="83" ht="15.75" customHeight="1">
      <c r="A83" s="92">
        <v>40320.0</v>
      </c>
      <c r="B83" s="93" t="s">
        <v>241</v>
      </c>
      <c r="C83" s="58" t="s">
        <v>69</v>
      </c>
      <c r="D83" s="58" t="s">
        <v>74</v>
      </c>
      <c r="E83" s="58" t="s">
        <v>35</v>
      </c>
      <c r="F83" s="58" t="s">
        <v>48</v>
      </c>
      <c r="G83" s="94" t="s">
        <v>242</v>
      </c>
    </row>
    <row r="84" ht="15.75" customHeight="1">
      <c r="A84" s="92">
        <v>41865.0</v>
      </c>
      <c r="B84" s="93" t="s">
        <v>243</v>
      </c>
      <c r="C84" s="58" t="s">
        <v>59</v>
      </c>
      <c r="D84" s="58" t="s">
        <v>74</v>
      </c>
      <c r="E84" s="58" t="s">
        <v>35</v>
      </c>
      <c r="F84" s="58" t="s">
        <v>28</v>
      </c>
      <c r="G84" s="94" t="s">
        <v>244</v>
      </c>
    </row>
    <row r="85" ht="15.75" customHeight="1">
      <c r="A85" s="92">
        <v>42218.0</v>
      </c>
      <c r="B85" s="93" t="s">
        <v>245</v>
      </c>
      <c r="C85" s="58" t="s">
        <v>107</v>
      </c>
      <c r="D85" s="58" t="s">
        <v>63</v>
      </c>
      <c r="E85" s="58" t="s">
        <v>30</v>
      </c>
      <c r="F85" s="58" t="s">
        <v>28</v>
      </c>
      <c r="G85" s="94" t="s">
        <v>246</v>
      </c>
    </row>
    <row r="86" ht="15.75" customHeight="1">
      <c r="A86" s="92">
        <v>42239.0</v>
      </c>
      <c r="B86" s="93" t="s">
        <v>247</v>
      </c>
      <c r="C86" s="58" t="s">
        <v>69</v>
      </c>
      <c r="D86" s="58" t="s">
        <v>63</v>
      </c>
      <c r="E86" s="58" t="s">
        <v>35</v>
      </c>
      <c r="F86" s="58" t="s">
        <v>43</v>
      </c>
      <c r="G86" s="94" t="s">
        <v>248</v>
      </c>
    </row>
    <row r="87" ht="15.75" customHeight="1">
      <c r="A87" s="92">
        <v>42305.0</v>
      </c>
      <c r="B87" s="93" t="s">
        <v>249</v>
      </c>
      <c r="C87" s="58" t="s">
        <v>69</v>
      </c>
      <c r="D87" s="58" t="s">
        <v>188</v>
      </c>
      <c r="E87" s="58" t="s">
        <v>31</v>
      </c>
      <c r="F87" s="58" t="s">
        <v>28</v>
      </c>
      <c r="G87" s="94" t="s">
        <v>250</v>
      </c>
    </row>
    <row r="88" ht="15.75" customHeight="1">
      <c r="A88" s="92">
        <v>42415.0</v>
      </c>
      <c r="B88" s="93" t="s">
        <v>251</v>
      </c>
      <c r="C88" s="58" t="s">
        <v>59</v>
      </c>
      <c r="D88" s="58" t="s">
        <v>63</v>
      </c>
      <c r="E88" s="58" t="s">
        <v>31</v>
      </c>
      <c r="F88" s="58" t="s">
        <v>28</v>
      </c>
      <c r="G88" s="94" t="s">
        <v>252</v>
      </c>
    </row>
    <row r="89" ht="15.75" customHeight="1">
      <c r="A89" s="92">
        <v>42435.0</v>
      </c>
      <c r="B89" s="93" t="s">
        <v>253</v>
      </c>
      <c r="C89" s="58" t="s">
        <v>139</v>
      </c>
      <c r="D89" s="58" t="s">
        <v>104</v>
      </c>
      <c r="E89" s="58" t="s">
        <v>44</v>
      </c>
      <c r="F89" s="58" t="s">
        <v>33</v>
      </c>
      <c r="G89" s="94" t="s">
        <v>254</v>
      </c>
    </row>
    <row r="90" ht="15.75" customHeight="1">
      <c r="A90" s="92">
        <v>42588.0</v>
      </c>
      <c r="B90" s="93" t="s">
        <v>255</v>
      </c>
      <c r="C90" s="58" t="s">
        <v>59</v>
      </c>
      <c r="D90" s="58" t="s">
        <v>63</v>
      </c>
      <c r="E90" s="58" t="s">
        <v>30</v>
      </c>
      <c r="F90" s="58" t="s">
        <v>28</v>
      </c>
      <c r="G90" s="94" t="s">
        <v>256</v>
      </c>
    </row>
    <row r="91" ht="15.75" customHeight="1">
      <c r="A91" s="92">
        <v>43770.0</v>
      </c>
      <c r="B91" s="93" t="s">
        <v>257</v>
      </c>
      <c r="C91" s="58" t="s">
        <v>69</v>
      </c>
      <c r="D91" s="58" t="s">
        <v>188</v>
      </c>
      <c r="E91" s="58" t="s">
        <v>51</v>
      </c>
      <c r="F91" s="58" t="s">
        <v>32</v>
      </c>
      <c r="G91" s="94" t="s">
        <v>258</v>
      </c>
    </row>
    <row r="92" ht="15.75" customHeight="1">
      <c r="A92" s="92">
        <v>44284.0</v>
      </c>
      <c r="B92" s="93" t="s">
        <v>259</v>
      </c>
      <c r="C92" s="58" t="s">
        <v>69</v>
      </c>
      <c r="D92" s="58" t="s">
        <v>188</v>
      </c>
      <c r="E92" s="58" t="s">
        <v>31</v>
      </c>
      <c r="F92" s="58" t="s">
        <v>47</v>
      </c>
      <c r="G92" s="94" t="s">
        <v>260</v>
      </c>
    </row>
    <row r="93" ht="15.75" customHeight="1">
      <c r="A93" s="92">
        <v>44378.0</v>
      </c>
      <c r="B93" s="93" t="s">
        <v>261</v>
      </c>
      <c r="C93" s="58" t="s">
        <v>124</v>
      </c>
      <c r="D93" s="58" t="s">
        <v>60</v>
      </c>
      <c r="E93" s="58" t="s">
        <v>31</v>
      </c>
      <c r="F93" s="58" t="s">
        <v>262</v>
      </c>
      <c r="G93" s="94" t="s">
        <v>263</v>
      </c>
    </row>
    <row r="94" ht="15.75" customHeight="1">
      <c r="A94" s="92">
        <v>45821.0</v>
      </c>
      <c r="B94" s="93" t="s">
        <v>264</v>
      </c>
      <c r="C94" s="58" t="s">
        <v>107</v>
      </c>
      <c r="D94" s="58" t="s">
        <v>60</v>
      </c>
      <c r="E94" s="58" t="s">
        <v>31</v>
      </c>
      <c r="F94" s="58" t="s">
        <v>96</v>
      </c>
      <c r="G94" s="94" t="s">
        <v>265</v>
      </c>
    </row>
    <row r="95" ht="15.75" customHeight="1">
      <c r="A95" s="92">
        <v>46224.0</v>
      </c>
      <c r="B95" s="93" t="s">
        <v>266</v>
      </c>
      <c r="C95" s="58" t="s">
        <v>66</v>
      </c>
      <c r="D95" s="58" t="s">
        <v>60</v>
      </c>
      <c r="E95" s="58" t="s">
        <v>29</v>
      </c>
      <c r="F95" s="58" t="s">
        <v>28</v>
      </c>
      <c r="G95" s="94" t="s">
        <v>267</v>
      </c>
    </row>
    <row r="96" ht="15.75" customHeight="1">
      <c r="A96" s="92">
        <v>46585.0</v>
      </c>
      <c r="B96" s="93" t="s">
        <v>268</v>
      </c>
      <c r="C96" s="58" t="s">
        <v>59</v>
      </c>
      <c r="D96" s="58" t="s">
        <v>60</v>
      </c>
      <c r="E96" s="58" t="s">
        <v>38</v>
      </c>
      <c r="F96" s="58" t="s">
        <v>47</v>
      </c>
      <c r="G96" s="94" t="s">
        <v>269</v>
      </c>
    </row>
    <row r="97" ht="15.75" customHeight="1">
      <c r="A97" s="92">
        <v>46930.0</v>
      </c>
      <c r="B97" s="93" t="s">
        <v>270</v>
      </c>
      <c r="C97" s="58" t="s">
        <v>69</v>
      </c>
      <c r="D97" s="58" t="s">
        <v>104</v>
      </c>
      <c r="E97" s="58" t="s">
        <v>35</v>
      </c>
      <c r="F97" s="58" t="s">
        <v>45</v>
      </c>
      <c r="G97" s="94" t="s">
        <v>271</v>
      </c>
    </row>
    <row r="98" ht="15.75" customHeight="1">
      <c r="A98" s="92">
        <v>46983.0</v>
      </c>
      <c r="B98" s="93" t="s">
        <v>272</v>
      </c>
      <c r="C98" s="58" t="s">
        <v>66</v>
      </c>
      <c r="D98" s="58" t="s">
        <v>188</v>
      </c>
      <c r="E98" s="58" t="s">
        <v>34</v>
      </c>
      <c r="F98" s="58" t="s">
        <v>47</v>
      </c>
      <c r="G98" s="94" t="s">
        <v>273</v>
      </c>
    </row>
    <row r="99" ht="15.75" customHeight="1">
      <c r="A99" s="92">
        <v>47038.0</v>
      </c>
      <c r="B99" s="93" t="s">
        <v>274</v>
      </c>
      <c r="C99" s="58" t="s">
        <v>69</v>
      </c>
      <c r="D99" s="58" t="s">
        <v>188</v>
      </c>
      <c r="E99" s="58" t="s">
        <v>30</v>
      </c>
      <c r="F99" s="58" t="s">
        <v>40</v>
      </c>
      <c r="G99" s="94" t="s">
        <v>275</v>
      </c>
    </row>
    <row r="100" ht="15.75" customHeight="1">
      <c r="A100" s="92">
        <v>48049.0</v>
      </c>
      <c r="B100" s="93" t="s">
        <v>276</v>
      </c>
      <c r="C100" s="58" t="s">
        <v>59</v>
      </c>
      <c r="D100" s="58" t="s">
        <v>74</v>
      </c>
      <c r="E100" s="58" t="s">
        <v>30</v>
      </c>
      <c r="F100" s="58" t="s">
        <v>28</v>
      </c>
      <c r="G100" s="94" t="s">
        <v>277</v>
      </c>
    </row>
    <row r="101" ht="15.75" customHeight="1">
      <c r="A101" s="92">
        <v>48841.0</v>
      </c>
      <c r="B101" s="93" t="s">
        <v>278</v>
      </c>
      <c r="C101" s="58" t="s">
        <v>59</v>
      </c>
      <c r="D101" s="58" t="s">
        <v>60</v>
      </c>
      <c r="E101" s="58" t="s">
        <v>29</v>
      </c>
      <c r="F101" s="58" t="s">
        <v>28</v>
      </c>
      <c r="G101" s="94" t="s">
        <v>279</v>
      </c>
    </row>
    <row r="102" ht="15.75" customHeight="1">
      <c r="A102" s="92">
        <v>49019.0</v>
      </c>
      <c r="B102" s="93" t="s">
        <v>280</v>
      </c>
      <c r="C102" s="58" t="s">
        <v>66</v>
      </c>
      <c r="D102" s="58" t="s">
        <v>63</v>
      </c>
      <c r="E102" s="58" t="s">
        <v>41</v>
      </c>
      <c r="F102" s="58" t="s">
        <v>47</v>
      </c>
      <c r="G102" s="94" t="s">
        <v>281</v>
      </c>
    </row>
    <row r="103" ht="15.75" customHeight="1">
      <c r="A103" s="92">
        <v>49046.0</v>
      </c>
      <c r="B103" s="93" t="s">
        <v>282</v>
      </c>
      <c r="C103" s="58" t="s">
        <v>69</v>
      </c>
      <c r="D103" s="58" t="s">
        <v>63</v>
      </c>
      <c r="E103" s="58" t="s">
        <v>30</v>
      </c>
      <c r="F103" s="58" t="s">
        <v>33</v>
      </c>
      <c r="G103" s="94" t="s">
        <v>283</v>
      </c>
    </row>
    <row r="104" ht="15.75" customHeight="1">
      <c r="A104" s="92">
        <v>49052.0</v>
      </c>
      <c r="B104" s="93" t="s">
        <v>284</v>
      </c>
      <c r="C104" s="58" t="s">
        <v>142</v>
      </c>
      <c r="D104" s="58" t="s">
        <v>63</v>
      </c>
      <c r="E104" s="58" t="s">
        <v>30</v>
      </c>
      <c r="F104" s="58" t="s">
        <v>28</v>
      </c>
      <c r="G104" s="94" t="s">
        <v>285</v>
      </c>
    </row>
    <row r="105" ht="15.75" customHeight="1">
      <c r="A105" s="92">
        <v>49928.0</v>
      </c>
      <c r="B105" s="93" t="s">
        <v>286</v>
      </c>
      <c r="C105" s="58" t="s">
        <v>82</v>
      </c>
      <c r="D105" s="58" t="s">
        <v>63</v>
      </c>
      <c r="E105" s="58" t="s">
        <v>30</v>
      </c>
      <c r="F105" s="58" t="s">
        <v>28</v>
      </c>
      <c r="G105" s="94" t="s">
        <v>287</v>
      </c>
    </row>
    <row r="106" ht="15.75" customHeight="1">
      <c r="A106" s="92">
        <v>49998.0</v>
      </c>
      <c r="B106" s="93" t="s">
        <v>288</v>
      </c>
      <c r="C106" s="58" t="s">
        <v>66</v>
      </c>
      <c r="D106" s="58" t="s">
        <v>63</v>
      </c>
      <c r="E106" s="58" t="s">
        <v>29</v>
      </c>
      <c r="F106" s="58" t="s">
        <v>289</v>
      </c>
      <c r="G106" s="94" t="s">
        <v>290</v>
      </c>
    </row>
    <row r="107" ht="15.75" customHeight="1">
      <c r="A107" s="92">
        <v>50014.0</v>
      </c>
      <c r="B107" s="93" t="s">
        <v>291</v>
      </c>
      <c r="C107" s="58" t="s">
        <v>212</v>
      </c>
      <c r="D107" s="58" t="s">
        <v>63</v>
      </c>
      <c r="E107" s="58" t="s">
        <v>35</v>
      </c>
      <c r="F107" s="58" t="s">
        <v>292</v>
      </c>
      <c r="G107" s="94" t="s">
        <v>293</v>
      </c>
    </row>
    <row r="108" ht="15.75" customHeight="1">
      <c r="A108" s="92">
        <v>50042.0</v>
      </c>
      <c r="B108" s="93" t="s">
        <v>294</v>
      </c>
      <c r="C108" s="58" t="s">
        <v>59</v>
      </c>
      <c r="D108" s="58" t="s">
        <v>60</v>
      </c>
      <c r="E108" s="58" t="s">
        <v>34</v>
      </c>
      <c r="F108" s="58" t="s">
        <v>28</v>
      </c>
      <c r="G108" s="94" t="s">
        <v>295</v>
      </c>
    </row>
    <row r="109" ht="15.75" customHeight="1">
      <c r="A109" s="92">
        <v>50064.0</v>
      </c>
      <c r="B109" s="93" t="s">
        <v>296</v>
      </c>
      <c r="C109" s="58" t="s">
        <v>69</v>
      </c>
      <c r="D109" s="58" t="s">
        <v>188</v>
      </c>
      <c r="E109" s="58" t="s">
        <v>49</v>
      </c>
      <c r="F109" s="58" t="s">
        <v>28</v>
      </c>
      <c r="G109" s="94" t="s">
        <v>297</v>
      </c>
    </row>
    <row r="110" ht="15.75" customHeight="1">
      <c r="A110" s="92">
        <v>50695.0</v>
      </c>
      <c r="B110" s="93" t="s">
        <v>298</v>
      </c>
      <c r="C110" s="58" t="s">
        <v>124</v>
      </c>
      <c r="D110" s="58" t="s">
        <v>104</v>
      </c>
      <c r="E110" s="58" t="s">
        <v>41</v>
      </c>
      <c r="F110" s="58" t="s">
        <v>47</v>
      </c>
      <c r="G110" s="94" t="s">
        <v>299</v>
      </c>
    </row>
    <row r="111" ht="15.75" customHeight="1">
      <c r="A111" s="92">
        <v>50749.0</v>
      </c>
      <c r="B111" s="93" t="s">
        <v>300</v>
      </c>
      <c r="C111" s="58" t="s">
        <v>59</v>
      </c>
      <c r="D111" s="58" t="s">
        <v>60</v>
      </c>
      <c r="E111" s="58" t="s">
        <v>31</v>
      </c>
      <c r="F111" s="58" t="s">
        <v>47</v>
      </c>
      <c r="G111" s="94" t="s">
        <v>301</v>
      </c>
    </row>
    <row r="112" ht="15.75" customHeight="1">
      <c r="A112" s="92">
        <v>51102.0</v>
      </c>
      <c r="B112" s="93" t="s">
        <v>302</v>
      </c>
      <c r="C112" s="58" t="s">
        <v>59</v>
      </c>
      <c r="D112" s="58" t="s">
        <v>60</v>
      </c>
      <c r="E112" s="58" t="s">
        <v>31</v>
      </c>
      <c r="F112" s="58" t="s">
        <v>28</v>
      </c>
      <c r="G112" s="94" t="s">
        <v>303</v>
      </c>
    </row>
    <row r="113" ht="15.75" customHeight="1">
      <c r="A113" s="92">
        <v>51349.0</v>
      </c>
      <c r="B113" s="93" t="s">
        <v>304</v>
      </c>
      <c r="C113" s="58" t="s">
        <v>69</v>
      </c>
      <c r="D113" s="58" t="s">
        <v>74</v>
      </c>
      <c r="E113" s="58" t="s">
        <v>42</v>
      </c>
      <c r="F113" s="58" t="s">
        <v>47</v>
      </c>
      <c r="G113" s="94" t="s">
        <v>305</v>
      </c>
    </row>
    <row r="114" ht="15.75" customHeight="1">
      <c r="A114" s="92">
        <v>51980.0</v>
      </c>
      <c r="B114" s="93" t="s">
        <v>306</v>
      </c>
      <c r="C114" s="58" t="s">
        <v>69</v>
      </c>
      <c r="D114" s="58" t="s">
        <v>63</v>
      </c>
      <c r="E114" s="58" t="s">
        <v>35</v>
      </c>
      <c r="F114" s="58" t="s">
        <v>40</v>
      </c>
      <c r="G114" s="94" t="s">
        <v>307</v>
      </c>
    </row>
    <row r="115" ht="15.75" customHeight="1">
      <c r="A115" s="92">
        <v>52146.0</v>
      </c>
      <c r="B115" s="93" t="s">
        <v>308</v>
      </c>
      <c r="C115" s="58" t="s">
        <v>69</v>
      </c>
      <c r="D115" s="58" t="s">
        <v>60</v>
      </c>
      <c r="E115" s="58" t="s">
        <v>42</v>
      </c>
      <c r="F115" s="58" t="s">
        <v>28</v>
      </c>
      <c r="G115" s="94" t="s">
        <v>309</v>
      </c>
    </row>
    <row r="116" ht="15.75" customHeight="1">
      <c r="A116" s="92">
        <v>52463.0</v>
      </c>
      <c r="B116" s="93" t="s">
        <v>310</v>
      </c>
      <c r="C116" s="58" t="s">
        <v>212</v>
      </c>
      <c r="D116" s="58" t="s">
        <v>63</v>
      </c>
      <c r="E116" s="58" t="s">
        <v>35</v>
      </c>
      <c r="F116" s="58" t="s">
        <v>43</v>
      </c>
      <c r="G116" s="94" t="s">
        <v>311</v>
      </c>
    </row>
    <row r="117" ht="15.75" customHeight="1">
      <c r="A117" s="92">
        <v>52822.0</v>
      </c>
      <c r="B117" s="93" t="s">
        <v>312</v>
      </c>
      <c r="C117" s="58" t="s">
        <v>212</v>
      </c>
      <c r="D117" s="58" t="s">
        <v>63</v>
      </c>
      <c r="E117" s="58" t="s">
        <v>42</v>
      </c>
      <c r="F117" s="58" t="s">
        <v>28</v>
      </c>
      <c r="G117" s="94" t="s">
        <v>313</v>
      </c>
    </row>
    <row r="118" ht="15.75" customHeight="1">
      <c r="A118" s="92">
        <v>52843.0</v>
      </c>
      <c r="B118" s="93" t="s">
        <v>314</v>
      </c>
      <c r="C118" s="58" t="s">
        <v>69</v>
      </c>
      <c r="D118" s="58" t="s">
        <v>104</v>
      </c>
      <c r="E118" s="58" t="s">
        <v>35</v>
      </c>
      <c r="F118" s="58" t="s">
        <v>45</v>
      </c>
      <c r="G118" s="94" t="s">
        <v>315</v>
      </c>
    </row>
    <row r="119" ht="15.75" customHeight="1">
      <c r="A119" s="92">
        <v>52857.0</v>
      </c>
      <c r="B119" s="93" t="s">
        <v>316</v>
      </c>
      <c r="C119" s="58" t="s">
        <v>124</v>
      </c>
      <c r="D119" s="58" t="s">
        <v>104</v>
      </c>
      <c r="E119" s="58" t="s">
        <v>37</v>
      </c>
      <c r="F119" s="58" t="s">
        <v>32</v>
      </c>
      <c r="G119" s="94" t="s">
        <v>317</v>
      </c>
    </row>
    <row r="120" ht="15.75" customHeight="1">
      <c r="A120" s="92">
        <v>53171.0</v>
      </c>
      <c r="B120" s="93" t="s">
        <v>318</v>
      </c>
      <c r="C120" s="58" t="s">
        <v>69</v>
      </c>
      <c r="D120" s="58" t="s">
        <v>188</v>
      </c>
      <c r="E120" s="58" t="s">
        <v>31</v>
      </c>
      <c r="F120" s="58" t="s">
        <v>96</v>
      </c>
      <c r="G120" s="94" t="s">
        <v>319</v>
      </c>
    </row>
    <row r="121" ht="15.75" customHeight="1">
      <c r="A121" s="92">
        <v>53350.0</v>
      </c>
      <c r="B121" s="93" t="s">
        <v>320</v>
      </c>
      <c r="C121" s="58" t="s">
        <v>124</v>
      </c>
      <c r="D121" s="58" t="s">
        <v>188</v>
      </c>
      <c r="E121" s="58" t="s">
        <v>34</v>
      </c>
      <c r="F121" s="58" t="s">
        <v>48</v>
      </c>
      <c r="G121" s="94" t="s">
        <v>321</v>
      </c>
    </row>
    <row r="122" ht="15.75" customHeight="1">
      <c r="A122" s="92">
        <v>53456.0</v>
      </c>
      <c r="B122" s="93" t="s">
        <v>322</v>
      </c>
      <c r="C122" s="58" t="s">
        <v>66</v>
      </c>
      <c r="D122" s="58" t="s">
        <v>63</v>
      </c>
      <c r="E122" s="58" t="s">
        <v>35</v>
      </c>
      <c r="F122" s="58" t="s">
        <v>323</v>
      </c>
      <c r="G122" s="94" t="s">
        <v>324</v>
      </c>
    </row>
    <row r="123" ht="15.75" customHeight="1">
      <c r="A123" s="92">
        <v>53882.0</v>
      </c>
      <c r="B123" s="93" t="s">
        <v>325</v>
      </c>
      <c r="C123" s="58" t="s">
        <v>66</v>
      </c>
      <c r="D123" s="58" t="s">
        <v>188</v>
      </c>
      <c r="E123" s="58" t="s">
        <v>31</v>
      </c>
      <c r="F123" s="58" t="s">
        <v>48</v>
      </c>
      <c r="G123" s="94" t="s">
        <v>326</v>
      </c>
    </row>
    <row r="124" ht="15.75" customHeight="1">
      <c r="A124" s="92">
        <v>54036.0</v>
      </c>
      <c r="B124" s="93" t="s">
        <v>327</v>
      </c>
      <c r="C124" s="58" t="s">
        <v>82</v>
      </c>
      <c r="D124" s="58" t="s">
        <v>63</v>
      </c>
      <c r="E124" s="58" t="s">
        <v>34</v>
      </c>
      <c r="F124" s="58" t="s">
        <v>28</v>
      </c>
      <c r="G124" s="94" t="s">
        <v>328</v>
      </c>
    </row>
    <row r="125" ht="15.75" customHeight="1">
      <c r="A125" s="92">
        <v>54136.0</v>
      </c>
      <c r="B125" s="93" t="s">
        <v>329</v>
      </c>
      <c r="C125" s="58" t="s">
        <v>66</v>
      </c>
      <c r="D125" s="58" t="s">
        <v>60</v>
      </c>
      <c r="E125" s="58" t="s">
        <v>29</v>
      </c>
      <c r="F125" s="58" t="s">
        <v>28</v>
      </c>
      <c r="G125" s="94" t="s">
        <v>330</v>
      </c>
    </row>
    <row r="126" ht="15.75" customHeight="1">
      <c r="A126" s="92">
        <v>54495.0</v>
      </c>
      <c r="B126" s="93" t="s">
        <v>331</v>
      </c>
      <c r="C126" s="58" t="s">
        <v>66</v>
      </c>
      <c r="D126" s="58" t="s">
        <v>63</v>
      </c>
      <c r="E126" s="58" t="s">
        <v>29</v>
      </c>
      <c r="F126" s="58" t="s">
        <v>39</v>
      </c>
      <c r="G126" s="94" t="s">
        <v>332</v>
      </c>
    </row>
    <row r="127" ht="15.75" customHeight="1">
      <c r="A127" s="92">
        <v>54752.0</v>
      </c>
      <c r="B127" s="93" t="s">
        <v>333</v>
      </c>
      <c r="C127" s="58" t="s">
        <v>66</v>
      </c>
      <c r="D127" s="58" t="s">
        <v>63</v>
      </c>
      <c r="E127" s="58" t="s">
        <v>31</v>
      </c>
      <c r="F127" s="58" t="s">
        <v>32</v>
      </c>
      <c r="G127" s="94" t="s">
        <v>334</v>
      </c>
    </row>
    <row r="128" ht="15.75" customHeight="1">
      <c r="A128" s="92">
        <v>54846.0</v>
      </c>
      <c r="B128" s="93" t="s">
        <v>335</v>
      </c>
      <c r="C128" s="58" t="s">
        <v>69</v>
      </c>
      <c r="D128" s="58" t="s">
        <v>188</v>
      </c>
      <c r="E128" s="58" t="s">
        <v>29</v>
      </c>
      <c r="F128" s="58" t="s">
        <v>28</v>
      </c>
      <c r="G128" s="94" t="s">
        <v>336</v>
      </c>
    </row>
    <row r="129" ht="15.75" customHeight="1">
      <c r="A129" s="92">
        <v>55088.0</v>
      </c>
      <c r="B129" s="93" t="s">
        <v>337</v>
      </c>
      <c r="C129" s="58" t="s">
        <v>69</v>
      </c>
      <c r="D129" s="58" t="s">
        <v>63</v>
      </c>
      <c r="E129" s="58" t="s">
        <v>31</v>
      </c>
      <c r="F129" s="58" t="s">
        <v>47</v>
      </c>
      <c r="G129" s="94" t="s">
        <v>338</v>
      </c>
    </row>
    <row r="130" ht="15.75" customHeight="1">
      <c r="A130" s="92">
        <v>55589.0</v>
      </c>
      <c r="B130" s="93" t="s">
        <v>339</v>
      </c>
      <c r="C130" s="58" t="s">
        <v>59</v>
      </c>
      <c r="D130" s="58" t="s">
        <v>60</v>
      </c>
      <c r="E130" s="58" t="s">
        <v>31</v>
      </c>
      <c r="F130" s="58" t="s">
        <v>323</v>
      </c>
      <c r="G130" s="94" t="s">
        <v>340</v>
      </c>
    </row>
    <row r="131" ht="15.75" customHeight="1">
      <c r="A131" s="92">
        <v>55768.0</v>
      </c>
      <c r="B131" s="93" t="s">
        <v>341</v>
      </c>
      <c r="C131" s="58" t="s">
        <v>66</v>
      </c>
      <c r="D131" s="58" t="s">
        <v>74</v>
      </c>
      <c r="E131" s="58" t="s">
        <v>31</v>
      </c>
      <c r="F131" s="58" t="s">
        <v>40</v>
      </c>
      <c r="G131" s="94" t="s">
        <v>342</v>
      </c>
    </row>
    <row r="132" ht="15.75" customHeight="1">
      <c r="A132" s="92">
        <v>55929.0</v>
      </c>
      <c r="B132" s="93" t="s">
        <v>343</v>
      </c>
      <c r="C132" s="58" t="s">
        <v>82</v>
      </c>
      <c r="D132" s="58" t="s">
        <v>63</v>
      </c>
      <c r="E132" s="58" t="s">
        <v>35</v>
      </c>
      <c r="F132" s="58" t="s">
        <v>323</v>
      </c>
      <c r="G132" s="94" t="s">
        <v>344</v>
      </c>
    </row>
    <row r="133" ht="15.75" customHeight="1">
      <c r="A133" s="92">
        <v>56022.0</v>
      </c>
      <c r="B133" s="93" t="s">
        <v>345</v>
      </c>
      <c r="C133" s="58" t="s">
        <v>82</v>
      </c>
      <c r="D133" s="58" t="s">
        <v>60</v>
      </c>
      <c r="E133" s="58" t="s">
        <v>49</v>
      </c>
      <c r="F133" s="58" t="s">
        <v>28</v>
      </c>
      <c r="G133" s="94" t="s">
        <v>346</v>
      </c>
    </row>
    <row r="134" ht="15.75" customHeight="1">
      <c r="A134" s="92">
        <v>56627.0</v>
      </c>
      <c r="B134" s="93" t="s">
        <v>347</v>
      </c>
      <c r="C134" s="58" t="s">
        <v>107</v>
      </c>
      <c r="D134" s="58" t="s">
        <v>60</v>
      </c>
      <c r="E134" s="58" t="s">
        <v>42</v>
      </c>
      <c r="F134" s="58" t="s">
        <v>28</v>
      </c>
      <c r="G134" s="94" t="s">
        <v>348</v>
      </c>
    </row>
    <row r="135" ht="15.75" customHeight="1">
      <c r="A135" s="92">
        <v>57273.0</v>
      </c>
      <c r="B135" s="93" t="s">
        <v>349</v>
      </c>
      <c r="C135" s="58" t="s">
        <v>69</v>
      </c>
      <c r="D135" s="58" t="s">
        <v>188</v>
      </c>
      <c r="E135" s="58" t="s">
        <v>31</v>
      </c>
      <c r="F135" s="58" t="s">
        <v>32</v>
      </c>
      <c r="G135" s="94" t="s">
        <v>350</v>
      </c>
    </row>
    <row r="136" ht="15.75" customHeight="1">
      <c r="A136" s="92">
        <v>57381.0</v>
      </c>
      <c r="B136" s="93" t="s">
        <v>351</v>
      </c>
      <c r="C136" s="58" t="s">
        <v>59</v>
      </c>
      <c r="D136" s="58" t="s">
        <v>74</v>
      </c>
      <c r="E136" s="58" t="s">
        <v>38</v>
      </c>
      <c r="F136" s="58" t="s">
        <v>47</v>
      </c>
      <c r="G136" s="94" t="s">
        <v>352</v>
      </c>
    </row>
    <row r="137" ht="15.75" customHeight="1">
      <c r="A137" s="92">
        <v>58073.0</v>
      </c>
      <c r="B137" s="93" t="s">
        <v>353</v>
      </c>
      <c r="C137" s="58" t="s">
        <v>69</v>
      </c>
      <c r="D137" s="58" t="s">
        <v>188</v>
      </c>
      <c r="E137" s="58" t="s">
        <v>31</v>
      </c>
      <c r="F137" s="58" t="s">
        <v>28</v>
      </c>
      <c r="G137" s="94" t="s">
        <v>354</v>
      </c>
    </row>
    <row r="138" ht="15.75" customHeight="1">
      <c r="A138" s="92">
        <v>58253.0</v>
      </c>
      <c r="B138" s="93" t="s">
        <v>355</v>
      </c>
      <c r="C138" s="58" t="s">
        <v>66</v>
      </c>
      <c r="D138" s="58" t="s">
        <v>63</v>
      </c>
      <c r="E138" s="58" t="s">
        <v>34</v>
      </c>
      <c r="F138" s="58" t="s">
        <v>32</v>
      </c>
      <c r="G138" s="94" t="s">
        <v>356</v>
      </c>
    </row>
    <row r="139" ht="15.75" customHeight="1">
      <c r="A139" s="92">
        <v>58520.0</v>
      </c>
      <c r="B139" s="93" t="s">
        <v>357</v>
      </c>
      <c r="C139" s="58" t="s">
        <v>66</v>
      </c>
      <c r="D139" s="58" t="s">
        <v>63</v>
      </c>
      <c r="E139" s="58" t="s">
        <v>29</v>
      </c>
      <c r="F139" s="58" t="s">
        <v>32</v>
      </c>
      <c r="G139" s="94" t="s">
        <v>358</v>
      </c>
    </row>
    <row r="140" ht="15.75" customHeight="1">
      <c r="A140" s="92">
        <v>58769.0</v>
      </c>
      <c r="B140" s="93" t="s">
        <v>359</v>
      </c>
      <c r="C140" s="58" t="s">
        <v>66</v>
      </c>
      <c r="D140" s="58" t="s">
        <v>63</v>
      </c>
      <c r="E140" s="58" t="s">
        <v>37</v>
      </c>
      <c r="F140" s="58" t="s">
        <v>323</v>
      </c>
      <c r="G140" s="94" t="s">
        <v>360</v>
      </c>
    </row>
    <row r="141" ht="15.75" customHeight="1">
      <c r="A141" s="92">
        <v>59198.0</v>
      </c>
      <c r="B141" s="93" t="s">
        <v>361</v>
      </c>
      <c r="C141" s="58" t="s">
        <v>82</v>
      </c>
      <c r="D141" s="58" t="s">
        <v>60</v>
      </c>
      <c r="E141" s="58" t="s">
        <v>38</v>
      </c>
      <c r="F141" s="58" t="s">
        <v>28</v>
      </c>
      <c r="G141" s="94" t="s">
        <v>362</v>
      </c>
    </row>
    <row r="142" ht="15.75" customHeight="1">
      <c r="A142" s="92">
        <v>59248.0</v>
      </c>
      <c r="B142" s="93" t="s">
        <v>363</v>
      </c>
      <c r="C142" s="58" t="s">
        <v>69</v>
      </c>
      <c r="D142" s="58" t="s">
        <v>63</v>
      </c>
      <c r="E142" s="58" t="s">
        <v>31</v>
      </c>
      <c r="F142" s="58" t="s">
        <v>28</v>
      </c>
      <c r="G142" s="94" t="s">
        <v>364</v>
      </c>
    </row>
    <row r="143" ht="15.75" customHeight="1">
      <c r="A143" s="92">
        <v>59312.0</v>
      </c>
      <c r="B143" s="93" t="s">
        <v>365</v>
      </c>
      <c r="C143" s="58" t="s">
        <v>66</v>
      </c>
      <c r="D143" s="58" t="s">
        <v>74</v>
      </c>
      <c r="E143" s="58" t="s">
        <v>41</v>
      </c>
      <c r="F143" s="58" t="s">
        <v>32</v>
      </c>
      <c r="G143" s="94" t="s">
        <v>366</v>
      </c>
    </row>
    <row r="144" ht="15.75" customHeight="1">
      <c r="A144" s="92">
        <v>59378.0</v>
      </c>
      <c r="B144" s="93" t="s">
        <v>367</v>
      </c>
      <c r="C144" s="58" t="s">
        <v>82</v>
      </c>
      <c r="D144" s="58" t="s">
        <v>60</v>
      </c>
      <c r="E144" s="58" t="s">
        <v>51</v>
      </c>
      <c r="F144" s="58" t="s">
        <v>32</v>
      </c>
      <c r="G144" s="94" t="s">
        <v>368</v>
      </c>
    </row>
    <row r="145" ht="15.75" customHeight="1">
      <c r="A145" s="92">
        <v>59859.0</v>
      </c>
      <c r="B145" s="93" t="s">
        <v>369</v>
      </c>
      <c r="C145" s="58" t="s">
        <v>124</v>
      </c>
      <c r="D145" s="58" t="s">
        <v>74</v>
      </c>
      <c r="E145" s="58" t="s">
        <v>30</v>
      </c>
      <c r="F145" s="58" t="s">
        <v>32</v>
      </c>
      <c r="G145" s="94" t="s">
        <v>370</v>
      </c>
    </row>
    <row r="146" ht="15.75" customHeight="1">
      <c r="A146" s="92">
        <v>60053.0</v>
      </c>
      <c r="B146" s="93" t="s">
        <v>371</v>
      </c>
      <c r="C146" s="58" t="s">
        <v>69</v>
      </c>
      <c r="D146" s="58" t="s">
        <v>188</v>
      </c>
      <c r="E146" s="58" t="s">
        <v>30</v>
      </c>
      <c r="F146" s="58" t="s">
        <v>28</v>
      </c>
      <c r="G146" s="94" t="s">
        <v>372</v>
      </c>
    </row>
    <row r="147" ht="15.75" customHeight="1">
      <c r="A147" s="92">
        <v>60187.0</v>
      </c>
      <c r="B147" s="93" t="s">
        <v>373</v>
      </c>
      <c r="C147" s="58" t="s">
        <v>82</v>
      </c>
      <c r="D147" s="58" t="s">
        <v>60</v>
      </c>
      <c r="E147" s="58" t="s">
        <v>38</v>
      </c>
      <c r="F147" s="58" t="s">
        <v>28</v>
      </c>
      <c r="G147" s="94" t="s">
        <v>374</v>
      </c>
    </row>
    <row r="148" ht="15.75" customHeight="1">
      <c r="A148" s="92">
        <v>60892.0</v>
      </c>
      <c r="B148" s="93" t="s">
        <v>375</v>
      </c>
      <c r="C148" s="58" t="s">
        <v>124</v>
      </c>
      <c r="D148" s="58" t="s">
        <v>63</v>
      </c>
      <c r="E148" s="58" t="s">
        <v>31</v>
      </c>
      <c r="F148" s="58" t="s">
        <v>28</v>
      </c>
      <c r="G148" s="94" t="s">
        <v>376</v>
      </c>
    </row>
    <row r="149" ht="15.75" customHeight="1">
      <c r="A149" s="92">
        <v>61251.0</v>
      </c>
      <c r="B149" s="93" t="s">
        <v>377</v>
      </c>
      <c r="C149" s="58" t="s">
        <v>66</v>
      </c>
      <c r="D149" s="58" t="s">
        <v>63</v>
      </c>
      <c r="E149" s="58" t="s">
        <v>29</v>
      </c>
      <c r="F149" s="58" t="s">
        <v>28</v>
      </c>
      <c r="G149" s="94" t="s">
        <v>378</v>
      </c>
    </row>
    <row r="150" ht="15.75" customHeight="1">
      <c r="A150" s="92">
        <v>61455.0</v>
      </c>
      <c r="B150" s="93" t="s">
        <v>379</v>
      </c>
      <c r="C150" s="58" t="s">
        <v>69</v>
      </c>
      <c r="D150" s="58" t="s">
        <v>63</v>
      </c>
      <c r="E150" s="58" t="s">
        <v>31</v>
      </c>
      <c r="F150" s="58" t="s">
        <v>28</v>
      </c>
      <c r="G150" s="94" t="s">
        <v>380</v>
      </c>
    </row>
    <row r="151" ht="15.75" customHeight="1">
      <c r="A151" s="92">
        <v>61656.0</v>
      </c>
      <c r="B151" s="93" t="s">
        <v>381</v>
      </c>
      <c r="C151" s="58" t="s">
        <v>82</v>
      </c>
      <c r="D151" s="58" t="s">
        <v>63</v>
      </c>
      <c r="E151" s="58" t="s">
        <v>29</v>
      </c>
      <c r="F151" s="58" t="s">
        <v>28</v>
      </c>
      <c r="G151" s="94" t="s">
        <v>382</v>
      </c>
    </row>
    <row r="152" ht="15.75" customHeight="1">
      <c r="A152" s="92">
        <v>62424.0</v>
      </c>
      <c r="B152" s="93" t="s">
        <v>383</v>
      </c>
      <c r="C152" s="58" t="s">
        <v>124</v>
      </c>
      <c r="D152" s="58" t="s">
        <v>104</v>
      </c>
      <c r="E152" s="58" t="s">
        <v>35</v>
      </c>
      <c r="F152" s="58" t="s">
        <v>323</v>
      </c>
      <c r="G152" s="94" t="s">
        <v>384</v>
      </c>
    </row>
    <row r="153" ht="15.75" customHeight="1">
      <c r="A153" s="92">
        <v>62690.0</v>
      </c>
      <c r="B153" s="93" t="s">
        <v>385</v>
      </c>
      <c r="C153" s="58" t="s">
        <v>212</v>
      </c>
      <c r="D153" s="58" t="s">
        <v>74</v>
      </c>
      <c r="E153" s="58" t="s">
        <v>31</v>
      </c>
      <c r="F153" s="58" t="s">
        <v>28</v>
      </c>
      <c r="G153" s="94" t="s">
        <v>386</v>
      </c>
    </row>
    <row r="154" ht="15.75" customHeight="1">
      <c r="A154" s="92">
        <v>62793.0</v>
      </c>
      <c r="B154" s="93" t="s">
        <v>387</v>
      </c>
      <c r="C154" s="58" t="s">
        <v>139</v>
      </c>
      <c r="D154" s="58" t="s">
        <v>104</v>
      </c>
      <c r="E154" s="58" t="s">
        <v>31</v>
      </c>
      <c r="F154" s="58" t="s">
        <v>96</v>
      </c>
      <c r="G154" s="94" t="s">
        <v>388</v>
      </c>
    </row>
    <row r="155" ht="15.75" customHeight="1">
      <c r="A155" s="92">
        <v>62967.0</v>
      </c>
      <c r="B155" s="93" t="s">
        <v>389</v>
      </c>
      <c r="C155" s="58" t="s">
        <v>69</v>
      </c>
      <c r="D155" s="58" t="s">
        <v>60</v>
      </c>
      <c r="E155" s="58" t="s">
        <v>31</v>
      </c>
      <c r="F155" s="58" t="s">
        <v>99</v>
      </c>
      <c r="G155" s="94" t="s">
        <v>390</v>
      </c>
    </row>
    <row r="156" ht="15.75" customHeight="1">
      <c r="A156" s="92">
        <v>63281.0</v>
      </c>
      <c r="B156" s="93" t="s">
        <v>391</v>
      </c>
      <c r="C156" s="58" t="s">
        <v>142</v>
      </c>
      <c r="D156" s="58" t="s">
        <v>60</v>
      </c>
      <c r="E156" s="58" t="s">
        <v>31</v>
      </c>
      <c r="F156" s="58" t="s">
        <v>28</v>
      </c>
      <c r="G156" s="94" t="s">
        <v>392</v>
      </c>
    </row>
    <row r="157" ht="15.75" customHeight="1">
      <c r="A157" s="92">
        <v>65396.0</v>
      </c>
      <c r="B157" s="93" t="s">
        <v>393</v>
      </c>
      <c r="C157" s="58" t="s">
        <v>107</v>
      </c>
      <c r="D157" s="58" t="s">
        <v>63</v>
      </c>
      <c r="E157" s="58" t="s">
        <v>31</v>
      </c>
      <c r="F157" s="58" t="s">
        <v>28</v>
      </c>
      <c r="G157" s="94" t="s">
        <v>394</v>
      </c>
    </row>
    <row r="158" ht="15.75" customHeight="1">
      <c r="A158" s="92">
        <v>66802.0</v>
      </c>
      <c r="B158" s="93" t="s">
        <v>395</v>
      </c>
      <c r="C158" s="58" t="s">
        <v>59</v>
      </c>
      <c r="D158" s="58" t="s">
        <v>74</v>
      </c>
      <c r="E158" s="58" t="s">
        <v>31</v>
      </c>
      <c r="F158" s="58" t="s">
        <v>323</v>
      </c>
      <c r="G158" s="94" t="s">
        <v>396</v>
      </c>
    </row>
    <row r="159" ht="15.75" customHeight="1">
      <c r="A159" s="92">
        <v>66946.0</v>
      </c>
      <c r="B159" s="93" t="s">
        <v>397</v>
      </c>
      <c r="C159" s="58" t="s">
        <v>82</v>
      </c>
      <c r="D159" s="58" t="s">
        <v>63</v>
      </c>
      <c r="E159" s="58" t="s">
        <v>31</v>
      </c>
      <c r="F159" s="58" t="s">
        <v>32</v>
      </c>
      <c r="G159" s="94" t="s">
        <v>398</v>
      </c>
    </row>
    <row r="160" ht="15.75" customHeight="1">
      <c r="A160" s="92">
        <v>67239.0</v>
      </c>
      <c r="B160" s="93" t="s">
        <v>399</v>
      </c>
      <c r="C160" s="58" t="s">
        <v>59</v>
      </c>
      <c r="D160" s="58" t="s">
        <v>74</v>
      </c>
      <c r="E160" s="58" t="s">
        <v>46</v>
      </c>
      <c r="F160" s="58" t="s">
        <v>99</v>
      </c>
      <c r="G160" s="94" t="s">
        <v>400</v>
      </c>
    </row>
    <row r="161" ht="15.75" customHeight="1">
      <c r="A161" s="92">
        <v>67626.0</v>
      </c>
      <c r="B161" s="93" t="s">
        <v>401</v>
      </c>
      <c r="C161" s="58" t="s">
        <v>93</v>
      </c>
      <c r="D161" s="58" t="s">
        <v>74</v>
      </c>
      <c r="E161" s="58" t="s">
        <v>31</v>
      </c>
      <c r="F161" s="58" t="s">
        <v>36</v>
      </c>
      <c r="G161" s="94" t="s">
        <v>402</v>
      </c>
    </row>
    <row r="162" ht="15.75" customHeight="1">
      <c r="A162" s="92">
        <v>71063.0</v>
      </c>
      <c r="B162" s="93" t="s">
        <v>403</v>
      </c>
      <c r="C162" s="58" t="s">
        <v>404</v>
      </c>
      <c r="D162" s="58" t="s">
        <v>188</v>
      </c>
      <c r="E162" s="58" t="s">
        <v>31</v>
      </c>
      <c r="F162" s="58" t="s">
        <v>32</v>
      </c>
      <c r="G162" s="94" t="s">
        <v>405</v>
      </c>
    </row>
    <row r="163" ht="15.75" customHeight="1">
      <c r="A163" s="92">
        <v>71089.0</v>
      </c>
      <c r="B163" s="93" t="s">
        <v>406</v>
      </c>
      <c r="C163" s="58" t="s">
        <v>66</v>
      </c>
      <c r="D163" s="58" t="s">
        <v>63</v>
      </c>
      <c r="E163" s="58" t="s">
        <v>37</v>
      </c>
      <c r="F163" s="58" t="s">
        <v>28</v>
      </c>
      <c r="G163" s="94" t="s">
        <v>407</v>
      </c>
    </row>
    <row r="164" ht="15.75" customHeight="1">
      <c r="A164" s="92">
        <v>71280.0</v>
      </c>
      <c r="B164" s="93" t="s">
        <v>408</v>
      </c>
      <c r="C164" s="58" t="s">
        <v>139</v>
      </c>
      <c r="D164" s="58" t="s">
        <v>74</v>
      </c>
      <c r="E164" s="58" t="s">
        <v>31</v>
      </c>
      <c r="F164" s="58" t="s">
        <v>45</v>
      </c>
      <c r="G164" s="94" t="s">
        <v>409</v>
      </c>
    </row>
    <row r="165" ht="15.75" customHeight="1">
      <c r="A165" s="92" t="s">
        <v>410</v>
      </c>
      <c r="B165" s="93" t="s">
        <v>411</v>
      </c>
      <c r="C165" s="58" t="s">
        <v>82</v>
      </c>
      <c r="D165" s="58" t="s">
        <v>74</v>
      </c>
      <c r="E165" s="58" t="s">
        <v>31</v>
      </c>
      <c r="F165" s="58" t="s">
        <v>28</v>
      </c>
      <c r="G165" s="94" t="s">
        <v>412</v>
      </c>
    </row>
    <row r="166" ht="15.75" customHeight="1">
      <c r="A166" s="92" t="s">
        <v>413</v>
      </c>
      <c r="B166" s="93" t="s">
        <v>414</v>
      </c>
      <c r="C166" s="58" t="s">
        <v>66</v>
      </c>
      <c r="D166" s="58" t="s">
        <v>63</v>
      </c>
      <c r="E166" s="58" t="s">
        <v>31</v>
      </c>
      <c r="F166" s="58" t="s">
        <v>47</v>
      </c>
      <c r="G166" s="94" t="s">
        <v>415</v>
      </c>
    </row>
    <row r="167" ht="15.75" customHeight="1">
      <c r="A167" s="92" t="s">
        <v>416</v>
      </c>
      <c r="B167" s="93" t="s">
        <v>417</v>
      </c>
      <c r="C167" s="58" t="s">
        <v>82</v>
      </c>
      <c r="D167" s="58" t="s">
        <v>74</v>
      </c>
      <c r="E167" s="58" t="s">
        <v>46</v>
      </c>
      <c r="F167" s="58" t="s">
        <v>28</v>
      </c>
      <c r="G167" s="94" t="s">
        <v>418</v>
      </c>
    </row>
    <row r="168" ht="15.75" customHeight="1">
      <c r="A168" s="92" t="s">
        <v>419</v>
      </c>
      <c r="B168" s="93" t="s">
        <v>420</v>
      </c>
      <c r="C168" s="58" t="s">
        <v>66</v>
      </c>
      <c r="D168" s="58" t="s">
        <v>60</v>
      </c>
      <c r="E168" s="58" t="s">
        <v>29</v>
      </c>
      <c r="F168" s="58" t="s">
        <v>32</v>
      </c>
      <c r="G168" s="94" t="s">
        <v>421</v>
      </c>
    </row>
    <row r="169" ht="15.75" customHeight="1">
      <c r="A169" s="92" t="s">
        <v>422</v>
      </c>
      <c r="B169" s="93" t="s">
        <v>423</v>
      </c>
      <c r="C169" s="58" t="s">
        <v>124</v>
      </c>
      <c r="D169" s="58" t="s">
        <v>104</v>
      </c>
      <c r="E169" s="58" t="s">
        <v>35</v>
      </c>
      <c r="F169" s="58" t="s">
        <v>48</v>
      </c>
      <c r="G169" s="94" t="s">
        <v>424</v>
      </c>
    </row>
    <row r="170" ht="15.75" customHeight="1">
      <c r="A170" s="92" t="s">
        <v>425</v>
      </c>
      <c r="B170" s="93" t="s">
        <v>426</v>
      </c>
      <c r="C170" s="58" t="s">
        <v>107</v>
      </c>
      <c r="D170" s="58" t="s">
        <v>63</v>
      </c>
      <c r="E170" s="58" t="s">
        <v>30</v>
      </c>
      <c r="F170" s="58" t="s">
        <v>47</v>
      </c>
      <c r="G170" s="94" t="s">
        <v>427</v>
      </c>
    </row>
    <row r="171" ht="15.75" customHeight="1">
      <c r="A171" s="92" t="s">
        <v>428</v>
      </c>
      <c r="B171" s="93" t="s">
        <v>429</v>
      </c>
      <c r="C171" s="58" t="s">
        <v>66</v>
      </c>
      <c r="D171" s="58" t="s">
        <v>60</v>
      </c>
      <c r="E171" s="58" t="s">
        <v>31</v>
      </c>
      <c r="F171" s="58" t="s">
        <v>28</v>
      </c>
      <c r="G171" s="94" t="s">
        <v>430</v>
      </c>
    </row>
    <row r="172" ht="15.75" customHeight="1">
      <c r="A172" s="92" t="s">
        <v>431</v>
      </c>
      <c r="B172" s="93" t="s">
        <v>432</v>
      </c>
      <c r="C172" s="58" t="s">
        <v>66</v>
      </c>
      <c r="D172" s="58" t="s">
        <v>60</v>
      </c>
      <c r="E172" s="58" t="s">
        <v>42</v>
      </c>
      <c r="F172" s="58" t="s">
        <v>28</v>
      </c>
      <c r="G172" s="94" t="s">
        <v>433</v>
      </c>
    </row>
    <row r="173" ht="15.75" customHeight="1">
      <c r="A173" s="92" t="s">
        <v>434</v>
      </c>
      <c r="B173" s="93" t="s">
        <v>435</v>
      </c>
      <c r="C173" s="58" t="s">
        <v>69</v>
      </c>
      <c r="D173" s="58" t="s">
        <v>63</v>
      </c>
      <c r="E173" s="58" t="s">
        <v>29</v>
      </c>
      <c r="F173" s="58" t="s">
        <v>28</v>
      </c>
      <c r="G173" s="94" t="s">
        <v>436</v>
      </c>
    </row>
    <row r="174" ht="15.75" customHeight="1">
      <c r="A174" s="92" t="s">
        <v>437</v>
      </c>
      <c r="B174" s="93" t="s">
        <v>438</v>
      </c>
      <c r="C174" s="58" t="s">
        <v>82</v>
      </c>
      <c r="D174" s="58" t="s">
        <v>74</v>
      </c>
      <c r="E174" s="58" t="s">
        <v>29</v>
      </c>
      <c r="F174" s="58" t="s">
        <v>40</v>
      </c>
      <c r="G174" s="94" t="s">
        <v>439</v>
      </c>
    </row>
    <row r="175" ht="15.75" customHeight="1">
      <c r="A175" s="92" t="s">
        <v>440</v>
      </c>
      <c r="B175" s="93" t="s">
        <v>441</v>
      </c>
      <c r="C175" s="58" t="s">
        <v>66</v>
      </c>
      <c r="D175" s="58" t="s">
        <v>63</v>
      </c>
      <c r="E175" s="58" t="s">
        <v>37</v>
      </c>
      <c r="F175" s="58" t="s">
        <v>47</v>
      </c>
      <c r="G175" s="94" t="s">
        <v>442</v>
      </c>
    </row>
    <row r="176" ht="15.75" customHeight="1">
      <c r="A176" s="92" t="s">
        <v>443</v>
      </c>
      <c r="B176" s="93" t="s">
        <v>444</v>
      </c>
      <c r="C176" s="58" t="s">
        <v>66</v>
      </c>
      <c r="D176" s="58" t="s">
        <v>60</v>
      </c>
      <c r="E176" s="58" t="s">
        <v>35</v>
      </c>
      <c r="F176" s="58" t="s">
        <v>33</v>
      </c>
      <c r="G176" s="94" t="s">
        <v>445</v>
      </c>
    </row>
    <row r="177" ht="15.75" customHeight="1">
      <c r="A177" s="92" t="s">
        <v>446</v>
      </c>
      <c r="B177" s="93" t="s">
        <v>447</v>
      </c>
      <c r="C177" s="58" t="s">
        <v>139</v>
      </c>
      <c r="D177" s="58" t="s">
        <v>63</v>
      </c>
      <c r="E177" s="58" t="s">
        <v>35</v>
      </c>
      <c r="F177" s="58" t="s">
        <v>48</v>
      </c>
      <c r="G177" s="94" t="s">
        <v>448</v>
      </c>
    </row>
    <row r="178" ht="15.75" customHeight="1">
      <c r="A178" s="92" t="s">
        <v>449</v>
      </c>
      <c r="B178" s="93" t="s">
        <v>450</v>
      </c>
      <c r="C178" s="58" t="s">
        <v>124</v>
      </c>
      <c r="D178" s="58" t="s">
        <v>104</v>
      </c>
      <c r="E178" s="58" t="s">
        <v>35</v>
      </c>
      <c r="F178" s="58" t="s">
        <v>48</v>
      </c>
      <c r="G178" s="94" t="s">
        <v>451</v>
      </c>
    </row>
    <row r="179" ht="15.75" customHeight="1">
      <c r="A179" s="92" t="s">
        <v>452</v>
      </c>
      <c r="B179" s="93" t="s">
        <v>453</v>
      </c>
      <c r="C179" s="58" t="s">
        <v>59</v>
      </c>
      <c r="D179" s="58" t="s">
        <v>60</v>
      </c>
      <c r="E179" s="58" t="s">
        <v>29</v>
      </c>
      <c r="F179" s="58" t="s">
        <v>28</v>
      </c>
      <c r="G179" s="94" t="s">
        <v>454</v>
      </c>
    </row>
    <row r="180" ht="15.75" customHeight="1">
      <c r="A180" s="92" t="s">
        <v>455</v>
      </c>
      <c r="B180" s="93" t="s">
        <v>456</v>
      </c>
      <c r="C180" s="58" t="s">
        <v>66</v>
      </c>
      <c r="D180" s="58" t="s">
        <v>60</v>
      </c>
      <c r="E180" s="58" t="s">
        <v>46</v>
      </c>
      <c r="F180" s="58" t="s">
        <v>28</v>
      </c>
      <c r="G180" s="94" t="s">
        <v>457</v>
      </c>
    </row>
    <row r="181" ht="15.75" customHeight="1">
      <c r="A181" s="92" t="s">
        <v>458</v>
      </c>
      <c r="B181" s="93" t="s">
        <v>459</v>
      </c>
      <c r="C181" s="58" t="s">
        <v>142</v>
      </c>
      <c r="D181" s="58" t="s">
        <v>60</v>
      </c>
      <c r="E181" s="58" t="s">
        <v>31</v>
      </c>
      <c r="F181" s="58" t="s">
        <v>28</v>
      </c>
      <c r="G181" s="94" t="s">
        <v>460</v>
      </c>
    </row>
    <row r="182" ht="15.75" customHeight="1">
      <c r="A182" s="92" t="s">
        <v>461</v>
      </c>
      <c r="B182" s="93" t="s">
        <v>462</v>
      </c>
      <c r="C182" s="58" t="s">
        <v>124</v>
      </c>
      <c r="D182" s="58" t="s">
        <v>104</v>
      </c>
      <c r="E182" s="58" t="s">
        <v>35</v>
      </c>
      <c r="F182" s="58" t="s">
        <v>48</v>
      </c>
      <c r="G182" s="94" t="s">
        <v>463</v>
      </c>
    </row>
    <row r="183" ht="15.75" customHeight="1">
      <c r="A183" s="92" t="s">
        <v>464</v>
      </c>
      <c r="B183" s="93" t="s">
        <v>465</v>
      </c>
      <c r="C183" s="58" t="s">
        <v>66</v>
      </c>
      <c r="D183" s="58" t="s">
        <v>60</v>
      </c>
      <c r="E183" s="58" t="s">
        <v>30</v>
      </c>
      <c r="F183" s="58" t="s">
        <v>28</v>
      </c>
      <c r="G183" s="94" t="s">
        <v>466</v>
      </c>
    </row>
    <row r="184" ht="15.75" customHeight="1">
      <c r="A184" s="92" t="s">
        <v>467</v>
      </c>
      <c r="B184" s="93" t="s">
        <v>468</v>
      </c>
      <c r="C184" s="58" t="s">
        <v>66</v>
      </c>
      <c r="D184" s="58" t="s">
        <v>60</v>
      </c>
      <c r="E184" s="58" t="s">
        <v>31</v>
      </c>
      <c r="F184" s="58" t="s">
        <v>36</v>
      </c>
      <c r="G184" s="94" t="s">
        <v>469</v>
      </c>
    </row>
    <row r="185" ht="15.75" customHeight="1">
      <c r="A185" s="92" t="s">
        <v>470</v>
      </c>
      <c r="B185" s="93" t="s">
        <v>471</v>
      </c>
      <c r="C185" s="58" t="s">
        <v>66</v>
      </c>
      <c r="D185" s="58" t="s">
        <v>60</v>
      </c>
      <c r="E185" s="58" t="s">
        <v>30</v>
      </c>
      <c r="F185" s="58" t="s">
        <v>28</v>
      </c>
      <c r="G185" s="94" t="s">
        <v>472</v>
      </c>
    </row>
    <row r="186" ht="15.75" customHeight="1">
      <c r="A186" s="92" t="s">
        <v>473</v>
      </c>
      <c r="B186" s="93" t="s">
        <v>474</v>
      </c>
      <c r="C186" s="58" t="s">
        <v>66</v>
      </c>
      <c r="D186" s="58" t="s">
        <v>63</v>
      </c>
      <c r="E186" s="58" t="s">
        <v>34</v>
      </c>
      <c r="F186" s="58" t="s">
        <v>28</v>
      </c>
      <c r="G186" s="94" t="s">
        <v>475</v>
      </c>
    </row>
    <row r="187" ht="15.75" customHeight="1">
      <c r="A187" s="92" t="s">
        <v>476</v>
      </c>
      <c r="B187" s="93" t="s">
        <v>477</v>
      </c>
      <c r="C187" s="58" t="s">
        <v>124</v>
      </c>
      <c r="D187" s="58" t="s">
        <v>104</v>
      </c>
      <c r="E187" s="58" t="s">
        <v>35</v>
      </c>
      <c r="F187" s="58" t="s">
        <v>48</v>
      </c>
      <c r="G187" s="94" t="s">
        <v>478</v>
      </c>
    </row>
    <row r="188" ht="15.75" customHeight="1">
      <c r="A188" s="92" t="s">
        <v>479</v>
      </c>
      <c r="B188" s="93" t="s">
        <v>480</v>
      </c>
      <c r="C188" s="58" t="s">
        <v>124</v>
      </c>
      <c r="D188" s="58" t="s">
        <v>104</v>
      </c>
      <c r="E188" s="58" t="s">
        <v>35</v>
      </c>
      <c r="F188" s="58" t="s">
        <v>48</v>
      </c>
      <c r="G188" s="94" t="s">
        <v>481</v>
      </c>
    </row>
    <row r="189" ht="15.75" customHeight="1">
      <c r="A189" s="92" t="s">
        <v>482</v>
      </c>
      <c r="B189" s="93" t="s">
        <v>483</v>
      </c>
      <c r="C189" s="58" t="s">
        <v>66</v>
      </c>
      <c r="D189" s="58" t="s">
        <v>60</v>
      </c>
      <c r="E189" s="58" t="s">
        <v>41</v>
      </c>
      <c r="F189" s="58" t="s">
        <v>47</v>
      </c>
      <c r="G189" s="94" t="s">
        <v>484</v>
      </c>
    </row>
    <row r="190" ht="15.75" customHeight="1">
      <c r="A190" s="92" t="s">
        <v>485</v>
      </c>
      <c r="B190" s="93" t="s">
        <v>486</v>
      </c>
      <c r="C190" s="58" t="s">
        <v>66</v>
      </c>
      <c r="D190" s="58" t="s">
        <v>60</v>
      </c>
      <c r="E190" s="58" t="s">
        <v>46</v>
      </c>
      <c r="F190" s="58" t="s">
        <v>36</v>
      </c>
      <c r="G190" s="94" t="s">
        <v>487</v>
      </c>
    </row>
    <row r="191" ht="15.75" customHeight="1">
      <c r="A191" s="92" t="s">
        <v>488</v>
      </c>
      <c r="B191" s="93" t="s">
        <v>489</v>
      </c>
      <c r="C191" s="58" t="s">
        <v>66</v>
      </c>
      <c r="D191" s="58" t="s">
        <v>63</v>
      </c>
      <c r="E191" s="58" t="s">
        <v>35</v>
      </c>
      <c r="F191" s="58" t="s">
        <v>47</v>
      </c>
      <c r="G191" s="94" t="s">
        <v>490</v>
      </c>
    </row>
    <row r="192" ht="15.75" customHeight="1">
      <c r="A192" s="92" t="s">
        <v>491</v>
      </c>
      <c r="B192" s="93" t="s">
        <v>492</v>
      </c>
      <c r="C192" s="58" t="s">
        <v>66</v>
      </c>
      <c r="D192" s="58" t="s">
        <v>63</v>
      </c>
      <c r="E192" s="58" t="s">
        <v>41</v>
      </c>
      <c r="F192" s="58" t="s">
        <v>32</v>
      </c>
      <c r="G192" s="94" t="s">
        <v>493</v>
      </c>
    </row>
    <row r="193" ht="15.75" customHeight="1">
      <c r="A193" s="92" t="s">
        <v>494</v>
      </c>
      <c r="B193" s="93" t="s">
        <v>495</v>
      </c>
      <c r="C193" s="58" t="s">
        <v>66</v>
      </c>
      <c r="D193" s="58" t="s">
        <v>496</v>
      </c>
      <c r="E193" s="58" t="s">
        <v>31</v>
      </c>
      <c r="F193" s="58" t="s">
        <v>47</v>
      </c>
      <c r="G193" s="94" t="s">
        <v>497</v>
      </c>
    </row>
    <row r="194" ht="15.75" customHeight="1">
      <c r="A194" s="92" t="s">
        <v>498</v>
      </c>
      <c r="B194" s="93" t="s">
        <v>499</v>
      </c>
      <c r="C194" s="58" t="s">
        <v>82</v>
      </c>
      <c r="D194" s="58" t="s">
        <v>104</v>
      </c>
      <c r="E194" s="58" t="s">
        <v>42</v>
      </c>
      <c r="F194" s="58" t="s">
        <v>28</v>
      </c>
      <c r="G194" s="94" t="s">
        <v>500</v>
      </c>
    </row>
    <row r="195" ht="15.75" customHeight="1">
      <c r="A195" s="92" t="s">
        <v>501</v>
      </c>
      <c r="B195" s="93" t="s">
        <v>502</v>
      </c>
      <c r="C195" s="58" t="s">
        <v>124</v>
      </c>
      <c r="D195" s="58" t="s">
        <v>104</v>
      </c>
      <c r="E195" s="58" t="s">
        <v>29</v>
      </c>
      <c r="F195" s="58" t="s">
        <v>48</v>
      </c>
      <c r="G195" s="94" t="s">
        <v>503</v>
      </c>
    </row>
    <row r="196" ht="15.75" customHeight="1">
      <c r="A196" s="92"/>
      <c r="B196" s="58"/>
      <c r="C196" s="58"/>
      <c r="D196" s="58"/>
      <c r="E196" s="58"/>
      <c r="F196" s="58"/>
      <c r="G196" s="95"/>
    </row>
    <row r="197" ht="15.75" customHeight="1">
      <c r="A197" s="92"/>
      <c r="B197" s="58"/>
      <c r="C197" s="58"/>
      <c r="D197" s="58"/>
      <c r="E197" s="58"/>
      <c r="F197" s="58"/>
      <c r="G197" s="95"/>
    </row>
    <row r="198" ht="15.75" customHeight="1">
      <c r="A198" s="92"/>
      <c r="B198" s="58"/>
      <c r="C198" s="58"/>
      <c r="D198" s="58"/>
      <c r="E198" s="58"/>
      <c r="F198" s="58"/>
      <c r="G198" s="95"/>
    </row>
    <row r="199">
      <c r="A199" s="92"/>
      <c r="B199" s="58"/>
      <c r="C199" s="58"/>
      <c r="D199" s="58"/>
      <c r="E199" s="58"/>
      <c r="F199" s="58"/>
      <c r="G199" s="95"/>
    </row>
    <row r="200">
      <c r="A200" s="92"/>
      <c r="B200" s="58"/>
      <c r="C200" s="58"/>
      <c r="D200" s="58"/>
      <c r="E200" s="58"/>
      <c r="F200" s="58"/>
      <c r="G200" s="95"/>
    </row>
    <row r="201">
      <c r="A201" s="92"/>
      <c r="B201" s="58"/>
      <c r="C201" s="58"/>
      <c r="D201" s="58"/>
      <c r="E201" s="58"/>
      <c r="F201" s="58"/>
      <c r="G201" s="95"/>
    </row>
    <row r="202">
      <c r="A202" s="92"/>
      <c r="B202" s="58"/>
      <c r="C202" s="58"/>
      <c r="D202" s="58"/>
      <c r="E202" s="58"/>
      <c r="F202" s="58"/>
      <c r="G202" s="95"/>
    </row>
    <row r="203">
      <c r="A203" s="92"/>
      <c r="B203" s="58"/>
      <c r="C203" s="58"/>
      <c r="D203" s="58"/>
      <c r="E203" s="58"/>
      <c r="F203" s="58"/>
      <c r="G203" s="95"/>
    </row>
    <row r="204">
      <c r="A204" s="92"/>
      <c r="B204" s="58"/>
      <c r="C204" s="58"/>
      <c r="D204" s="58"/>
      <c r="E204" s="58"/>
      <c r="F204" s="58"/>
      <c r="G204" s="95"/>
    </row>
    <row r="205">
      <c r="A205" s="92"/>
      <c r="B205" s="58"/>
      <c r="C205" s="58"/>
      <c r="D205" s="58"/>
      <c r="E205" s="58"/>
      <c r="F205" s="58"/>
      <c r="G205" s="95"/>
    </row>
    <row r="206">
      <c r="A206" s="92"/>
      <c r="B206" s="58"/>
      <c r="C206" s="58"/>
      <c r="D206" s="58"/>
      <c r="E206" s="58"/>
      <c r="F206" s="58"/>
      <c r="G206" s="95"/>
    </row>
    <row r="207">
      <c r="A207" s="92"/>
      <c r="B207" s="58"/>
      <c r="C207" s="58"/>
      <c r="D207" s="58"/>
      <c r="E207" s="58"/>
      <c r="F207" s="58"/>
      <c r="G207" s="95"/>
    </row>
    <row r="208">
      <c r="A208" s="92"/>
      <c r="B208" s="58"/>
      <c r="C208" s="58"/>
      <c r="D208" s="58"/>
      <c r="E208" s="58"/>
      <c r="F208" s="58"/>
      <c r="G208" s="95"/>
    </row>
    <row r="209">
      <c r="A209" s="92"/>
      <c r="B209" s="58"/>
      <c r="C209" s="58"/>
      <c r="D209" s="58"/>
      <c r="E209" s="58"/>
      <c r="F209" s="58"/>
      <c r="G209" s="95"/>
    </row>
    <row r="210">
      <c r="A210" s="92"/>
      <c r="B210" s="58"/>
      <c r="C210" s="58"/>
      <c r="D210" s="58"/>
      <c r="E210" s="58"/>
      <c r="F210" s="58"/>
      <c r="G210" s="95"/>
    </row>
    <row r="211">
      <c r="A211" s="92"/>
      <c r="B211" s="58"/>
      <c r="C211" s="58"/>
      <c r="D211" s="58"/>
      <c r="E211" s="58"/>
      <c r="F211" s="58"/>
      <c r="G211" s="95"/>
    </row>
    <row r="212">
      <c r="A212" s="92"/>
      <c r="B212" s="58"/>
      <c r="C212" s="58"/>
      <c r="D212" s="58"/>
      <c r="E212" s="58"/>
      <c r="F212" s="58"/>
      <c r="G212" s="95"/>
    </row>
    <row r="213">
      <c r="A213" s="92"/>
      <c r="B213" s="58"/>
      <c r="C213" s="58"/>
      <c r="D213" s="58"/>
      <c r="E213" s="58"/>
      <c r="F213" s="58"/>
      <c r="G213" s="95"/>
    </row>
    <row r="214">
      <c r="A214" s="92"/>
      <c r="B214" s="58"/>
      <c r="C214" s="58"/>
      <c r="D214" s="58"/>
      <c r="E214" s="58"/>
      <c r="F214" s="58"/>
      <c r="G214" s="95"/>
    </row>
    <row r="215">
      <c r="A215" s="92"/>
      <c r="B215" s="58"/>
      <c r="C215" s="58"/>
      <c r="D215" s="58"/>
      <c r="E215" s="58"/>
      <c r="F215" s="58"/>
      <c r="G215" s="95"/>
    </row>
    <row r="216">
      <c r="A216" s="92"/>
      <c r="B216" s="58"/>
      <c r="C216" s="58"/>
      <c r="D216" s="58"/>
      <c r="E216" s="58"/>
      <c r="F216" s="58"/>
      <c r="G216" s="95"/>
    </row>
    <row r="217">
      <c r="A217" s="92"/>
      <c r="B217" s="58"/>
      <c r="C217" s="58"/>
      <c r="D217" s="58"/>
      <c r="E217" s="58"/>
      <c r="F217" s="58"/>
      <c r="G217" s="95"/>
    </row>
    <row r="218">
      <c r="A218" s="92"/>
      <c r="B218" s="58"/>
      <c r="C218" s="58"/>
      <c r="D218" s="58"/>
      <c r="E218" s="58"/>
      <c r="F218" s="58"/>
      <c r="G218" s="95"/>
    </row>
    <row r="219">
      <c r="A219" s="92"/>
      <c r="B219" s="58"/>
      <c r="C219" s="58"/>
      <c r="D219" s="58"/>
      <c r="E219" s="58"/>
      <c r="F219" s="58"/>
      <c r="G219" s="95"/>
    </row>
    <row r="220">
      <c r="A220" s="92"/>
      <c r="B220" s="58"/>
      <c r="C220" s="58"/>
      <c r="D220" s="58"/>
      <c r="E220" s="58"/>
      <c r="F220" s="58"/>
      <c r="G220" s="95"/>
    </row>
    <row r="221">
      <c r="A221" s="92"/>
      <c r="B221" s="58"/>
      <c r="C221" s="58"/>
      <c r="D221" s="58"/>
      <c r="E221" s="58"/>
      <c r="F221" s="58"/>
      <c r="G221" s="95"/>
    </row>
    <row r="222">
      <c r="A222" s="92"/>
      <c r="B222" s="58"/>
      <c r="C222" s="58"/>
      <c r="D222" s="58"/>
      <c r="E222" s="58"/>
      <c r="F222" s="58"/>
      <c r="G222" s="95"/>
    </row>
    <row r="223">
      <c r="A223" s="92"/>
      <c r="B223" s="58"/>
      <c r="C223" s="58"/>
      <c r="D223" s="58"/>
      <c r="E223" s="58"/>
      <c r="F223" s="58"/>
      <c r="G223" s="95"/>
    </row>
    <row r="224">
      <c r="A224" s="92"/>
      <c r="B224" s="58"/>
      <c r="C224" s="58"/>
      <c r="D224" s="58"/>
      <c r="E224" s="58"/>
      <c r="F224" s="58"/>
      <c r="G224" s="95"/>
    </row>
    <row r="225">
      <c r="A225" s="92"/>
      <c r="B225" s="58"/>
      <c r="C225" s="58"/>
      <c r="D225" s="58"/>
      <c r="E225" s="58"/>
      <c r="F225" s="58"/>
      <c r="G225" s="95"/>
    </row>
    <row r="226">
      <c r="A226" s="92"/>
      <c r="B226" s="58"/>
      <c r="C226" s="58"/>
      <c r="D226" s="58"/>
      <c r="E226" s="58"/>
      <c r="F226" s="58"/>
      <c r="G226" s="95"/>
    </row>
    <row r="227">
      <c r="A227" s="92"/>
      <c r="B227" s="58"/>
      <c r="C227" s="58"/>
      <c r="D227" s="58"/>
      <c r="E227" s="58"/>
      <c r="F227" s="58"/>
      <c r="G227" s="95"/>
    </row>
    <row r="228">
      <c r="A228" s="92"/>
      <c r="B228" s="58"/>
      <c r="C228" s="58"/>
      <c r="D228" s="58"/>
      <c r="E228" s="58"/>
      <c r="F228" s="58"/>
      <c r="G228" s="95"/>
    </row>
    <row r="229">
      <c r="A229" s="92"/>
      <c r="B229" s="58"/>
      <c r="C229" s="58"/>
      <c r="D229" s="58"/>
      <c r="E229" s="58"/>
      <c r="F229" s="58"/>
      <c r="G229" s="95"/>
    </row>
    <row r="230">
      <c r="A230" s="92"/>
      <c r="B230" s="58"/>
      <c r="C230" s="58"/>
      <c r="D230" s="58"/>
      <c r="E230" s="58"/>
      <c r="F230" s="58"/>
      <c r="G230" s="95"/>
    </row>
    <row r="231">
      <c r="A231" s="92"/>
      <c r="B231" s="58"/>
      <c r="C231" s="58"/>
      <c r="D231" s="58"/>
      <c r="E231" s="58"/>
      <c r="F231" s="58"/>
      <c r="G231" s="95"/>
    </row>
    <row r="232">
      <c r="A232" s="92"/>
      <c r="B232" s="58"/>
      <c r="C232" s="58"/>
      <c r="D232" s="58"/>
      <c r="E232" s="58"/>
      <c r="F232" s="58"/>
      <c r="G232" s="95"/>
    </row>
    <row r="233">
      <c r="A233" s="92"/>
      <c r="B233" s="58"/>
      <c r="C233" s="58"/>
      <c r="D233" s="58"/>
      <c r="E233" s="58"/>
      <c r="F233" s="58"/>
      <c r="G233" s="95"/>
    </row>
    <row r="234">
      <c r="A234" s="92"/>
      <c r="B234" s="58"/>
      <c r="C234" s="58"/>
      <c r="D234" s="58"/>
      <c r="E234" s="58"/>
      <c r="F234" s="58"/>
      <c r="G234" s="95"/>
    </row>
    <row r="235">
      <c r="A235" s="92"/>
      <c r="B235" s="58"/>
      <c r="C235" s="58"/>
      <c r="D235" s="58"/>
      <c r="E235" s="58"/>
      <c r="F235" s="58"/>
      <c r="G235" s="95"/>
    </row>
    <row r="236">
      <c r="A236" s="92"/>
      <c r="B236" s="58"/>
      <c r="C236" s="58"/>
      <c r="D236" s="58"/>
      <c r="E236" s="58"/>
      <c r="F236" s="58"/>
      <c r="G236" s="95"/>
    </row>
    <row r="237">
      <c r="A237" s="92"/>
      <c r="B237" s="58"/>
      <c r="C237" s="58"/>
      <c r="D237" s="58"/>
      <c r="E237" s="58"/>
      <c r="F237" s="58"/>
      <c r="G237" s="95"/>
    </row>
    <row r="238">
      <c r="A238" s="92"/>
      <c r="B238" s="58"/>
      <c r="C238" s="58"/>
      <c r="D238" s="58"/>
      <c r="E238" s="58"/>
      <c r="F238" s="58"/>
      <c r="G238" s="95"/>
    </row>
    <row r="239">
      <c r="A239" s="92"/>
      <c r="B239" s="58"/>
      <c r="C239" s="58"/>
      <c r="D239" s="58"/>
      <c r="E239" s="58"/>
      <c r="F239" s="58"/>
      <c r="G239" s="95"/>
    </row>
    <row r="240">
      <c r="A240" s="92"/>
      <c r="B240" s="58"/>
      <c r="C240" s="58"/>
      <c r="D240" s="58"/>
      <c r="E240" s="58"/>
      <c r="F240" s="58"/>
      <c r="G240" s="95"/>
    </row>
    <row r="241">
      <c r="A241" s="92"/>
      <c r="B241" s="58"/>
      <c r="C241" s="58"/>
      <c r="D241" s="58"/>
      <c r="E241" s="58"/>
      <c r="F241" s="58"/>
      <c r="G241" s="95"/>
    </row>
    <row r="242">
      <c r="A242" s="92"/>
      <c r="B242" s="58"/>
      <c r="C242" s="58"/>
      <c r="D242" s="58"/>
      <c r="E242" s="58"/>
      <c r="F242" s="58"/>
      <c r="G242" s="95"/>
    </row>
    <row r="243">
      <c r="A243" s="92"/>
      <c r="B243" s="58"/>
      <c r="C243" s="58"/>
      <c r="D243" s="58"/>
      <c r="E243" s="58"/>
      <c r="F243" s="58"/>
      <c r="G243" s="95"/>
    </row>
    <row r="244">
      <c r="A244" s="92"/>
      <c r="B244" s="58"/>
      <c r="C244" s="58"/>
      <c r="D244" s="58"/>
      <c r="E244" s="58"/>
      <c r="F244" s="58"/>
      <c r="G244" s="95"/>
    </row>
    <row r="245">
      <c r="A245" s="92"/>
      <c r="B245" s="58"/>
      <c r="C245" s="58"/>
      <c r="D245" s="58"/>
      <c r="E245" s="58"/>
      <c r="F245" s="58"/>
      <c r="G245" s="95"/>
    </row>
    <row r="246">
      <c r="A246" s="92"/>
      <c r="B246" s="58"/>
      <c r="C246" s="58"/>
      <c r="D246" s="58"/>
      <c r="E246" s="58"/>
      <c r="F246" s="58"/>
      <c r="G246" s="95"/>
    </row>
    <row r="247">
      <c r="A247" s="92"/>
      <c r="B247" s="58"/>
      <c r="C247" s="58"/>
      <c r="D247" s="58"/>
      <c r="E247" s="58"/>
      <c r="F247" s="58"/>
      <c r="G247" s="95"/>
    </row>
    <row r="248">
      <c r="A248" s="92"/>
      <c r="B248" s="58"/>
      <c r="C248" s="58"/>
      <c r="D248" s="58"/>
      <c r="E248" s="58"/>
      <c r="F248" s="58"/>
      <c r="G248" s="95"/>
    </row>
    <row r="249">
      <c r="A249" s="92"/>
      <c r="B249" s="58"/>
      <c r="C249" s="58"/>
      <c r="D249" s="58"/>
      <c r="E249" s="58"/>
      <c r="F249" s="58"/>
      <c r="G249" s="95"/>
    </row>
    <row r="250">
      <c r="A250" s="92"/>
      <c r="B250" s="58"/>
      <c r="C250" s="58"/>
      <c r="D250" s="58"/>
      <c r="E250" s="58"/>
      <c r="F250" s="58"/>
      <c r="G250" s="95"/>
    </row>
    <row r="251">
      <c r="A251" s="92"/>
      <c r="B251" s="58"/>
      <c r="C251" s="58"/>
      <c r="D251" s="58"/>
      <c r="E251" s="58"/>
      <c r="F251" s="58"/>
      <c r="G251" s="95"/>
    </row>
    <row r="252">
      <c r="A252" s="92"/>
      <c r="B252" s="58"/>
      <c r="C252" s="58"/>
      <c r="D252" s="58"/>
      <c r="E252" s="58"/>
      <c r="F252" s="58"/>
      <c r="G252" s="95"/>
    </row>
    <row r="253">
      <c r="A253" s="92"/>
      <c r="B253" s="58"/>
      <c r="C253" s="58"/>
      <c r="D253" s="58"/>
      <c r="E253" s="58"/>
      <c r="F253" s="58"/>
      <c r="G253" s="95"/>
    </row>
    <row r="254">
      <c r="A254" s="92"/>
      <c r="B254" s="58"/>
      <c r="C254" s="58"/>
      <c r="D254" s="58"/>
      <c r="E254" s="58"/>
      <c r="F254" s="58"/>
      <c r="G254" s="95"/>
    </row>
    <row r="255">
      <c r="A255" s="92"/>
      <c r="B255" s="58"/>
      <c r="C255" s="58"/>
      <c r="D255" s="58"/>
      <c r="E255" s="58"/>
      <c r="F255" s="58"/>
      <c r="G255" s="95"/>
    </row>
    <row r="256">
      <c r="A256" s="92"/>
      <c r="B256" s="58"/>
      <c r="C256" s="58"/>
      <c r="D256" s="58"/>
      <c r="E256" s="58"/>
      <c r="F256" s="58"/>
      <c r="G256" s="95"/>
    </row>
    <row r="257">
      <c r="A257" s="92"/>
      <c r="B257" s="58"/>
      <c r="C257" s="58"/>
      <c r="D257" s="58"/>
      <c r="E257" s="58"/>
      <c r="F257" s="58"/>
      <c r="G257" s="95"/>
    </row>
    <row r="258">
      <c r="A258" s="92"/>
      <c r="B258" s="58"/>
      <c r="C258" s="58"/>
      <c r="D258" s="58"/>
      <c r="E258" s="58"/>
      <c r="F258" s="58"/>
      <c r="G258" s="95"/>
    </row>
    <row r="259">
      <c r="A259" s="92"/>
      <c r="B259" s="58"/>
      <c r="C259" s="58"/>
      <c r="D259" s="58"/>
      <c r="E259" s="58"/>
      <c r="F259" s="58"/>
      <c r="G259" s="95"/>
    </row>
    <row r="260">
      <c r="A260" s="92"/>
      <c r="B260" s="58"/>
      <c r="C260" s="58"/>
      <c r="D260" s="58"/>
      <c r="E260" s="58"/>
      <c r="F260" s="58"/>
      <c r="G260" s="95"/>
    </row>
    <row r="261">
      <c r="A261" s="92"/>
      <c r="B261" s="58"/>
      <c r="C261" s="58"/>
      <c r="D261" s="58"/>
      <c r="E261" s="58"/>
      <c r="F261" s="58"/>
      <c r="G261" s="95"/>
    </row>
    <row r="262">
      <c r="A262" s="92"/>
      <c r="B262" s="58"/>
      <c r="C262" s="58"/>
      <c r="D262" s="58"/>
      <c r="E262" s="58"/>
      <c r="F262" s="58"/>
      <c r="G262" s="95"/>
    </row>
    <row r="263">
      <c r="A263" s="92"/>
      <c r="B263" s="58"/>
      <c r="C263" s="58"/>
      <c r="D263" s="58"/>
      <c r="E263" s="58"/>
      <c r="F263" s="58"/>
      <c r="G263" s="95"/>
    </row>
    <row r="264">
      <c r="A264" s="92"/>
      <c r="B264" s="58"/>
      <c r="C264" s="58"/>
      <c r="D264" s="58"/>
      <c r="E264" s="58"/>
      <c r="F264" s="58"/>
      <c r="G264" s="95"/>
    </row>
    <row r="265">
      <c r="A265" s="92"/>
      <c r="B265" s="58"/>
      <c r="C265" s="58"/>
      <c r="D265" s="58"/>
      <c r="E265" s="58"/>
      <c r="F265" s="58"/>
      <c r="G265" s="95"/>
    </row>
    <row r="266">
      <c r="A266" s="92"/>
      <c r="B266" s="58"/>
      <c r="C266" s="58"/>
      <c r="D266" s="58"/>
      <c r="E266" s="58"/>
      <c r="F266" s="58"/>
      <c r="G266" s="95"/>
    </row>
    <row r="267">
      <c r="A267" s="92"/>
      <c r="B267" s="58"/>
      <c r="C267" s="58"/>
      <c r="D267" s="58"/>
      <c r="E267" s="58"/>
      <c r="F267" s="58"/>
      <c r="G267" s="95"/>
    </row>
    <row r="268">
      <c r="A268" s="92"/>
      <c r="B268" s="58"/>
      <c r="C268" s="58"/>
      <c r="D268" s="58"/>
      <c r="E268" s="58"/>
      <c r="F268" s="58"/>
      <c r="G268" s="95"/>
    </row>
    <row r="269">
      <c r="A269" s="92"/>
      <c r="B269" s="58"/>
      <c r="C269" s="58"/>
      <c r="D269" s="58"/>
      <c r="E269" s="58"/>
      <c r="F269" s="58"/>
      <c r="G269" s="95"/>
    </row>
    <row r="270">
      <c r="A270" s="92"/>
      <c r="B270" s="58"/>
      <c r="C270" s="58"/>
      <c r="D270" s="58"/>
      <c r="E270" s="58"/>
      <c r="F270" s="58"/>
      <c r="G270" s="95"/>
    </row>
    <row r="271">
      <c r="A271" s="92"/>
      <c r="B271" s="58"/>
      <c r="C271" s="58"/>
      <c r="D271" s="58"/>
      <c r="E271" s="58"/>
      <c r="F271" s="58"/>
      <c r="G271" s="95"/>
    </row>
    <row r="272">
      <c r="A272" s="92"/>
      <c r="B272" s="58"/>
      <c r="C272" s="58"/>
      <c r="D272" s="58"/>
      <c r="E272" s="58"/>
      <c r="F272" s="58"/>
      <c r="G272" s="95"/>
    </row>
    <row r="273">
      <c r="A273" s="92"/>
      <c r="B273" s="58"/>
      <c r="C273" s="58"/>
      <c r="D273" s="58"/>
      <c r="E273" s="58"/>
      <c r="F273" s="58"/>
      <c r="G273" s="95"/>
    </row>
    <row r="274">
      <c r="A274" s="92"/>
      <c r="B274" s="58"/>
      <c r="C274" s="58"/>
      <c r="D274" s="58"/>
      <c r="E274" s="58"/>
      <c r="F274" s="58"/>
      <c r="G274" s="95"/>
    </row>
    <row r="275">
      <c r="A275" s="92"/>
      <c r="B275" s="58"/>
      <c r="C275" s="58"/>
      <c r="D275" s="58"/>
      <c r="E275" s="58"/>
      <c r="F275" s="58"/>
      <c r="G275" s="95"/>
    </row>
    <row r="276">
      <c r="A276" s="92"/>
      <c r="B276" s="58"/>
      <c r="C276" s="58"/>
      <c r="D276" s="58"/>
      <c r="E276" s="58"/>
      <c r="F276" s="58"/>
      <c r="G276" s="95"/>
    </row>
    <row r="277">
      <c r="A277" s="92"/>
      <c r="B277" s="58"/>
      <c r="C277" s="58"/>
      <c r="D277" s="58"/>
      <c r="E277" s="58"/>
      <c r="F277" s="58"/>
      <c r="G277" s="95"/>
    </row>
    <row r="278">
      <c r="A278" s="92"/>
      <c r="B278" s="58"/>
      <c r="C278" s="58"/>
      <c r="D278" s="58"/>
      <c r="E278" s="58"/>
      <c r="F278" s="58"/>
      <c r="G278" s="95"/>
    </row>
    <row r="279">
      <c r="A279" s="92"/>
      <c r="B279" s="58"/>
      <c r="C279" s="58"/>
      <c r="D279" s="58"/>
      <c r="E279" s="58"/>
      <c r="F279" s="58"/>
      <c r="G279" s="95"/>
    </row>
    <row r="280">
      <c r="A280" s="92"/>
      <c r="B280" s="58"/>
      <c r="C280" s="58"/>
      <c r="D280" s="58"/>
      <c r="E280" s="58"/>
      <c r="F280" s="58"/>
      <c r="G280" s="95"/>
    </row>
    <row r="281">
      <c r="A281" s="92"/>
      <c r="B281" s="58"/>
      <c r="C281" s="58"/>
      <c r="D281" s="58"/>
      <c r="E281" s="58"/>
      <c r="F281" s="58"/>
      <c r="G281" s="95"/>
    </row>
    <row r="282">
      <c r="A282" s="92"/>
      <c r="B282" s="58"/>
      <c r="C282" s="58"/>
      <c r="D282" s="58"/>
      <c r="E282" s="58"/>
      <c r="F282" s="58"/>
      <c r="G282" s="95"/>
    </row>
    <row r="283">
      <c r="A283" s="92"/>
      <c r="B283" s="58"/>
      <c r="C283" s="58"/>
      <c r="D283" s="58"/>
      <c r="E283" s="58"/>
      <c r="F283" s="58"/>
      <c r="G283" s="95"/>
    </row>
    <row r="284">
      <c r="A284" s="92"/>
      <c r="B284" s="58"/>
      <c r="C284" s="58"/>
      <c r="D284" s="58"/>
      <c r="E284" s="58"/>
      <c r="F284" s="58"/>
      <c r="G284" s="95"/>
    </row>
    <row r="285">
      <c r="A285" s="92"/>
      <c r="B285" s="58"/>
      <c r="C285" s="58"/>
      <c r="D285" s="58"/>
      <c r="E285" s="58"/>
      <c r="F285" s="58"/>
      <c r="G285" s="95"/>
    </row>
    <row r="286">
      <c r="A286" s="92"/>
      <c r="B286" s="58"/>
      <c r="C286" s="58"/>
      <c r="D286" s="58"/>
      <c r="E286" s="58"/>
      <c r="F286" s="58"/>
      <c r="G286" s="95"/>
    </row>
    <row r="287">
      <c r="A287" s="92"/>
      <c r="B287" s="58"/>
      <c r="C287" s="58"/>
      <c r="D287" s="58"/>
      <c r="E287" s="58"/>
      <c r="F287" s="58"/>
      <c r="G287" s="95"/>
    </row>
    <row r="288">
      <c r="A288" s="92"/>
      <c r="B288" s="58"/>
      <c r="C288" s="58"/>
      <c r="D288" s="58"/>
      <c r="E288" s="58"/>
      <c r="F288" s="58"/>
      <c r="G288" s="95"/>
    </row>
    <row r="289">
      <c r="A289" s="92"/>
      <c r="B289" s="58"/>
      <c r="C289" s="58"/>
      <c r="D289" s="58"/>
      <c r="E289" s="58"/>
      <c r="F289" s="58"/>
      <c r="G289" s="95"/>
    </row>
    <row r="290">
      <c r="A290" s="92"/>
      <c r="B290" s="58"/>
      <c r="C290" s="58"/>
      <c r="D290" s="58"/>
      <c r="E290" s="58"/>
      <c r="F290" s="58"/>
      <c r="G290" s="95"/>
    </row>
    <row r="291">
      <c r="A291" s="92"/>
      <c r="B291" s="58"/>
      <c r="C291" s="58"/>
      <c r="D291" s="58"/>
      <c r="E291" s="58"/>
      <c r="F291" s="58"/>
      <c r="G291" s="95"/>
    </row>
    <row r="292">
      <c r="A292" s="92"/>
      <c r="B292" s="58"/>
      <c r="C292" s="58"/>
      <c r="D292" s="58"/>
      <c r="E292" s="58"/>
      <c r="F292" s="58"/>
      <c r="G292" s="95"/>
    </row>
    <row r="293">
      <c r="A293" s="92"/>
      <c r="B293" s="58"/>
      <c r="C293" s="58"/>
      <c r="D293" s="58"/>
      <c r="E293" s="58"/>
      <c r="F293" s="58"/>
      <c r="G293" s="95"/>
    </row>
    <row r="294">
      <c r="A294" s="92"/>
      <c r="B294" s="58"/>
      <c r="C294" s="58"/>
      <c r="D294" s="58"/>
      <c r="E294" s="58"/>
      <c r="F294" s="58"/>
      <c r="G294" s="95"/>
    </row>
    <row r="295">
      <c r="A295" s="92"/>
      <c r="B295" s="58"/>
      <c r="C295" s="58"/>
      <c r="D295" s="58"/>
      <c r="E295" s="58"/>
      <c r="F295" s="58"/>
      <c r="G295" s="95"/>
    </row>
    <row r="296">
      <c r="A296" s="92"/>
      <c r="B296" s="58"/>
      <c r="C296" s="58"/>
      <c r="D296" s="58"/>
      <c r="E296" s="58"/>
      <c r="F296" s="58"/>
      <c r="G296" s="95"/>
    </row>
    <row r="297">
      <c r="A297" s="92"/>
      <c r="B297" s="58"/>
      <c r="C297" s="58"/>
      <c r="D297" s="58"/>
      <c r="E297" s="58"/>
      <c r="F297" s="58"/>
      <c r="G297" s="95"/>
    </row>
    <row r="298">
      <c r="A298" s="92"/>
      <c r="B298" s="58"/>
      <c r="C298" s="58"/>
      <c r="D298" s="58"/>
      <c r="E298" s="58"/>
      <c r="F298" s="58"/>
      <c r="G298" s="95"/>
    </row>
    <row r="299">
      <c r="A299" s="92"/>
      <c r="B299" s="58"/>
      <c r="C299" s="58"/>
      <c r="D299" s="58"/>
      <c r="E299" s="58"/>
      <c r="F299" s="58"/>
      <c r="G299" s="95"/>
    </row>
    <row r="300">
      <c r="A300" s="92"/>
      <c r="B300" s="58"/>
      <c r="C300" s="58"/>
      <c r="D300" s="58"/>
      <c r="E300" s="58"/>
      <c r="F300" s="58"/>
      <c r="G300" s="95"/>
    </row>
    <row r="301">
      <c r="A301" s="92"/>
      <c r="B301" s="58"/>
      <c r="C301" s="58"/>
      <c r="D301" s="58"/>
      <c r="E301" s="58"/>
      <c r="F301" s="58"/>
      <c r="G301" s="95"/>
    </row>
    <row r="302">
      <c r="A302" s="92"/>
      <c r="B302" s="58"/>
      <c r="C302" s="58"/>
      <c r="D302" s="58"/>
      <c r="E302" s="58"/>
      <c r="F302" s="58"/>
      <c r="G302" s="95"/>
    </row>
    <row r="303">
      <c r="A303" s="92"/>
      <c r="B303" s="58"/>
      <c r="C303" s="58"/>
      <c r="D303" s="58"/>
      <c r="E303" s="58"/>
      <c r="F303" s="58"/>
      <c r="G303" s="95"/>
    </row>
    <row r="304">
      <c r="A304" s="92"/>
      <c r="B304" s="58"/>
      <c r="C304" s="58"/>
      <c r="D304" s="58"/>
      <c r="E304" s="58"/>
      <c r="F304" s="58"/>
      <c r="G304" s="95"/>
    </row>
    <row r="305">
      <c r="A305" s="92"/>
      <c r="B305" s="58"/>
      <c r="C305" s="58"/>
      <c r="D305" s="58"/>
      <c r="E305" s="58"/>
      <c r="F305" s="58"/>
      <c r="G305" s="95"/>
    </row>
    <row r="306">
      <c r="A306" s="92"/>
      <c r="B306" s="58"/>
      <c r="C306" s="58"/>
      <c r="D306" s="58"/>
      <c r="E306" s="58"/>
      <c r="F306" s="58"/>
      <c r="G306" s="95"/>
    </row>
    <row r="307">
      <c r="A307" s="92"/>
      <c r="B307" s="58"/>
      <c r="C307" s="58"/>
      <c r="D307" s="58"/>
      <c r="E307" s="58"/>
      <c r="F307" s="58"/>
      <c r="G307" s="95"/>
    </row>
    <row r="308">
      <c r="A308" s="92"/>
      <c r="B308" s="58"/>
      <c r="C308" s="58"/>
      <c r="D308" s="58"/>
      <c r="E308" s="58"/>
      <c r="F308" s="58"/>
      <c r="G308" s="95"/>
    </row>
    <row r="309">
      <c r="A309" s="92"/>
      <c r="B309" s="58"/>
      <c r="C309" s="58"/>
      <c r="D309" s="58"/>
      <c r="E309" s="58"/>
      <c r="F309" s="58"/>
      <c r="G309" s="95"/>
    </row>
    <row r="310">
      <c r="A310" s="92"/>
      <c r="B310" s="58"/>
      <c r="C310" s="58"/>
      <c r="D310" s="58"/>
      <c r="E310" s="58"/>
      <c r="F310" s="58"/>
      <c r="G310" s="95"/>
    </row>
    <row r="311">
      <c r="A311" s="92"/>
      <c r="B311" s="58"/>
      <c r="C311" s="58"/>
      <c r="D311" s="58"/>
      <c r="E311" s="58"/>
      <c r="F311" s="58"/>
      <c r="G311" s="95"/>
    </row>
    <row r="312">
      <c r="A312" s="92"/>
      <c r="B312" s="58"/>
      <c r="C312" s="58"/>
      <c r="D312" s="58"/>
      <c r="E312" s="58"/>
      <c r="F312" s="58"/>
      <c r="G312" s="95"/>
    </row>
    <row r="313">
      <c r="A313" s="92"/>
      <c r="B313" s="58"/>
      <c r="C313" s="58"/>
      <c r="D313" s="58"/>
      <c r="E313" s="58"/>
      <c r="F313" s="58"/>
      <c r="G313" s="95"/>
    </row>
    <row r="314">
      <c r="A314" s="92"/>
      <c r="B314" s="58"/>
      <c r="C314" s="58"/>
      <c r="D314" s="58"/>
      <c r="E314" s="58"/>
      <c r="F314" s="58"/>
      <c r="G314" s="95"/>
    </row>
    <row r="315">
      <c r="A315" s="92"/>
      <c r="B315" s="58"/>
      <c r="C315" s="58"/>
      <c r="D315" s="58"/>
      <c r="E315" s="58"/>
      <c r="F315" s="58"/>
      <c r="G315" s="95"/>
    </row>
    <row r="316">
      <c r="A316" s="92"/>
      <c r="B316" s="58"/>
      <c r="C316" s="58"/>
      <c r="D316" s="58"/>
      <c r="E316" s="58"/>
      <c r="F316" s="58"/>
      <c r="G316" s="95"/>
    </row>
    <row r="317">
      <c r="A317" s="92"/>
      <c r="B317" s="58"/>
      <c r="C317" s="58"/>
      <c r="D317" s="58"/>
      <c r="E317" s="58"/>
      <c r="F317" s="58"/>
      <c r="G317" s="95"/>
    </row>
    <row r="318">
      <c r="A318" s="92"/>
      <c r="B318" s="58"/>
      <c r="C318" s="58"/>
      <c r="D318" s="58"/>
      <c r="E318" s="58"/>
      <c r="F318" s="58"/>
      <c r="G318" s="95"/>
    </row>
    <row r="319">
      <c r="A319" s="92"/>
      <c r="B319" s="58"/>
      <c r="C319" s="58"/>
      <c r="D319" s="58"/>
      <c r="E319" s="58"/>
      <c r="F319" s="58"/>
      <c r="G319" s="95"/>
    </row>
    <row r="320">
      <c r="A320" s="92"/>
      <c r="B320" s="58"/>
      <c r="C320" s="58"/>
      <c r="D320" s="58"/>
      <c r="E320" s="58"/>
      <c r="F320" s="58"/>
      <c r="G320" s="95"/>
    </row>
    <row r="321">
      <c r="A321" s="92"/>
      <c r="B321" s="58"/>
      <c r="C321" s="58"/>
      <c r="D321" s="58"/>
      <c r="E321" s="58"/>
      <c r="F321" s="58"/>
      <c r="G321" s="95"/>
    </row>
    <row r="322">
      <c r="A322" s="92"/>
      <c r="B322" s="58"/>
      <c r="C322" s="58"/>
      <c r="D322" s="58"/>
      <c r="E322" s="58"/>
      <c r="F322" s="58"/>
      <c r="G322" s="95"/>
    </row>
    <row r="323">
      <c r="A323" s="92"/>
      <c r="B323" s="58"/>
      <c r="C323" s="58"/>
      <c r="D323" s="58"/>
      <c r="E323" s="58"/>
      <c r="F323" s="58"/>
      <c r="G323" s="95"/>
    </row>
    <row r="324">
      <c r="A324" s="92"/>
      <c r="B324" s="58"/>
      <c r="C324" s="58"/>
      <c r="D324" s="58"/>
      <c r="E324" s="58"/>
      <c r="F324" s="58"/>
      <c r="G324" s="95"/>
    </row>
    <row r="325">
      <c r="A325" s="92"/>
      <c r="B325" s="58"/>
      <c r="C325" s="58"/>
      <c r="D325" s="58"/>
      <c r="E325" s="58"/>
      <c r="F325" s="58"/>
      <c r="G325" s="95"/>
    </row>
    <row r="326">
      <c r="A326" s="92"/>
      <c r="B326" s="58"/>
      <c r="C326" s="58"/>
      <c r="D326" s="58"/>
      <c r="E326" s="58"/>
      <c r="F326" s="58"/>
      <c r="G326" s="95"/>
    </row>
    <row r="327">
      <c r="A327" s="92"/>
      <c r="B327" s="58"/>
      <c r="C327" s="58"/>
      <c r="D327" s="58"/>
      <c r="E327" s="58"/>
      <c r="F327" s="58"/>
      <c r="G327" s="95"/>
    </row>
    <row r="328">
      <c r="A328" s="92"/>
      <c r="B328" s="58"/>
      <c r="C328" s="58"/>
      <c r="D328" s="58"/>
      <c r="E328" s="58"/>
      <c r="F328" s="58"/>
      <c r="G328" s="95"/>
    </row>
    <row r="329">
      <c r="A329" s="92"/>
      <c r="B329" s="58"/>
      <c r="C329" s="58"/>
      <c r="D329" s="58"/>
      <c r="E329" s="58"/>
      <c r="F329" s="58"/>
      <c r="G329" s="95"/>
    </row>
    <row r="330">
      <c r="A330" s="92"/>
      <c r="B330" s="58"/>
      <c r="C330" s="58"/>
      <c r="D330" s="58"/>
      <c r="E330" s="58"/>
      <c r="F330" s="58"/>
      <c r="G330" s="95"/>
    </row>
    <row r="331">
      <c r="A331" s="92"/>
      <c r="B331" s="58"/>
      <c r="C331" s="58"/>
      <c r="D331" s="58"/>
      <c r="E331" s="58"/>
      <c r="F331" s="58"/>
      <c r="G331" s="95"/>
    </row>
    <row r="332">
      <c r="A332" s="92"/>
      <c r="B332" s="58"/>
      <c r="C332" s="58"/>
      <c r="D332" s="58"/>
      <c r="E332" s="58"/>
      <c r="F332" s="58"/>
      <c r="G332" s="95"/>
    </row>
    <row r="333">
      <c r="A333" s="92"/>
      <c r="B333" s="58"/>
      <c r="C333" s="58"/>
      <c r="D333" s="58"/>
      <c r="E333" s="58"/>
      <c r="F333" s="58"/>
      <c r="G333" s="95"/>
    </row>
    <row r="334">
      <c r="A334" s="92"/>
      <c r="B334" s="58"/>
      <c r="C334" s="58"/>
      <c r="D334" s="58"/>
      <c r="E334" s="58"/>
      <c r="F334" s="58"/>
      <c r="G334" s="95"/>
    </row>
    <row r="335">
      <c r="A335" s="92"/>
      <c r="B335" s="58"/>
      <c r="C335" s="58"/>
      <c r="D335" s="58"/>
      <c r="E335" s="58"/>
      <c r="F335" s="58"/>
      <c r="G335" s="95"/>
    </row>
    <row r="336">
      <c r="A336" s="92"/>
      <c r="B336" s="58"/>
      <c r="C336" s="58"/>
      <c r="D336" s="58"/>
      <c r="E336" s="58"/>
      <c r="F336" s="58"/>
      <c r="G336" s="95"/>
    </row>
    <row r="337">
      <c r="A337" s="92"/>
      <c r="B337" s="58"/>
      <c r="C337" s="58"/>
      <c r="D337" s="58"/>
      <c r="E337" s="58"/>
      <c r="F337" s="58"/>
      <c r="G337" s="95"/>
    </row>
    <row r="338">
      <c r="A338" s="92"/>
      <c r="B338" s="58"/>
      <c r="C338" s="58"/>
      <c r="D338" s="58"/>
      <c r="E338" s="58"/>
      <c r="F338" s="58"/>
      <c r="G338" s="95"/>
    </row>
    <row r="339">
      <c r="A339" s="92"/>
      <c r="B339" s="58"/>
      <c r="C339" s="58"/>
      <c r="D339" s="58"/>
      <c r="E339" s="58"/>
      <c r="F339" s="58"/>
      <c r="G339" s="95"/>
    </row>
    <row r="340">
      <c r="A340" s="92"/>
      <c r="B340" s="58"/>
      <c r="C340" s="58"/>
      <c r="D340" s="58"/>
      <c r="E340" s="58"/>
      <c r="F340" s="58"/>
      <c r="G340" s="95"/>
    </row>
    <row r="341">
      <c r="A341" s="92"/>
      <c r="B341" s="58"/>
      <c r="C341" s="58"/>
      <c r="D341" s="58"/>
      <c r="E341" s="58"/>
      <c r="F341" s="58"/>
      <c r="G341" s="95"/>
    </row>
    <row r="342">
      <c r="A342" s="92"/>
      <c r="B342" s="58"/>
      <c r="C342" s="58"/>
      <c r="D342" s="58"/>
      <c r="E342" s="58"/>
      <c r="F342" s="58"/>
      <c r="G342" s="95"/>
    </row>
    <row r="343">
      <c r="A343" s="92"/>
      <c r="B343" s="58"/>
      <c r="C343" s="58"/>
      <c r="D343" s="58"/>
      <c r="E343" s="58"/>
      <c r="F343" s="58"/>
      <c r="G343" s="95"/>
    </row>
    <row r="344">
      <c r="A344" s="92"/>
      <c r="B344" s="58"/>
      <c r="C344" s="58"/>
      <c r="D344" s="58"/>
      <c r="E344" s="58"/>
      <c r="F344" s="58"/>
      <c r="G344" s="95"/>
    </row>
    <row r="345">
      <c r="A345" s="92"/>
      <c r="B345" s="58"/>
      <c r="C345" s="58"/>
      <c r="D345" s="58"/>
      <c r="E345" s="58"/>
      <c r="F345" s="58"/>
      <c r="G345" s="95"/>
    </row>
    <row r="346">
      <c r="A346" s="92"/>
      <c r="B346" s="58"/>
      <c r="C346" s="58"/>
      <c r="D346" s="58"/>
      <c r="E346" s="58"/>
      <c r="F346" s="58"/>
      <c r="G346" s="95"/>
    </row>
    <row r="347">
      <c r="A347" s="92"/>
      <c r="B347" s="58"/>
      <c r="C347" s="58"/>
      <c r="D347" s="58"/>
      <c r="E347" s="58"/>
      <c r="F347" s="58"/>
      <c r="G347" s="95"/>
    </row>
    <row r="348">
      <c r="A348" s="92"/>
      <c r="B348" s="58"/>
      <c r="C348" s="58"/>
      <c r="D348" s="58"/>
      <c r="E348" s="58"/>
      <c r="F348" s="58"/>
      <c r="G348" s="95"/>
    </row>
    <row r="349">
      <c r="A349" s="92"/>
      <c r="B349" s="58"/>
      <c r="C349" s="58"/>
      <c r="D349" s="58"/>
      <c r="E349" s="58"/>
      <c r="F349" s="58"/>
      <c r="G349" s="95"/>
    </row>
    <row r="350">
      <c r="A350" s="92"/>
      <c r="B350" s="58"/>
      <c r="C350" s="58"/>
      <c r="D350" s="58"/>
      <c r="E350" s="58"/>
      <c r="F350" s="58"/>
      <c r="G350" s="95"/>
    </row>
    <row r="351">
      <c r="A351" s="92"/>
      <c r="B351" s="58"/>
      <c r="C351" s="58"/>
      <c r="D351" s="58"/>
      <c r="E351" s="58"/>
      <c r="F351" s="58"/>
      <c r="G351" s="95"/>
    </row>
    <row r="352">
      <c r="A352" s="92"/>
      <c r="B352" s="58"/>
      <c r="C352" s="58"/>
      <c r="D352" s="58"/>
      <c r="E352" s="58"/>
      <c r="F352" s="58"/>
      <c r="G352" s="95"/>
    </row>
    <row r="353">
      <c r="A353" s="92"/>
      <c r="B353" s="58"/>
      <c r="C353" s="58"/>
      <c r="D353" s="58"/>
      <c r="E353" s="58"/>
      <c r="F353" s="58"/>
      <c r="G353" s="95"/>
    </row>
    <row r="354">
      <c r="A354" s="92"/>
      <c r="B354" s="58"/>
      <c r="C354" s="58"/>
      <c r="D354" s="58"/>
      <c r="E354" s="58"/>
      <c r="F354" s="58"/>
      <c r="G354" s="95"/>
    </row>
    <row r="355">
      <c r="A355" s="92"/>
      <c r="B355" s="58"/>
      <c r="C355" s="58"/>
      <c r="D355" s="58"/>
      <c r="E355" s="58"/>
      <c r="F355" s="58"/>
      <c r="G355" s="95"/>
    </row>
    <row r="356">
      <c r="A356" s="92"/>
      <c r="B356" s="58"/>
      <c r="C356" s="58"/>
      <c r="D356" s="58"/>
      <c r="E356" s="58"/>
      <c r="F356" s="58"/>
      <c r="G356" s="95"/>
    </row>
    <row r="357">
      <c r="A357" s="92"/>
      <c r="B357" s="58"/>
      <c r="C357" s="58"/>
      <c r="D357" s="58"/>
      <c r="E357" s="58"/>
      <c r="F357" s="58"/>
      <c r="G357" s="95"/>
    </row>
    <row r="358">
      <c r="A358" s="92"/>
      <c r="B358" s="58"/>
      <c r="C358" s="58"/>
      <c r="D358" s="58"/>
      <c r="E358" s="58"/>
      <c r="F358" s="58"/>
      <c r="G358" s="95"/>
    </row>
    <row r="359">
      <c r="A359" s="92"/>
      <c r="B359" s="58"/>
      <c r="C359" s="58"/>
      <c r="D359" s="58"/>
      <c r="E359" s="58"/>
      <c r="F359" s="58"/>
      <c r="G359" s="95"/>
    </row>
    <row r="360">
      <c r="A360" s="92"/>
      <c r="B360" s="58"/>
      <c r="C360" s="58"/>
      <c r="D360" s="58"/>
      <c r="E360" s="58"/>
      <c r="F360" s="58"/>
      <c r="G360" s="95"/>
    </row>
    <row r="361">
      <c r="A361" s="92"/>
      <c r="B361" s="58"/>
      <c r="C361" s="58"/>
      <c r="D361" s="58"/>
      <c r="E361" s="58"/>
      <c r="F361" s="58"/>
      <c r="G361" s="95"/>
    </row>
    <row r="362">
      <c r="A362" s="92"/>
      <c r="B362" s="58"/>
      <c r="C362" s="58"/>
      <c r="D362" s="58"/>
      <c r="E362" s="58"/>
      <c r="F362" s="58"/>
      <c r="G362" s="95"/>
    </row>
    <row r="363">
      <c r="A363" s="92"/>
      <c r="B363" s="58"/>
      <c r="C363" s="58"/>
      <c r="D363" s="58"/>
      <c r="E363" s="58"/>
      <c r="F363" s="58"/>
      <c r="G363" s="95"/>
    </row>
    <row r="364">
      <c r="A364" s="92"/>
      <c r="B364" s="58"/>
      <c r="C364" s="58"/>
      <c r="D364" s="58"/>
      <c r="E364" s="58"/>
      <c r="F364" s="58"/>
      <c r="G364" s="95"/>
    </row>
    <row r="365">
      <c r="A365" s="92"/>
      <c r="B365" s="58"/>
      <c r="C365" s="58"/>
      <c r="D365" s="58"/>
      <c r="E365" s="58"/>
      <c r="F365" s="58"/>
      <c r="G365" s="95"/>
    </row>
    <row r="366">
      <c r="A366" s="92"/>
      <c r="B366" s="58"/>
      <c r="C366" s="58"/>
      <c r="D366" s="58"/>
      <c r="E366" s="58"/>
      <c r="F366" s="58"/>
      <c r="G366" s="95"/>
    </row>
    <row r="367">
      <c r="A367" s="92"/>
      <c r="B367" s="58"/>
      <c r="C367" s="58"/>
      <c r="D367" s="58"/>
      <c r="E367" s="58"/>
      <c r="F367" s="58"/>
      <c r="G367" s="95"/>
    </row>
    <row r="368">
      <c r="A368" s="92"/>
      <c r="B368" s="58"/>
      <c r="C368" s="58"/>
      <c r="D368" s="58"/>
      <c r="E368" s="58"/>
      <c r="F368" s="58"/>
      <c r="G368" s="95"/>
    </row>
    <row r="369">
      <c r="A369" s="92"/>
      <c r="B369" s="58"/>
      <c r="C369" s="58"/>
      <c r="D369" s="58"/>
      <c r="E369" s="58"/>
      <c r="F369" s="58"/>
      <c r="G369" s="95"/>
    </row>
    <row r="370">
      <c r="A370" s="92"/>
      <c r="B370" s="58"/>
      <c r="C370" s="58"/>
      <c r="D370" s="58"/>
      <c r="E370" s="58"/>
      <c r="F370" s="58"/>
      <c r="G370" s="95"/>
    </row>
    <row r="371">
      <c r="A371" s="92"/>
      <c r="B371" s="58"/>
      <c r="C371" s="58"/>
      <c r="D371" s="58"/>
      <c r="E371" s="58"/>
      <c r="F371" s="58"/>
      <c r="G371" s="95"/>
    </row>
    <row r="372">
      <c r="A372" s="92"/>
      <c r="B372" s="58"/>
      <c r="C372" s="58"/>
      <c r="D372" s="58"/>
      <c r="E372" s="58"/>
      <c r="F372" s="58"/>
      <c r="G372" s="95"/>
    </row>
    <row r="373">
      <c r="A373" s="92"/>
      <c r="B373" s="58"/>
      <c r="C373" s="58"/>
      <c r="D373" s="58"/>
      <c r="E373" s="58"/>
      <c r="F373" s="58"/>
      <c r="G373" s="95"/>
    </row>
    <row r="374">
      <c r="A374" s="92"/>
      <c r="B374" s="58"/>
      <c r="C374" s="58"/>
      <c r="D374" s="58"/>
      <c r="E374" s="58"/>
      <c r="F374" s="58"/>
      <c r="G374" s="95"/>
    </row>
    <row r="375">
      <c r="A375" s="92"/>
      <c r="B375" s="58"/>
      <c r="C375" s="58"/>
      <c r="D375" s="58"/>
      <c r="E375" s="58"/>
      <c r="F375" s="58"/>
      <c r="G375" s="95"/>
    </row>
    <row r="376">
      <c r="A376" s="92"/>
      <c r="B376" s="58"/>
      <c r="C376" s="58"/>
      <c r="D376" s="58"/>
      <c r="E376" s="58"/>
      <c r="F376" s="58"/>
      <c r="G376" s="95"/>
    </row>
    <row r="377">
      <c r="A377" s="92"/>
      <c r="B377" s="58"/>
      <c r="C377" s="58"/>
      <c r="D377" s="58"/>
      <c r="E377" s="58"/>
      <c r="F377" s="58"/>
      <c r="G377" s="95"/>
    </row>
    <row r="378">
      <c r="A378" s="92"/>
      <c r="B378" s="58"/>
      <c r="C378" s="58"/>
      <c r="D378" s="58"/>
      <c r="E378" s="58"/>
      <c r="F378" s="58"/>
      <c r="G378" s="95"/>
    </row>
    <row r="379">
      <c r="A379" s="92"/>
      <c r="B379" s="58"/>
      <c r="C379" s="58"/>
      <c r="D379" s="58"/>
      <c r="E379" s="58"/>
      <c r="F379" s="58"/>
      <c r="G379" s="95"/>
    </row>
    <row r="380">
      <c r="A380" s="92"/>
      <c r="B380" s="58"/>
      <c r="C380" s="58"/>
      <c r="D380" s="58"/>
      <c r="E380" s="58"/>
      <c r="F380" s="58"/>
      <c r="G380" s="95"/>
    </row>
    <row r="381">
      <c r="A381" s="92"/>
      <c r="B381" s="58"/>
      <c r="C381" s="58"/>
      <c r="D381" s="58"/>
      <c r="E381" s="58"/>
      <c r="F381" s="58"/>
      <c r="G381" s="95"/>
    </row>
    <row r="382">
      <c r="A382" s="92"/>
      <c r="B382" s="58"/>
      <c r="C382" s="58"/>
      <c r="D382" s="58"/>
      <c r="E382" s="58"/>
      <c r="F382" s="58"/>
      <c r="G382" s="95"/>
    </row>
    <row r="383">
      <c r="A383" s="92"/>
      <c r="B383" s="58"/>
      <c r="C383" s="58"/>
      <c r="D383" s="58"/>
      <c r="E383" s="58"/>
      <c r="F383" s="58"/>
      <c r="G383" s="95"/>
    </row>
    <row r="384">
      <c r="A384" s="92"/>
      <c r="B384" s="58"/>
      <c r="C384" s="58"/>
      <c r="D384" s="58"/>
      <c r="E384" s="58"/>
      <c r="F384" s="58"/>
      <c r="G384" s="95"/>
    </row>
    <row r="385">
      <c r="A385" s="92"/>
      <c r="B385" s="58"/>
      <c r="C385" s="58"/>
      <c r="D385" s="58"/>
      <c r="E385" s="58"/>
      <c r="F385" s="58"/>
      <c r="G385" s="95"/>
    </row>
    <row r="386">
      <c r="A386" s="92"/>
      <c r="B386" s="58"/>
      <c r="C386" s="58"/>
      <c r="D386" s="58"/>
      <c r="E386" s="58"/>
      <c r="F386" s="58"/>
      <c r="G386" s="95"/>
    </row>
    <row r="387">
      <c r="A387" s="92"/>
      <c r="B387" s="58"/>
      <c r="C387" s="58"/>
      <c r="D387" s="58"/>
      <c r="E387" s="58"/>
      <c r="F387" s="58"/>
      <c r="G387" s="95"/>
    </row>
    <row r="388">
      <c r="A388" s="92"/>
      <c r="B388" s="58"/>
      <c r="C388" s="58"/>
      <c r="D388" s="58"/>
      <c r="E388" s="58"/>
      <c r="F388" s="58"/>
      <c r="G388" s="95"/>
    </row>
    <row r="389">
      <c r="A389" s="92"/>
      <c r="B389" s="58"/>
      <c r="C389" s="58"/>
      <c r="D389" s="58"/>
      <c r="E389" s="58"/>
      <c r="F389" s="58"/>
      <c r="G389" s="95"/>
    </row>
    <row r="390">
      <c r="A390" s="92"/>
      <c r="B390" s="58"/>
      <c r="C390" s="58"/>
      <c r="D390" s="58"/>
      <c r="E390" s="58"/>
      <c r="F390" s="58"/>
      <c r="G390" s="95"/>
    </row>
    <row r="391">
      <c r="A391" s="92"/>
      <c r="B391" s="58"/>
      <c r="C391" s="58"/>
      <c r="D391" s="58"/>
      <c r="E391" s="58"/>
      <c r="F391" s="58"/>
      <c r="G391" s="95"/>
    </row>
    <row r="392">
      <c r="A392" s="92"/>
      <c r="B392" s="58"/>
      <c r="C392" s="58"/>
      <c r="D392" s="58"/>
      <c r="E392" s="58"/>
      <c r="F392" s="58"/>
      <c r="G392" s="95"/>
    </row>
    <row r="393">
      <c r="A393" s="92"/>
      <c r="B393" s="58"/>
      <c r="C393" s="58"/>
      <c r="D393" s="58"/>
      <c r="E393" s="58"/>
      <c r="F393" s="58"/>
      <c r="G393" s="95"/>
    </row>
    <row r="394">
      <c r="A394" s="92"/>
      <c r="B394" s="58"/>
      <c r="C394" s="58"/>
      <c r="D394" s="58"/>
      <c r="E394" s="58"/>
      <c r="F394" s="58"/>
      <c r="G394" s="95"/>
    </row>
    <row r="395">
      <c r="A395" s="92"/>
      <c r="B395" s="58"/>
      <c r="C395" s="58"/>
      <c r="D395" s="58"/>
      <c r="E395" s="58"/>
      <c r="F395" s="58"/>
      <c r="G395" s="95"/>
    </row>
    <row r="396">
      <c r="A396" s="92"/>
      <c r="B396" s="58"/>
      <c r="C396" s="58"/>
      <c r="D396" s="58"/>
      <c r="E396" s="58"/>
      <c r="F396" s="58"/>
      <c r="G396" s="95"/>
    </row>
    <row r="397">
      <c r="A397" s="92"/>
      <c r="B397" s="58"/>
      <c r="C397" s="58"/>
      <c r="D397" s="58"/>
      <c r="E397" s="58"/>
      <c r="F397" s="58"/>
      <c r="G397" s="95"/>
    </row>
    <row r="398">
      <c r="A398" s="92"/>
      <c r="B398" s="58"/>
      <c r="C398" s="58"/>
      <c r="D398" s="58"/>
      <c r="E398" s="58"/>
      <c r="F398" s="58"/>
      <c r="G398" s="95"/>
    </row>
    <row r="399">
      <c r="A399" s="92"/>
      <c r="B399" s="58"/>
      <c r="C399" s="58"/>
      <c r="D399" s="58"/>
      <c r="E399" s="58"/>
      <c r="F399" s="58"/>
      <c r="G399" s="95"/>
    </row>
    <row r="400">
      <c r="A400" s="92"/>
      <c r="B400" s="58"/>
      <c r="C400" s="58"/>
      <c r="D400" s="58"/>
      <c r="E400" s="58"/>
      <c r="F400" s="58"/>
      <c r="G400" s="95"/>
    </row>
    <row r="401">
      <c r="A401" s="92"/>
      <c r="B401" s="58"/>
      <c r="C401" s="58"/>
      <c r="D401" s="58"/>
      <c r="E401" s="58"/>
      <c r="F401" s="58"/>
      <c r="G401" s="95"/>
    </row>
    <row r="402">
      <c r="A402" s="92"/>
      <c r="B402" s="58"/>
      <c r="C402" s="58"/>
      <c r="D402" s="58"/>
      <c r="E402" s="58"/>
      <c r="F402" s="58"/>
      <c r="G402" s="95"/>
    </row>
    <row r="403">
      <c r="A403" s="92"/>
      <c r="B403" s="58"/>
      <c r="C403" s="58"/>
      <c r="D403" s="58"/>
      <c r="E403" s="58"/>
      <c r="F403" s="58"/>
      <c r="G403" s="95"/>
    </row>
    <row r="404">
      <c r="A404" s="92"/>
      <c r="B404" s="58"/>
      <c r="C404" s="58"/>
      <c r="D404" s="58"/>
      <c r="E404" s="58"/>
      <c r="F404" s="58"/>
      <c r="G404" s="95"/>
    </row>
    <row r="405">
      <c r="A405" s="92"/>
      <c r="B405" s="58"/>
      <c r="C405" s="58"/>
      <c r="D405" s="58"/>
      <c r="E405" s="58"/>
      <c r="F405" s="58"/>
      <c r="G405" s="95"/>
    </row>
    <row r="406">
      <c r="A406" s="92"/>
      <c r="B406" s="58"/>
      <c r="C406" s="58"/>
      <c r="D406" s="58"/>
      <c r="E406" s="58"/>
      <c r="F406" s="58"/>
      <c r="G406" s="95"/>
    </row>
    <row r="407">
      <c r="A407" s="92"/>
      <c r="B407" s="58"/>
      <c r="C407" s="58"/>
      <c r="D407" s="58"/>
      <c r="E407" s="58"/>
      <c r="F407" s="58"/>
      <c r="G407" s="95"/>
    </row>
    <row r="408">
      <c r="A408" s="92"/>
      <c r="B408" s="58"/>
      <c r="C408" s="58"/>
      <c r="D408" s="58"/>
      <c r="E408" s="58"/>
      <c r="F408" s="58"/>
      <c r="G408" s="95"/>
    </row>
    <row r="409">
      <c r="A409" s="92"/>
      <c r="B409" s="58"/>
      <c r="C409" s="58"/>
      <c r="D409" s="58"/>
      <c r="E409" s="58"/>
      <c r="F409" s="58"/>
      <c r="G409" s="95"/>
    </row>
    <row r="410">
      <c r="A410" s="92"/>
      <c r="B410" s="58"/>
      <c r="C410" s="58"/>
      <c r="D410" s="58"/>
      <c r="E410" s="58"/>
      <c r="F410" s="58"/>
      <c r="G410" s="95"/>
    </row>
    <row r="411">
      <c r="A411" s="92"/>
      <c r="B411" s="58"/>
      <c r="C411" s="58"/>
      <c r="D411" s="58"/>
      <c r="E411" s="58"/>
      <c r="F411" s="58"/>
      <c r="G411" s="95"/>
    </row>
    <row r="412">
      <c r="A412" s="92"/>
      <c r="B412" s="58"/>
      <c r="C412" s="58"/>
      <c r="D412" s="58"/>
      <c r="E412" s="58"/>
      <c r="F412" s="58"/>
      <c r="G412" s="95"/>
    </row>
    <row r="413">
      <c r="A413" s="92"/>
      <c r="B413" s="58"/>
      <c r="C413" s="58"/>
      <c r="D413" s="58"/>
      <c r="E413" s="58"/>
      <c r="F413" s="58"/>
      <c r="G413" s="95"/>
    </row>
    <row r="414">
      <c r="A414" s="92"/>
      <c r="B414" s="58"/>
      <c r="C414" s="58"/>
      <c r="D414" s="58"/>
      <c r="E414" s="58"/>
      <c r="F414" s="58"/>
      <c r="G414" s="95"/>
    </row>
    <row r="415">
      <c r="A415" s="92"/>
      <c r="B415" s="58"/>
      <c r="C415" s="58"/>
      <c r="D415" s="58"/>
      <c r="E415" s="58"/>
      <c r="F415" s="58"/>
      <c r="G415" s="95"/>
    </row>
    <row r="416">
      <c r="A416" s="92"/>
      <c r="B416" s="58"/>
      <c r="C416" s="58"/>
      <c r="D416" s="58"/>
      <c r="E416" s="58"/>
      <c r="F416" s="58"/>
      <c r="G416" s="95"/>
    </row>
    <row r="417">
      <c r="A417" s="92"/>
      <c r="B417" s="58"/>
      <c r="C417" s="58"/>
      <c r="D417" s="58"/>
      <c r="E417" s="58"/>
      <c r="F417" s="58"/>
      <c r="G417" s="95"/>
    </row>
    <row r="418">
      <c r="A418" s="92"/>
      <c r="B418" s="58"/>
      <c r="C418" s="58"/>
      <c r="D418" s="58"/>
      <c r="E418" s="58"/>
      <c r="F418" s="58"/>
      <c r="G418" s="95"/>
    </row>
    <row r="419">
      <c r="A419" s="92"/>
      <c r="B419" s="58"/>
      <c r="C419" s="58"/>
      <c r="D419" s="58"/>
      <c r="E419" s="58"/>
      <c r="F419" s="58"/>
      <c r="G419" s="95"/>
    </row>
    <row r="420">
      <c r="A420" s="92"/>
      <c r="B420" s="58"/>
      <c r="C420" s="58"/>
      <c r="D420" s="58"/>
      <c r="E420" s="58"/>
      <c r="F420" s="58"/>
      <c r="G420" s="95"/>
    </row>
    <row r="421">
      <c r="A421" s="92"/>
      <c r="B421" s="58"/>
      <c r="C421" s="58"/>
      <c r="D421" s="58"/>
      <c r="E421" s="58"/>
      <c r="F421" s="58"/>
      <c r="G421" s="95"/>
    </row>
    <row r="422">
      <c r="A422" s="92"/>
      <c r="B422" s="58"/>
      <c r="C422" s="58"/>
      <c r="D422" s="58"/>
      <c r="E422" s="58"/>
      <c r="F422" s="58"/>
      <c r="G422" s="95"/>
    </row>
    <row r="423">
      <c r="A423" s="92"/>
      <c r="B423" s="58"/>
      <c r="C423" s="58"/>
      <c r="D423" s="58"/>
      <c r="E423" s="58"/>
      <c r="F423" s="58"/>
      <c r="G423" s="95"/>
    </row>
    <row r="424">
      <c r="A424" s="92"/>
      <c r="B424" s="58"/>
      <c r="C424" s="58"/>
      <c r="D424" s="58"/>
      <c r="E424" s="58"/>
      <c r="F424" s="58"/>
      <c r="G424" s="95"/>
    </row>
    <row r="425">
      <c r="A425" s="92"/>
      <c r="B425" s="58"/>
      <c r="C425" s="58"/>
      <c r="D425" s="58"/>
      <c r="E425" s="58"/>
      <c r="F425" s="58"/>
      <c r="G425" s="95"/>
    </row>
    <row r="426">
      <c r="A426" s="92"/>
      <c r="B426" s="58"/>
      <c r="C426" s="58"/>
      <c r="D426" s="58"/>
      <c r="E426" s="58"/>
      <c r="F426" s="58"/>
      <c r="G426" s="95"/>
    </row>
    <row r="427">
      <c r="A427" s="92"/>
      <c r="B427" s="58"/>
      <c r="C427" s="58"/>
      <c r="D427" s="58"/>
      <c r="E427" s="58"/>
      <c r="F427" s="58"/>
      <c r="G427" s="95"/>
    </row>
    <row r="428">
      <c r="A428" s="92"/>
      <c r="B428" s="58"/>
      <c r="C428" s="58"/>
      <c r="D428" s="58"/>
      <c r="E428" s="58"/>
      <c r="F428" s="58"/>
      <c r="G428" s="95"/>
    </row>
    <row r="429">
      <c r="A429" s="92"/>
      <c r="B429" s="58"/>
      <c r="C429" s="58"/>
      <c r="D429" s="58"/>
      <c r="E429" s="58"/>
      <c r="F429" s="58"/>
      <c r="G429" s="95"/>
    </row>
    <row r="430">
      <c r="A430" s="92"/>
      <c r="B430" s="58"/>
      <c r="C430" s="58"/>
      <c r="D430" s="58"/>
      <c r="E430" s="58"/>
      <c r="F430" s="58"/>
      <c r="G430" s="95"/>
    </row>
    <row r="431">
      <c r="A431" s="92"/>
      <c r="B431" s="58"/>
      <c r="C431" s="58"/>
      <c r="D431" s="58"/>
      <c r="E431" s="58"/>
      <c r="F431" s="58"/>
      <c r="G431" s="95"/>
    </row>
    <row r="432">
      <c r="A432" s="92"/>
      <c r="B432" s="58"/>
      <c r="C432" s="58"/>
      <c r="D432" s="58"/>
      <c r="E432" s="58"/>
      <c r="F432" s="58"/>
      <c r="G432" s="95"/>
    </row>
    <row r="433">
      <c r="A433" s="92"/>
      <c r="B433" s="58"/>
      <c r="C433" s="58"/>
      <c r="D433" s="58"/>
      <c r="E433" s="58"/>
      <c r="F433" s="58"/>
      <c r="G433" s="95"/>
    </row>
    <row r="434">
      <c r="A434" s="92"/>
      <c r="B434" s="58"/>
      <c r="C434" s="58"/>
      <c r="D434" s="58"/>
      <c r="E434" s="58"/>
      <c r="F434" s="58"/>
      <c r="G434" s="95"/>
    </row>
    <row r="435">
      <c r="A435" s="92"/>
      <c r="B435" s="58"/>
      <c r="C435" s="58"/>
      <c r="D435" s="58"/>
      <c r="E435" s="58"/>
      <c r="F435" s="58"/>
      <c r="G435" s="95"/>
    </row>
    <row r="436">
      <c r="A436" s="92"/>
      <c r="B436" s="58"/>
      <c r="C436" s="58"/>
      <c r="D436" s="58"/>
      <c r="E436" s="58"/>
      <c r="F436" s="58"/>
      <c r="G436" s="95"/>
    </row>
    <row r="437">
      <c r="A437" s="92"/>
      <c r="B437" s="58"/>
      <c r="C437" s="58"/>
      <c r="D437" s="58"/>
      <c r="E437" s="58"/>
      <c r="F437" s="58"/>
      <c r="G437" s="95"/>
    </row>
    <row r="438">
      <c r="A438" s="92"/>
      <c r="B438" s="58"/>
      <c r="C438" s="58"/>
      <c r="D438" s="58"/>
      <c r="E438" s="58"/>
      <c r="F438" s="58"/>
      <c r="G438" s="95"/>
    </row>
    <row r="439">
      <c r="A439" s="92"/>
      <c r="B439" s="58"/>
      <c r="C439" s="58"/>
      <c r="D439" s="58"/>
      <c r="E439" s="58"/>
      <c r="F439" s="58"/>
      <c r="G439" s="95"/>
    </row>
    <row r="440">
      <c r="A440" s="92"/>
      <c r="B440" s="58"/>
      <c r="C440" s="58"/>
      <c r="D440" s="58"/>
      <c r="E440" s="58"/>
      <c r="F440" s="58"/>
      <c r="G440" s="95"/>
    </row>
    <row r="441">
      <c r="A441" s="92"/>
      <c r="B441" s="58"/>
      <c r="C441" s="58"/>
      <c r="D441" s="58"/>
      <c r="E441" s="58"/>
      <c r="F441" s="58"/>
      <c r="G441" s="95"/>
    </row>
    <row r="442">
      <c r="A442" s="92"/>
      <c r="B442" s="58"/>
      <c r="C442" s="58"/>
      <c r="D442" s="58"/>
      <c r="E442" s="58"/>
      <c r="F442" s="58"/>
      <c r="G442" s="95"/>
    </row>
    <row r="443">
      <c r="A443" s="92"/>
      <c r="B443" s="58"/>
      <c r="C443" s="58"/>
      <c r="D443" s="58"/>
      <c r="E443" s="58"/>
      <c r="F443" s="58"/>
      <c r="G443" s="95"/>
    </row>
    <row r="444">
      <c r="A444" s="92"/>
      <c r="B444" s="58"/>
      <c r="C444" s="58"/>
      <c r="D444" s="58"/>
      <c r="E444" s="58"/>
      <c r="F444" s="58"/>
      <c r="G444" s="95"/>
    </row>
    <row r="445">
      <c r="A445" s="92"/>
      <c r="B445" s="58"/>
      <c r="C445" s="58"/>
      <c r="D445" s="58"/>
      <c r="E445" s="58"/>
      <c r="F445" s="58"/>
      <c r="G445" s="95"/>
    </row>
    <row r="446">
      <c r="A446" s="92"/>
      <c r="B446" s="58"/>
      <c r="C446" s="58"/>
      <c r="D446" s="58"/>
      <c r="E446" s="58"/>
      <c r="F446" s="58"/>
      <c r="G446" s="95"/>
    </row>
    <row r="447">
      <c r="A447" s="92"/>
      <c r="B447" s="58"/>
      <c r="C447" s="58"/>
      <c r="D447" s="58"/>
      <c r="E447" s="58"/>
      <c r="F447" s="58"/>
      <c r="G447" s="95"/>
    </row>
    <row r="448">
      <c r="A448" s="92"/>
      <c r="B448" s="58"/>
      <c r="C448" s="58"/>
      <c r="D448" s="58"/>
      <c r="E448" s="58"/>
      <c r="F448" s="58"/>
      <c r="G448" s="95"/>
    </row>
    <row r="449">
      <c r="A449" s="92"/>
      <c r="B449" s="58"/>
      <c r="C449" s="58"/>
      <c r="D449" s="58"/>
      <c r="E449" s="58"/>
      <c r="F449" s="58"/>
      <c r="G449" s="95"/>
    </row>
    <row r="450">
      <c r="A450" s="92"/>
      <c r="B450" s="58"/>
      <c r="C450" s="58"/>
      <c r="D450" s="58"/>
      <c r="E450" s="58"/>
      <c r="F450" s="58"/>
      <c r="G450" s="95"/>
    </row>
    <row r="451">
      <c r="A451" s="92"/>
      <c r="B451" s="58"/>
      <c r="C451" s="58"/>
      <c r="D451" s="58"/>
      <c r="E451" s="58"/>
      <c r="F451" s="58"/>
      <c r="G451" s="95"/>
    </row>
    <row r="452">
      <c r="A452" s="92"/>
      <c r="B452" s="58"/>
      <c r="C452" s="58"/>
      <c r="D452" s="58"/>
      <c r="E452" s="58"/>
      <c r="F452" s="58"/>
      <c r="G452" s="95"/>
    </row>
    <row r="453">
      <c r="A453" s="92"/>
      <c r="B453" s="58"/>
      <c r="C453" s="58"/>
      <c r="D453" s="58"/>
      <c r="E453" s="58"/>
      <c r="F453" s="58"/>
      <c r="G453" s="95"/>
    </row>
    <row r="454">
      <c r="A454" s="92"/>
      <c r="B454" s="58"/>
      <c r="C454" s="58"/>
      <c r="D454" s="58"/>
      <c r="E454" s="58"/>
      <c r="F454" s="58"/>
      <c r="G454" s="95"/>
    </row>
    <row r="455">
      <c r="A455" s="92"/>
      <c r="B455" s="58"/>
      <c r="C455" s="58"/>
      <c r="D455" s="58"/>
      <c r="E455" s="58"/>
      <c r="F455" s="58"/>
      <c r="G455" s="95"/>
    </row>
    <row r="456">
      <c r="A456" s="92"/>
      <c r="B456" s="58"/>
      <c r="C456" s="58"/>
      <c r="D456" s="58"/>
      <c r="E456" s="58"/>
      <c r="F456" s="58"/>
      <c r="G456" s="95"/>
    </row>
    <row r="457">
      <c r="A457" s="92"/>
      <c r="B457" s="58"/>
      <c r="C457" s="58"/>
      <c r="D457" s="58"/>
      <c r="E457" s="58"/>
      <c r="F457" s="58"/>
      <c r="G457" s="95"/>
    </row>
    <row r="458">
      <c r="A458" s="92"/>
      <c r="B458" s="58"/>
      <c r="C458" s="58"/>
      <c r="D458" s="58"/>
      <c r="E458" s="58"/>
      <c r="F458" s="58"/>
      <c r="G458" s="95"/>
    </row>
    <row r="459">
      <c r="A459" s="92"/>
      <c r="B459" s="58"/>
      <c r="C459" s="58"/>
      <c r="D459" s="58"/>
      <c r="E459" s="58"/>
      <c r="F459" s="58"/>
      <c r="G459" s="95"/>
    </row>
    <row r="460">
      <c r="A460" s="92"/>
      <c r="B460" s="58"/>
      <c r="C460" s="58"/>
      <c r="D460" s="58"/>
      <c r="E460" s="58"/>
      <c r="F460" s="58"/>
      <c r="G460" s="95"/>
    </row>
    <row r="461">
      <c r="A461" s="92"/>
      <c r="B461" s="58"/>
      <c r="C461" s="58"/>
      <c r="D461" s="58"/>
      <c r="E461" s="58"/>
      <c r="F461" s="58"/>
      <c r="G461" s="95"/>
    </row>
    <row r="462">
      <c r="A462" s="92"/>
      <c r="B462" s="58"/>
      <c r="C462" s="58"/>
      <c r="D462" s="58"/>
      <c r="E462" s="58"/>
      <c r="F462" s="58"/>
      <c r="G462" s="95"/>
    </row>
    <row r="463">
      <c r="A463" s="92"/>
      <c r="B463" s="58"/>
      <c r="C463" s="58"/>
      <c r="D463" s="58"/>
      <c r="E463" s="58"/>
      <c r="F463" s="58"/>
      <c r="G463" s="95"/>
    </row>
    <row r="464">
      <c r="A464" s="92"/>
      <c r="B464" s="58"/>
      <c r="C464" s="58"/>
      <c r="D464" s="58"/>
      <c r="E464" s="58"/>
      <c r="F464" s="58"/>
      <c r="G464" s="95"/>
    </row>
    <row r="465">
      <c r="A465" s="92"/>
      <c r="B465" s="58"/>
      <c r="C465" s="58"/>
      <c r="D465" s="58"/>
      <c r="E465" s="58"/>
      <c r="F465" s="58"/>
      <c r="G465" s="95"/>
    </row>
    <row r="466">
      <c r="A466" s="92"/>
      <c r="B466" s="58"/>
      <c r="C466" s="58"/>
      <c r="D466" s="58"/>
      <c r="E466" s="58"/>
      <c r="F466" s="58"/>
      <c r="G466" s="95"/>
    </row>
    <row r="467">
      <c r="A467" s="92"/>
      <c r="B467" s="58"/>
      <c r="C467" s="58"/>
      <c r="D467" s="58"/>
      <c r="E467" s="58"/>
      <c r="F467" s="58"/>
      <c r="G467" s="95"/>
    </row>
    <row r="468">
      <c r="A468" s="92"/>
      <c r="B468" s="58"/>
      <c r="C468" s="58"/>
      <c r="D468" s="58"/>
      <c r="E468" s="58"/>
      <c r="F468" s="58"/>
      <c r="G468" s="95"/>
    </row>
    <row r="469">
      <c r="A469" s="92"/>
      <c r="B469" s="58"/>
      <c r="C469" s="58"/>
      <c r="D469" s="58"/>
      <c r="E469" s="58"/>
      <c r="F469" s="58"/>
      <c r="G469" s="95"/>
    </row>
    <row r="470">
      <c r="A470" s="92"/>
      <c r="B470" s="58"/>
      <c r="C470" s="58"/>
      <c r="D470" s="58"/>
      <c r="E470" s="58"/>
      <c r="F470" s="58"/>
      <c r="G470" s="95"/>
    </row>
    <row r="471">
      <c r="A471" s="92"/>
      <c r="B471" s="58"/>
      <c r="C471" s="58"/>
      <c r="D471" s="58"/>
      <c r="E471" s="58"/>
      <c r="F471" s="58"/>
      <c r="G471" s="95"/>
    </row>
    <row r="472">
      <c r="A472" s="92"/>
      <c r="B472" s="58"/>
      <c r="C472" s="58"/>
      <c r="D472" s="58"/>
      <c r="E472" s="58"/>
      <c r="F472" s="58"/>
      <c r="G472" s="95"/>
    </row>
    <row r="473">
      <c r="A473" s="92"/>
      <c r="B473" s="58"/>
      <c r="C473" s="58"/>
      <c r="D473" s="58"/>
      <c r="E473" s="58"/>
      <c r="F473" s="58"/>
      <c r="G473" s="95"/>
    </row>
    <row r="474">
      <c r="A474" s="92"/>
      <c r="B474" s="58"/>
      <c r="C474" s="58"/>
      <c r="D474" s="58"/>
      <c r="E474" s="58"/>
      <c r="F474" s="58"/>
      <c r="G474" s="95"/>
    </row>
    <row r="475">
      <c r="A475" s="92"/>
      <c r="B475" s="58"/>
      <c r="C475" s="58"/>
      <c r="D475" s="58"/>
      <c r="E475" s="58"/>
      <c r="F475" s="58"/>
      <c r="G475" s="95"/>
    </row>
    <row r="476">
      <c r="A476" s="92"/>
      <c r="B476" s="58"/>
      <c r="C476" s="58"/>
      <c r="D476" s="58"/>
      <c r="E476" s="58"/>
      <c r="F476" s="58"/>
      <c r="G476" s="95"/>
    </row>
    <row r="477">
      <c r="A477" s="92"/>
      <c r="B477" s="58"/>
      <c r="C477" s="58"/>
      <c r="D477" s="58"/>
      <c r="E477" s="58"/>
      <c r="F477" s="58"/>
      <c r="G477" s="95"/>
    </row>
    <row r="478">
      <c r="A478" s="92"/>
      <c r="B478" s="58"/>
      <c r="C478" s="58"/>
      <c r="D478" s="58"/>
      <c r="E478" s="58"/>
      <c r="F478" s="58"/>
      <c r="G478" s="95"/>
    </row>
    <row r="479">
      <c r="A479" s="92"/>
      <c r="B479" s="58"/>
      <c r="C479" s="58"/>
      <c r="D479" s="58"/>
      <c r="E479" s="58"/>
      <c r="F479" s="58"/>
      <c r="G479" s="95"/>
    </row>
    <row r="480">
      <c r="A480" s="92"/>
      <c r="B480" s="58"/>
      <c r="C480" s="58"/>
      <c r="D480" s="58"/>
      <c r="E480" s="58"/>
      <c r="F480" s="58"/>
      <c r="G480" s="95"/>
    </row>
    <row r="481">
      <c r="A481" s="92"/>
      <c r="B481" s="58"/>
      <c r="C481" s="58"/>
      <c r="D481" s="58"/>
      <c r="E481" s="58"/>
      <c r="F481" s="58"/>
      <c r="G481" s="95"/>
    </row>
    <row r="482">
      <c r="A482" s="92"/>
      <c r="B482" s="58"/>
      <c r="C482" s="58"/>
      <c r="D482" s="58"/>
      <c r="E482" s="58"/>
      <c r="F482" s="58"/>
      <c r="G482" s="95"/>
    </row>
    <row r="483">
      <c r="A483" s="92"/>
      <c r="B483" s="58"/>
      <c r="C483" s="58"/>
      <c r="D483" s="58"/>
      <c r="E483" s="58"/>
      <c r="F483" s="58"/>
      <c r="G483" s="95"/>
    </row>
    <row r="484">
      <c r="A484" s="92"/>
      <c r="B484" s="58"/>
      <c r="C484" s="58"/>
      <c r="D484" s="58"/>
      <c r="E484" s="58"/>
      <c r="F484" s="58"/>
      <c r="G484" s="95"/>
    </row>
    <row r="485">
      <c r="A485" s="92"/>
      <c r="B485" s="58"/>
      <c r="C485" s="58"/>
      <c r="D485" s="58"/>
      <c r="E485" s="58"/>
      <c r="F485" s="58"/>
      <c r="G485" s="95"/>
    </row>
    <row r="486">
      <c r="A486" s="92"/>
      <c r="B486" s="58"/>
      <c r="C486" s="58"/>
      <c r="D486" s="58"/>
      <c r="E486" s="58"/>
      <c r="F486" s="58"/>
      <c r="G486" s="95"/>
    </row>
    <row r="487">
      <c r="A487" s="92"/>
      <c r="B487" s="58"/>
      <c r="C487" s="58"/>
      <c r="D487" s="58"/>
      <c r="E487" s="58"/>
      <c r="F487" s="58"/>
      <c r="G487" s="95"/>
    </row>
    <row r="488">
      <c r="A488" s="92"/>
      <c r="B488" s="58"/>
      <c r="C488" s="58"/>
      <c r="D488" s="58"/>
      <c r="E488" s="58"/>
      <c r="F488" s="58"/>
      <c r="G488" s="95"/>
    </row>
    <row r="489">
      <c r="A489" s="92"/>
      <c r="B489" s="58"/>
      <c r="C489" s="58"/>
      <c r="D489" s="58"/>
      <c r="E489" s="58"/>
      <c r="F489" s="58"/>
      <c r="G489" s="95"/>
    </row>
    <row r="490">
      <c r="A490" s="92"/>
      <c r="B490" s="58"/>
      <c r="C490" s="58"/>
      <c r="D490" s="58"/>
      <c r="E490" s="58"/>
      <c r="F490" s="58"/>
      <c r="G490" s="95"/>
    </row>
    <row r="491">
      <c r="A491" s="92"/>
      <c r="B491" s="58"/>
      <c r="C491" s="58"/>
      <c r="D491" s="58"/>
      <c r="E491" s="58"/>
      <c r="F491" s="58"/>
      <c r="G491" s="95"/>
    </row>
    <row r="492">
      <c r="A492" s="92"/>
      <c r="B492" s="58"/>
      <c r="C492" s="58"/>
      <c r="D492" s="58"/>
      <c r="E492" s="58"/>
      <c r="F492" s="58"/>
      <c r="G492" s="95"/>
    </row>
    <row r="493">
      <c r="A493" s="92"/>
      <c r="B493" s="58"/>
      <c r="C493" s="58"/>
      <c r="D493" s="58"/>
      <c r="E493" s="58"/>
      <c r="F493" s="58"/>
      <c r="G493" s="95"/>
    </row>
    <row r="494">
      <c r="A494" s="92"/>
      <c r="B494" s="58"/>
      <c r="C494" s="58"/>
      <c r="D494" s="58"/>
      <c r="E494" s="58"/>
      <c r="F494" s="58"/>
      <c r="G494" s="95"/>
    </row>
    <row r="495">
      <c r="A495" s="92"/>
      <c r="B495" s="58"/>
      <c r="C495" s="58"/>
      <c r="D495" s="58"/>
      <c r="E495" s="58"/>
      <c r="F495" s="58"/>
      <c r="G495" s="95"/>
    </row>
    <row r="496">
      <c r="A496" s="92"/>
      <c r="B496" s="58"/>
      <c r="C496" s="58"/>
      <c r="D496" s="58"/>
      <c r="E496" s="58"/>
      <c r="F496" s="58"/>
      <c r="G496" s="95"/>
    </row>
    <row r="497">
      <c r="A497" s="92"/>
      <c r="B497" s="58"/>
      <c r="C497" s="58"/>
      <c r="D497" s="58"/>
      <c r="E497" s="58"/>
      <c r="F497" s="58"/>
      <c r="G497" s="95"/>
    </row>
    <row r="498">
      <c r="A498" s="92"/>
      <c r="B498" s="58"/>
      <c r="C498" s="58"/>
      <c r="D498" s="58"/>
      <c r="E498" s="58"/>
      <c r="F498" s="58"/>
      <c r="G498" s="95"/>
    </row>
    <row r="499">
      <c r="A499" s="92"/>
      <c r="B499" s="58"/>
      <c r="C499" s="58"/>
      <c r="D499" s="58"/>
      <c r="E499" s="58"/>
      <c r="F499" s="58"/>
      <c r="G499" s="95"/>
    </row>
    <row r="500">
      <c r="A500" s="92"/>
      <c r="B500" s="58"/>
      <c r="C500" s="58"/>
      <c r="D500" s="58"/>
      <c r="E500" s="58"/>
      <c r="F500" s="58"/>
      <c r="G500" s="95"/>
    </row>
    <row r="501">
      <c r="A501" s="92"/>
      <c r="B501" s="58"/>
      <c r="C501" s="58"/>
      <c r="D501" s="58"/>
      <c r="E501" s="58"/>
      <c r="F501" s="58"/>
      <c r="G501" s="95"/>
    </row>
    <row r="502">
      <c r="A502" s="92"/>
      <c r="B502" s="58"/>
      <c r="C502" s="58"/>
      <c r="D502" s="58"/>
      <c r="E502" s="58"/>
      <c r="F502" s="58"/>
      <c r="G502" s="95"/>
    </row>
    <row r="503">
      <c r="A503" s="92"/>
      <c r="B503" s="58"/>
      <c r="C503" s="58"/>
      <c r="D503" s="58"/>
      <c r="E503" s="58"/>
      <c r="F503" s="58"/>
      <c r="G503" s="95"/>
    </row>
    <row r="504">
      <c r="A504" s="92"/>
      <c r="B504" s="58"/>
      <c r="C504" s="58"/>
      <c r="D504" s="58"/>
      <c r="E504" s="58"/>
      <c r="F504" s="58"/>
      <c r="G504" s="95"/>
    </row>
    <row r="505">
      <c r="A505" s="92"/>
      <c r="B505" s="58"/>
      <c r="C505" s="58"/>
      <c r="D505" s="58"/>
      <c r="E505" s="58"/>
      <c r="F505" s="58"/>
      <c r="G505" s="95"/>
    </row>
    <row r="506">
      <c r="A506" s="92"/>
      <c r="B506" s="58"/>
      <c r="C506" s="58"/>
      <c r="D506" s="58"/>
      <c r="E506" s="58"/>
      <c r="F506" s="58"/>
      <c r="G506" s="95"/>
    </row>
    <row r="507">
      <c r="A507" s="92"/>
      <c r="B507" s="58"/>
      <c r="C507" s="58"/>
      <c r="D507" s="58"/>
      <c r="E507" s="58"/>
      <c r="F507" s="58"/>
      <c r="G507" s="95"/>
    </row>
    <row r="508">
      <c r="A508" s="92"/>
      <c r="B508" s="58"/>
      <c r="C508" s="58"/>
      <c r="D508" s="58"/>
      <c r="E508" s="58"/>
      <c r="F508" s="58"/>
      <c r="G508" s="95"/>
    </row>
    <row r="509">
      <c r="A509" s="92"/>
      <c r="B509" s="58"/>
      <c r="C509" s="58"/>
      <c r="D509" s="58"/>
      <c r="E509" s="58"/>
      <c r="F509" s="58"/>
      <c r="G509" s="95"/>
    </row>
    <row r="510">
      <c r="A510" s="92"/>
      <c r="B510" s="58"/>
      <c r="C510" s="58"/>
      <c r="D510" s="58"/>
      <c r="E510" s="58"/>
      <c r="F510" s="58"/>
      <c r="G510" s="95"/>
    </row>
    <row r="511">
      <c r="A511" s="92"/>
      <c r="B511" s="58"/>
      <c r="C511" s="58"/>
      <c r="D511" s="58"/>
      <c r="E511" s="58"/>
      <c r="F511" s="58"/>
      <c r="G511" s="95"/>
    </row>
    <row r="512">
      <c r="A512" s="92"/>
      <c r="B512" s="58"/>
      <c r="C512" s="58"/>
      <c r="D512" s="58"/>
      <c r="E512" s="58"/>
      <c r="F512" s="58"/>
      <c r="G512" s="95"/>
    </row>
    <row r="513">
      <c r="A513" s="92"/>
      <c r="B513" s="58"/>
      <c r="C513" s="58"/>
      <c r="D513" s="58"/>
      <c r="E513" s="58"/>
      <c r="F513" s="58"/>
      <c r="G513" s="95"/>
    </row>
    <row r="514">
      <c r="A514" s="92"/>
      <c r="B514" s="58"/>
      <c r="C514" s="58"/>
      <c r="D514" s="58"/>
      <c r="E514" s="58"/>
      <c r="F514" s="58"/>
      <c r="G514" s="95"/>
    </row>
    <row r="515">
      <c r="A515" s="92"/>
      <c r="B515" s="58"/>
      <c r="C515" s="58"/>
      <c r="D515" s="58"/>
      <c r="E515" s="58"/>
      <c r="F515" s="58"/>
      <c r="G515" s="95"/>
    </row>
    <row r="516">
      <c r="A516" s="92"/>
      <c r="B516" s="58"/>
      <c r="C516" s="58"/>
      <c r="D516" s="58"/>
      <c r="E516" s="58"/>
      <c r="F516" s="58"/>
      <c r="G516" s="95"/>
    </row>
    <row r="517">
      <c r="A517" s="92"/>
      <c r="B517" s="58"/>
      <c r="C517" s="58"/>
      <c r="D517" s="58"/>
      <c r="E517" s="58"/>
      <c r="F517" s="58"/>
      <c r="G517" s="95"/>
    </row>
    <row r="518">
      <c r="A518" s="92"/>
      <c r="B518" s="58"/>
      <c r="C518" s="58"/>
      <c r="D518" s="58"/>
      <c r="E518" s="58"/>
      <c r="F518" s="58"/>
      <c r="G518" s="95"/>
    </row>
    <row r="519">
      <c r="A519" s="92"/>
      <c r="B519" s="58"/>
      <c r="C519" s="58"/>
      <c r="D519" s="58"/>
      <c r="E519" s="58"/>
      <c r="F519" s="58"/>
      <c r="G519" s="95"/>
    </row>
    <row r="520">
      <c r="A520" s="92"/>
      <c r="B520" s="58"/>
      <c r="C520" s="58"/>
      <c r="D520" s="58"/>
      <c r="E520" s="58"/>
      <c r="F520" s="58"/>
      <c r="G520" s="95"/>
    </row>
    <row r="521">
      <c r="A521" s="92"/>
      <c r="B521" s="58"/>
      <c r="C521" s="58"/>
      <c r="D521" s="58"/>
      <c r="E521" s="58"/>
      <c r="F521" s="58"/>
      <c r="G521" s="95"/>
    </row>
    <row r="522">
      <c r="A522" s="92"/>
      <c r="B522" s="58"/>
      <c r="C522" s="58"/>
      <c r="D522" s="58"/>
      <c r="E522" s="58"/>
      <c r="F522" s="58"/>
      <c r="G522" s="95"/>
    </row>
    <row r="523">
      <c r="A523" s="92"/>
      <c r="B523" s="58"/>
      <c r="C523" s="58"/>
      <c r="D523" s="58"/>
      <c r="E523" s="58"/>
      <c r="F523" s="58"/>
      <c r="G523" s="95"/>
    </row>
    <row r="524">
      <c r="A524" s="92"/>
      <c r="B524" s="58"/>
      <c r="C524" s="58"/>
      <c r="D524" s="58"/>
      <c r="E524" s="58"/>
      <c r="F524" s="58"/>
      <c r="G524" s="95"/>
    </row>
    <row r="525">
      <c r="A525" s="92"/>
      <c r="B525" s="58"/>
      <c r="C525" s="58"/>
      <c r="D525" s="58"/>
      <c r="E525" s="58"/>
      <c r="F525" s="58"/>
      <c r="G525" s="95"/>
    </row>
    <row r="526">
      <c r="A526" s="92"/>
      <c r="B526" s="58"/>
      <c r="C526" s="58"/>
      <c r="D526" s="58"/>
      <c r="E526" s="58"/>
      <c r="F526" s="58"/>
      <c r="G526" s="95"/>
    </row>
    <row r="527">
      <c r="A527" s="92"/>
      <c r="B527" s="58"/>
      <c r="C527" s="58"/>
      <c r="D527" s="58"/>
      <c r="E527" s="58"/>
      <c r="F527" s="58"/>
      <c r="G527" s="95"/>
    </row>
    <row r="528">
      <c r="A528" s="92"/>
      <c r="B528" s="58"/>
      <c r="C528" s="58"/>
      <c r="D528" s="58"/>
      <c r="E528" s="58"/>
      <c r="F528" s="58"/>
      <c r="G528" s="95"/>
    </row>
    <row r="529">
      <c r="A529" s="92"/>
      <c r="B529" s="58"/>
      <c r="C529" s="58"/>
      <c r="D529" s="58"/>
      <c r="E529" s="58"/>
      <c r="F529" s="58"/>
      <c r="G529" s="95"/>
    </row>
    <row r="530">
      <c r="A530" s="92"/>
      <c r="B530" s="58"/>
      <c r="C530" s="58"/>
      <c r="D530" s="58"/>
      <c r="E530" s="58"/>
      <c r="F530" s="58"/>
      <c r="G530" s="95"/>
    </row>
    <row r="531">
      <c r="A531" s="92"/>
      <c r="B531" s="58"/>
      <c r="C531" s="58"/>
      <c r="D531" s="58"/>
      <c r="E531" s="58"/>
      <c r="F531" s="58"/>
      <c r="G531" s="95"/>
    </row>
    <row r="532">
      <c r="A532" s="92"/>
      <c r="B532" s="58"/>
      <c r="C532" s="58"/>
      <c r="D532" s="58"/>
      <c r="E532" s="58"/>
      <c r="F532" s="58"/>
      <c r="G532" s="95"/>
    </row>
    <row r="533">
      <c r="A533" s="92"/>
      <c r="B533" s="58"/>
      <c r="C533" s="58"/>
      <c r="D533" s="58"/>
      <c r="E533" s="58"/>
      <c r="F533" s="58"/>
      <c r="G533" s="95"/>
    </row>
    <row r="534">
      <c r="A534" s="92"/>
      <c r="B534" s="58"/>
      <c r="C534" s="58"/>
      <c r="D534" s="58"/>
      <c r="E534" s="58"/>
      <c r="F534" s="58"/>
      <c r="G534" s="95"/>
    </row>
    <row r="535">
      <c r="A535" s="92"/>
      <c r="B535" s="58"/>
      <c r="C535" s="58"/>
      <c r="D535" s="58"/>
      <c r="E535" s="58"/>
      <c r="F535" s="58"/>
      <c r="G535" s="95"/>
    </row>
    <row r="536">
      <c r="A536" s="92"/>
      <c r="B536" s="58"/>
      <c r="C536" s="58"/>
      <c r="D536" s="58"/>
      <c r="E536" s="58"/>
      <c r="F536" s="58"/>
      <c r="G536" s="95"/>
    </row>
    <row r="537">
      <c r="A537" s="92"/>
      <c r="B537" s="58"/>
      <c r="C537" s="58"/>
      <c r="D537" s="58"/>
      <c r="E537" s="58"/>
      <c r="F537" s="58"/>
      <c r="G537" s="95"/>
    </row>
    <row r="538">
      <c r="A538" s="92"/>
      <c r="B538" s="58"/>
      <c r="C538" s="58"/>
      <c r="D538" s="58"/>
      <c r="E538" s="58"/>
      <c r="F538" s="58"/>
      <c r="G538" s="95"/>
    </row>
    <row r="539">
      <c r="A539" s="92"/>
      <c r="B539" s="58"/>
      <c r="C539" s="58"/>
      <c r="D539" s="58"/>
      <c r="E539" s="58"/>
      <c r="F539" s="58"/>
      <c r="G539" s="95"/>
    </row>
    <row r="540">
      <c r="A540" s="92"/>
      <c r="B540" s="58"/>
      <c r="C540" s="58"/>
      <c r="D540" s="58"/>
      <c r="E540" s="58"/>
      <c r="F540" s="58"/>
      <c r="G540" s="95"/>
    </row>
    <row r="541">
      <c r="A541" s="92"/>
      <c r="B541" s="58"/>
      <c r="C541" s="58"/>
      <c r="D541" s="58"/>
      <c r="E541" s="58"/>
      <c r="F541" s="58"/>
      <c r="G541" s="95"/>
    </row>
    <row r="542">
      <c r="A542" s="92"/>
      <c r="B542" s="58"/>
      <c r="C542" s="58"/>
      <c r="D542" s="58"/>
      <c r="E542" s="58"/>
      <c r="F542" s="58"/>
      <c r="G542" s="95"/>
    </row>
    <row r="543">
      <c r="A543" s="92"/>
      <c r="B543" s="58"/>
      <c r="C543" s="58"/>
      <c r="D543" s="58"/>
      <c r="E543" s="58"/>
      <c r="F543" s="58"/>
      <c r="G543" s="95"/>
    </row>
    <row r="544">
      <c r="A544" s="92"/>
      <c r="B544" s="58"/>
      <c r="C544" s="58"/>
      <c r="D544" s="58"/>
      <c r="E544" s="58"/>
      <c r="F544" s="58"/>
      <c r="G544" s="95"/>
    </row>
    <row r="545">
      <c r="A545" s="92"/>
      <c r="B545" s="58"/>
      <c r="C545" s="58"/>
      <c r="D545" s="58"/>
      <c r="E545" s="58"/>
      <c r="F545" s="58"/>
      <c r="G545" s="95"/>
    </row>
    <row r="546">
      <c r="A546" s="92"/>
      <c r="B546" s="58"/>
      <c r="C546" s="58"/>
      <c r="D546" s="58"/>
      <c r="E546" s="58"/>
      <c r="F546" s="58"/>
      <c r="G546" s="95"/>
    </row>
    <row r="547">
      <c r="A547" s="92"/>
      <c r="B547" s="58"/>
      <c r="C547" s="58"/>
      <c r="D547" s="58"/>
      <c r="E547" s="58"/>
      <c r="F547" s="58"/>
      <c r="G547" s="95"/>
    </row>
    <row r="548">
      <c r="A548" s="92"/>
      <c r="B548" s="58"/>
      <c r="C548" s="58"/>
      <c r="D548" s="58"/>
      <c r="E548" s="58"/>
      <c r="F548" s="58"/>
      <c r="G548" s="95"/>
    </row>
    <row r="549">
      <c r="A549" s="92"/>
      <c r="B549" s="58"/>
      <c r="C549" s="58"/>
      <c r="D549" s="58"/>
      <c r="E549" s="58"/>
      <c r="F549" s="58"/>
      <c r="G549" s="95"/>
    </row>
    <row r="550">
      <c r="A550" s="92"/>
      <c r="B550" s="58"/>
      <c r="C550" s="58"/>
      <c r="D550" s="58"/>
      <c r="E550" s="58"/>
      <c r="F550" s="58"/>
      <c r="G550" s="95"/>
    </row>
    <row r="551">
      <c r="A551" s="92"/>
      <c r="B551" s="58"/>
      <c r="C551" s="58"/>
      <c r="D551" s="58"/>
      <c r="E551" s="58"/>
      <c r="F551" s="58"/>
      <c r="G551" s="95"/>
    </row>
    <row r="552">
      <c r="A552" s="92"/>
      <c r="B552" s="58"/>
      <c r="C552" s="58"/>
      <c r="D552" s="58"/>
      <c r="E552" s="58"/>
      <c r="F552" s="58"/>
      <c r="G552" s="95"/>
    </row>
    <row r="553">
      <c r="A553" s="92"/>
      <c r="B553" s="58"/>
      <c r="C553" s="58"/>
      <c r="D553" s="58"/>
      <c r="E553" s="58"/>
      <c r="F553" s="58"/>
      <c r="G553" s="95"/>
    </row>
    <row r="554">
      <c r="A554" s="92"/>
      <c r="B554" s="58"/>
      <c r="C554" s="58"/>
      <c r="D554" s="58"/>
      <c r="E554" s="58"/>
      <c r="F554" s="58"/>
      <c r="G554" s="95"/>
    </row>
    <row r="555">
      <c r="A555" s="92"/>
      <c r="B555" s="58"/>
      <c r="C555" s="58"/>
      <c r="D555" s="58"/>
      <c r="E555" s="58"/>
      <c r="F555" s="58"/>
      <c r="G555" s="95"/>
    </row>
    <row r="556">
      <c r="A556" s="92"/>
      <c r="B556" s="58"/>
      <c r="C556" s="58"/>
      <c r="D556" s="58"/>
      <c r="E556" s="58"/>
      <c r="F556" s="58"/>
      <c r="G556" s="95"/>
    </row>
    <row r="557">
      <c r="A557" s="92"/>
      <c r="B557" s="58"/>
      <c r="C557" s="58"/>
      <c r="D557" s="58"/>
      <c r="E557" s="58"/>
      <c r="F557" s="58"/>
      <c r="G557" s="95"/>
    </row>
    <row r="558">
      <c r="A558" s="92"/>
      <c r="B558" s="58"/>
      <c r="C558" s="58"/>
      <c r="D558" s="58"/>
      <c r="E558" s="58"/>
      <c r="F558" s="58"/>
      <c r="G558" s="95"/>
    </row>
    <row r="559">
      <c r="A559" s="92"/>
      <c r="B559" s="58"/>
      <c r="C559" s="58"/>
      <c r="D559" s="58"/>
      <c r="E559" s="58"/>
      <c r="F559" s="58"/>
      <c r="G559" s="95"/>
    </row>
    <row r="560">
      <c r="A560" s="92"/>
      <c r="B560" s="58"/>
      <c r="C560" s="58"/>
      <c r="D560" s="58"/>
      <c r="E560" s="58"/>
      <c r="F560" s="58"/>
      <c r="G560" s="95"/>
    </row>
    <row r="561">
      <c r="A561" s="92"/>
      <c r="B561" s="58"/>
      <c r="C561" s="58"/>
      <c r="D561" s="58"/>
      <c r="E561" s="58"/>
      <c r="F561" s="58"/>
      <c r="G561" s="95"/>
    </row>
    <row r="562">
      <c r="A562" s="92"/>
      <c r="B562" s="58"/>
      <c r="C562" s="58"/>
      <c r="D562" s="58"/>
      <c r="E562" s="58"/>
      <c r="F562" s="58"/>
      <c r="G562" s="95"/>
    </row>
    <row r="563">
      <c r="A563" s="92"/>
      <c r="B563" s="58"/>
      <c r="C563" s="58"/>
      <c r="D563" s="58"/>
      <c r="E563" s="58"/>
      <c r="F563" s="58"/>
      <c r="G563" s="95"/>
    </row>
    <row r="564">
      <c r="A564" s="92"/>
      <c r="B564" s="58"/>
      <c r="C564" s="58"/>
      <c r="D564" s="58"/>
      <c r="E564" s="58"/>
      <c r="F564" s="58"/>
      <c r="G564" s="95"/>
    </row>
    <row r="565">
      <c r="A565" s="92"/>
      <c r="B565" s="58"/>
      <c r="C565" s="58"/>
      <c r="D565" s="58"/>
      <c r="E565" s="58"/>
      <c r="F565" s="58"/>
      <c r="G565" s="95"/>
    </row>
    <row r="566">
      <c r="A566" s="92"/>
      <c r="B566" s="58"/>
      <c r="C566" s="58"/>
      <c r="D566" s="58"/>
      <c r="E566" s="58"/>
      <c r="F566" s="58"/>
      <c r="G566" s="95"/>
    </row>
    <row r="567">
      <c r="A567" s="92"/>
      <c r="B567" s="58"/>
      <c r="C567" s="58"/>
      <c r="D567" s="58"/>
      <c r="E567" s="58"/>
      <c r="F567" s="58"/>
      <c r="G567" s="95"/>
    </row>
    <row r="568">
      <c r="A568" s="92"/>
      <c r="B568" s="58"/>
      <c r="C568" s="58"/>
      <c r="D568" s="58"/>
      <c r="E568" s="58"/>
      <c r="F568" s="58"/>
      <c r="G568" s="95"/>
    </row>
    <row r="569">
      <c r="A569" s="92"/>
      <c r="B569" s="58"/>
      <c r="C569" s="58"/>
      <c r="D569" s="58"/>
      <c r="E569" s="58"/>
      <c r="F569" s="58"/>
      <c r="G569" s="95"/>
    </row>
    <row r="570">
      <c r="A570" s="92"/>
      <c r="B570" s="58"/>
      <c r="C570" s="58"/>
      <c r="D570" s="58"/>
      <c r="E570" s="58"/>
      <c r="F570" s="58"/>
      <c r="G570" s="95"/>
    </row>
    <row r="571">
      <c r="A571" s="92"/>
      <c r="B571" s="58"/>
      <c r="C571" s="58"/>
      <c r="D571" s="58"/>
      <c r="E571" s="58"/>
      <c r="F571" s="58"/>
      <c r="G571" s="95"/>
    </row>
    <row r="572">
      <c r="A572" s="92"/>
      <c r="B572" s="58"/>
      <c r="C572" s="58"/>
      <c r="D572" s="58"/>
      <c r="E572" s="58"/>
      <c r="F572" s="58"/>
      <c r="G572" s="95"/>
    </row>
    <row r="573">
      <c r="A573" s="92"/>
      <c r="B573" s="58"/>
      <c r="C573" s="58"/>
      <c r="D573" s="58"/>
      <c r="E573" s="58"/>
      <c r="F573" s="58"/>
      <c r="G573" s="95"/>
    </row>
    <row r="574">
      <c r="A574" s="92"/>
      <c r="B574" s="58"/>
      <c r="C574" s="58"/>
      <c r="D574" s="58"/>
      <c r="E574" s="58"/>
      <c r="F574" s="58"/>
      <c r="G574" s="95"/>
    </row>
    <row r="575">
      <c r="A575" s="92"/>
      <c r="B575" s="58"/>
      <c r="C575" s="58"/>
      <c r="D575" s="58"/>
      <c r="E575" s="58"/>
      <c r="F575" s="58"/>
      <c r="G575" s="95"/>
    </row>
    <row r="576">
      <c r="A576" s="92"/>
      <c r="B576" s="58"/>
      <c r="C576" s="58"/>
      <c r="D576" s="58"/>
      <c r="E576" s="58"/>
      <c r="F576" s="58"/>
      <c r="G576" s="95"/>
    </row>
    <row r="577">
      <c r="A577" s="92"/>
      <c r="B577" s="58"/>
      <c r="C577" s="58"/>
      <c r="D577" s="58"/>
      <c r="E577" s="58"/>
      <c r="F577" s="58"/>
      <c r="G577" s="95"/>
    </row>
    <row r="578">
      <c r="A578" s="92"/>
      <c r="B578" s="58"/>
      <c r="C578" s="58"/>
      <c r="D578" s="58"/>
      <c r="E578" s="58"/>
      <c r="F578" s="58"/>
      <c r="G578" s="95"/>
    </row>
    <row r="579">
      <c r="A579" s="92"/>
      <c r="B579" s="58"/>
      <c r="C579" s="58"/>
      <c r="D579" s="58"/>
      <c r="E579" s="58"/>
      <c r="F579" s="58"/>
      <c r="G579" s="95"/>
    </row>
    <row r="580">
      <c r="A580" s="92"/>
      <c r="B580" s="58"/>
      <c r="C580" s="58"/>
      <c r="D580" s="58"/>
      <c r="E580" s="58"/>
      <c r="F580" s="58"/>
      <c r="G580" s="95"/>
    </row>
    <row r="581">
      <c r="A581" s="92"/>
      <c r="B581" s="58"/>
      <c r="C581" s="58"/>
      <c r="D581" s="58"/>
      <c r="E581" s="58"/>
      <c r="F581" s="58"/>
      <c r="G581" s="95"/>
    </row>
    <row r="582">
      <c r="A582" s="92"/>
      <c r="B582" s="58"/>
      <c r="C582" s="58"/>
      <c r="D582" s="58"/>
      <c r="E582" s="58"/>
      <c r="F582" s="58"/>
      <c r="G582" s="95"/>
    </row>
    <row r="583">
      <c r="A583" s="92"/>
      <c r="B583" s="58"/>
      <c r="C583" s="58"/>
      <c r="D583" s="58"/>
      <c r="E583" s="58"/>
      <c r="F583" s="58"/>
      <c r="G583" s="95"/>
    </row>
    <row r="584">
      <c r="A584" s="92"/>
      <c r="B584" s="58"/>
      <c r="C584" s="58"/>
      <c r="D584" s="58"/>
      <c r="E584" s="58"/>
      <c r="F584" s="58"/>
      <c r="G584" s="95"/>
    </row>
    <row r="585">
      <c r="A585" s="92"/>
      <c r="B585" s="58"/>
      <c r="C585" s="58"/>
      <c r="D585" s="58"/>
      <c r="E585" s="58"/>
      <c r="F585" s="58"/>
      <c r="G585" s="95"/>
    </row>
    <row r="586">
      <c r="A586" s="92"/>
      <c r="B586" s="58"/>
      <c r="C586" s="58"/>
      <c r="D586" s="58"/>
      <c r="E586" s="58"/>
      <c r="F586" s="58"/>
      <c r="G586" s="95"/>
    </row>
    <row r="587">
      <c r="A587" s="92"/>
      <c r="B587" s="58"/>
      <c r="C587" s="58"/>
      <c r="D587" s="58"/>
      <c r="E587" s="58"/>
      <c r="F587" s="58"/>
      <c r="G587" s="95"/>
    </row>
    <row r="588">
      <c r="A588" s="92"/>
      <c r="B588" s="58"/>
      <c r="C588" s="58"/>
      <c r="D588" s="58"/>
      <c r="E588" s="58"/>
      <c r="F588" s="58"/>
      <c r="G588" s="95"/>
    </row>
    <row r="589">
      <c r="A589" s="92"/>
      <c r="B589" s="58"/>
      <c r="C589" s="58"/>
      <c r="D589" s="58"/>
      <c r="E589" s="58"/>
      <c r="F589" s="58"/>
      <c r="G589" s="95"/>
    </row>
    <row r="590">
      <c r="A590" s="92"/>
      <c r="B590" s="58"/>
      <c r="C590" s="58"/>
      <c r="D590" s="58"/>
      <c r="E590" s="58"/>
      <c r="F590" s="58"/>
      <c r="G590" s="95"/>
    </row>
    <row r="591">
      <c r="A591" s="92"/>
      <c r="B591" s="58"/>
      <c r="C591" s="58"/>
      <c r="D591" s="58"/>
      <c r="E591" s="58"/>
      <c r="F591" s="58"/>
      <c r="G591" s="95"/>
    </row>
    <row r="592">
      <c r="A592" s="92"/>
      <c r="B592" s="58"/>
      <c r="C592" s="58"/>
      <c r="D592" s="58"/>
      <c r="E592" s="58"/>
      <c r="F592" s="58"/>
      <c r="G592" s="95"/>
    </row>
    <row r="593">
      <c r="A593" s="92"/>
      <c r="B593" s="58"/>
      <c r="C593" s="58"/>
      <c r="D593" s="58"/>
      <c r="E593" s="58"/>
      <c r="F593" s="58"/>
      <c r="G593" s="95"/>
    </row>
    <row r="594">
      <c r="A594" s="92"/>
      <c r="B594" s="58"/>
      <c r="C594" s="58"/>
      <c r="D594" s="58"/>
      <c r="E594" s="58"/>
      <c r="F594" s="58"/>
      <c r="G594" s="95"/>
    </row>
    <row r="595">
      <c r="A595" s="92"/>
      <c r="B595" s="58"/>
      <c r="C595" s="58"/>
      <c r="D595" s="58"/>
      <c r="E595" s="58"/>
      <c r="F595" s="58"/>
      <c r="G595" s="95"/>
    </row>
    <row r="596">
      <c r="A596" s="92"/>
      <c r="B596" s="58"/>
      <c r="C596" s="58"/>
      <c r="D596" s="58"/>
      <c r="E596" s="58"/>
      <c r="F596" s="58"/>
      <c r="G596" s="95"/>
    </row>
    <row r="597">
      <c r="A597" s="92"/>
      <c r="B597" s="58"/>
      <c r="C597" s="58"/>
      <c r="D597" s="58"/>
      <c r="E597" s="58"/>
      <c r="F597" s="58"/>
      <c r="G597" s="95"/>
    </row>
    <row r="598">
      <c r="A598" s="92"/>
      <c r="B598" s="58"/>
      <c r="C598" s="58"/>
      <c r="D598" s="58"/>
      <c r="E598" s="58"/>
      <c r="F598" s="58"/>
      <c r="G598" s="95"/>
    </row>
    <row r="599">
      <c r="A599" s="92"/>
      <c r="B599" s="58"/>
      <c r="C599" s="58"/>
      <c r="D599" s="58"/>
      <c r="E599" s="58"/>
      <c r="F599" s="58"/>
      <c r="G599" s="95"/>
    </row>
    <row r="600">
      <c r="A600" s="92"/>
      <c r="B600" s="58"/>
      <c r="C600" s="58"/>
      <c r="D600" s="58"/>
      <c r="E600" s="58"/>
      <c r="F600" s="58"/>
      <c r="G600" s="95"/>
    </row>
    <row r="601">
      <c r="A601" s="92"/>
      <c r="B601" s="58"/>
      <c r="C601" s="58"/>
      <c r="D601" s="58"/>
      <c r="E601" s="58"/>
      <c r="F601" s="58"/>
      <c r="G601" s="95"/>
    </row>
    <row r="602">
      <c r="A602" s="92"/>
      <c r="B602" s="58"/>
      <c r="C602" s="58"/>
      <c r="D602" s="58"/>
      <c r="E602" s="58"/>
      <c r="F602" s="58"/>
      <c r="G602" s="95"/>
    </row>
    <row r="603">
      <c r="A603" s="92"/>
      <c r="B603" s="58"/>
      <c r="C603" s="58"/>
      <c r="D603" s="58"/>
      <c r="E603" s="58"/>
      <c r="F603" s="58"/>
      <c r="G603" s="95"/>
    </row>
    <row r="604">
      <c r="A604" s="92"/>
      <c r="B604" s="58"/>
      <c r="C604" s="58"/>
      <c r="D604" s="58"/>
      <c r="E604" s="58"/>
      <c r="F604" s="58"/>
      <c r="G604" s="95"/>
    </row>
    <row r="605">
      <c r="A605" s="92"/>
      <c r="B605" s="58"/>
      <c r="C605" s="58"/>
      <c r="D605" s="58"/>
      <c r="E605" s="58"/>
      <c r="F605" s="58"/>
      <c r="G605" s="95"/>
    </row>
    <row r="606">
      <c r="A606" s="92"/>
      <c r="B606" s="58"/>
      <c r="C606" s="58"/>
      <c r="D606" s="58"/>
      <c r="E606" s="58"/>
      <c r="F606" s="58"/>
      <c r="G606" s="95"/>
    </row>
    <row r="607">
      <c r="A607" s="92"/>
      <c r="B607" s="58"/>
      <c r="C607" s="58"/>
      <c r="D607" s="58"/>
      <c r="E607" s="58"/>
      <c r="F607" s="58"/>
      <c r="G607" s="95"/>
    </row>
    <row r="608">
      <c r="A608" s="92"/>
      <c r="B608" s="58"/>
      <c r="C608" s="58"/>
      <c r="D608" s="58"/>
      <c r="E608" s="58"/>
      <c r="F608" s="58"/>
      <c r="G608" s="95"/>
    </row>
    <row r="609">
      <c r="A609" s="92"/>
      <c r="B609" s="58"/>
      <c r="C609" s="58"/>
      <c r="D609" s="58"/>
      <c r="E609" s="58"/>
      <c r="F609" s="58"/>
      <c r="G609" s="95"/>
    </row>
    <row r="610">
      <c r="A610" s="92"/>
      <c r="B610" s="58"/>
      <c r="C610" s="58"/>
      <c r="D610" s="58"/>
      <c r="E610" s="58"/>
      <c r="F610" s="58"/>
      <c r="G610" s="95"/>
    </row>
    <row r="611">
      <c r="A611" s="92"/>
      <c r="B611" s="58"/>
      <c r="C611" s="58"/>
      <c r="D611" s="58"/>
      <c r="E611" s="58"/>
      <c r="F611" s="58"/>
      <c r="G611" s="95"/>
    </row>
    <row r="612">
      <c r="A612" s="92"/>
      <c r="B612" s="58"/>
      <c r="C612" s="58"/>
      <c r="D612" s="58"/>
      <c r="E612" s="58"/>
      <c r="F612" s="58"/>
      <c r="G612" s="95"/>
    </row>
    <row r="613">
      <c r="A613" s="92"/>
      <c r="B613" s="58"/>
      <c r="C613" s="58"/>
      <c r="D613" s="58"/>
      <c r="E613" s="58"/>
      <c r="F613" s="58"/>
      <c r="G613" s="95"/>
    </row>
    <row r="614">
      <c r="A614" s="92"/>
      <c r="B614" s="58"/>
      <c r="C614" s="58"/>
      <c r="D614" s="58"/>
      <c r="E614" s="58"/>
      <c r="F614" s="58"/>
      <c r="G614" s="95"/>
    </row>
    <row r="615">
      <c r="A615" s="92"/>
      <c r="B615" s="58"/>
      <c r="C615" s="58"/>
      <c r="D615" s="58"/>
      <c r="E615" s="58"/>
      <c r="F615" s="58"/>
      <c r="G615" s="95"/>
    </row>
    <row r="616">
      <c r="A616" s="92"/>
      <c r="B616" s="58"/>
      <c r="C616" s="58"/>
      <c r="D616" s="58"/>
      <c r="E616" s="58"/>
      <c r="F616" s="58"/>
      <c r="G616" s="95"/>
    </row>
    <row r="617">
      <c r="A617" s="92"/>
      <c r="B617" s="58"/>
      <c r="C617" s="58"/>
      <c r="D617" s="58"/>
      <c r="E617" s="58"/>
      <c r="F617" s="58"/>
      <c r="G617" s="95"/>
    </row>
    <row r="618">
      <c r="A618" s="92"/>
      <c r="B618" s="58"/>
      <c r="C618" s="58"/>
      <c r="D618" s="58"/>
      <c r="E618" s="58"/>
      <c r="F618" s="58"/>
      <c r="G618" s="95"/>
    </row>
    <row r="619">
      <c r="A619" s="92"/>
      <c r="B619" s="58"/>
      <c r="C619" s="58"/>
      <c r="D619" s="58"/>
      <c r="E619" s="58"/>
      <c r="F619" s="58"/>
      <c r="G619" s="95"/>
    </row>
    <row r="620">
      <c r="A620" s="92"/>
      <c r="B620" s="58"/>
      <c r="C620" s="58"/>
      <c r="D620" s="58"/>
      <c r="E620" s="58"/>
      <c r="F620" s="58"/>
      <c r="G620" s="95"/>
    </row>
    <row r="621">
      <c r="A621" s="92"/>
      <c r="B621" s="58"/>
      <c r="C621" s="58"/>
      <c r="D621" s="58"/>
      <c r="E621" s="58"/>
      <c r="F621" s="58"/>
      <c r="G621" s="95"/>
    </row>
    <row r="622">
      <c r="A622" s="92"/>
      <c r="B622" s="58"/>
      <c r="C622" s="58"/>
      <c r="D622" s="58"/>
      <c r="E622" s="58"/>
      <c r="F622" s="58"/>
      <c r="G622" s="95"/>
    </row>
    <row r="623">
      <c r="A623" s="92"/>
      <c r="B623" s="58"/>
      <c r="C623" s="58"/>
      <c r="D623" s="58"/>
      <c r="E623" s="58"/>
      <c r="F623" s="58"/>
      <c r="G623" s="95"/>
    </row>
    <row r="624">
      <c r="A624" s="92"/>
      <c r="B624" s="58"/>
      <c r="C624" s="58"/>
      <c r="D624" s="58"/>
      <c r="E624" s="58"/>
      <c r="F624" s="58"/>
      <c r="G624" s="95"/>
    </row>
    <row r="625">
      <c r="A625" s="92"/>
      <c r="B625" s="58"/>
      <c r="C625" s="58"/>
      <c r="D625" s="58"/>
      <c r="E625" s="58"/>
      <c r="F625" s="58"/>
      <c r="G625" s="95"/>
    </row>
    <row r="626">
      <c r="A626" s="92"/>
      <c r="B626" s="58"/>
      <c r="C626" s="58"/>
      <c r="D626" s="58"/>
      <c r="E626" s="58"/>
      <c r="F626" s="58"/>
      <c r="G626" s="95"/>
    </row>
    <row r="627">
      <c r="A627" s="92"/>
      <c r="B627" s="58"/>
      <c r="C627" s="58"/>
      <c r="D627" s="58"/>
      <c r="E627" s="58"/>
      <c r="F627" s="58"/>
      <c r="G627" s="95"/>
    </row>
    <row r="628">
      <c r="A628" s="92"/>
      <c r="B628" s="58"/>
      <c r="C628" s="58"/>
      <c r="D628" s="58"/>
      <c r="E628" s="58"/>
      <c r="F628" s="58"/>
      <c r="G628" s="95"/>
    </row>
    <row r="629">
      <c r="A629" s="92"/>
      <c r="B629" s="58"/>
      <c r="C629" s="58"/>
      <c r="D629" s="58"/>
      <c r="E629" s="58"/>
      <c r="F629" s="58"/>
      <c r="G629" s="95"/>
    </row>
    <row r="630">
      <c r="A630" s="92"/>
      <c r="B630" s="58"/>
      <c r="C630" s="58"/>
      <c r="D630" s="58"/>
      <c r="E630" s="58"/>
      <c r="F630" s="58"/>
      <c r="G630" s="95"/>
    </row>
    <row r="631">
      <c r="A631" s="92"/>
      <c r="B631" s="58"/>
      <c r="C631" s="58"/>
      <c r="D631" s="58"/>
      <c r="E631" s="58"/>
      <c r="F631" s="58"/>
      <c r="G631" s="95"/>
    </row>
    <row r="632">
      <c r="A632" s="92"/>
      <c r="B632" s="58"/>
      <c r="C632" s="58"/>
      <c r="D632" s="58"/>
      <c r="E632" s="58"/>
      <c r="F632" s="58"/>
      <c r="G632" s="95"/>
    </row>
    <row r="633">
      <c r="A633" s="92"/>
      <c r="B633" s="58"/>
      <c r="C633" s="58"/>
      <c r="D633" s="58"/>
      <c r="E633" s="58"/>
      <c r="F633" s="58"/>
      <c r="G633" s="95"/>
    </row>
    <row r="634">
      <c r="A634" s="92"/>
      <c r="B634" s="58"/>
      <c r="C634" s="58"/>
      <c r="D634" s="58"/>
      <c r="E634" s="58"/>
      <c r="F634" s="58"/>
      <c r="G634" s="95"/>
    </row>
    <row r="635">
      <c r="A635" s="92"/>
      <c r="B635" s="58"/>
      <c r="C635" s="58"/>
      <c r="D635" s="58"/>
      <c r="E635" s="58"/>
      <c r="F635" s="58"/>
      <c r="G635" s="95"/>
    </row>
    <row r="636">
      <c r="A636" s="92"/>
      <c r="B636" s="58"/>
      <c r="C636" s="58"/>
      <c r="D636" s="58"/>
      <c r="E636" s="58"/>
      <c r="F636" s="58"/>
      <c r="G636" s="95"/>
    </row>
    <row r="637">
      <c r="A637" s="92"/>
      <c r="B637" s="58"/>
      <c r="C637" s="58"/>
      <c r="D637" s="58"/>
      <c r="E637" s="58"/>
      <c r="F637" s="58"/>
      <c r="G637" s="95"/>
    </row>
    <row r="638">
      <c r="A638" s="92"/>
      <c r="B638" s="58"/>
      <c r="C638" s="58"/>
      <c r="D638" s="58"/>
      <c r="E638" s="58"/>
      <c r="F638" s="58"/>
      <c r="G638" s="95"/>
    </row>
    <row r="639">
      <c r="A639" s="92"/>
      <c r="B639" s="58"/>
      <c r="C639" s="58"/>
      <c r="D639" s="58"/>
      <c r="E639" s="58"/>
      <c r="F639" s="58"/>
      <c r="G639" s="95"/>
    </row>
    <row r="640">
      <c r="A640" s="92"/>
      <c r="B640" s="58"/>
      <c r="C640" s="58"/>
      <c r="D640" s="58"/>
      <c r="E640" s="58"/>
      <c r="F640" s="58"/>
      <c r="G640" s="95"/>
    </row>
    <row r="641">
      <c r="A641" s="92"/>
      <c r="B641" s="58"/>
      <c r="C641" s="58"/>
      <c r="D641" s="58"/>
      <c r="E641" s="58"/>
      <c r="F641" s="58"/>
      <c r="G641" s="95"/>
    </row>
    <row r="642">
      <c r="A642" s="92"/>
      <c r="B642" s="58"/>
      <c r="C642" s="58"/>
      <c r="D642" s="58"/>
      <c r="E642" s="58"/>
      <c r="F642" s="58"/>
      <c r="G642" s="95"/>
    </row>
    <row r="643">
      <c r="A643" s="92"/>
      <c r="B643" s="58"/>
      <c r="C643" s="58"/>
      <c r="D643" s="58"/>
      <c r="E643" s="58"/>
      <c r="F643" s="58"/>
      <c r="G643" s="95"/>
    </row>
    <row r="644">
      <c r="A644" s="92"/>
      <c r="B644" s="58"/>
      <c r="C644" s="58"/>
      <c r="D644" s="58"/>
      <c r="E644" s="58"/>
      <c r="F644" s="58"/>
      <c r="G644" s="95"/>
    </row>
    <row r="645">
      <c r="A645" s="92"/>
      <c r="B645" s="58"/>
      <c r="C645" s="58"/>
      <c r="D645" s="58"/>
      <c r="E645" s="58"/>
      <c r="F645" s="58"/>
      <c r="G645" s="95"/>
    </row>
    <row r="646">
      <c r="A646" s="92"/>
      <c r="B646" s="58"/>
      <c r="C646" s="58"/>
      <c r="D646" s="58"/>
      <c r="E646" s="58"/>
      <c r="F646" s="58"/>
      <c r="G646" s="95"/>
    </row>
    <row r="647">
      <c r="A647" s="92"/>
      <c r="B647" s="58"/>
      <c r="C647" s="58"/>
      <c r="D647" s="58"/>
      <c r="E647" s="58"/>
      <c r="F647" s="58"/>
      <c r="G647" s="95"/>
    </row>
    <row r="648">
      <c r="A648" s="92"/>
      <c r="B648" s="58"/>
      <c r="C648" s="58"/>
      <c r="D648" s="58"/>
      <c r="E648" s="58"/>
      <c r="F648" s="58"/>
      <c r="G648" s="95"/>
    </row>
    <row r="649">
      <c r="A649" s="92"/>
      <c r="B649" s="58"/>
      <c r="C649" s="58"/>
      <c r="D649" s="58"/>
      <c r="E649" s="58"/>
      <c r="F649" s="58"/>
      <c r="G649" s="95"/>
    </row>
    <row r="650">
      <c r="A650" s="92"/>
      <c r="B650" s="58"/>
      <c r="C650" s="58"/>
      <c r="D650" s="58"/>
      <c r="E650" s="58"/>
      <c r="F650" s="58"/>
      <c r="G650" s="95"/>
    </row>
    <row r="651">
      <c r="A651" s="92"/>
      <c r="B651" s="58"/>
      <c r="C651" s="58"/>
      <c r="D651" s="58"/>
      <c r="E651" s="58"/>
      <c r="F651" s="58"/>
      <c r="G651" s="95"/>
    </row>
    <row r="652">
      <c r="A652" s="92"/>
      <c r="B652" s="58"/>
      <c r="C652" s="58"/>
      <c r="D652" s="58"/>
      <c r="E652" s="58"/>
      <c r="F652" s="58"/>
      <c r="G652" s="95"/>
    </row>
    <row r="653">
      <c r="A653" s="92"/>
      <c r="B653" s="58"/>
      <c r="C653" s="58"/>
      <c r="D653" s="58"/>
      <c r="E653" s="58"/>
      <c r="F653" s="58"/>
      <c r="G653" s="95"/>
    </row>
    <row r="654">
      <c r="A654" s="92"/>
      <c r="B654" s="58"/>
      <c r="C654" s="58"/>
      <c r="D654" s="58"/>
      <c r="E654" s="58"/>
      <c r="F654" s="58"/>
      <c r="G654" s="95"/>
    </row>
    <row r="655">
      <c r="A655" s="92"/>
      <c r="B655" s="58"/>
      <c r="C655" s="58"/>
      <c r="D655" s="58"/>
      <c r="E655" s="58"/>
      <c r="F655" s="58"/>
      <c r="G655" s="95"/>
    </row>
    <row r="656">
      <c r="A656" s="92"/>
      <c r="B656" s="58"/>
      <c r="C656" s="58"/>
      <c r="D656" s="58"/>
      <c r="E656" s="58"/>
      <c r="F656" s="58"/>
      <c r="G656" s="95"/>
    </row>
    <row r="657">
      <c r="A657" s="92"/>
      <c r="B657" s="58"/>
      <c r="C657" s="58"/>
      <c r="D657" s="58"/>
      <c r="E657" s="58"/>
      <c r="F657" s="58"/>
      <c r="G657" s="95"/>
    </row>
    <row r="658">
      <c r="A658" s="92"/>
      <c r="B658" s="58"/>
      <c r="C658" s="58"/>
      <c r="D658" s="58"/>
      <c r="E658" s="58"/>
      <c r="F658" s="58"/>
      <c r="G658" s="95"/>
    </row>
    <row r="659">
      <c r="A659" s="92"/>
      <c r="B659" s="58"/>
      <c r="C659" s="58"/>
      <c r="D659" s="58"/>
      <c r="E659" s="58"/>
      <c r="F659" s="58"/>
      <c r="G659" s="95"/>
    </row>
    <row r="660">
      <c r="A660" s="92"/>
      <c r="B660" s="58"/>
      <c r="C660" s="58"/>
      <c r="D660" s="58"/>
      <c r="E660" s="58"/>
      <c r="F660" s="58"/>
      <c r="G660" s="95"/>
    </row>
    <row r="661">
      <c r="A661" s="92"/>
      <c r="B661" s="58"/>
      <c r="C661" s="58"/>
      <c r="D661" s="58"/>
      <c r="E661" s="58"/>
      <c r="F661" s="58"/>
      <c r="G661" s="95"/>
    </row>
    <row r="662">
      <c r="A662" s="92"/>
      <c r="B662" s="58"/>
      <c r="C662" s="58"/>
      <c r="D662" s="58"/>
      <c r="E662" s="58"/>
      <c r="F662" s="58"/>
      <c r="G662" s="95"/>
    </row>
    <row r="663">
      <c r="A663" s="92"/>
      <c r="B663" s="58"/>
      <c r="C663" s="58"/>
      <c r="D663" s="58"/>
      <c r="E663" s="58"/>
      <c r="F663" s="58"/>
      <c r="G663" s="95"/>
    </row>
    <row r="664">
      <c r="A664" s="92"/>
      <c r="B664" s="58"/>
      <c r="C664" s="58"/>
      <c r="D664" s="58"/>
      <c r="E664" s="58"/>
      <c r="F664" s="58"/>
      <c r="G664" s="95"/>
    </row>
    <row r="665">
      <c r="A665" s="92"/>
      <c r="B665" s="58"/>
      <c r="C665" s="58"/>
      <c r="D665" s="58"/>
      <c r="E665" s="58"/>
      <c r="F665" s="58"/>
      <c r="G665" s="95"/>
    </row>
    <row r="666">
      <c r="A666" s="92"/>
      <c r="B666" s="58"/>
      <c r="C666" s="58"/>
      <c r="D666" s="58"/>
      <c r="E666" s="58"/>
      <c r="F666" s="58"/>
      <c r="G666" s="95"/>
    </row>
    <row r="667">
      <c r="A667" s="92"/>
      <c r="B667" s="58"/>
      <c r="C667" s="58"/>
      <c r="D667" s="58"/>
      <c r="E667" s="58"/>
      <c r="F667" s="58"/>
      <c r="G667" s="95"/>
    </row>
    <row r="668">
      <c r="A668" s="92"/>
      <c r="B668" s="58"/>
      <c r="C668" s="58"/>
      <c r="D668" s="58"/>
      <c r="E668" s="58"/>
      <c r="F668" s="58"/>
      <c r="G668" s="95"/>
    </row>
    <row r="669">
      <c r="A669" s="92"/>
      <c r="B669" s="58"/>
      <c r="C669" s="58"/>
      <c r="D669" s="58"/>
      <c r="E669" s="58"/>
      <c r="F669" s="58"/>
      <c r="G669" s="95"/>
    </row>
    <row r="670">
      <c r="A670" s="92"/>
      <c r="B670" s="58"/>
      <c r="C670" s="58"/>
      <c r="D670" s="58"/>
      <c r="E670" s="58"/>
      <c r="F670" s="58"/>
      <c r="G670" s="95"/>
    </row>
    <row r="671">
      <c r="A671" s="92"/>
      <c r="B671" s="58"/>
      <c r="C671" s="58"/>
      <c r="D671" s="58"/>
      <c r="E671" s="58"/>
      <c r="F671" s="58"/>
      <c r="G671" s="95"/>
    </row>
    <row r="672">
      <c r="A672" s="92"/>
      <c r="B672" s="58"/>
      <c r="C672" s="58"/>
      <c r="D672" s="58"/>
      <c r="E672" s="58"/>
      <c r="F672" s="58"/>
      <c r="G672" s="95"/>
    </row>
    <row r="673">
      <c r="A673" s="92"/>
      <c r="B673" s="58"/>
      <c r="C673" s="58"/>
      <c r="D673" s="58"/>
      <c r="E673" s="58"/>
      <c r="F673" s="58"/>
      <c r="G673" s="95"/>
    </row>
    <row r="674">
      <c r="A674" s="92"/>
      <c r="B674" s="58"/>
      <c r="C674" s="58"/>
      <c r="D674" s="58"/>
      <c r="E674" s="58"/>
      <c r="F674" s="58"/>
      <c r="G674" s="95"/>
    </row>
    <row r="675">
      <c r="A675" s="92"/>
      <c r="B675" s="58"/>
      <c r="C675" s="58"/>
      <c r="D675" s="58"/>
      <c r="E675" s="58"/>
      <c r="F675" s="58"/>
      <c r="G675" s="95"/>
    </row>
    <row r="676">
      <c r="A676" s="92"/>
      <c r="B676" s="58"/>
      <c r="C676" s="58"/>
      <c r="D676" s="58"/>
      <c r="E676" s="58"/>
      <c r="F676" s="58"/>
      <c r="G676" s="95"/>
    </row>
    <row r="677">
      <c r="A677" s="92"/>
      <c r="B677" s="58"/>
      <c r="C677" s="58"/>
      <c r="D677" s="58"/>
      <c r="E677" s="58"/>
      <c r="F677" s="58"/>
      <c r="G677" s="95"/>
    </row>
    <row r="678">
      <c r="A678" s="92"/>
      <c r="B678" s="58"/>
      <c r="C678" s="58"/>
      <c r="D678" s="58"/>
      <c r="E678" s="58"/>
      <c r="F678" s="58"/>
      <c r="G678" s="95"/>
    </row>
    <row r="679">
      <c r="A679" s="92"/>
      <c r="B679" s="58"/>
      <c r="C679" s="58"/>
      <c r="D679" s="58"/>
      <c r="E679" s="58"/>
      <c r="F679" s="58"/>
      <c r="G679" s="95"/>
    </row>
    <row r="680">
      <c r="A680" s="92"/>
      <c r="B680" s="58"/>
      <c r="C680" s="58"/>
      <c r="D680" s="58"/>
      <c r="E680" s="58"/>
      <c r="F680" s="58"/>
      <c r="G680" s="95"/>
    </row>
    <row r="681">
      <c r="A681" s="92"/>
      <c r="B681" s="58"/>
      <c r="C681" s="58"/>
      <c r="D681" s="58"/>
      <c r="E681" s="58"/>
      <c r="F681" s="58"/>
      <c r="G681" s="95"/>
    </row>
    <row r="682">
      <c r="A682" s="92"/>
      <c r="B682" s="58"/>
      <c r="C682" s="58"/>
      <c r="D682" s="58"/>
      <c r="E682" s="58"/>
      <c r="F682" s="58"/>
      <c r="G682" s="95"/>
    </row>
    <row r="683">
      <c r="A683" s="92"/>
      <c r="B683" s="58"/>
      <c r="C683" s="58"/>
      <c r="D683" s="58"/>
      <c r="E683" s="58"/>
      <c r="F683" s="58"/>
      <c r="G683" s="95"/>
    </row>
    <row r="684">
      <c r="A684" s="92"/>
      <c r="B684" s="58"/>
      <c r="C684" s="58"/>
      <c r="D684" s="58"/>
      <c r="E684" s="58"/>
      <c r="F684" s="58"/>
      <c r="G684" s="95"/>
    </row>
    <row r="685">
      <c r="A685" s="92"/>
      <c r="B685" s="58"/>
      <c r="C685" s="58"/>
      <c r="D685" s="58"/>
      <c r="E685" s="58"/>
      <c r="F685" s="58"/>
      <c r="G685" s="95"/>
    </row>
    <row r="686">
      <c r="A686" s="92"/>
      <c r="B686" s="58"/>
      <c r="C686" s="58"/>
      <c r="D686" s="58"/>
      <c r="E686" s="58"/>
      <c r="F686" s="58"/>
      <c r="G686" s="95"/>
    </row>
    <row r="687">
      <c r="A687" s="92"/>
      <c r="B687" s="58"/>
      <c r="C687" s="58"/>
      <c r="D687" s="58"/>
      <c r="E687" s="58"/>
      <c r="F687" s="58"/>
      <c r="G687" s="95"/>
    </row>
    <row r="688">
      <c r="A688" s="92"/>
      <c r="B688" s="58"/>
      <c r="C688" s="58"/>
      <c r="D688" s="58"/>
      <c r="E688" s="58"/>
      <c r="F688" s="58"/>
      <c r="G688" s="95"/>
    </row>
    <row r="689">
      <c r="A689" s="92"/>
      <c r="B689" s="58"/>
      <c r="C689" s="58"/>
      <c r="D689" s="58"/>
      <c r="E689" s="58"/>
      <c r="F689" s="58"/>
      <c r="G689" s="95"/>
    </row>
    <row r="690">
      <c r="A690" s="92"/>
      <c r="B690" s="58"/>
      <c r="C690" s="58"/>
      <c r="D690" s="58"/>
      <c r="E690" s="58"/>
      <c r="F690" s="58"/>
      <c r="G690" s="95"/>
    </row>
    <row r="691">
      <c r="A691" s="92"/>
      <c r="B691" s="58"/>
      <c r="C691" s="58"/>
      <c r="D691" s="58"/>
      <c r="E691" s="58"/>
      <c r="F691" s="58"/>
      <c r="G691" s="95"/>
    </row>
    <row r="692">
      <c r="A692" s="92"/>
      <c r="B692" s="58"/>
      <c r="C692" s="58"/>
      <c r="D692" s="58"/>
      <c r="E692" s="58"/>
      <c r="F692" s="58"/>
      <c r="G692" s="95"/>
    </row>
    <row r="693">
      <c r="A693" s="92"/>
      <c r="B693" s="58"/>
      <c r="C693" s="58"/>
      <c r="D693" s="58"/>
      <c r="E693" s="58"/>
      <c r="F693" s="58"/>
      <c r="G693" s="95"/>
    </row>
    <row r="694">
      <c r="A694" s="92"/>
      <c r="B694" s="58"/>
      <c r="C694" s="58"/>
      <c r="D694" s="58"/>
      <c r="E694" s="58"/>
      <c r="F694" s="58"/>
      <c r="G694" s="95"/>
    </row>
    <row r="695">
      <c r="A695" s="92"/>
      <c r="B695" s="58"/>
      <c r="C695" s="58"/>
      <c r="D695" s="58"/>
      <c r="E695" s="58"/>
      <c r="F695" s="58"/>
      <c r="G695" s="95"/>
    </row>
    <row r="696">
      <c r="A696" s="92"/>
      <c r="B696" s="58"/>
      <c r="C696" s="58"/>
      <c r="D696" s="58"/>
      <c r="E696" s="58"/>
      <c r="F696" s="58"/>
      <c r="G696" s="95"/>
    </row>
    <row r="697">
      <c r="A697" s="92"/>
      <c r="B697" s="58"/>
      <c r="C697" s="58"/>
      <c r="D697" s="58"/>
      <c r="E697" s="58"/>
      <c r="F697" s="58"/>
      <c r="G697" s="95"/>
    </row>
    <row r="698">
      <c r="A698" s="92"/>
      <c r="B698" s="58"/>
      <c r="C698" s="58"/>
      <c r="D698" s="58"/>
      <c r="E698" s="58"/>
      <c r="F698" s="58"/>
      <c r="G698" s="95"/>
    </row>
    <row r="699">
      <c r="A699" s="92"/>
      <c r="B699" s="58"/>
      <c r="C699" s="58"/>
      <c r="D699" s="58"/>
      <c r="E699" s="58"/>
      <c r="F699" s="58"/>
      <c r="G699" s="95"/>
    </row>
    <row r="700">
      <c r="A700" s="92"/>
      <c r="B700" s="58"/>
      <c r="C700" s="58"/>
      <c r="D700" s="58"/>
      <c r="E700" s="58"/>
      <c r="F700" s="58"/>
      <c r="G700" s="95"/>
    </row>
    <row r="701">
      <c r="A701" s="92"/>
      <c r="B701" s="58"/>
      <c r="C701" s="58"/>
      <c r="D701" s="58"/>
      <c r="E701" s="58"/>
      <c r="F701" s="58"/>
      <c r="G701" s="95"/>
    </row>
    <row r="702">
      <c r="A702" s="92"/>
      <c r="B702" s="58"/>
      <c r="C702" s="58"/>
      <c r="D702" s="58"/>
      <c r="E702" s="58"/>
      <c r="F702" s="58"/>
      <c r="G702" s="95"/>
    </row>
    <row r="703">
      <c r="A703" s="92"/>
      <c r="B703" s="58"/>
      <c r="C703" s="58"/>
      <c r="D703" s="58"/>
      <c r="E703" s="58"/>
      <c r="F703" s="58"/>
      <c r="G703" s="95"/>
    </row>
    <row r="704">
      <c r="A704" s="92"/>
      <c r="B704" s="58"/>
      <c r="C704" s="58"/>
      <c r="D704" s="58"/>
      <c r="E704" s="58"/>
      <c r="F704" s="58"/>
      <c r="G704" s="95"/>
    </row>
    <row r="705">
      <c r="A705" s="92"/>
      <c r="B705" s="58"/>
      <c r="C705" s="58"/>
      <c r="D705" s="58"/>
      <c r="E705" s="58"/>
      <c r="F705" s="58"/>
      <c r="G705" s="95"/>
    </row>
    <row r="706">
      <c r="A706" s="92"/>
      <c r="B706" s="58"/>
      <c r="C706" s="58"/>
      <c r="D706" s="58"/>
      <c r="E706" s="58"/>
      <c r="F706" s="58"/>
      <c r="G706" s="95"/>
    </row>
    <row r="707">
      <c r="A707" s="92"/>
      <c r="B707" s="58"/>
      <c r="C707" s="58"/>
      <c r="D707" s="58"/>
      <c r="E707" s="58"/>
      <c r="F707" s="58"/>
      <c r="G707" s="95"/>
    </row>
    <row r="708">
      <c r="A708" s="92"/>
      <c r="B708" s="58"/>
      <c r="C708" s="58"/>
      <c r="D708" s="58"/>
      <c r="E708" s="58"/>
      <c r="F708" s="58"/>
      <c r="G708" s="95"/>
    </row>
    <row r="709">
      <c r="A709" s="92"/>
      <c r="B709" s="58"/>
      <c r="C709" s="58"/>
      <c r="D709" s="58"/>
      <c r="E709" s="58"/>
      <c r="F709" s="58"/>
      <c r="G709" s="95"/>
    </row>
    <row r="710">
      <c r="A710" s="92"/>
      <c r="B710" s="58"/>
      <c r="C710" s="58"/>
      <c r="D710" s="58"/>
      <c r="E710" s="58"/>
      <c r="F710" s="58"/>
      <c r="G710" s="95"/>
    </row>
    <row r="711">
      <c r="A711" s="92"/>
      <c r="B711" s="58"/>
      <c r="C711" s="58"/>
      <c r="D711" s="58"/>
      <c r="E711" s="58"/>
      <c r="F711" s="58"/>
      <c r="G711" s="95"/>
    </row>
    <row r="712">
      <c r="A712" s="92"/>
      <c r="B712" s="58"/>
      <c r="C712" s="58"/>
      <c r="D712" s="58"/>
      <c r="E712" s="58"/>
      <c r="F712" s="58"/>
      <c r="G712" s="95"/>
    </row>
    <row r="713">
      <c r="A713" s="92"/>
      <c r="B713" s="58"/>
      <c r="C713" s="58"/>
      <c r="D713" s="58"/>
      <c r="E713" s="58"/>
      <c r="F713" s="58"/>
      <c r="G713" s="95"/>
    </row>
    <row r="714">
      <c r="A714" s="92"/>
      <c r="B714" s="58"/>
      <c r="C714" s="58"/>
      <c r="D714" s="58"/>
      <c r="E714" s="58"/>
      <c r="F714" s="58"/>
      <c r="G714" s="95"/>
    </row>
    <row r="715">
      <c r="A715" s="92"/>
      <c r="B715" s="58"/>
      <c r="C715" s="58"/>
      <c r="D715" s="58"/>
      <c r="E715" s="58"/>
      <c r="F715" s="58"/>
      <c r="G715" s="95"/>
    </row>
    <row r="716">
      <c r="A716" s="92"/>
      <c r="B716" s="58"/>
      <c r="C716" s="58"/>
      <c r="D716" s="58"/>
      <c r="E716" s="58"/>
      <c r="F716" s="58"/>
      <c r="G716" s="95"/>
    </row>
    <row r="717">
      <c r="A717" s="92"/>
      <c r="B717" s="58"/>
      <c r="C717" s="58"/>
      <c r="D717" s="58"/>
      <c r="E717" s="58"/>
      <c r="F717" s="58"/>
      <c r="G717" s="95"/>
    </row>
    <row r="718">
      <c r="A718" s="92"/>
      <c r="B718" s="58"/>
      <c r="C718" s="58"/>
      <c r="D718" s="58"/>
      <c r="E718" s="58"/>
      <c r="F718" s="58"/>
      <c r="G718" s="95"/>
    </row>
    <row r="719">
      <c r="A719" s="92"/>
      <c r="B719" s="58"/>
      <c r="C719" s="58"/>
      <c r="D719" s="58"/>
      <c r="E719" s="58"/>
      <c r="F719" s="58"/>
      <c r="G719" s="95"/>
    </row>
    <row r="720">
      <c r="A720" s="92"/>
      <c r="B720" s="58"/>
      <c r="C720" s="58"/>
      <c r="D720" s="58"/>
      <c r="E720" s="58"/>
      <c r="F720" s="58"/>
      <c r="G720" s="95"/>
    </row>
    <row r="721">
      <c r="A721" s="92"/>
      <c r="B721" s="58"/>
      <c r="C721" s="58"/>
      <c r="D721" s="58"/>
      <c r="E721" s="58"/>
      <c r="F721" s="58"/>
      <c r="G721" s="95"/>
    </row>
    <row r="722">
      <c r="A722" s="92"/>
      <c r="B722" s="58"/>
      <c r="C722" s="58"/>
      <c r="D722" s="58"/>
      <c r="E722" s="58"/>
      <c r="F722" s="58"/>
      <c r="G722" s="95"/>
    </row>
    <row r="723">
      <c r="A723" s="92"/>
      <c r="B723" s="58"/>
      <c r="C723" s="58"/>
      <c r="D723" s="58"/>
      <c r="E723" s="58"/>
      <c r="F723" s="58"/>
      <c r="G723" s="95"/>
    </row>
    <row r="724">
      <c r="A724" s="92"/>
      <c r="B724" s="58"/>
      <c r="C724" s="58"/>
      <c r="D724" s="58"/>
      <c r="E724" s="58"/>
      <c r="F724" s="58"/>
      <c r="G724" s="95"/>
    </row>
    <row r="725">
      <c r="A725" s="92"/>
      <c r="B725" s="58"/>
      <c r="C725" s="58"/>
      <c r="D725" s="58"/>
      <c r="E725" s="58"/>
      <c r="F725" s="58"/>
      <c r="G725" s="95"/>
    </row>
    <row r="726">
      <c r="A726" s="92"/>
      <c r="B726" s="58"/>
      <c r="C726" s="58"/>
      <c r="D726" s="58"/>
      <c r="E726" s="58"/>
      <c r="F726" s="58"/>
      <c r="G726" s="95"/>
    </row>
    <row r="727">
      <c r="A727" s="92"/>
      <c r="B727" s="58"/>
      <c r="C727" s="58"/>
      <c r="D727" s="58"/>
      <c r="E727" s="58"/>
      <c r="F727" s="58"/>
      <c r="G727" s="95"/>
    </row>
    <row r="728">
      <c r="A728" s="92"/>
      <c r="B728" s="58"/>
      <c r="C728" s="58"/>
      <c r="D728" s="58"/>
      <c r="E728" s="58"/>
      <c r="F728" s="58"/>
      <c r="G728" s="95"/>
    </row>
    <row r="729">
      <c r="A729" s="92"/>
      <c r="B729" s="58"/>
      <c r="C729" s="58"/>
      <c r="D729" s="58"/>
      <c r="E729" s="58"/>
      <c r="F729" s="58"/>
      <c r="G729" s="95"/>
    </row>
    <row r="730">
      <c r="A730" s="92"/>
      <c r="B730" s="58"/>
      <c r="C730" s="58"/>
      <c r="D730" s="58"/>
      <c r="E730" s="58"/>
      <c r="F730" s="58"/>
      <c r="G730" s="95"/>
    </row>
    <row r="731">
      <c r="A731" s="92"/>
      <c r="B731" s="58"/>
      <c r="C731" s="58"/>
      <c r="D731" s="58"/>
      <c r="E731" s="58"/>
      <c r="F731" s="58"/>
      <c r="G731" s="95"/>
    </row>
    <row r="732">
      <c r="A732" s="92"/>
      <c r="B732" s="58"/>
      <c r="C732" s="58"/>
      <c r="D732" s="58"/>
      <c r="E732" s="58"/>
      <c r="F732" s="58"/>
      <c r="G732" s="95"/>
    </row>
    <row r="733">
      <c r="A733" s="92"/>
      <c r="B733" s="58"/>
      <c r="C733" s="58"/>
      <c r="D733" s="58"/>
      <c r="E733" s="58"/>
      <c r="F733" s="58"/>
      <c r="G733" s="95"/>
    </row>
    <row r="734">
      <c r="A734" s="92"/>
      <c r="B734" s="58"/>
      <c r="C734" s="58"/>
      <c r="D734" s="58"/>
      <c r="E734" s="58"/>
      <c r="F734" s="58"/>
      <c r="G734" s="95"/>
    </row>
    <row r="735">
      <c r="A735" s="92"/>
      <c r="B735" s="58"/>
      <c r="C735" s="58"/>
      <c r="D735" s="58"/>
      <c r="E735" s="58"/>
      <c r="F735" s="58"/>
      <c r="G735" s="95"/>
    </row>
    <row r="736">
      <c r="A736" s="92"/>
      <c r="B736" s="58"/>
      <c r="C736" s="58"/>
      <c r="D736" s="58"/>
      <c r="E736" s="58"/>
      <c r="F736" s="58"/>
      <c r="G736" s="95"/>
    </row>
    <row r="737">
      <c r="A737" s="92"/>
      <c r="B737" s="58"/>
      <c r="C737" s="58"/>
      <c r="D737" s="58"/>
      <c r="E737" s="58"/>
      <c r="F737" s="58"/>
      <c r="G737" s="95"/>
    </row>
    <row r="738">
      <c r="A738" s="92"/>
      <c r="B738" s="58"/>
      <c r="C738" s="58"/>
      <c r="D738" s="58"/>
      <c r="E738" s="58"/>
      <c r="F738" s="58"/>
      <c r="G738" s="95"/>
    </row>
    <row r="739">
      <c r="A739" s="92"/>
      <c r="B739" s="58"/>
      <c r="C739" s="58"/>
      <c r="D739" s="58"/>
      <c r="E739" s="58"/>
      <c r="F739" s="58"/>
      <c r="G739" s="95"/>
    </row>
    <row r="740">
      <c r="A740" s="92"/>
      <c r="B740" s="58"/>
      <c r="C740" s="58"/>
      <c r="D740" s="58"/>
      <c r="E740" s="58"/>
      <c r="F740" s="58"/>
      <c r="G740" s="95"/>
    </row>
    <row r="741">
      <c r="A741" s="92"/>
      <c r="B741" s="58"/>
      <c r="C741" s="58"/>
      <c r="D741" s="58"/>
      <c r="E741" s="58"/>
      <c r="F741" s="58"/>
      <c r="G741" s="95"/>
    </row>
    <row r="742">
      <c r="A742" s="92"/>
      <c r="B742" s="58"/>
      <c r="C742" s="58"/>
      <c r="D742" s="58"/>
      <c r="E742" s="58"/>
      <c r="F742" s="58"/>
      <c r="G742" s="95"/>
    </row>
    <row r="743">
      <c r="A743" s="92"/>
      <c r="B743" s="58"/>
      <c r="C743" s="58"/>
      <c r="D743" s="58"/>
      <c r="E743" s="58"/>
      <c r="F743" s="58"/>
      <c r="G743" s="95"/>
    </row>
    <row r="744">
      <c r="A744" s="92"/>
      <c r="B744" s="58"/>
      <c r="C744" s="58"/>
      <c r="D744" s="58"/>
      <c r="E744" s="58"/>
      <c r="F744" s="58"/>
      <c r="G744" s="95"/>
    </row>
    <row r="745">
      <c r="A745" s="92"/>
      <c r="B745" s="58"/>
      <c r="C745" s="58"/>
      <c r="D745" s="58"/>
      <c r="E745" s="58"/>
      <c r="F745" s="58"/>
      <c r="G745" s="95"/>
    </row>
    <row r="746">
      <c r="A746" s="92"/>
      <c r="B746" s="58"/>
      <c r="C746" s="58"/>
      <c r="D746" s="58"/>
      <c r="E746" s="58"/>
      <c r="F746" s="58"/>
      <c r="G746" s="95"/>
    </row>
    <row r="747">
      <c r="A747" s="92"/>
      <c r="B747" s="58"/>
      <c r="C747" s="58"/>
      <c r="D747" s="58"/>
      <c r="E747" s="58"/>
      <c r="F747" s="58"/>
      <c r="G747" s="95"/>
    </row>
    <row r="748">
      <c r="A748" s="92"/>
      <c r="B748" s="58"/>
      <c r="C748" s="58"/>
      <c r="D748" s="58"/>
      <c r="E748" s="58"/>
      <c r="F748" s="58"/>
      <c r="G748" s="95"/>
    </row>
    <row r="749">
      <c r="A749" s="92"/>
      <c r="B749" s="58"/>
      <c r="C749" s="58"/>
      <c r="D749" s="58"/>
      <c r="E749" s="58"/>
      <c r="F749" s="58"/>
      <c r="G749" s="95"/>
    </row>
    <row r="750">
      <c r="A750" s="92"/>
      <c r="B750" s="58"/>
      <c r="C750" s="58"/>
      <c r="D750" s="58"/>
      <c r="E750" s="58"/>
      <c r="F750" s="58"/>
      <c r="G750" s="95"/>
    </row>
    <row r="751">
      <c r="A751" s="92"/>
      <c r="B751" s="58"/>
      <c r="C751" s="58"/>
      <c r="D751" s="58"/>
      <c r="E751" s="58"/>
      <c r="F751" s="58"/>
      <c r="G751" s="95"/>
    </row>
    <row r="752">
      <c r="A752" s="92"/>
      <c r="B752" s="58"/>
      <c r="C752" s="58"/>
      <c r="D752" s="58"/>
      <c r="E752" s="58"/>
      <c r="F752" s="58"/>
      <c r="G752" s="95"/>
    </row>
    <row r="753">
      <c r="A753" s="92"/>
      <c r="B753" s="58"/>
      <c r="C753" s="58"/>
      <c r="D753" s="58"/>
      <c r="E753" s="58"/>
      <c r="F753" s="58"/>
      <c r="G753" s="95"/>
    </row>
    <row r="754">
      <c r="A754" s="92"/>
      <c r="B754" s="58"/>
      <c r="C754" s="58"/>
      <c r="D754" s="58"/>
      <c r="E754" s="58"/>
      <c r="F754" s="58"/>
      <c r="G754" s="95"/>
    </row>
    <row r="755">
      <c r="A755" s="92"/>
      <c r="B755" s="58"/>
      <c r="C755" s="58"/>
      <c r="D755" s="58"/>
      <c r="E755" s="58"/>
      <c r="F755" s="58"/>
      <c r="G755" s="95"/>
    </row>
    <row r="756">
      <c r="A756" s="92"/>
      <c r="B756" s="58"/>
      <c r="C756" s="58"/>
      <c r="D756" s="58"/>
      <c r="E756" s="58"/>
      <c r="F756" s="58"/>
      <c r="G756" s="95"/>
    </row>
    <row r="757">
      <c r="A757" s="92"/>
      <c r="B757" s="58"/>
      <c r="C757" s="58"/>
      <c r="D757" s="58"/>
      <c r="E757" s="58"/>
      <c r="F757" s="58"/>
      <c r="G757" s="95"/>
    </row>
    <row r="758">
      <c r="A758" s="92"/>
      <c r="B758" s="58"/>
      <c r="C758" s="58"/>
      <c r="D758" s="58"/>
      <c r="E758" s="58"/>
      <c r="F758" s="58"/>
      <c r="G758" s="95"/>
    </row>
    <row r="759">
      <c r="A759" s="92"/>
      <c r="B759" s="58"/>
      <c r="C759" s="58"/>
      <c r="D759" s="58"/>
      <c r="E759" s="58"/>
      <c r="F759" s="58"/>
      <c r="G759" s="95"/>
    </row>
    <row r="760">
      <c r="A760" s="92"/>
      <c r="B760" s="58"/>
      <c r="C760" s="58"/>
      <c r="D760" s="58"/>
      <c r="E760" s="58"/>
      <c r="F760" s="58"/>
      <c r="G760" s="95"/>
    </row>
    <row r="761">
      <c r="A761" s="92"/>
      <c r="B761" s="58"/>
      <c r="C761" s="58"/>
      <c r="D761" s="58"/>
      <c r="E761" s="58"/>
      <c r="F761" s="58"/>
      <c r="G761" s="95"/>
    </row>
    <row r="762">
      <c r="A762" s="92"/>
      <c r="B762" s="58"/>
      <c r="C762" s="58"/>
      <c r="D762" s="58"/>
      <c r="E762" s="58"/>
      <c r="F762" s="58"/>
      <c r="G762" s="95"/>
    </row>
    <row r="763">
      <c r="A763" s="92"/>
      <c r="B763" s="58"/>
      <c r="C763" s="58"/>
      <c r="D763" s="58"/>
      <c r="E763" s="58"/>
      <c r="F763" s="58"/>
      <c r="G763" s="95"/>
    </row>
    <row r="764">
      <c r="A764" s="92"/>
      <c r="B764" s="58"/>
      <c r="C764" s="58"/>
      <c r="D764" s="58"/>
      <c r="E764" s="58"/>
      <c r="F764" s="58"/>
      <c r="G764" s="95"/>
    </row>
    <row r="765">
      <c r="A765" s="92"/>
      <c r="B765" s="58"/>
      <c r="C765" s="58"/>
      <c r="D765" s="58"/>
      <c r="E765" s="58"/>
      <c r="F765" s="58"/>
      <c r="G765" s="95"/>
    </row>
    <row r="766">
      <c r="A766" s="92"/>
      <c r="B766" s="58"/>
      <c r="C766" s="58"/>
      <c r="D766" s="58"/>
      <c r="E766" s="58"/>
      <c r="F766" s="58"/>
      <c r="G766" s="95"/>
    </row>
    <row r="767">
      <c r="A767" s="92"/>
      <c r="B767" s="58"/>
      <c r="C767" s="58"/>
      <c r="D767" s="58"/>
      <c r="E767" s="58"/>
      <c r="F767" s="58"/>
      <c r="G767" s="95"/>
    </row>
    <row r="768">
      <c r="A768" s="92"/>
      <c r="B768" s="58"/>
      <c r="C768" s="58"/>
      <c r="D768" s="58"/>
      <c r="E768" s="58"/>
      <c r="F768" s="58"/>
      <c r="G768" s="95"/>
    </row>
    <row r="769">
      <c r="A769" s="92"/>
      <c r="B769" s="58"/>
      <c r="C769" s="58"/>
      <c r="D769" s="58"/>
      <c r="E769" s="58"/>
      <c r="F769" s="58"/>
      <c r="G769" s="95"/>
    </row>
    <row r="770">
      <c r="A770" s="92"/>
      <c r="B770" s="58"/>
      <c r="C770" s="58"/>
      <c r="D770" s="58"/>
      <c r="E770" s="58"/>
      <c r="F770" s="58"/>
      <c r="G770" s="95"/>
    </row>
    <row r="771">
      <c r="A771" s="92"/>
      <c r="B771" s="58"/>
      <c r="C771" s="58"/>
      <c r="D771" s="58"/>
      <c r="E771" s="58"/>
      <c r="F771" s="58"/>
      <c r="G771" s="95"/>
    </row>
    <row r="772">
      <c r="A772" s="92"/>
      <c r="B772" s="58"/>
      <c r="C772" s="58"/>
      <c r="D772" s="58"/>
      <c r="E772" s="58"/>
      <c r="F772" s="58"/>
      <c r="G772" s="95"/>
    </row>
    <row r="773">
      <c r="A773" s="92"/>
      <c r="B773" s="58"/>
      <c r="C773" s="58"/>
      <c r="D773" s="58"/>
      <c r="E773" s="58"/>
      <c r="F773" s="58"/>
      <c r="G773" s="95"/>
    </row>
    <row r="774">
      <c r="A774" s="92"/>
      <c r="B774" s="58"/>
      <c r="C774" s="58"/>
      <c r="D774" s="58"/>
      <c r="E774" s="58"/>
      <c r="F774" s="58"/>
      <c r="G774" s="95"/>
    </row>
    <row r="775">
      <c r="A775" s="92"/>
      <c r="B775" s="58"/>
      <c r="C775" s="58"/>
      <c r="D775" s="58"/>
      <c r="E775" s="58"/>
      <c r="F775" s="58"/>
      <c r="G775" s="95"/>
    </row>
    <row r="776">
      <c r="A776" s="92"/>
      <c r="B776" s="58"/>
      <c r="C776" s="58"/>
      <c r="D776" s="58"/>
      <c r="E776" s="58"/>
      <c r="F776" s="58"/>
      <c r="G776" s="95"/>
    </row>
    <row r="777">
      <c r="A777" s="92"/>
      <c r="B777" s="58"/>
      <c r="C777" s="58"/>
      <c r="D777" s="58"/>
      <c r="E777" s="58"/>
      <c r="F777" s="58"/>
      <c r="G777" s="95"/>
    </row>
    <row r="778">
      <c r="A778" s="92"/>
      <c r="B778" s="58"/>
      <c r="C778" s="58"/>
      <c r="D778" s="58"/>
      <c r="E778" s="58"/>
      <c r="F778" s="58"/>
      <c r="G778" s="95"/>
    </row>
    <row r="779">
      <c r="A779" s="92"/>
      <c r="B779" s="58"/>
      <c r="C779" s="58"/>
      <c r="D779" s="58"/>
      <c r="E779" s="58"/>
      <c r="F779" s="58"/>
      <c r="G779" s="95"/>
    </row>
    <row r="780">
      <c r="A780" s="92"/>
      <c r="B780" s="58"/>
      <c r="C780" s="58"/>
      <c r="D780" s="58"/>
      <c r="E780" s="58"/>
      <c r="F780" s="58"/>
      <c r="G780" s="95"/>
    </row>
    <row r="781">
      <c r="A781" s="92"/>
      <c r="B781" s="58"/>
      <c r="C781" s="58"/>
      <c r="D781" s="58"/>
      <c r="E781" s="58"/>
      <c r="F781" s="58"/>
      <c r="G781" s="95"/>
    </row>
    <row r="782">
      <c r="A782" s="92"/>
      <c r="B782" s="58"/>
      <c r="C782" s="58"/>
      <c r="D782" s="58"/>
      <c r="E782" s="58"/>
      <c r="F782" s="58"/>
      <c r="G782" s="95"/>
    </row>
    <row r="783">
      <c r="A783" s="92"/>
      <c r="B783" s="58"/>
      <c r="C783" s="58"/>
      <c r="D783" s="58"/>
      <c r="E783" s="58"/>
      <c r="F783" s="58"/>
      <c r="G783" s="95"/>
    </row>
    <row r="784">
      <c r="A784" s="92"/>
      <c r="B784" s="58"/>
      <c r="C784" s="58"/>
      <c r="D784" s="58"/>
      <c r="E784" s="58"/>
      <c r="F784" s="58"/>
      <c r="G784" s="95"/>
    </row>
    <row r="785">
      <c r="A785" s="92"/>
      <c r="B785" s="58"/>
      <c r="C785" s="58"/>
      <c r="D785" s="58"/>
      <c r="E785" s="58"/>
      <c r="F785" s="58"/>
      <c r="G785" s="95"/>
    </row>
    <row r="786">
      <c r="A786" s="92"/>
      <c r="B786" s="58"/>
      <c r="C786" s="58"/>
      <c r="D786" s="58"/>
      <c r="E786" s="58"/>
      <c r="F786" s="58"/>
      <c r="G786" s="95"/>
    </row>
    <row r="787">
      <c r="A787" s="92"/>
      <c r="B787" s="58"/>
      <c r="C787" s="58"/>
      <c r="D787" s="58"/>
      <c r="E787" s="58"/>
      <c r="F787" s="58"/>
      <c r="G787" s="95"/>
    </row>
    <row r="788">
      <c r="A788" s="92"/>
      <c r="B788" s="58"/>
      <c r="C788" s="58"/>
      <c r="D788" s="58"/>
      <c r="E788" s="58"/>
      <c r="F788" s="58"/>
      <c r="G788" s="95"/>
    </row>
    <row r="789">
      <c r="A789" s="92"/>
      <c r="B789" s="58"/>
      <c r="C789" s="58"/>
      <c r="D789" s="58"/>
      <c r="E789" s="58"/>
      <c r="F789" s="58"/>
      <c r="G789" s="95"/>
    </row>
    <row r="790">
      <c r="A790" s="92"/>
      <c r="B790" s="58"/>
      <c r="C790" s="58"/>
      <c r="D790" s="58"/>
      <c r="E790" s="58"/>
      <c r="F790" s="58"/>
      <c r="G790" s="95"/>
    </row>
    <row r="791">
      <c r="A791" s="92"/>
      <c r="B791" s="58"/>
      <c r="C791" s="58"/>
      <c r="D791" s="58"/>
      <c r="E791" s="58"/>
      <c r="F791" s="58"/>
      <c r="G791" s="95"/>
    </row>
    <row r="792">
      <c r="A792" s="92"/>
      <c r="B792" s="58"/>
      <c r="C792" s="58"/>
      <c r="D792" s="58"/>
      <c r="E792" s="58"/>
      <c r="F792" s="58"/>
      <c r="G792" s="95"/>
    </row>
    <row r="793">
      <c r="A793" s="92"/>
      <c r="B793" s="58"/>
      <c r="C793" s="58"/>
      <c r="D793" s="58"/>
      <c r="E793" s="58"/>
      <c r="F793" s="58"/>
      <c r="G793" s="95"/>
    </row>
    <row r="794">
      <c r="A794" s="92"/>
      <c r="B794" s="58"/>
      <c r="C794" s="58"/>
      <c r="D794" s="58"/>
      <c r="E794" s="58"/>
      <c r="F794" s="58"/>
      <c r="G794" s="95"/>
    </row>
    <row r="795">
      <c r="A795" s="92"/>
      <c r="B795" s="58"/>
      <c r="C795" s="58"/>
      <c r="D795" s="58"/>
      <c r="E795" s="58"/>
      <c r="F795" s="58"/>
      <c r="G795" s="95"/>
    </row>
    <row r="796">
      <c r="A796" s="92"/>
      <c r="B796" s="58"/>
      <c r="C796" s="58"/>
      <c r="D796" s="58"/>
      <c r="E796" s="58"/>
      <c r="F796" s="58"/>
      <c r="G796" s="95"/>
    </row>
    <row r="797">
      <c r="A797" s="92"/>
      <c r="B797" s="58"/>
      <c r="C797" s="58"/>
      <c r="D797" s="58"/>
      <c r="E797" s="58"/>
      <c r="F797" s="58"/>
      <c r="G797" s="95"/>
    </row>
    <row r="798">
      <c r="A798" s="92"/>
      <c r="B798" s="58"/>
      <c r="C798" s="58"/>
      <c r="D798" s="58"/>
      <c r="E798" s="58"/>
      <c r="F798" s="58"/>
      <c r="G798" s="95"/>
    </row>
    <row r="799">
      <c r="A799" s="92"/>
      <c r="B799" s="58"/>
      <c r="C799" s="58"/>
      <c r="D799" s="58"/>
      <c r="E799" s="58"/>
      <c r="F799" s="58"/>
      <c r="G799" s="95"/>
    </row>
    <row r="800">
      <c r="A800" s="92"/>
      <c r="B800" s="58"/>
      <c r="C800" s="58"/>
      <c r="D800" s="58"/>
      <c r="E800" s="58"/>
      <c r="F800" s="58"/>
      <c r="G800" s="95"/>
    </row>
    <row r="801">
      <c r="A801" s="92"/>
      <c r="B801" s="58"/>
      <c r="C801" s="58"/>
      <c r="D801" s="58"/>
      <c r="E801" s="58"/>
      <c r="F801" s="58"/>
      <c r="G801" s="95"/>
    </row>
    <row r="802">
      <c r="A802" s="92"/>
      <c r="B802" s="58"/>
      <c r="C802" s="58"/>
      <c r="D802" s="58"/>
      <c r="E802" s="58"/>
      <c r="F802" s="58"/>
      <c r="G802" s="95"/>
    </row>
    <row r="803">
      <c r="A803" s="92"/>
      <c r="B803" s="58"/>
      <c r="C803" s="58"/>
      <c r="D803" s="58"/>
      <c r="E803" s="58"/>
      <c r="F803" s="58"/>
      <c r="G803" s="95"/>
    </row>
    <row r="804">
      <c r="A804" s="92"/>
      <c r="B804" s="58"/>
      <c r="C804" s="58"/>
      <c r="D804" s="58"/>
      <c r="E804" s="58"/>
      <c r="F804" s="58"/>
      <c r="G804" s="95"/>
    </row>
    <row r="805">
      <c r="A805" s="92"/>
      <c r="B805" s="58"/>
      <c r="C805" s="58"/>
      <c r="D805" s="58"/>
      <c r="E805" s="58"/>
      <c r="F805" s="58"/>
      <c r="G805" s="95"/>
    </row>
    <row r="806">
      <c r="A806" s="92"/>
      <c r="B806" s="58"/>
      <c r="C806" s="58"/>
      <c r="D806" s="58"/>
      <c r="E806" s="58"/>
      <c r="F806" s="58"/>
      <c r="G806" s="95"/>
    </row>
    <row r="807">
      <c r="A807" s="92"/>
      <c r="B807" s="58"/>
      <c r="C807" s="58"/>
      <c r="D807" s="58"/>
      <c r="E807" s="58"/>
      <c r="F807" s="58"/>
      <c r="G807" s="95"/>
    </row>
    <row r="808">
      <c r="A808" s="92"/>
      <c r="B808" s="58"/>
      <c r="C808" s="58"/>
      <c r="D808" s="58"/>
      <c r="E808" s="58"/>
      <c r="F808" s="58"/>
      <c r="G808" s="95"/>
    </row>
    <row r="809">
      <c r="A809" s="92"/>
      <c r="B809" s="58"/>
      <c r="C809" s="58"/>
      <c r="D809" s="58"/>
      <c r="E809" s="58"/>
      <c r="F809" s="58"/>
      <c r="G809" s="95"/>
    </row>
    <row r="810">
      <c r="A810" s="92"/>
      <c r="B810" s="58"/>
      <c r="C810" s="58"/>
      <c r="D810" s="58"/>
      <c r="E810" s="58"/>
      <c r="F810" s="58"/>
      <c r="G810" s="95"/>
    </row>
    <row r="811">
      <c r="A811" s="92"/>
      <c r="B811" s="58"/>
      <c r="C811" s="58"/>
      <c r="D811" s="58"/>
      <c r="E811" s="58"/>
      <c r="F811" s="58"/>
      <c r="G811" s="95"/>
    </row>
    <row r="812">
      <c r="A812" s="92"/>
      <c r="B812" s="58"/>
      <c r="C812" s="58"/>
      <c r="D812" s="58"/>
      <c r="E812" s="58"/>
      <c r="F812" s="58"/>
      <c r="G812" s="95"/>
    </row>
    <row r="813">
      <c r="A813" s="92"/>
      <c r="B813" s="58"/>
      <c r="C813" s="58"/>
      <c r="D813" s="58"/>
      <c r="E813" s="58"/>
      <c r="F813" s="58"/>
      <c r="G813" s="95"/>
    </row>
    <row r="814">
      <c r="A814" s="92"/>
      <c r="B814" s="58"/>
      <c r="C814" s="58"/>
      <c r="D814" s="58"/>
      <c r="E814" s="58"/>
      <c r="F814" s="58"/>
      <c r="G814" s="95"/>
    </row>
    <row r="815">
      <c r="A815" s="92"/>
      <c r="B815" s="58"/>
      <c r="C815" s="58"/>
      <c r="D815" s="58"/>
      <c r="E815" s="58"/>
      <c r="F815" s="58"/>
      <c r="G815" s="95"/>
    </row>
    <row r="816">
      <c r="A816" s="92"/>
      <c r="B816" s="58"/>
      <c r="C816" s="58"/>
      <c r="D816" s="58"/>
      <c r="E816" s="58"/>
      <c r="F816" s="58"/>
      <c r="G816" s="95"/>
    </row>
    <row r="817">
      <c r="A817" s="92"/>
      <c r="B817" s="58"/>
      <c r="C817" s="58"/>
      <c r="D817" s="58"/>
      <c r="E817" s="58"/>
      <c r="F817" s="58"/>
      <c r="G817" s="95"/>
    </row>
    <row r="818">
      <c r="A818" s="92"/>
      <c r="B818" s="58"/>
      <c r="C818" s="58"/>
      <c r="D818" s="58"/>
      <c r="E818" s="58"/>
      <c r="F818" s="58"/>
      <c r="G818" s="95"/>
    </row>
    <row r="819">
      <c r="A819" s="92"/>
      <c r="B819" s="58"/>
      <c r="C819" s="58"/>
      <c r="D819" s="58"/>
      <c r="E819" s="58"/>
      <c r="F819" s="58"/>
      <c r="G819" s="95"/>
    </row>
    <row r="820">
      <c r="A820" s="92"/>
      <c r="B820" s="58"/>
      <c r="C820" s="58"/>
      <c r="D820" s="58"/>
      <c r="E820" s="58"/>
      <c r="F820" s="58"/>
      <c r="G820" s="95"/>
    </row>
    <row r="821">
      <c r="A821" s="92"/>
      <c r="B821" s="58"/>
      <c r="C821" s="58"/>
      <c r="D821" s="58"/>
      <c r="E821" s="58"/>
      <c r="F821" s="58"/>
      <c r="G821" s="95"/>
    </row>
    <row r="822">
      <c r="A822" s="92"/>
      <c r="B822" s="58"/>
      <c r="C822" s="58"/>
      <c r="D822" s="58"/>
      <c r="E822" s="58"/>
      <c r="F822" s="58"/>
      <c r="G822" s="95"/>
    </row>
    <row r="823">
      <c r="A823" s="92"/>
      <c r="B823" s="58"/>
      <c r="C823" s="58"/>
      <c r="D823" s="58"/>
      <c r="E823" s="58"/>
      <c r="F823" s="58"/>
      <c r="G823" s="95"/>
    </row>
    <row r="824">
      <c r="A824" s="92"/>
      <c r="B824" s="58"/>
      <c r="C824" s="58"/>
      <c r="D824" s="58"/>
      <c r="E824" s="58"/>
      <c r="F824" s="58"/>
      <c r="G824" s="95"/>
    </row>
    <row r="825">
      <c r="A825" s="92"/>
      <c r="B825" s="58"/>
      <c r="C825" s="58"/>
      <c r="D825" s="58"/>
      <c r="E825" s="58"/>
      <c r="F825" s="58"/>
      <c r="G825" s="95"/>
    </row>
    <row r="826">
      <c r="A826" s="92"/>
      <c r="B826" s="58"/>
      <c r="C826" s="58"/>
      <c r="D826" s="58"/>
      <c r="E826" s="58"/>
      <c r="F826" s="58"/>
      <c r="G826" s="95"/>
    </row>
    <row r="827">
      <c r="A827" s="92"/>
      <c r="B827" s="58"/>
      <c r="C827" s="58"/>
      <c r="D827" s="58"/>
      <c r="E827" s="58"/>
      <c r="F827" s="58"/>
      <c r="G827" s="95"/>
    </row>
    <row r="828">
      <c r="A828" s="92"/>
      <c r="B828" s="58"/>
      <c r="C828" s="58"/>
      <c r="D828" s="58"/>
      <c r="E828" s="58"/>
      <c r="F828" s="58"/>
      <c r="G828" s="95"/>
    </row>
    <row r="829">
      <c r="A829" s="92"/>
      <c r="B829" s="58"/>
      <c r="C829" s="58"/>
      <c r="D829" s="58"/>
      <c r="E829" s="58"/>
      <c r="F829" s="58"/>
      <c r="G829" s="95"/>
    </row>
    <row r="830">
      <c r="A830" s="92"/>
      <c r="B830" s="58"/>
      <c r="C830" s="58"/>
      <c r="D830" s="58"/>
      <c r="E830" s="58"/>
      <c r="F830" s="58"/>
      <c r="G830" s="95"/>
    </row>
    <row r="831">
      <c r="A831" s="92"/>
      <c r="B831" s="58"/>
      <c r="C831" s="58"/>
      <c r="D831" s="58"/>
      <c r="E831" s="58"/>
      <c r="F831" s="58"/>
      <c r="G831" s="95"/>
    </row>
    <row r="832">
      <c r="A832" s="92"/>
      <c r="B832" s="58"/>
      <c r="C832" s="58"/>
      <c r="D832" s="58"/>
      <c r="E832" s="58"/>
      <c r="F832" s="58"/>
      <c r="G832" s="95"/>
    </row>
    <row r="833">
      <c r="A833" s="92"/>
      <c r="B833" s="58"/>
      <c r="C833" s="58"/>
      <c r="D833" s="58"/>
      <c r="E833" s="58"/>
      <c r="F833" s="58"/>
      <c r="G833" s="95"/>
    </row>
    <row r="834">
      <c r="A834" s="92"/>
      <c r="B834" s="58"/>
      <c r="C834" s="58"/>
      <c r="D834" s="58"/>
      <c r="E834" s="58"/>
      <c r="F834" s="58"/>
      <c r="G834" s="95"/>
    </row>
    <row r="835">
      <c r="A835" s="92"/>
      <c r="B835" s="58"/>
      <c r="C835" s="58"/>
      <c r="D835" s="58"/>
      <c r="E835" s="58"/>
      <c r="F835" s="58"/>
      <c r="G835" s="95"/>
    </row>
    <row r="836">
      <c r="A836" s="92"/>
      <c r="B836" s="58"/>
      <c r="C836" s="58"/>
      <c r="D836" s="58"/>
      <c r="E836" s="58"/>
      <c r="F836" s="58"/>
      <c r="G836" s="95"/>
    </row>
    <row r="837">
      <c r="A837" s="92"/>
      <c r="B837" s="58"/>
      <c r="C837" s="58"/>
      <c r="D837" s="58"/>
      <c r="E837" s="58"/>
      <c r="F837" s="58"/>
      <c r="G837" s="95"/>
    </row>
    <row r="838">
      <c r="A838" s="92"/>
      <c r="B838" s="58"/>
      <c r="C838" s="58"/>
      <c r="D838" s="58"/>
      <c r="E838" s="58"/>
      <c r="F838" s="58"/>
      <c r="G838" s="95"/>
    </row>
    <row r="839">
      <c r="A839" s="92"/>
      <c r="B839" s="58"/>
      <c r="C839" s="58"/>
      <c r="D839" s="58"/>
      <c r="E839" s="58"/>
      <c r="F839" s="58"/>
      <c r="G839" s="95"/>
    </row>
    <row r="840">
      <c r="A840" s="92"/>
      <c r="B840" s="58"/>
      <c r="C840" s="58"/>
      <c r="D840" s="58"/>
      <c r="E840" s="58"/>
      <c r="F840" s="58"/>
      <c r="G840" s="95"/>
    </row>
    <row r="841">
      <c r="A841" s="92"/>
      <c r="B841" s="58"/>
      <c r="C841" s="58"/>
      <c r="D841" s="58"/>
      <c r="E841" s="58"/>
      <c r="F841" s="58"/>
      <c r="G841" s="95"/>
    </row>
    <row r="842">
      <c r="A842" s="92"/>
      <c r="B842" s="58"/>
      <c r="C842" s="58"/>
      <c r="D842" s="58"/>
      <c r="E842" s="58"/>
      <c r="F842" s="58"/>
      <c r="G842" s="95"/>
    </row>
    <row r="843">
      <c r="A843" s="92"/>
      <c r="B843" s="58"/>
      <c r="C843" s="58"/>
      <c r="D843" s="58"/>
      <c r="E843" s="58"/>
      <c r="F843" s="58"/>
      <c r="G843" s="95"/>
    </row>
    <row r="844">
      <c r="A844" s="92"/>
      <c r="B844" s="58"/>
      <c r="C844" s="58"/>
      <c r="D844" s="58"/>
      <c r="E844" s="58"/>
      <c r="F844" s="58"/>
      <c r="G844" s="95"/>
    </row>
    <row r="845">
      <c r="A845" s="92"/>
      <c r="B845" s="58"/>
      <c r="C845" s="58"/>
      <c r="D845" s="58"/>
      <c r="E845" s="58"/>
      <c r="F845" s="58"/>
      <c r="G845" s="95"/>
    </row>
    <row r="846">
      <c r="A846" s="92"/>
      <c r="B846" s="58"/>
      <c r="C846" s="58"/>
      <c r="D846" s="58"/>
      <c r="E846" s="58"/>
      <c r="F846" s="58"/>
      <c r="G846" s="95"/>
    </row>
    <row r="847">
      <c r="A847" s="92"/>
      <c r="B847" s="58"/>
      <c r="C847" s="58"/>
      <c r="D847" s="58"/>
      <c r="E847" s="58"/>
      <c r="F847" s="58"/>
      <c r="G847" s="95"/>
    </row>
    <row r="848">
      <c r="A848" s="92"/>
      <c r="B848" s="58"/>
      <c r="C848" s="58"/>
      <c r="D848" s="58"/>
      <c r="E848" s="58"/>
      <c r="F848" s="58"/>
      <c r="G848" s="95"/>
    </row>
    <row r="849">
      <c r="A849" s="92"/>
      <c r="B849" s="58"/>
      <c r="C849" s="58"/>
      <c r="D849" s="58"/>
      <c r="E849" s="58"/>
      <c r="F849" s="58"/>
      <c r="G849" s="95"/>
    </row>
    <row r="850">
      <c r="A850" s="92"/>
      <c r="B850" s="58"/>
      <c r="C850" s="58"/>
      <c r="D850" s="58"/>
      <c r="E850" s="58"/>
      <c r="F850" s="58"/>
      <c r="G850" s="95"/>
    </row>
    <row r="851">
      <c r="A851" s="92"/>
      <c r="B851" s="58"/>
      <c r="C851" s="58"/>
      <c r="D851" s="58"/>
      <c r="E851" s="58"/>
      <c r="F851" s="58"/>
      <c r="G851" s="95"/>
    </row>
    <row r="852">
      <c r="A852" s="92"/>
      <c r="B852" s="58"/>
      <c r="C852" s="58"/>
      <c r="D852" s="58"/>
      <c r="E852" s="58"/>
      <c r="F852" s="58"/>
      <c r="G852" s="95"/>
    </row>
    <row r="853">
      <c r="A853" s="92"/>
      <c r="B853" s="58"/>
      <c r="C853" s="58"/>
      <c r="D853" s="58"/>
      <c r="E853" s="58"/>
      <c r="F853" s="58"/>
      <c r="G853" s="95"/>
    </row>
    <row r="854">
      <c r="A854" s="92"/>
      <c r="B854" s="58"/>
      <c r="C854" s="58"/>
      <c r="D854" s="58"/>
      <c r="E854" s="58"/>
      <c r="F854" s="58"/>
      <c r="G854" s="95"/>
    </row>
    <row r="855">
      <c r="A855" s="92"/>
      <c r="B855" s="58"/>
      <c r="C855" s="58"/>
      <c r="D855" s="58"/>
      <c r="E855" s="58"/>
      <c r="F855" s="58"/>
      <c r="G855" s="95"/>
    </row>
    <row r="856">
      <c r="A856" s="92"/>
      <c r="B856" s="58"/>
      <c r="C856" s="58"/>
      <c r="D856" s="58"/>
      <c r="E856" s="58"/>
      <c r="F856" s="58"/>
      <c r="G856" s="95"/>
    </row>
    <row r="857">
      <c r="A857" s="92"/>
      <c r="B857" s="58"/>
      <c r="C857" s="58"/>
      <c r="D857" s="58"/>
      <c r="E857" s="58"/>
      <c r="F857" s="58"/>
      <c r="G857" s="95"/>
    </row>
    <row r="858">
      <c r="A858" s="92"/>
      <c r="B858" s="58"/>
      <c r="C858" s="58"/>
      <c r="D858" s="58"/>
      <c r="E858" s="58"/>
      <c r="F858" s="58"/>
      <c r="G858" s="95"/>
    </row>
    <row r="859">
      <c r="A859" s="92"/>
      <c r="B859" s="58"/>
      <c r="C859" s="58"/>
      <c r="D859" s="58"/>
      <c r="E859" s="58"/>
      <c r="F859" s="58"/>
      <c r="G859" s="95"/>
    </row>
    <row r="860">
      <c r="A860" s="92"/>
      <c r="B860" s="58"/>
      <c r="C860" s="58"/>
      <c r="D860" s="58"/>
      <c r="E860" s="58"/>
      <c r="F860" s="58"/>
      <c r="G860" s="95"/>
    </row>
    <row r="861">
      <c r="A861" s="92"/>
      <c r="B861" s="58"/>
      <c r="C861" s="58"/>
      <c r="D861" s="58"/>
      <c r="E861" s="58"/>
      <c r="F861" s="58"/>
      <c r="G861" s="95"/>
    </row>
    <row r="862">
      <c r="A862" s="92"/>
      <c r="B862" s="58"/>
      <c r="C862" s="58"/>
      <c r="D862" s="58"/>
      <c r="E862" s="58"/>
      <c r="F862" s="58"/>
      <c r="G862" s="95"/>
    </row>
    <row r="863">
      <c r="A863" s="92"/>
      <c r="B863" s="58"/>
      <c r="C863" s="58"/>
      <c r="D863" s="58"/>
      <c r="E863" s="58"/>
      <c r="F863" s="58"/>
      <c r="G863" s="95"/>
    </row>
    <row r="864">
      <c r="A864" s="92"/>
      <c r="B864" s="58"/>
      <c r="C864" s="58"/>
      <c r="D864" s="58"/>
      <c r="E864" s="58"/>
      <c r="F864" s="58"/>
      <c r="G864" s="95"/>
    </row>
    <row r="865">
      <c r="A865" s="92"/>
      <c r="B865" s="58"/>
      <c r="C865" s="58"/>
      <c r="D865" s="58"/>
      <c r="E865" s="58"/>
      <c r="F865" s="58"/>
      <c r="G865" s="95"/>
    </row>
    <row r="866">
      <c r="A866" s="92"/>
      <c r="B866" s="58"/>
      <c r="C866" s="58"/>
      <c r="D866" s="58"/>
      <c r="E866" s="58"/>
      <c r="F866" s="58"/>
      <c r="G866" s="95"/>
    </row>
    <row r="867">
      <c r="A867" s="92"/>
      <c r="B867" s="58"/>
      <c r="C867" s="58"/>
      <c r="D867" s="58"/>
      <c r="E867" s="58"/>
      <c r="F867" s="58"/>
      <c r="G867" s="95"/>
    </row>
    <row r="868">
      <c r="A868" s="92"/>
      <c r="B868" s="58"/>
      <c r="C868" s="58"/>
      <c r="D868" s="58"/>
      <c r="E868" s="58"/>
      <c r="F868" s="58"/>
      <c r="G868" s="95"/>
    </row>
    <row r="869">
      <c r="A869" s="92"/>
      <c r="B869" s="58"/>
      <c r="C869" s="58"/>
      <c r="D869" s="58"/>
      <c r="E869" s="58"/>
      <c r="F869" s="58"/>
      <c r="G869" s="95"/>
    </row>
    <row r="870">
      <c r="A870" s="92"/>
      <c r="B870" s="58"/>
      <c r="C870" s="58"/>
      <c r="D870" s="58"/>
      <c r="E870" s="58"/>
      <c r="F870" s="58"/>
      <c r="G870" s="95"/>
    </row>
    <row r="871">
      <c r="A871" s="92"/>
      <c r="B871" s="58"/>
      <c r="C871" s="58"/>
      <c r="D871" s="58"/>
      <c r="E871" s="58"/>
      <c r="F871" s="58"/>
      <c r="G871" s="95"/>
    </row>
    <row r="872">
      <c r="A872" s="92"/>
      <c r="B872" s="58"/>
      <c r="C872" s="58"/>
      <c r="D872" s="58"/>
      <c r="E872" s="58"/>
      <c r="F872" s="58"/>
      <c r="G872" s="95"/>
    </row>
    <row r="873">
      <c r="A873" s="92"/>
      <c r="B873" s="58"/>
      <c r="C873" s="58"/>
      <c r="D873" s="58"/>
      <c r="E873" s="58"/>
      <c r="F873" s="58"/>
      <c r="G873" s="95"/>
    </row>
    <row r="874">
      <c r="A874" s="92"/>
      <c r="B874" s="58"/>
      <c r="C874" s="58"/>
      <c r="D874" s="58"/>
      <c r="E874" s="58"/>
      <c r="F874" s="58"/>
      <c r="G874" s="95"/>
    </row>
    <row r="875">
      <c r="A875" s="92"/>
      <c r="B875" s="58"/>
      <c r="C875" s="58"/>
      <c r="D875" s="58"/>
      <c r="E875" s="58"/>
      <c r="F875" s="58"/>
      <c r="G875" s="95"/>
    </row>
    <row r="876">
      <c r="A876" s="92"/>
      <c r="B876" s="58"/>
      <c r="C876" s="58"/>
      <c r="D876" s="58"/>
      <c r="E876" s="58"/>
      <c r="F876" s="58"/>
      <c r="G876" s="95"/>
    </row>
    <row r="877">
      <c r="A877" s="92"/>
      <c r="B877" s="58"/>
      <c r="C877" s="58"/>
      <c r="D877" s="58"/>
      <c r="E877" s="58"/>
      <c r="F877" s="58"/>
      <c r="G877" s="95"/>
    </row>
    <row r="878">
      <c r="A878" s="92"/>
      <c r="B878" s="58"/>
      <c r="C878" s="58"/>
      <c r="D878" s="58"/>
      <c r="E878" s="58"/>
      <c r="F878" s="58"/>
      <c r="G878" s="95"/>
    </row>
    <row r="879">
      <c r="A879" s="92"/>
      <c r="B879" s="58"/>
      <c r="C879" s="58"/>
      <c r="D879" s="58"/>
      <c r="E879" s="58"/>
      <c r="F879" s="58"/>
      <c r="G879" s="95"/>
    </row>
    <row r="880">
      <c r="A880" s="92"/>
      <c r="B880" s="58"/>
      <c r="C880" s="58"/>
      <c r="D880" s="58"/>
      <c r="E880" s="58"/>
      <c r="F880" s="58"/>
      <c r="G880" s="95"/>
    </row>
    <row r="881">
      <c r="A881" s="92"/>
      <c r="B881" s="58"/>
      <c r="C881" s="58"/>
      <c r="D881" s="58"/>
      <c r="E881" s="58"/>
      <c r="F881" s="58"/>
      <c r="G881" s="95"/>
    </row>
    <row r="882">
      <c r="A882" s="92"/>
      <c r="B882" s="58"/>
      <c r="C882" s="58"/>
      <c r="D882" s="58"/>
      <c r="E882" s="58"/>
      <c r="F882" s="58"/>
      <c r="G882" s="95"/>
    </row>
    <row r="883">
      <c r="A883" s="92"/>
      <c r="B883" s="58"/>
      <c r="C883" s="58"/>
      <c r="D883" s="58"/>
      <c r="E883" s="58"/>
      <c r="F883" s="58"/>
      <c r="G883" s="95"/>
    </row>
    <row r="884">
      <c r="A884" s="92"/>
      <c r="B884" s="58"/>
      <c r="C884" s="58"/>
      <c r="D884" s="58"/>
      <c r="E884" s="58"/>
      <c r="F884" s="58"/>
      <c r="G884" s="95"/>
    </row>
    <row r="885">
      <c r="A885" s="92"/>
      <c r="B885" s="58"/>
      <c r="C885" s="58"/>
      <c r="D885" s="58"/>
      <c r="E885" s="58"/>
      <c r="F885" s="58"/>
      <c r="G885" s="95"/>
    </row>
    <row r="886">
      <c r="A886" s="92"/>
      <c r="B886" s="58"/>
      <c r="C886" s="58"/>
      <c r="D886" s="58"/>
      <c r="E886" s="58"/>
      <c r="F886" s="58"/>
      <c r="G886" s="95"/>
    </row>
    <row r="887">
      <c r="A887" s="92"/>
      <c r="B887" s="58"/>
      <c r="C887" s="58"/>
      <c r="D887" s="58"/>
      <c r="E887" s="58"/>
      <c r="F887" s="58"/>
      <c r="G887" s="95"/>
    </row>
    <row r="888">
      <c r="A888" s="92"/>
      <c r="B888" s="58"/>
      <c r="C888" s="58"/>
      <c r="D888" s="58"/>
      <c r="E888" s="58"/>
      <c r="F888" s="58"/>
      <c r="G888" s="95"/>
    </row>
    <row r="889">
      <c r="A889" s="92"/>
      <c r="B889" s="58"/>
      <c r="C889" s="58"/>
      <c r="D889" s="58"/>
      <c r="E889" s="58"/>
      <c r="F889" s="58"/>
      <c r="G889" s="95"/>
    </row>
    <row r="890">
      <c r="A890" s="92"/>
      <c r="B890" s="58"/>
      <c r="C890" s="58"/>
      <c r="D890" s="58"/>
      <c r="E890" s="58"/>
      <c r="F890" s="58"/>
      <c r="G890" s="95"/>
    </row>
    <row r="891">
      <c r="A891" s="92"/>
      <c r="B891" s="58"/>
      <c r="C891" s="58"/>
      <c r="D891" s="58"/>
      <c r="E891" s="58"/>
      <c r="F891" s="58"/>
      <c r="G891" s="95"/>
    </row>
    <row r="892">
      <c r="A892" s="92"/>
      <c r="B892" s="58"/>
      <c r="C892" s="58"/>
      <c r="D892" s="58"/>
      <c r="E892" s="58"/>
      <c r="F892" s="58"/>
      <c r="G892" s="95"/>
    </row>
    <row r="893">
      <c r="A893" s="92"/>
      <c r="B893" s="58"/>
      <c r="C893" s="58"/>
      <c r="D893" s="58"/>
      <c r="E893" s="58"/>
      <c r="F893" s="58"/>
      <c r="G893" s="95"/>
    </row>
    <row r="894">
      <c r="A894" s="92"/>
      <c r="B894" s="58"/>
      <c r="C894" s="58"/>
      <c r="D894" s="58"/>
      <c r="E894" s="58"/>
      <c r="F894" s="58"/>
      <c r="G894" s="95"/>
    </row>
    <row r="895">
      <c r="A895" s="92"/>
      <c r="B895" s="58"/>
      <c r="C895" s="58"/>
      <c r="D895" s="58"/>
      <c r="E895" s="58"/>
      <c r="F895" s="58"/>
      <c r="G895" s="95"/>
    </row>
    <row r="896">
      <c r="A896" s="92"/>
      <c r="B896" s="58"/>
      <c r="C896" s="58"/>
      <c r="D896" s="58"/>
      <c r="E896" s="58"/>
      <c r="F896" s="58"/>
      <c r="G896" s="95"/>
    </row>
    <row r="897">
      <c r="A897" s="92"/>
      <c r="B897" s="58"/>
      <c r="C897" s="58"/>
      <c r="D897" s="58"/>
      <c r="E897" s="58"/>
      <c r="F897" s="58"/>
      <c r="G897" s="95"/>
    </row>
    <row r="898">
      <c r="A898" s="92"/>
      <c r="B898" s="58"/>
      <c r="C898" s="58"/>
      <c r="D898" s="58"/>
      <c r="E898" s="58"/>
      <c r="F898" s="58"/>
      <c r="G898" s="95"/>
    </row>
    <row r="899">
      <c r="A899" s="92"/>
      <c r="B899" s="58"/>
      <c r="C899" s="58"/>
      <c r="D899" s="58"/>
      <c r="E899" s="58"/>
      <c r="F899" s="58"/>
      <c r="G899" s="95"/>
    </row>
    <row r="900">
      <c r="A900" s="92"/>
      <c r="B900" s="58"/>
      <c r="C900" s="58"/>
      <c r="D900" s="58"/>
      <c r="E900" s="58"/>
      <c r="F900" s="58"/>
      <c r="G900" s="95"/>
    </row>
    <row r="901">
      <c r="A901" s="92"/>
      <c r="B901" s="58"/>
      <c r="C901" s="58"/>
      <c r="D901" s="58"/>
      <c r="E901" s="58"/>
      <c r="F901" s="58"/>
      <c r="G901" s="95"/>
    </row>
    <row r="902">
      <c r="A902" s="92"/>
      <c r="B902" s="58"/>
      <c r="C902" s="58"/>
      <c r="D902" s="58"/>
      <c r="E902" s="58"/>
      <c r="F902" s="58"/>
      <c r="G902" s="95"/>
    </row>
    <row r="903">
      <c r="A903" s="92"/>
      <c r="B903" s="58"/>
      <c r="C903" s="58"/>
      <c r="D903" s="58"/>
      <c r="E903" s="58"/>
      <c r="F903" s="58"/>
      <c r="G903" s="95"/>
    </row>
    <row r="904">
      <c r="A904" s="92"/>
      <c r="B904" s="58"/>
      <c r="C904" s="58"/>
      <c r="D904" s="58"/>
      <c r="E904" s="58"/>
      <c r="F904" s="58"/>
      <c r="G904" s="95"/>
    </row>
    <row r="905">
      <c r="A905" s="92"/>
      <c r="B905" s="58"/>
      <c r="C905" s="58"/>
      <c r="D905" s="58"/>
      <c r="E905" s="58"/>
      <c r="F905" s="58"/>
      <c r="G905" s="95"/>
    </row>
    <row r="906">
      <c r="A906" s="92"/>
      <c r="B906" s="58"/>
      <c r="C906" s="58"/>
      <c r="D906" s="58"/>
      <c r="E906" s="58"/>
      <c r="F906" s="58"/>
      <c r="G906" s="95"/>
    </row>
    <row r="907">
      <c r="A907" s="92"/>
      <c r="B907" s="58"/>
      <c r="C907" s="58"/>
      <c r="D907" s="58"/>
      <c r="E907" s="58"/>
      <c r="F907" s="58"/>
      <c r="G907" s="95"/>
    </row>
    <row r="908">
      <c r="A908" s="92"/>
      <c r="B908" s="58"/>
      <c r="C908" s="58"/>
      <c r="D908" s="58"/>
      <c r="E908" s="58"/>
      <c r="F908" s="58"/>
      <c r="G908" s="95"/>
    </row>
    <row r="909">
      <c r="A909" s="92"/>
      <c r="B909" s="58"/>
      <c r="C909" s="58"/>
      <c r="D909" s="58"/>
      <c r="E909" s="58"/>
      <c r="F909" s="58"/>
      <c r="G909" s="95"/>
    </row>
    <row r="910">
      <c r="A910" s="92"/>
      <c r="B910" s="58"/>
      <c r="C910" s="58"/>
      <c r="D910" s="58"/>
      <c r="E910" s="58"/>
      <c r="F910" s="58"/>
      <c r="G910" s="95"/>
    </row>
    <row r="911">
      <c r="A911" s="92"/>
      <c r="B911" s="58"/>
      <c r="C911" s="58"/>
      <c r="D911" s="58"/>
      <c r="E911" s="58"/>
      <c r="F911" s="58"/>
      <c r="G911" s="95"/>
    </row>
    <row r="912">
      <c r="A912" s="92"/>
      <c r="B912" s="58"/>
      <c r="C912" s="58"/>
      <c r="D912" s="58"/>
      <c r="E912" s="58"/>
      <c r="F912" s="58"/>
      <c r="G912" s="95"/>
    </row>
    <row r="913">
      <c r="A913" s="92"/>
      <c r="B913" s="58"/>
      <c r="C913" s="58"/>
      <c r="D913" s="58"/>
      <c r="E913" s="58"/>
      <c r="F913" s="58"/>
      <c r="G913" s="95"/>
    </row>
    <row r="914">
      <c r="A914" s="92"/>
      <c r="B914" s="58"/>
      <c r="C914" s="58"/>
      <c r="D914" s="58"/>
      <c r="E914" s="58"/>
      <c r="F914" s="58"/>
      <c r="G914" s="95"/>
    </row>
    <row r="915">
      <c r="A915" s="92"/>
      <c r="B915" s="58"/>
      <c r="C915" s="58"/>
      <c r="D915" s="58"/>
      <c r="E915" s="58"/>
      <c r="F915" s="58"/>
      <c r="G915" s="95"/>
    </row>
    <row r="916">
      <c r="A916" s="92"/>
      <c r="B916" s="58"/>
      <c r="C916" s="58"/>
      <c r="D916" s="58"/>
      <c r="E916" s="58"/>
      <c r="F916" s="58"/>
      <c r="G916" s="95"/>
    </row>
    <row r="917">
      <c r="A917" s="92"/>
      <c r="B917" s="58"/>
      <c r="C917" s="58"/>
      <c r="D917" s="58"/>
      <c r="E917" s="58"/>
      <c r="F917" s="58"/>
      <c r="G917" s="95"/>
    </row>
    <row r="918">
      <c r="A918" s="92"/>
      <c r="B918" s="58"/>
      <c r="C918" s="58"/>
      <c r="D918" s="58"/>
      <c r="E918" s="58"/>
      <c r="F918" s="58"/>
      <c r="G918" s="95"/>
    </row>
    <row r="919">
      <c r="A919" s="92"/>
      <c r="B919" s="58"/>
      <c r="C919" s="58"/>
      <c r="D919" s="58"/>
      <c r="E919" s="58"/>
      <c r="F919" s="58"/>
      <c r="G919" s="95"/>
    </row>
    <row r="920">
      <c r="A920" s="92"/>
      <c r="B920" s="58"/>
      <c r="C920" s="58"/>
      <c r="D920" s="58"/>
      <c r="E920" s="58"/>
      <c r="F920" s="58"/>
      <c r="G920" s="95"/>
    </row>
    <row r="921">
      <c r="A921" s="92"/>
      <c r="B921" s="58"/>
      <c r="C921" s="58"/>
      <c r="D921" s="58"/>
      <c r="E921" s="58"/>
      <c r="F921" s="58"/>
      <c r="G921" s="95"/>
    </row>
    <row r="922">
      <c r="A922" s="92"/>
      <c r="B922" s="58"/>
      <c r="C922" s="58"/>
      <c r="D922" s="58"/>
      <c r="E922" s="58"/>
      <c r="F922" s="58"/>
      <c r="G922" s="95"/>
    </row>
    <row r="923">
      <c r="A923" s="92"/>
      <c r="B923" s="58"/>
      <c r="C923" s="58"/>
      <c r="D923" s="58"/>
      <c r="E923" s="58"/>
      <c r="F923" s="58"/>
      <c r="G923" s="95"/>
    </row>
    <row r="924">
      <c r="A924" s="92"/>
      <c r="B924" s="58"/>
      <c r="C924" s="58"/>
      <c r="D924" s="58"/>
      <c r="E924" s="58"/>
      <c r="F924" s="58"/>
      <c r="G924" s="95"/>
    </row>
    <row r="925">
      <c r="A925" s="92"/>
      <c r="B925" s="58"/>
      <c r="C925" s="58"/>
      <c r="D925" s="58"/>
      <c r="E925" s="58"/>
      <c r="F925" s="58"/>
      <c r="G925" s="95"/>
    </row>
    <row r="926">
      <c r="A926" s="92"/>
      <c r="B926" s="58"/>
      <c r="C926" s="58"/>
      <c r="D926" s="58"/>
      <c r="E926" s="58"/>
      <c r="F926" s="58"/>
      <c r="G926" s="95"/>
    </row>
    <row r="927">
      <c r="A927" s="92"/>
      <c r="B927" s="58"/>
      <c r="C927" s="58"/>
      <c r="D927" s="58"/>
      <c r="E927" s="58"/>
      <c r="F927" s="58"/>
      <c r="G927" s="95"/>
    </row>
    <row r="928">
      <c r="A928" s="92"/>
      <c r="B928" s="58"/>
      <c r="C928" s="58"/>
      <c r="D928" s="58"/>
      <c r="E928" s="58"/>
      <c r="F928" s="58"/>
      <c r="G928" s="95"/>
    </row>
    <row r="929">
      <c r="A929" s="92"/>
      <c r="B929" s="58"/>
      <c r="C929" s="58"/>
      <c r="D929" s="58"/>
      <c r="E929" s="58"/>
      <c r="F929" s="58"/>
      <c r="G929" s="95"/>
    </row>
    <row r="930">
      <c r="A930" s="92"/>
      <c r="B930" s="58"/>
      <c r="C930" s="58"/>
      <c r="D930" s="58"/>
      <c r="E930" s="58"/>
      <c r="F930" s="58"/>
      <c r="G930" s="95"/>
    </row>
    <row r="931">
      <c r="A931" s="92"/>
      <c r="B931" s="58"/>
      <c r="C931" s="58"/>
      <c r="D931" s="58"/>
      <c r="E931" s="58"/>
      <c r="F931" s="58"/>
      <c r="G931" s="95"/>
    </row>
    <row r="932">
      <c r="A932" s="92"/>
      <c r="B932" s="58"/>
      <c r="C932" s="58"/>
      <c r="D932" s="58"/>
      <c r="E932" s="58"/>
      <c r="F932" s="58"/>
      <c r="G932" s="95"/>
    </row>
    <row r="933">
      <c r="A933" s="92"/>
      <c r="B933" s="58"/>
      <c r="C933" s="58"/>
      <c r="D933" s="58"/>
      <c r="E933" s="58"/>
      <c r="F933" s="58"/>
      <c r="G933" s="95"/>
    </row>
    <row r="934">
      <c r="A934" s="92"/>
      <c r="B934" s="58"/>
      <c r="C934" s="58"/>
      <c r="D934" s="58"/>
      <c r="E934" s="58"/>
      <c r="F934" s="58"/>
      <c r="G934" s="95"/>
    </row>
    <row r="935">
      <c r="A935" s="92"/>
      <c r="B935" s="58"/>
      <c r="C935" s="58"/>
      <c r="D935" s="58"/>
      <c r="E935" s="58"/>
      <c r="F935" s="58"/>
      <c r="G935" s="95"/>
    </row>
    <row r="936">
      <c r="A936" s="92"/>
      <c r="B936" s="58"/>
      <c r="C936" s="58"/>
      <c r="D936" s="58"/>
      <c r="E936" s="58"/>
      <c r="F936" s="58"/>
      <c r="G936" s="95"/>
    </row>
    <row r="937">
      <c r="A937" s="92"/>
      <c r="B937" s="58"/>
      <c r="C937" s="58"/>
      <c r="D937" s="58"/>
      <c r="E937" s="58"/>
      <c r="F937" s="58"/>
      <c r="G937" s="95"/>
    </row>
    <row r="938">
      <c r="A938" s="92"/>
      <c r="B938" s="58"/>
      <c r="C938" s="58"/>
      <c r="D938" s="58"/>
      <c r="E938" s="58"/>
      <c r="F938" s="58"/>
      <c r="G938" s="95"/>
    </row>
    <row r="939">
      <c r="A939" s="92"/>
      <c r="B939" s="58"/>
      <c r="C939" s="58"/>
      <c r="D939" s="58"/>
      <c r="E939" s="58"/>
      <c r="F939" s="58"/>
      <c r="G939" s="95"/>
    </row>
    <row r="940">
      <c r="A940" s="92"/>
      <c r="B940" s="58"/>
      <c r="C940" s="58"/>
      <c r="D940" s="58"/>
      <c r="E940" s="58"/>
      <c r="F940" s="58"/>
      <c r="G940" s="95"/>
    </row>
    <row r="941">
      <c r="A941" s="92"/>
      <c r="B941" s="58"/>
      <c r="C941" s="58"/>
      <c r="D941" s="58"/>
      <c r="E941" s="58"/>
      <c r="F941" s="58"/>
      <c r="G941" s="95"/>
    </row>
    <row r="942">
      <c r="A942" s="92"/>
      <c r="B942" s="58"/>
      <c r="C942" s="58"/>
      <c r="D942" s="58"/>
      <c r="E942" s="58"/>
      <c r="F942" s="58"/>
      <c r="G942" s="95"/>
    </row>
    <row r="943">
      <c r="A943" s="92"/>
      <c r="B943" s="58"/>
      <c r="C943" s="58"/>
      <c r="D943" s="58"/>
      <c r="E943" s="58"/>
      <c r="F943" s="58"/>
      <c r="G943" s="95"/>
    </row>
    <row r="944">
      <c r="A944" s="92"/>
      <c r="B944" s="58"/>
      <c r="C944" s="58"/>
      <c r="D944" s="58"/>
      <c r="E944" s="58"/>
      <c r="F944" s="58"/>
      <c r="G944" s="95"/>
    </row>
    <row r="945">
      <c r="A945" s="92"/>
      <c r="B945" s="58"/>
      <c r="C945" s="58"/>
      <c r="D945" s="58"/>
      <c r="E945" s="58"/>
      <c r="F945" s="58"/>
      <c r="G945" s="95"/>
    </row>
    <row r="946">
      <c r="A946" s="92"/>
      <c r="B946" s="58"/>
      <c r="C946" s="58"/>
      <c r="D946" s="58"/>
      <c r="E946" s="58"/>
      <c r="F946" s="58"/>
      <c r="G946" s="95"/>
    </row>
    <row r="947">
      <c r="A947" s="92"/>
      <c r="B947" s="58"/>
      <c r="C947" s="58"/>
      <c r="D947" s="58"/>
      <c r="E947" s="58"/>
      <c r="F947" s="58"/>
      <c r="G947" s="95"/>
    </row>
    <row r="948">
      <c r="A948" s="92"/>
      <c r="B948" s="58"/>
      <c r="C948" s="58"/>
      <c r="D948" s="58"/>
      <c r="E948" s="58"/>
      <c r="F948" s="58"/>
      <c r="G948" s="95"/>
    </row>
    <row r="949">
      <c r="A949" s="92"/>
      <c r="B949" s="58"/>
      <c r="C949" s="58"/>
      <c r="D949" s="58"/>
      <c r="E949" s="58"/>
      <c r="F949" s="58"/>
      <c r="G949" s="95"/>
    </row>
    <row r="950">
      <c r="A950" s="92"/>
      <c r="B950" s="58"/>
      <c r="C950" s="58"/>
      <c r="D950" s="58"/>
      <c r="E950" s="58"/>
      <c r="F950" s="58"/>
      <c r="G950" s="95"/>
    </row>
    <row r="951">
      <c r="A951" s="92"/>
      <c r="B951" s="58"/>
      <c r="C951" s="58"/>
      <c r="D951" s="58"/>
      <c r="E951" s="58"/>
      <c r="F951" s="58"/>
      <c r="G951" s="95"/>
    </row>
    <row r="952">
      <c r="A952" s="92"/>
      <c r="B952" s="58"/>
      <c r="C952" s="58"/>
      <c r="D952" s="58"/>
      <c r="E952" s="58"/>
      <c r="F952" s="58"/>
      <c r="G952" s="95"/>
    </row>
    <row r="953">
      <c r="A953" s="92"/>
      <c r="B953" s="58"/>
      <c r="C953" s="58"/>
      <c r="D953" s="58"/>
      <c r="E953" s="58"/>
      <c r="F953" s="58"/>
      <c r="G953" s="95"/>
    </row>
    <row r="954">
      <c r="A954" s="92"/>
      <c r="B954" s="58"/>
      <c r="C954" s="58"/>
      <c r="D954" s="58"/>
      <c r="E954" s="58"/>
      <c r="F954" s="58"/>
      <c r="G954" s="95"/>
    </row>
    <row r="955">
      <c r="A955" s="92"/>
      <c r="B955" s="58"/>
      <c r="C955" s="58"/>
      <c r="D955" s="58"/>
      <c r="E955" s="58"/>
      <c r="F955" s="58"/>
      <c r="G955" s="95"/>
    </row>
    <row r="956">
      <c r="A956" s="92"/>
      <c r="B956" s="58"/>
      <c r="C956" s="58"/>
      <c r="D956" s="58"/>
      <c r="E956" s="58"/>
      <c r="F956" s="58"/>
      <c r="G956" s="95"/>
    </row>
    <row r="957">
      <c r="A957" s="92"/>
      <c r="B957" s="58"/>
      <c r="C957" s="58"/>
      <c r="D957" s="58"/>
      <c r="E957" s="58"/>
      <c r="F957" s="58"/>
      <c r="G957" s="95"/>
    </row>
    <row r="958">
      <c r="A958" s="92"/>
      <c r="B958" s="58"/>
      <c r="C958" s="58"/>
      <c r="D958" s="58"/>
      <c r="E958" s="58"/>
      <c r="F958" s="58"/>
      <c r="G958" s="95"/>
    </row>
    <row r="959">
      <c r="A959" s="92"/>
      <c r="B959" s="58"/>
      <c r="C959" s="58"/>
      <c r="D959" s="58"/>
      <c r="E959" s="58"/>
      <c r="F959" s="58"/>
      <c r="G959" s="95"/>
    </row>
    <row r="960">
      <c r="A960" s="92"/>
      <c r="B960" s="58"/>
      <c r="C960" s="58"/>
      <c r="D960" s="58"/>
      <c r="E960" s="58"/>
      <c r="F960" s="58"/>
      <c r="G960" s="95"/>
    </row>
    <row r="961">
      <c r="A961" s="92"/>
      <c r="B961" s="58"/>
      <c r="C961" s="58"/>
      <c r="D961" s="58"/>
      <c r="E961" s="58"/>
      <c r="F961" s="58"/>
      <c r="G961" s="95"/>
    </row>
    <row r="962">
      <c r="A962" s="92"/>
      <c r="B962" s="58"/>
      <c r="C962" s="58"/>
      <c r="D962" s="58"/>
      <c r="E962" s="58"/>
      <c r="F962" s="58"/>
      <c r="G962" s="95"/>
    </row>
    <row r="963">
      <c r="A963" s="92"/>
      <c r="B963" s="58"/>
      <c r="C963" s="58"/>
      <c r="D963" s="58"/>
      <c r="E963" s="58"/>
      <c r="F963" s="58"/>
      <c r="G963" s="95"/>
    </row>
    <row r="964">
      <c r="A964" s="92"/>
      <c r="B964" s="58"/>
      <c r="C964" s="58"/>
      <c r="D964" s="58"/>
      <c r="E964" s="58"/>
      <c r="F964" s="58"/>
      <c r="G964" s="95"/>
    </row>
    <row r="965">
      <c r="A965" s="92"/>
      <c r="B965" s="58"/>
      <c r="C965" s="58"/>
      <c r="D965" s="58"/>
      <c r="E965" s="58"/>
      <c r="F965" s="58"/>
      <c r="G965" s="95"/>
    </row>
    <row r="966">
      <c r="A966" s="92"/>
      <c r="B966" s="58"/>
      <c r="C966" s="58"/>
      <c r="D966" s="58"/>
      <c r="E966" s="58"/>
      <c r="F966" s="58"/>
      <c r="G966" s="95"/>
    </row>
    <row r="967">
      <c r="A967" s="92"/>
      <c r="B967" s="58"/>
      <c r="C967" s="58"/>
      <c r="D967" s="58"/>
      <c r="E967" s="58"/>
      <c r="F967" s="58"/>
      <c r="G967" s="95"/>
    </row>
    <row r="968">
      <c r="A968" s="92"/>
      <c r="B968" s="58"/>
      <c r="C968" s="58"/>
      <c r="D968" s="58"/>
      <c r="E968" s="58"/>
      <c r="F968" s="58"/>
      <c r="G968" s="95"/>
    </row>
    <row r="969">
      <c r="A969" s="92"/>
      <c r="B969" s="58"/>
      <c r="C969" s="58"/>
      <c r="D969" s="58"/>
      <c r="E969" s="58"/>
      <c r="F969" s="58"/>
      <c r="G969" s="95"/>
    </row>
    <row r="970">
      <c r="A970" s="92"/>
      <c r="B970" s="58"/>
      <c r="C970" s="58"/>
      <c r="D970" s="58"/>
      <c r="E970" s="58"/>
      <c r="F970" s="58"/>
      <c r="G970" s="95"/>
    </row>
    <row r="971">
      <c r="A971" s="92"/>
      <c r="B971" s="58"/>
      <c r="C971" s="58"/>
      <c r="D971" s="58"/>
      <c r="E971" s="58"/>
      <c r="F971" s="58"/>
      <c r="G971" s="95"/>
    </row>
    <row r="972">
      <c r="A972" s="92"/>
      <c r="B972" s="58"/>
      <c r="C972" s="58"/>
      <c r="D972" s="58"/>
      <c r="E972" s="58"/>
      <c r="F972" s="58"/>
      <c r="G972" s="95"/>
    </row>
    <row r="973">
      <c r="A973" s="92"/>
      <c r="B973" s="58"/>
      <c r="C973" s="58"/>
      <c r="D973" s="58"/>
      <c r="E973" s="58"/>
      <c r="F973" s="58"/>
      <c r="G973" s="95"/>
    </row>
    <row r="974">
      <c r="A974" s="92"/>
      <c r="B974" s="58"/>
      <c r="C974" s="58"/>
      <c r="D974" s="58"/>
      <c r="E974" s="58"/>
      <c r="F974" s="58"/>
      <c r="G974" s="95"/>
    </row>
    <row r="975">
      <c r="A975" s="92"/>
      <c r="B975" s="58"/>
      <c r="C975" s="58"/>
      <c r="D975" s="58"/>
      <c r="E975" s="58"/>
      <c r="F975" s="58"/>
      <c r="G975" s="95"/>
    </row>
    <row r="976">
      <c r="A976" s="92"/>
      <c r="B976" s="58"/>
      <c r="C976" s="58"/>
      <c r="D976" s="58"/>
      <c r="E976" s="58"/>
      <c r="F976" s="58"/>
      <c r="G976" s="95"/>
    </row>
    <row r="977">
      <c r="A977" s="92"/>
      <c r="B977" s="58"/>
      <c r="C977" s="58"/>
      <c r="D977" s="58"/>
      <c r="E977" s="58"/>
      <c r="F977" s="58"/>
      <c r="G977" s="95"/>
    </row>
    <row r="978">
      <c r="A978" s="92"/>
      <c r="B978" s="58"/>
      <c r="C978" s="58"/>
      <c r="D978" s="58"/>
      <c r="E978" s="58"/>
      <c r="F978" s="58"/>
      <c r="G978" s="95"/>
    </row>
    <row r="979">
      <c r="A979" s="92"/>
      <c r="B979" s="58"/>
      <c r="C979" s="58"/>
      <c r="D979" s="58"/>
      <c r="E979" s="58"/>
      <c r="F979" s="58"/>
      <c r="G979" s="95"/>
    </row>
    <row r="980">
      <c r="A980" s="92"/>
      <c r="B980" s="58"/>
      <c r="C980" s="58"/>
      <c r="D980" s="58"/>
      <c r="E980" s="58"/>
      <c r="F980" s="58"/>
      <c r="G980" s="95"/>
    </row>
    <row r="981">
      <c r="A981" s="92"/>
      <c r="B981" s="58"/>
      <c r="C981" s="58"/>
      <c r="D981" s="58"/>
      <c r="E981" s="58"/>
      <c r="F981" s="58"/>
      <c r="G981" s="95"/>
    </row>
    <row r="982">
      <c r="A982" s="92"/>
      <c r="B982" s="58"/>
      <c r="C982" s="58"/>
      <c r="D982" s="58"/>
      <c r="E982" s="58"/>
      <c r="F982" s="58"/>
      <c r="G982" s="95"/>
    </row>
    <row r="983">
      <c r="A983" s="92"/>
      <c r="B983" s="58"/>
      <c r="C983" s="58"/>
      <c r="D983" s="58"/>
      <c r="E983" s="58"/>
      <c r="F983" s="58"/>
      <c r="G983" s="95"/>
    </row>
    <row r="984">
      <c r="A984" s="92"/>
      <c r="B984" s="58"/>
      <c r="C984" s="58"/>
      <c r="D984" s="58"/>
      <c r="E984" s="58"/>
      <c r="F984" s="58"/>
      <c r="G984" s="95"/>
    </row>
    <row r="985">
      <c r="A985" s="92"/>
      <c r="B985" s="58"/>
      <c r="C985" s="58"/>
      <c r="D985" s="58"/>
      <c r="E985" s="58"/>
      <c r="F985" s="58"/>
      <c r="G985" s="95"/>
    </row>
    <row r="986">
      <c r="A986" s="92"/>
      <c r="B986" s="58"/>
      <c r="C986" s="58"/>
      <c r="D986" s="58"/>
      <c r="E986" s="58"/>
      <c r="F986" s="58"/>
      <c r="G986" s="95"/>
    </row>
    <row r="987">
      <c r="A987" s="92"/>
      <c r="B987" s="58"/>
      <c r="C987" s="58"/>
      <c r="D987" s="58"/>
      <c r="E987" s="58"/>
      <c r="F987" s="58"/>
      <c r="G987" s="95"/>
    </row>
    <row r="988">
      <c r="A988" s="92"/>
      <c r="B988" s="58"/>
      <c r="C988" s="58"/>
      <c r="D988" s="58"/>
      <c r="E988" s="58"/>
      <c r="F988" s="58"/>
      <c r="G988" s="95"/>
    </row>
    <row r="989">
      <c r="A989" s="92"/>
      <c r="B989" s="58"/>
      <c r="C989" s="58"/>
      <c r="D989" s="58"/>
      <c r="E989" s="58"/>
      <c r="F989" s="58"/>
      <c r="G989" s="95"/>
    </row>
    <row r="990">
      <c r="A990" s="92"/>
      <c r="B990" s="58"/>
      <c r="C990" s="58"/>
      <c r="D990" s="58"/>
      <c r="E990" s="58"/>
      <c r="F990" s="58"/>
      <c r="G990" s="95"/>
    </row>
    <row r="991">
      <c r="A991" s="92"/>
      <c r="B991" s="58"/>
      <c r="C991" s="58"/>
      <c r="D991" s="58"/>
      <c r="E991" s="58"/>
      <c r="F991" s="58"/>
      <c r="G991" s="95"/>
    </row>
    <row r="992">
      <c r="A992" s="92"/>
      <c r="B992" s="58"/>
      <c r="C992" s="58"/>
      <c r="D992" s="58"/>
      <c r="E992" s="58"/>
      <c r="F992" s="58"/>
      <c r="G992" s="95"/>
    </row>
    <row r="993">
      <c r="A993" s="92"/>
      <c r="B993" s="58"/>
      <c r="C993" s="58"/>
      <c r="D993" s="58"/>
      <c r="E993" s="58"/>
      <c r="F993" s="58"/>
      <c r="G993" s="95"/>
    </row>
    <row r="994">
      <c r="A994" s="92"/>
      <c r="B994" s="58"/>
      <c r="C994" s="58"/>
      <c r="D994" s="58"/>
      <c r="E994" s="58"/>
      <c r="F994" s="58"/>
      <c r="G994" s="95"/>
    </row>
    <row r="995">
      <c r="A995" s="92"/>
      <c r="B995" s="58"/>
      <c r="C995" s="58"/>
      <c r="D995" s="58"/>
      <c r="E995" s="58"/>
      <c r="F995" s="58"/>
      <c r="G995" s="95"/>
    </row>
    <row r="996">
      <c r="A996" s="92"/>
      <c r="B996" s="58"/>
      <c r="C996" s="58"/>
      <c r="D996" s="58"/>
      <c r="E996" s="58"/>
      <c r="F996" s="58"/>
      <c r="G996" s="95"/>
    </row>
    <row r="997">
      <c r="A997" s="92"/>
      <c r="B997" s="58"/>
      <c r="C997" s="58"/>
      <c r="D997" s="58"/>
      <c r="E997" s="58"/>
      <c r="F997" s="58"/>
      <c r="G997" s="95"/>
    </row>
    <row r="998">
      <c r="A998" s="92"/>
      <c r="B998" s="58"/>
      <c r="C998" s="58"/>
      <c r="D998" s="58"/>
      <c r="E998" s="58"/>
      <c r="F998" s="58"/>
      <c r="G998" s="95"/>
    </row>
    <row r="999">
      <c r="A999" s="92"/>
      <c r="B999" s="58"/>
      <c r="C999" s="58"/>
      <c r="D999" s="58"/>
      <c r="E999" s="58"/>
      <c r="F999" s="58"/>
      <c r="G999" s="95"/>
    </row>
    <row r="1000">
      <c r="A1000" s="92"/>
      <c r="B1000" s="58"/>
      <c r="C1000" s="58"/>
      <c r="D1000" s="58"/>
      <c r="E1000" s="58"/>
      <c r="F1000" s="58"/>
      <c r="G1000" s="95"/>
    </row>
    <row r="1001">
      <c r="A1001" s="92"/>
      <c r="B1001" s="58"/>
      <c r="C1001" s="58"/>
      <c r="D1001" s="58"/>
      <c r="E1001" s="58"/>
      <c r="F1001" s="58"/>
      <c r="G1001" s="95"/>
    </row>
    <row r="1002">
      <c r="A1002" s="92"/>
      <c r="B1002" s="58"/>
      <c r="C1002" s="58"/>
      <c r="D1002" s="58"/>
      <c r="E1002" s="58"/>
      <c r="F1002" s="58"/>
      <c r="G1002" s="95"/>
    </row>
    <row r="1003">
      <c r="A1003" s="92"/>
      <c r="B1003" s="58"/>
      <c r="C1003" s="58"/>
      <c r="D1003" s="58"/>
      <c r="E1003" s="58"/>
      <c r="F1003" s="58"/>
      <c r="G1003" s="95"/>
    </row>
    <row r="1004">
      <c r="A1004" s="92"/>
      <c r="B1004" s="58"/>
      <c r="C1004" s="58"/>
      <c r="D1004" s="58"/>
      <c r="E1004" s="58"/>
      <c r="F1004" s="58"/>
      <c r="G1004" s="95"/>
    </row>
    <row r="1005">
      <c r="A1005" s="92"/>
      <c r="B1005" s="58"/>
      <c r="C1005" s="58"/>
      <c r="D1005" s="58"/>
      <c r="E1005" s="58"/>
      <c r="F1005" s="58"/>
      <c r="G1005" s="95"/>
    </row>
    <row r="1006">
      <c r="A1006" s="92"/>
      <c r="B1006" s="58"/>
      <c r="C1006" s="58"/>
      <c r="D1006" s="58"/>
      <c r="E1006" s="58"/>
      <c r="F1006" s="58"/>
      <c r="G1006" s="95"/>
    </row>
    <row r="1007">
      <c r="A1007" s="92"/>
      <c r="B1007" s="58"/>
      <c r="C1007" s="58"/>
      <c r="D1007" s="58"/>
      <c r="E1007" s="58"/>
      <c r="F1007" s="58"/>
      <c r="G1007" s="95"/>
    </row>
    <row r="1008">
      <c r="A1008" s="92"/>
      <c r="B1008" s="58"/>
      <c r="C1008" s="58"/>
      <c r="D1008" s="58"/>
      <c r="E1008" s="58"/>
      <c r="F1008" s="58"/>
      <c r="G1008" s="95"/>
    </row>
    <row r="1009">
      <c r="A1009" s="92"/>
      <c r="B1009" s="58"/>
      <c r="C1009" s="58"/>
      <c r="D1009" s="58"/>
      <c r="E1009" s="58"/>
      <c r="F1009" s="58"/>
      <c r="G1009" s="95"/>
    </row>
    <row r="1010">
      <c r="A1010" s="92"/>
      <c r="B1010" s="58"/>
      <c r="C1010" s="58"/>
      <c r="D1010" s="58"/>
      <c r="E1010" s="58"/>
      <c r="F1010" s="58"/>
      <c r="G1010" s="95"/>
    </row>
    <row r="1011">
      <c r="A1011" s="92"/>
      <c r="B1011" s="58"/>
      <c r="C1011" s="58"/>
      <c r="D1011" s="58"/>
      <c r="E1011" s="58"/>
      <c r="F1011" s="58"/>
      <c r="G1011" s="95"/>
    </row>
    <row r="1012">
      <c r="A1012" s="92"/>
      <c r="B1012" s="58"/>
      <c r="C1012" s="58"/>
      <c r="D1012" s="58"/>
      <c r="E1012" s="58"/>
      <c r="F1012" s="58"/>
      <c r="G1012" s="95"/>
    </row>
    <row r="1013">
      <c r="A1013" s="92"/>
      <c r="B1013" s="58"/>
      <c r="C1013" s="58"/>
      <c r="D1013" s="58"/>
      <c r="E1013" s="58"/>
      <c r="F1013" s="58"/>
      <c r="G1013" s="95"/>
    </row>
    <row r="1014">
      <c r="A1014" s="92"/>
      <c r="B1014" s="58"/>
      <c r="C1014" s="58"/>
      <c r="D1014" s="58"/>
      <c r="E1014" s="58"/>
      <c r="F1014" s="58"/>
      <c r="G1014" s="95"/>
    </row>
    <row r="1015">
      <c r="A1015" s="92"/>
      <c r="B1015" s="58"/>
      <c r="C1015" s="58"/>
      <c r="D1015" s="58"/>
      <c r="E1015" s="58"/>
      <c r="F1015" s="58"/>
      <c r="G1015" s="95"/>
    </row>
    <row r="1016">
      <c r="A1016" s="92"/>
      <c r="B1016" s="58"/>
      <c r="C1016" s="58"/>
      <c r="D1016" s="58"/>
      <c r="E1016" s="58"/>
      <c r="F1016" s="58"/>
      <c r="G1016" s="95"/>
    </row>
    <row r="1017">
      <c r="A1017" s="92"/>
      <c r="B1017" s="58"/>
      <c r="C1017" s="58"/>
      <c r="D1017" s="58"/>
      <c r="E1017" s="58"/>
      <c r="F1017" s="58"/>
      <c r="G1017" s="95"/>
    </row>
    <row r="1018">
      <c r="A1018" s="92"/>
      <c r="B1018" s="58"/>
      <c r="C1018" s="58"/>
      <c r="D1018" s="58"/>
      <c r="E1018" s="58"/>
      <c r="F1018" s="58"/>
      <c r="G1018" s="95"/>
    </row>
    <row r="1019">
      <c r="A1019" s="92"/>
      <c r="B1019" s="58"/>
      <c r="C1019" s="58"/>
      <c r="D1019" s="58"/>
      <c r="E1019" s="58"/>
      <c r="F1019" s="58"/>
      <c r="G1019" s="95"/>
    </row>
    <row r="1020">
      <c r="A1020" s="92"/>
      <c r="B1020" s="58"/>
      <c r="C1020" s="58"/>
      <c r="D1020" s="58"/>
      <c r="E1020" s="58"/>
      <c r="F1020" s="58"/>
      <c r="G1020" s="95"/>
    </row>
    <row r="1021">
      <c r="A1021" s="92"/>
      <c r="B1021" s="58"/>
      <c r="C1021" s="58"/>
      <c r="D1021" s="58"/>
      <c r="E1021" s="58"/>
      <c r="F1021" s="58"/>
      <c r="G1021" s="95"/>
    </row>
    <row r="1022">
      <c r="A1022" s="92"/>
      <c r="B1022" s="58"/>
      <c r="C1022" s="58"/>
      <c r="D1022" s="58"/>
      <c r="E1022" s="58"/>
      <c r="F1022" s="58"/>
      <c r="G1022" s="95"/>
    </row>
    <row r="1023">
      <c r="A1023" s="92"/>
      <c r="B1023" s="58"/>
      <c r="C1023" s="58"/>
      <c r="D1023" s="58"/>
      <c r="E1023" s="58"/>
      <c r="F1023" s="58"/>
      <c r="G1023" s="95"/>
    </row>
    <row r="1024">
      <c r="A1024" s="92"/>
      <c r="B1024" s="58"/>
      <c r="C1024" s="58"/>
      <c r="D1024" s="58"/>
      <c r="E1024" s="58"/>
      <c r="F1024" s="58"/>
      <c r="G1024" s="95"/>
    </row>
    <row r="1025">
      <c r="A1025" s="92"/>
      <c r="B1025" s="58"/>
      <c r="C1025" s="58"/>
      <c r="D1025" s="58"/>
      <c r="E1025" s="58"/>
      <c r="F1025" s="58"/>
      <c r="G1025" s="95"/>
    </row>
    <row r="1026">
      <c r="A1026" s="92"/>
      <c r="B1026" s="58"/>
      <c r="C1026" s="58"/>
      <c r="D1026" s="58"/>
      <c r="E1026" s="58"/>
      <c r="F1026" s="58"/>
      <c r="G1026" s="95"/>
    </row>
    <row r="1027">
      <c r="A1027" s="92"/>
      <c r="B1027" s="58"/>
      <c r="C1027" s="58"/>
      <c r="D1027" s="58"/>
      <c r="E1027" s="58"/>
      <c r="F1027" s="58"/>
      <c r="G1027" s="95"/>
    </row>
    <row r="1028">
      <c r="A1028" s="92"/>
      <c r="B1028" s="58"/>
      <c r="C1028" s="58"/>
      <c r="D1028" s="58"/>
      <c r="E1028" s="58"/>
      <c r="F1028" s="58"/>
      <c r="G1028" s="95"/>
    </row>
    <row r="1029">
      <c r="A1029" s="92"/>
      <c r="B1029" s="58"/>
      <c r="C1029" s="58"/>
      <c r="D1029" s="58"/>
      <c r="E1029" s="58"/>
      <c r="F1029" s="58"/>
      <c r="G1029" s="95"/>
    </row>
    <row r="1030">
      <c r="A1030" s="92"/>
      <c r="B1030" s="58"/>
      <c r="C1030" s="58"/>
      <c r="D1030" s="58"/>
      <c r="E1030" s="58"/>
      <c r="F1030" s="58"/>
      <c r="G1030" s="95"/>
    </row>
    <row r="1031">
      <c r="A1031" s="92"/>
      <c r="B1031" s="58"/>
      <c r="C1031" s="58"/>
      <c r="D1031" s="58"/>
      <c r="E1031" s="58"/>
      <c r="F1031" s="58"/>
      <c r="G1031" s="95"/>
    </row>
    <row r="1032">
      <c r="A1032" s="92"/>
      <c r="B1032" s="58"/>
      <c r="C1032" s="58"/>
      <c r="D1032" s="58"/>
      <c r="E1032" s="58"/>
      <c r="F1032" s="58"/>
      <c r="G1032" s="95"/>
    </row>
    <row r="1033">
      <c r="A1033" s="92"/>
      <c r="B1033" s="58"/>
      <c r="C1033" s="58"/>
      <c r="D1033" s="58"/>
      <c r="E1033" s="58"/>
      <c r="F1033" s="58"/>
      <c r="G1033" s="95"/>
    </row>
    <row r="1034">
      <c r="A1034" s="92"/>
      <c r="B1034" s="58"/>
      <c r="C1034" s="58"/>
      <c r="D1034" s="58"/>
      <c r="E1034" s="58"/>
      <c r="F1034" s="58"/>
      <c r="G1034" s="95"/>
    </row>
    <row r="1035">
      <c r="A1035" s="92"/>
      <c r="B1035" s="58"/>
      <c r="C1035" s="58"/>
      <c r="D1035" s="58"/>
      <c r="E1035" s="58"/>
      <c r="F1035" s="58"/>
      <c r="G1035" s="95"/>
    </row>
    <row r="1036">
      <c r="A1036" s="92"/>
      <c r="B1036" s="58"/>
      <c r="C1036" s="58"/>
      <c r="D1036" s="58"/>
      <c r="E1036" s="58"/>
      <c r="F1036" s="58"/>
      <c r="G1036" s="95"/>
    </row>
    <row r="1037">
      <c r="A1037" s="92"/>
      <c r="B1037" s="58"/>
      <c r="C1037" s="58"/>
      <c r="D1037" s="58"/>
      <c r="E1037" s="58"/>
      <c r="F1037" s="58"/>
      <c r="G1037" s="95"/>
    </row>
    <row r="1038">
      <c r="A1038" s="92"/>
      <c r="B1038" s="58"/>
      <c r="C1038" s="58"/>
      <c r="D1038" s="58"/>
      <c r="E1038" s="58"/>
      <c r="F1038" s="58"/>
      <c r="G1038" s="95"/>
    </row>
    <row r="1039">
      <c r="A1039" s="92"/>
      <c r="B1039" s="58"/>
      <c r="C1039" s="58"/>
      <c r="D1039" s="58"/>
      <c r="E1039" s="58"/>
      <c r="F1039" s="58"/>
      <c r="G1039" s="95"/>
    </row>
    <row r="1040">
      <c r="A1040" s="92"/>
      <c r="B1040" s="58"/>
      <c r="C1040" s="58"/>
      <c r="D1040" s="58"/>
      <c r="E1040" s="58"/>
      <c r="F1040" s="58"/>
      <c r="G1040" s="95"/>
    </row>
    <row r="1041">
      <c r="A1041" s="92"/>
      <c r="B1041" s="58"/>
      <c r="C1041" s="58"/>
      <c r="D1041" s="58"/>
      <c r="E1041" s="58"/>
      <c r="F1041" s="58"/>
      <c r="G1041" s="95"/>
    </row>
    <row r="1042">
      <c r="A1042" s="92"/>
      <c r="B1042" s="58"/>
      <c r="C1042" s="58"/>
      <c r="D1042" s="58"/>
      <c r="E1042" s="58"/>
      <c r="F1042" s="58"/>
      <c r="G1042" s="95"/>
    </row>
    <row r="1043">
      <c r="A1043" s="92"/>
      <c r="B1043" s="58"/>
      <c r="C1043" s="58"/>
      <c r="D1043" s="58"/>
      <c r="E1043" s="58"/>
      <c r="F1043" s="58"/>
      <c r="G1043" s="95"/>
    </row>
    <row r="1044">
      <c r="A1044" s="92"/>
      <c r="B1044" s="58"/>
      <c r="C1044" s="58"/>
      <c r="D1044" s="58"/>
      <c r="E1044" s="58"/>
      <c r="F1044" s="58"/>
      <c r="G1044" s="95"/>
    </row>
    <row r="1045">
      <c r="A1045" s="92"/>
      <c r="B1045" s="58"/>
      <c r="C1045" s="58"/>
      <c r="D1045" s="58"/>
      <c r="E1045" s="58"/>
      <c r="F1045" s="58"/>
      <c r="G1045" s="95"/>
    </row>
    <row r="1046">
      <c r="A1046" s="92"/>
      <c r="B1046" s="58"/>
      <c r="C1046" s="58"/>
      <c r="D1046" s="58"/>
      <c r="E1046" s="58"/>
      <c r="F1046" s="58"/>
      <c r="G1046" s="95"/>
    </row>
    <row r="1047">
      <c r="A1047" s="92"/>
      <c r="B1047" s="58"/>
      <c r="C1047" s="58"/>
      <c r="D1047" s="58"/>
      <c r="E1047" s="58"/>
      <c r="F1047" s="58"/>
      <c r="G1047" s="95"/>
    </row>
    <row r="1048">
      <c r="A1048" s="92"/>
      <c r="B1048" s="58"/>
      <c r="C1048" s="58"/>
      <c r="D1048" s="58"/>
      <c r="E1048" s="58"/>
      <c r="F1048" s="58"/>
      <c r="G1048" s="95"/>
    </row>
    <row r="1049">
      <c r="A1049" s="92"/>
      <c r="B1049" s="58"/>
      <c r="C1049" s="58"/>
      <c r="D1049" s="58"/>
      <c r="E1049" s="58"/>
      <c r="F1049" s="58"/>
      <c r="G1049" s="95"/>
    </row>
    <row r="1050">
      <c r="A1050" s="92"/>
      <c r="B1050" s="58"/>
      <c r="C1050" s="58"/>
      <c r="D1050" s="58"/>
      <c r="E1050" s="58"/>
      <c r="F1050" s="58"/>
      <c r="G1050" s="95"/>
    </row>
    <row r="1051">
      <c r="A1051" s="92"/>
      <c r="B1051" s="58"/>
      <c r="C1051" s="58"/>
      <c r="D1051" s="58"/>
      <c r="E1051" s="58"/>
      <c r="F1051" s="58"/>
      <c r="G1051" s="95"/>
    </row>
    <row r="1052">
      <c r="A1052" s="92"/>
      <c r="B1052" s="58"/>
      <c r="C1052" s="58"/>
      <c r="D1052" s="58"/>
      <c r="E1052" s="58"/>
      <c r="F1052" s="58"/>
      <c r="G1052" s="95"/>
    </row>
    <row r="1053">
      <c r="A1053" s="92"/>
      <c r="B1053" s="58"/>
      <c r="C1053" s="58"/>
      <c r="D1053" s="58"/>
      <c r="E1053" s="58"/>
      <c r="F1053" s="58"/>
      <c r="G1053" s="95"/>
    </row>
    <row r="1054">
      <c r="A1054" s="92"/>
      <c r="B1054" s="58"/>
      <c r="C1054" s="58"/>
      <c r="D1054" s="58"/>
      <c r="E1054" s="58"/>
      <c r="F1054" s="58"/>
      <c r="G1054" s="95"/>
    </row>
    <row r="1055">
      <c r="A1055" s="92"/>
      <c r="B1055" s="58"/>
      <c r="C1055" s="58"/>
      <c r="D1055" s="58"/>
      <c r="E1055" s="58"/>
      <c r="F1055" s="58"/>
      <c r="G1055" s="95"/>
    </row>
    <row r="1056">
      <c r="A1056" s="92"/>
      <c r="B1056" s="58"/>
      <c r="C1056" s="58"/>
      <c r="D1056" s="58"/>
      <c r="E1056" s="58"/>
      <c r="F1056" s="58"/>
      <c r="G1056" s="95"/>
    </row>
    <row r="1057">
      <c r="A1057" s="92"/>
      <c r="B1057" s="58"/>
      <c r="C1057" s="58"/>
      <c r="D1057" s="58"/>
      <c r="E1057" s="58"/>
      <c r="F1057" s="58"/>
      <c r="G1057" s="95"/>
    </row>
    <row r="1058">
      <c r="A1058" s="92"/>
      <c r="B1058" s="58"/>
      <c r="C1058" s="58"/>
      <c r="D1058" s="58"/>
      <c r="E1058" s="58"/>
      <c r="F1058" s="58"/>
      <c r="G1058" s="95"/>
    </row>
    <row r="1059">
      <c r="A1059" s="92"/>
      <c r="B1059" s="58"/>
      <c r="C1059" s="58"/>
      <c r="D1059" s="58"/>
      <c r="E1059" s="58"/>
      <c r="F1059" s="58"/>
      <c r="G1059" s="95"/>
    </row>
    <row r="1060">
      <c r="A1060" s="92"/>
      <c r="B1060" s="58"/>
      <c r="C1060" s="58"/>
      <c r="D1060" s="58"/>
      <c r="E1060" s="58"/>
      <c r="F1060" s="58"/>
      <c r="G1060" s="95"/>
    </row>
    <row r="1061">
      <c r="A1061" s="92"/>
      <c r="B1061" s="58"/>
      <c r="C1061" s="58"/>
      <c r="D1061" s="58"/>
      <c r="E1061" s="58"/>
      <c r="F1061" s="58"/>
      <c r="G1061" s="95"/>
    </row>
    <row r="1062">
      <c r="A1062" s="92"/>
      <c r="B1062" s="58"/>
      <c r="C1062" s="58"/>
      <c r="D1062" s="58"/>
      <c r="E1062" s="58"/>
      <c r="F1062" s="58"/>
      <c r="G1062" s="95"/>
    </row>
    <row r="1063">
      <c r="A1063" s="92"/>
      <c r="B1063" s="58"/>
      <c r="C1063" s="58"/>
      <c r="D1063" s="58"/>
      <c r="E1063" s="58"/>
      <c r="F1063" s="58"/>
      <c r="G1063" s="95"/>
    </row>
    <row r="1064">
      <c r="A1064" s="92"/>
      <c r="B1064" s="58"/>
      <c r="C1064" s="58"/>
      <c r="D1064" s="58"/>
      <c r="E1064" s="58"/>
      <c r="F1064" s="58"/>
      <c r="G1064" s="95"/>
    </row>
    <row r="1065">
      <c r="A1065" s="92"/>
      <c r="B1065" s="58"/>
      <c r="C1065" s="58"/>
      <c r="D1065" s="58"/>
      <c r="E1065" s="58"/>
      <c r="F1065" s="58"/>
      <c r="G1065" s="95"/>
    </row>
    <row r="1066">
      <c r="A1066" s="92"/>
      <c r="B1066" s="58"/>
      <c r="C1066" s="58"/>
      <c r="D1066" s="58"/>
      <c r="E1066" s="58"/>
      <c r="F1066" s="58"/>
      <c r="G1066" s="95"/>
    </row>
    <row r="1067">
      <c r="A1067" s="92"/>
      <c r="B1067" s="58"/>
      <c r="C1067" s="58"/>
      <c r="D1067" s="58"/>
      <c r="E1067" s="58"/>
      <c r="F1067" s="58"/>
      <c r="G1067" s="95"/>
    </row>
    <row r="1068">
      <c r="A1068" s="92"/>
      <c r="B1068" s="58"/>
      <c r="C1068" s="58"/>
      <c r="D1068" s="58"/>
      <c r="E1068" s="58"/>
      <c r="F1068" s="58"/>
      <c r="G1068" s="95"/>
    </row>
    <row r="1069">
      <c r="A1069" s="92"/>
      <c r="B1069" s="58"/>
      <c r="C1069" s="58"/>
      <c r="D1069" s="58"/>
      <c r="E1069" s="58"/>
      <c r="F1069" s="58"/>
      <c r="G1069" s="95"/>
    </row>
    <row r="1070">
      <c r="A1070" s="92"/>
      <c r="B1070" s="58"/>
      <c r="C1070" s="58"/>
      <c r="D1070" s="58"/>
      <c r="E1070" s="58"/>
      <c r="F1070" s="58"/>
      <c r="G1070" s="95"/>
    </row>
    <row r="1071">
      <c r="A1071" s="92"/>
      <c r="B1071" s="58"/>
      <c r="C1071" s="58"/>
      <c r="D1071" s="58"/>
      <c r="E1071" s="58"/>
      <c r="F1071" s="58"/>
      <c r="G1071" s="95"/>
    </row>
    <row r="1072">
      <c r="A1072" s="92"/>
      <c r="B1072" s="58"/>
      <c r="C1072" s="58"/>
      <c r="D1072" s="58"/>
      <c r="E1072" s="58"/>
      <c r="F1072" s="58"/>
      <c r="G1072" s="95"/>
    </row>
    <row r="1073">
      <c r="A1073" s="92"/>
      <c r="B1073" s="58"/>
      <c r="C1073" s="58"/>
      <c r="D1073" s="58"/>
      <c r="E1073" s="58"/>
      <c r="F1073" s="58"/>
      <c r="G1073" s="95"/>
    </row>
    <row r="1074">
      <c r="A1074" s="92"/>
      <c r="B1074" s="58"/>
      <c r="C1074" s="58"/>
      <c r="D1074" s="58"/>
      <c r="E1074" s="58"/>
      <c r="F1074" s="58"/>
      <c r="G1074" s="95"/>
    </row>
    <row r="1075">
      <c r="A1075" s="92"/>
      <c r="B1075" s="58"/>
      <c r="C1075" s="58"/>
      <c r="D1075" s="58"/>
      <c r="E1075" s="58"/>
      <c r="F1075" s="58"/>
      <c r="G1075" s="95"/>
    </row>
    <row r="1076">
      <c r="A1076" s="92"/>
      <c r="B1076" s="58"/>
      <c r="C1076" s="58"/>
      <c r="D1076" s="58"/>
      <c r="E1076" s="58"/>
      <c r="F1076" s="58"/>
      <c r="G1076" s="95"/>
    </row>
    <row r="1077">
      <c r="A1077" s="92"/>
      <c r="B1077" s="58"/>
      <c r="C1077" s="58"/>
      <c r="D1077" s="58"/>
      <c r="E1077" s="58"/>
      <c r="F1077" s="58"/>
      <c r="G1077" s="95"/>
    </row>
    <row r="1078">
      <c r="A1078" s="92"/>
      <c r="B1078" s="58"/>
      <c r="C1078" s="58"/>
      <c r="D1078" s="58"/>
      <c r="E1078" s="58"/>
      <c r="F1078" s="58"/>
      <c r="G1078" s="95"/>
    </row>
    <row r="1079">
      <c r="A1079" s="92"/>
      <c r="B1079" s="58"/>
      <c r="C1079" s="58"/>
      <c r="D1079" s="58"/>
      <c r="E1079" s="58"/>
      <c r="F1079" s="58"/>
      <c r="G1079" s="95"/>
    </row>
    <row r="1080">
      <c r="A1080" s="92"/>
      <c r="B1080" s="58"/>
      <c r="C1080" s="58"/>
      <c r="D1080" s="58"/>
      <c r="E1080" s="58"/>
      <c r="F1080" s="58"/>
      <c r="G1080" s="95"/>
    </row>
    <row r="1081">
      <c r="A1081" s="92"/>
      <c r="B1081" s="58"/>
      <c r="C1081" s="58"/>
      <c r="D1081" s="58"/>
      <c r="E1081" s="58"/>
      <c r="F1081" s="58"/>
      <c r="G1081" s="95"/>
    </row>
    <row r="1082">
      <c r="A1082" s="92"/>
      <c r="B1082" s="58"/>
      <c r="C1082" s="58"/>
      <c r="D1082" s="58"/>
      <c r="E1082" s="58"/>
      <c r="F1082" s="58"/>
      <c r="G1082" s="95"/>
    </row>
    <row r="1083">
      <c r="A1083" s="92"/>
      <c r="B1083" s="58"/>
      <c r="C1083" s="58"/>
      <c r="D1083" s="58"/>
      <c r="E1083" s="58"/>
      <c r="F1083" s="58"/>
      <c r="G1083" s="95"/>
    </row>
    <row r="1084">
      <c r="A1084" s="92"/>
      <c r="B1084" s="58"/>
      <c r="C1084" s="58"/>
      <c r="D1084" s="58"/>
      <c r="E1084" s="58"/>
      <c r="F1084" s="58"/>
      <c r="G1084" s="95"/>
    </row>
    <row r="1085">
      <c r="A1085" s="92"/>
      <c r="B1085" s="58"/>
      <c r="C1085" s="58"/>
      <c r="D1085" s="58"/>
      <c r="E1085" s="58"/>
      <c r="F1085" s="58"/>
      <c r="G1085" s="95"/>
    </row>
    <row r="1086">
      <c r="A1086" s="92"/>
      <c r="B1086" s="58"/>
      <c r="C1086" s="58"/>
      <c r="D1086" s="58"/>
      <c r="E1086" s="58"/>
      <c r="F1086" s="58"/>
      <c r="G1086" s="95"/>
    </row>
    <row r="1087">
      <c r="A1087" s="92"/>
      <c r="B1087" s="58"/>
      <c r="C1087" s="58"/>
      <c r="D1087" s="58"/>
      <c r="E1087" s="58"/>
      <c r="F1087" s="58"/>
      <c r="G1087" s="95"/>
    </row>
    <row r="1088">
      <c r="A1088" s="92"/>
      <c r="B1088" s="58"/>
      <c r="C1088" s="58"/>
      <c r="D1088" s="58"/>
      <c r="E1088" s="58"/>
      <c r="F1088" s="58"/>
      <c r="G1088" s="95"/>
    </row>
    <row r="1089">
      <c r="A1089" s="92"/>
      <c r="B1089" s="58"/>
      <c r="C1089" s="58"/>
      <c r="D1089" s="58"/>
      <c r="E1089" s="58"/>
      <c r="F1089" s="58"/>
      <c r="G1089" s="95"/>
    </row>
    <row r="1090">
      <c r="A1090" s="92"/>
      <c r="B1090" s="58"/>
      <c r="C1090" s="58"/>
      <c r="D1090" s="58"/>
      <c r="E1090" s="58"/>
      <c r="F1090" s="58"/>
      <c r="G1090" s="95"/>
    </row>
    <row r="1091">
      <c r="A1091" s="92"/>
      <c r="B1091" s="58"/>
      <c r="C1091" s="58"/>
      <c r="D1091" s="58"/>
      <c r="E1091" s="58"/>
      <c r="F1091" s="58"/>
      <c r="G1091" s="95"/>
    </row>
    <row r="1092">
      <c r="A1092" s="92"/>
      <c r="B1092" s="58"/>
      <c r="C1092" s="58"/>
      <c r="D1092" s="58"/>
      <c r="E1092" s="58"/>
      <c r="F1092" s="58"/>
      <c r="G1092" s="95"/>
    </row>
    <row r="1093">
      <c r="A1093" s="92"/>
      <c r="B1093" s="58"/>
      <c r="C1093" s="58"/>
      <c r="D1093" s="58"/>
      <c r="E1093" s="58"/>
      <c r="F1093" s="58"/>
      <c r="G1093" s="95"/>
    </row>
    <row r="1094">
      <c r="A1094" s="92"/>
      <c r="B1094" s="58"/>
      <c r="C1094" s="58"/>
      <c r="D1094" s="58"/>
      <c r="E1094" s="58"/>
      <c r="F1094" s="58"/>
      <c r="G1094" s="95"/>
    </row>
    <row r="1095">
      <c r="A1095" s="92"/>
      <c r="B1095" s="58"/>
      <c r="C1095" s="58"/>
      <c r="D1095" s="58"/>
      <c r="E1095" s="58"/>
      <c r="F1095" s="58"/>
      <c r="G1095" s="95"/>
    </row>
    <row r="1096">
      <c r="A1096" s="92"/>
      <c r="B1096" s="58"/>
      <c r="C1096" s="58"/>
      <c r="D1096" s="58"/>
      <c r="E1096" s="58"/>
      <c r="F1096" s="58"/>
      <c r="G1096" s="95"/>
    </row>
    <row r="1097">
      <c r="A1097" s="92"/>
      <c r="B1097" s="58"/>
      <c r="C1097" s="58"/>
      <c r="D1097" s="58"/>
      <c r="E1097" s="58"/>
      <c r="F1097" s="58"/>
      <c r="G1097" s="95"/>
    </row>
    <row r="1098">
      <c r="A1098" s="92"/>
      <c r="B1098" s="58"/>
      <c r="C1098" s="58"/>
      <c r="D1098" s="58"/>
      <c r="E1098" s="58"/>
      <c r="F1098" s="58"/>
      <c r="G1098" s="95"/>
    </row>
    <row r="1099">
      <c r="A1099" s="92"/>
      <c r="B1099" s="58"/>
      <c r="C1099" s="58"/>
      <c r="D1099" s="58"/>
      <c r="E1099" s="58"/>
      <c r="F1099" s="58"/>
      <c r="G1099" s="95"/>
    </row>
    <row r="1100">
      <c r="A1100" s="92"/>
      <c r="B1100" s="58"/>
      <c r="C1100" s="58"/>
      <c r="D1100" s="58"/>
      <c r="E1100" s="58"/>
      <c r="F1100" s="58"/>
      <c r="G1100" s="95"/>
    </row>
    <row r="1101">
      <c r="A1101" s="92"/>
      <c r="B1101" s="58"/>
      <c r="C1101" s="58"/>
      <c r="D1101" s="58"/>
      <c r="E1101" s="58"/>
      <c r="F1101" s="58"/>
      <c r="G1101" s="95"/>
    </row>
    <row r="1102">
      <c r="A1102" s="92"/>
      <c r="B1102" s="58"/>
      <c r="C1102" s="58"/>
      <c r="D1102" s="58"/>
      <c r="E1102" s="58"/>
      <c r="F1102" s="58"/>
      <c r="G1102" s="95"/>
    </row>
    <row r="1103">
      <c r="A1103" s="92"/>
      <c r="B1103" s="58"/>
      <c r="C1103" s="58"/>
      <c r="D1103" s="58"/>
      <c r="E1103" s="58"/>
      <c r="F1103" s="58"/>
      <c r="G1103" s="95"/>
    </row>
    <row r="1104">
      <c r="A1104" s="92"/>
      <c r="B1104" s="58"/>
      <c r="C1104" s="58"/>
      <c r="D1104" s="58"/>
      <c r="E1104" s="58"/>
      <c r="F1104" s="58"/>
      <c r="G1104" s="95"/>
    </row>
    <row r="1105">
      <c r="A1105" s="92"/>
      <c r="B1105" s="58"/>
      <c r="C1105" s="58"/>
      <c r="D1105" s="58"/>
      <c r="E1105" s="58"/>
      <c r="F1105" s="58"/>
      <c r="G1105" s="95"/>
    </row>
    <row r="1106">
      <c r="A1106" s="92"/>
      <c r="B1106" s="58"/>
      <c r="C1106" s="58"/>
      <c r="D1106" s="58"/>
      <c r="E1106" s="58"/>
      <c r="F1106" s="58"/>
      <c r="G1106" s="95"/>
    </row>
    <row r="1107">
      <c r="A1107" s="92"/>
      <c r="B1107" s="58"/>
      <c r="C1107" s="58"/>
      <c r="D1107" s="58"/>
      <c r="E1107" s="58"/>
      <c r="F1107" s="58"/>
      <c r="G1107" s="95"/>
    </row>
    <row r="1108">
      <c r="A1108" s="92"/>
      <c r="B1108" s="58"/>
      <c r="C1108" s="58"/>
      <c r="D1108" s="58"/>
      <c r="E1108" s="58"/>
      <c r="F1108" s="58"/>
      <c r="G1108" s="95"/>
    </row>
    <row r="1109">
      <c r="A1109" s="92"/>
      <c r="B1109" s="58"/>
      <c r="C1109" s="58"/>
      <c r="D1109" s="58"/>
      <c r="E1109" s="58"/>
      <c r="F1109" s="58"/>
      <c r="G1109" s="95"/>
    </row>
    <row r="1110">
      <c r="A1110" s="92"/>
      <c r="B1110" s="58"/>
      <c r="C1110" s="58"/>
      <c r="D1110" s="58"/>
      <c r="E1110" s="58"/>
      <c r="F1110" s="58"/>
      <c r="G1110" s="95"/>
    </row>
    <row r="1111">
      <c r="A1111" s="92"/>
      <c r="B1111" s="58"/>
      <c r="C1111" s="58"/>
      <c r="D1111" s="58"/>
      <c r="E1111" s="58"/>
      <c r="F1111" s="58"/>
      <c r="G1111" s="95"/>
    </row>
    <row r="1112">
      <c r="A1112" s="92"/>
      <c r="B1112" s="58"/>
      <c r="C1112" s="58"/>
      <c r="D1112" s="58"/>
      <c r="E1112" s="58"/>
      <c r="F1112" s="58"/>
      <c r="G1112" s="95"/>
    </row>
    <row r="1113">
      <c r="A1113" s="92"/>
      <c r="B1113" s="58"/>
      <c r="C1113" s="58"/>
      <c r="D1113" s="58"/>
      <c r="E1113" s="58"/>
      <c r="F1113" s="58"/>
      <c r="G1113" s="95"/>
    </row>
    <row r="1114">
      <c r="A1114" s="92"/>
      <c r="B1114" s="58"/>
      <c r="C1114" s="58"/>
      <c r="D1114" s="58"/>
      <c r="E1114" s="58"/>
      <c r="F1114" s="58"/>
      <c r="G1114" s="95"/>
    </row>
    <row r="1115">
      <c r="A1115" s="92"/>
      <c r="B1115" s="58"/>
      <c r="C1115" s="58"/>
      <c r="D1115" s="58"/>
      <c r="E1115" s="58"/>
      <c r="F1115" s="58"/>
      <c r="G1115" s="95"/>
    </row>
    <row r="1116">
      <c r="A1116" s="92"/>
      <c r="B1116" s="58"/>
      <c r="C1116" s="58"/>
      <c r="D1116" s="58"/>
      <c r="E1116" s="58"/>
      <c r="F1116" s="58"/>
      <c r="G1116" s="95"/>
    </row>
    <row r="1117">
      <c r="A1117" s="92"/>
      <c r="B1117" s="58"/>
      <c r="C1117" s="58"/>
      <c r="D1117" s="58"/>
      <c r="E1117" s="58"/>
      <c r="F1117" s="58"/>
      <c r="G1117" s="95"/>
    </row>
    <row r="1118">
      <c r="A1118" s="92"/>
      <c r="B1118" s="58"/>
      <c r="C1118" s="58"/>
      <c r="D1118" s="58"/>
      <c r="E1118" s="58"/>
      <c r="F1118" s="58"/>
      <c r="G1118" s="95"/>
    </row>
    <row r="1119">
      <c r="A1119" s="92"/>
      <c r="B1119" s="58"/>
      <c r="C1119" s="58"/>
      <c r="D1119" s="58"/>
      <c r="E1119" s="58"/>
      <c r="F1119" s="58"/>
      <c r="G1119" s="95"/>
    </row>
    <row r="1120">
      <c r="A1120" s="92"/>
      <c r="B1120" s="58"/>
      <c r="C1120" s="58"/>
      <c r="D1120" s="58"/>
      <c r="E1120" s="58"/>
      <c r="F1120" s="58"/>
      <c r="G1120" s="95"/>
    </row>
    <row r="1121">
      <c r="A1121" s="92"/>
      <c r="B1121" s="58"/>
      <c r="C1121" s="58"/>
      <c r="D1121" s="58"/>
      <c r="E1121" s="58"/>
      <c r="F1121" s="58"/>
      <c r="G1121" s="95"/>
    </row>
    <row r="1122">
      <c r="A1122" s="92"/>
      <c r="B1122" s="58"/>
      <c r="C1122" s="58"/>
      <c r="D1122" s="58"/>
      <c r="E1122" s="58"/>
      <c r="F1122" s="58"/>
      <c r="G1122" s="95"/>
    </row>
    <row r="1123">
      <c r="A1123" s="92"/>
      <c r="B1123" s="58"/>
      <c r="C1123" s="58"/>
      <c r="D1123" s="58"/>
      <c r="E1123" s="58"/>
      <c r="F1123" s="58"/>
      <c r="G1123" s="95"/>
    </row>
    <row r="1124">
      <c r="A1124" s="92"/>
      <c r="B1124" s="58"/>
      <c r="C1124" s="58"/>
      <c r="D1124" s="58"/>
      <c r="E1124" s="58"/>
      <c r="F1124" s="58"/>
      <c r="G1124" s="95"/>
    </row>
    <row r="1125">
      <c r="A1125" s="92"/>
      <c r="B1125" s="58"/>
      <c r="C1125" s="58"/>
      <c r="D1125" s="58"/>
      <c r="E1125" s="58"/>
      <c r="F1125" s="58"/>
      <c r="G1125" s="95"/>
    </row>
    <row r="1126">
      <c r="A1126" s="92"/>
      <c r="B1126" s="58"/>
      <c r="C1126" s="58"/>
      <c r="D1126" s="58"/>
      <c r="E1126" s="58"/>
      <c r="F1126" s="58"/>
      <c r="G1126" s="95"/>
    </row>
    <row r="1127">
      <c r="A1127" s="92"/>
      <c r="B1127" s="58"/>
      <c r="C1127" s="58"/>
      <c r="D1127" s="58"/>
      <c r="E1127" s="58"/>
      <c r="F1127" s="58"/>
      <c r="G1127" s="95"/>
    </row>
    <row r="1128">
      <c r="A1128" s="92"/>
      <c r="B1128" s="58"/>
      <c r="C1128" s="58"/>
      <c r="D1128" s="58"/>
      <c r="E1128" s="58"/>
      <c r="F1128" s="58"/>
      <c r="G1128" s="95"/>
    </row>
    <row r="1129">
      <c r="A1129" s="92"/>
      <c r="B1129" s="58"/>
      <c r="C1129" s="58"/>
      <c r="D1129" s="58"/>
      <c r="E1129" s="58"/>
      <c r="F1129" s="58"/>
      <c r="G1129" s="95"/>
    </row>
    <row r="1130">
      <c r="A1130" s="92"/>
      <c r="B1130" s="58"/>
      <c r="C1130" s="58"/>
      <c r="D1130" s="58"/>
      <c r="E1130" s="58"/>
      <c r="F1130" s="58"/>
      <c r="G1130" s="95"/>
    </row>
    <row r="1131">
      <c r="A1131" s="92"/>
      <c r="B1131" s="58"/>
      <c r="C1131" s="58"/>
      <c r="D1131" s="58"/>
      <c r="E1131" s="58"/>
      <c r="F1131" s="58"/>
      <c r="G1131" s="95"/>
    </row>
    <row r="1132">
      <c r="A1132" s="92"/>
      <c r="B1132" s="58"/>
      <c r="C1132" s="58"/>
      <c r="D1132" s="58"/>
      <c r="E1132" s="58"/>
      <c r="F1132" s="58"/>
      <c r="G1132" s="95"/>
    </row>
    <row r="1133">
      <c r="A1133" s="92"/>
      <c r="B1133" s="58"/>
      <c r="C1133" s="58"/>
      <c r="D1133" s="58"/>
      <c r="E1133" s="58"/>
      <c r="F1133" s="58"/>
      <c r="G1133" s="95"/>
    </row>
    <row r="1134">
      <c r="A1134" s="92"/>
      <c r="B1134" s="58"/>
      <c r="C1134" s="58"/>
      <c r="D1134" s="58"/>
      <c r="E1134" s="58"/>
      <c r="F1134" s="58"/>
      <c r="G1134" s="95"/>
    </row>
    <row r="1135">
      <c r="A1135" s="92"/>
      <c r="B1135" s="58"/>
      <c r="C1135" s="58"/>
      <c r="D1135" s="58"/>
      <c r="E1135" s="58"/>
      <c r="F1135" s="58"/>
      <c r="G1135" s="95"/>
    </row>
    <row r="1136">
      <c r="A1136" s="92"/>
      <c r="B1136" s="58"/>
      <c r="C1136" s="58"/>
      <c r="D1136" s="58"/>
      <c r="E1136" s="58"/>
      <c r="F1136" s="58"/>
      <c r="G1136" s="95"/>
    </row>
    <row r="1137">
      <c r="A1137" s="92"/>
      <c r="B1137" s="58"/>
      <c r="C1137" s="58"/>
      <c r="D1137" s="58"/>
      <c r="E1137" s="58"/>
      <c r="F1137" s="58"/>
      <c r="G1137" s="95"/>
    </row>
    <row r="1138">
      <c r="A1138" s="92"/>
      <c r="B1138" s="58"/>
      <c r="C1138" s="58"/>
      <c r="D1138" s="58"/>
      <c r="E1138" s="58"/>
      <c r="F1138" s="58"/>
      <c r="G1138" s="95"/>
    </row>
    <row r="1139">
      <c r="A1139" s="92"/>
      <c r="B1139" s="58"/>
      <c r="C1139" s="58"/>
      <c r="D1139" s="58"/>
      <c r="E1139" s="58"/>
      <c r="F1139" s="58"/>
      <c r="G1139" s="95"/>
    </row>
    <row r="1140">
      <c r="A1140" s="92"/>
      <c r="B1140" s="58"/>
      <c r="C1140" s="58"/>
      <c r="D1140" s="58"/>
      <c r="E1140" s="58"/>
      <c r="F1140" s="58"/>
      <c r="G1140" s="95"/>
    </row>
    <row r="1141">
      <c r="A1141" s="92"/>
      <c r="B1141" s="58"/>
      <c r="C1141" s="58"/>
      <c r="D1141" s="58"/>
      <c r="E1141" s="58"/>
      <c r="F1141" s="58"/>
      <c r="G1141" s="95"/>
    </row>
    <row r="1142">
      <c r="A1142" s="92"/>
      <c r="B1142" s="58"/>
      <c r="C1142" s="58"/>
      <c r="D1142" s="58"/>
      <c r="E1142" s="58"/>
      <c r="F1142" s="58"/>
      <c r="G1142" s="95"/>
    </row>
    <row r="1143">
      <c r="A1143" s="92"/>
      <c r="B1143" s="58"/>
      <c r="C1143" s="58"/>
      <c r="D1143" s="58"/>
      <c r="E1143" s="58"/>
      <c r="F1143" s="58"/>
      <c r="G1143" s="95"/>
    </row>
    <row r="1144">
      <c r="A1144" s="92"/>
      <c r="B1144" s="58"/>
      <c r="C1144" s="58"/>
      <c r="D1144" s="58"/>
      <c r="E1144" s="58"/>
      <c r="F1144" s="58"/>
      <c r="G1144" s="95"/>
    </row>
    <row r="1145">
      <c r="A1145" s="92"/>
      <c r="B1145" s="58"/>
      <c r="C1145" s="58"/>
      <c r="D1145" s="58"/>
      <c r="E1145" s="58"/>
      <c r="F1145" s="58"/>
      <c r="G1145" s="95"/>
    </row>
    <row r="1146">
      <c r="A1146" s="92"/>
      <c r="B1146" s="58"/>
      <c r="C1146" s="58"/>
      <c r="D1146" s="58"/>
      <c r="E1146" s="58"/>
      <c r="F1146" s="58"/>
      <c r="G1146" s="95"/>
    </row>
    <row r="1147">
      <c r="A1147" s="92"/>
      <c r="B1147" s="58"/>
      <c r="C1147" s="58"/>
      <c r="D1147" s="58"/>
      <c r="E1147" s="58"/>
      <c r="F1147" s="58"/>
      <c r="G1147" s="95"/>
    </row>
    <row r="1148">
      <c r="A1148" s="92"/>
      <c r="B1148" s="58"/>
      <c r="C1148" s="58"/>
      <c r="D1148" s="58"/>
      <c r="E1148" s="58"/>
      <c r="F1148" s="58"/>
      <c r="G1148" s="95"/>
    </row>
    <row r="1149">
      <c r="A1149" s="92"/>
      <c r="B1149" s="58"/>
      <c r="C1149" s="58"/>
      <c r="D1149" s="58"/>
      <c r="E1149" s="58"/>
      <c r="F1149" s="58"/>
      <c r="G1149" s="95"/>
    </row>
    <row r="1150">
      <c r="A1150" s="92"/>
      <c r="B1150" s="58"/>
      <c r="C1150" s="58"/>
      <c r="D1150" s="58"/>
      <c r="E1150" s="58"/>
      <c r="F1150" s="58"/>
      <c r="G1150" s="95"/>
    </row>
    <row r="1151">
      <c r="A1151" s="92"/>
      <c r="B1151" s="58"/>
      <c r="C1151" s="58"/>
      <c r="D1151" s="58"/>
      <c r="E1151" s="58"/>
      <c r="F1151" s="58"/>
      <c r="G1151" s="95"/>
    </row>
    <row r="1152">
      <c r="A1152" s="92"/>
      <c r="B1152" s="58"/>
      <c r="C1152" s="58"/>
      <c r="D1152" s="58"/>
      <c r="E1152" s="58"/>
      <c r="F1152" s="58"/>
      <c r="G1152" s="95"/>
    </row>
    <row r="1153">
      <c r="A1153" s="92"/>
      <c r="B1153" s="58"/>
      <c r="C1153" s="58"/>
      <c r="D1153" s="58"/>
      <c r="E1153" s="58"/>
      <c r="F1153" s="58"/>
      <c r="G1153" s="95"/>
    </row>
    <row r="1154">
      <c r="A1154" s="92"/>
      <c r="B1154" s="58"/>
      <c r="C1154" s="58"/>
      <c r="D1154" s="58"/>
      <c r="E1154" s="58"/>
      <c r="F1154" s="58"/>
      <c r="G1154" s="95"/>
    </row>
    <row r="1155">
      <c r="A1155" s="92"/>
      <c r="B1155" s="58"/>
      <c r="C1155" s="58"/>
      <c r="D1155" s="58"/>
      <c r="E1155" s="58"/>
      <c r="F1155" s="58"/>
      <c r="G1155" s="95"/>
    </row>
    <row r="1156">
      <c r="A1156" s="92"/>
      <c r="B1156" s="58"/>
      <c r="C1156" s="58"/>
      <c r="D1156" s="58"/>
      <c r="E1156" s="58"/>
      <c r="F1156" s="58"/>
      <c r="G1156" s="95"/>
    </row>
    <row r="1157">
      <c r="A1157" s="92"/>
      <c r="B1157" s="58"/>
      <c r="C1157" s="58"/>
      <c r="D1157" s="58"/>
      <c r="E1157" s="58"/>
      <c r="F1157" s="58"/>
      <c r="G1157" s="95"/>
    </row>
    <row r="1158">
      <c r="A1158" s="92"/>
      <c r="B1158" s="58"/>
      <c r="C1158" s="58"/>
      <c r="D1158" s="58"/>
      <c r="E1158" s="58"/>
      <c r="F1158" s="58"/>
      <c r="G1158" s="95"/>
    </row>
    <row r="1159">
      <c r="A1159" s="92"/>
      <c r="B1159" s="58"/>
      <c r="C1159" s="58"/>
      <c r="D1159" s="58"/>
      <c r="E1159" s="58"/>
      <c r="F1159" s="58"/>
      <c r="G1159" s="95"/>
    </row>
    <row r="1160">
      <c r="A1160" s="92"/>
      <c r="B1160" s="58"/>
      <c r="C1160" s="58"/>
      <c r="D1160" s="58"/>
      <c r="E1160" s="58"/>
      <c r="F1160" s="58"/>
      <c r="G1160" s="95"/>
    </row>
    <row r="1161">
      <c r="A1161" s="92"/>
      <c r="B1161" s="58"/>
      <c r="C1161" s="58"/>
      <c r="D1161" s="58"/>
      <c r="E1161" s="58"/>
      <c r="F1161" s="58"/>
      <c r="G1161" s="95"/>
    </row>
    <row r="1162">
      <c r="A1162" s="92"/>
      <c r="B1162" s="58"/>
      <c r="C1162" s="58"/>
      <c r="D1162" s="58"/>
      <c r="E1162" s="58"/>
      <c r="F1162" s="58"/>
      <c r="G1162" s="95"/>
    </row>
    <row r="1163">
      <c r="A1163" s="92"/>
      <c r="B1163" s="58"/>
      <c r="C1163" s="58"/>
      <c r="D1163" s="58"/>
      <c r="E1163" s="58"/>
      <c r="F1163" s="58"/>
      <c r="G1163" s="95"/>
    </row>
    <row r="1164">
      <c r="A1164" s="92"/>
      <c r="B1164" s="58"/>
      <c r="C1164" s="58"/>
      <c r="D1164" s="58"/>
      <c r="E1164" s="58"/>
      <c r="F1164" s="58"/>
      <c r="G1164" s="95"/>
    </row>
    <row r="1165">
      <c r="A1165" s="92"/>
      <c r="B1165" s="58"/>
      <c r="C1165" s="58"/>
      <c r="D1165" s="58"/>
      <c r="E1165" s="58"/>
      <c r="F1165" s="58"/>
      <c r="G1165" s="95"/>
    </row>
    <row r="1166">
      <c r="A1166" s="92"/>
      <c r="B1166" s="58"/>
      <c r="C1166" s="58"/>
      <c r="D1166" s="58"/>
      <c r="E1166" s="58"/>
      <c r="F1166" s="58"/>
      <c r="G1166" s="95"/>
    </row>
    <row r="1167">
      <c r="A1167" s="92"/>
      <c r="B1167" s="58"/>
      <c r="C1167" s="58"/>
      <c r="D1167" s="58"/>
      <c r="E1167" s="58"/>
      <c r="F1167" s="58"/>
      <c r="G1167" s="95"/>
    </row>
    <row r="1168">
      <c r="A1168" s="92"/>
      <c r="B1168" s="58"/>
      <c r="C1168" s="58"/>
      <c r="D1168" s="58"/>
      <c r="E1168" s="58"/>
      <c r="F1168" s="58"/>
      <c r="G1168" s="95"/>
    </row>
    <row r="1169">
      <c r="A1169" s="92"/>
      <c r="B1169" s="58"/>
      <c r="C1169" s="58"/>
      <c r="D1169" s="58"/>
      <c r="E1169" s="58"/>
      <c r="F1169" s="58"/>
      <c r="G1169" s="95"/>
    </row>
    <row r="1170">
      <c r="A1170" s="92"/>
      <c r="B1170" s="58"/>
      <c r="C1170" s="58"/>
      <c r="D1170" s="58"/>
      <c r="E1170" s="58"/>
      <c r="F1170" s="58"/>
      <c r="G1170" s="95"/>
    </row>
    <row r="1171">
      <c r="A1171" s="92"/>
      <c r="B1171" s="58"/>
      <c r="C1171" s="58"/>
      <c r="D1171" s="58"/>
      <c r="E1171" s="58"/>
      <c r="F1171" s="58"/>
      <c r="G1171" s="95"/>
    </row>
    <row r="1172">
      <c r="A1172" s="92"/>
      <c r="B1172" s="58"/>
      <c r="C1172" s="58"/>
      <c r="D1172" s="58"/>
      <c r="E1172" s="58"/>
      <c r="F1172" s="58"/>
      <c r="G1172" s="95"/>
    </row>
    <row r="1173">
      <c r="A1173" s="92"/>
      <c r="B1173" s="58"/>
      <c r="C1173" s="58"/>
      <c r="D1173" s="58"/>
      <c r="E1173" s="58"/>
      <c r="F1173" s="58"/>
      <c r="G1173" s="95"/>
    </row>
    <row r="1174">
      <c r="A1174" s="92"/>
      <c r="B1174" s="58"/>
      <c r="C1174" s="58"/>
      <c r="D1174" s="58"/>
      <c r="E1174" s="58"/>
      <c r="F1174" s="58"/>
      <c r="G1174" s="95"/>
    </row>
    <row r="1175">
      <c r="A1175" s="92"/>
      <c r="B1175" s="58"/>
      <c r="C1175" s="58"/>
      <c r="D1175" s="58"/>
      <c r="E1175" s="58"/>
      <c r="F1175" s="58"/>
      <c r="G1175" s="95"/>
    </row>
    <row r="1176">
      <c r="A1176" s="92"/>
      <c r="B1176" s="58"/>
      <c r="C1176" s="58"/>
      <c r="D1176" s="58"/>
      <c r="E1176" s="58"/>
      <c r="F1176" s="58"/>
      <c r="G1176" s="95"/>
    </row>
    <row r="1177">
      <c r="A1177" s="92"/>
      <c r="B1177" s="58"/>
      <c r="C1177" s="58"/>
      <c r="D1177" s="58"/>
      <c r="E1177" s="58"/>
      <c r="F1177" s="58"/>
      <c r="G1177" s="95"/>
    </row>
    <row r="1178">
      <c r="A1178" s="92"/>
      <c r="B1178" s="58"/>
      <c r="C1178" s="58"/>
      <c r="D1178" s="58"/>
      <c r="E1178" s="58"/>
      <c r="F1178" s="58"/>
      <c r="G1178" s="95"/>
    </row>
    <row r="1179">
      <c r="A1179" s="92"/>
      <c r="B1179" s="58"/>
      <c r="C1179" s="58"/>
      <c r="D1179" s="58"/>
      <c r="E1179" s="58"/>
      <c r="F1179" s="58"/>
      <c r="G1179" s="95"/>
    </row>
    <row r="1180">
      <c r="A1180" s="92"/>
      <c r="B1180" s="58"/>
      <c r="C1180" s="58"/>
      <c r="D1180" s="58"/>
      <c r="E1180" s="58"/>
      <c r="F1180" s="58"/>
      <c r="G1180" s="95"/>
    </row>
    <row r="1181">
      <c r="A1181" s="92"/>
      <c r="B1181" s="58"/>
      <c r="C1181" s="58"/>
      <c r="D1181" s="58"/>
      <c r="E1181" s="58"/>
      <c r="F1181" s="58"/>
      <c r="G1181" s="95"/>
    </row>
    <row r="1182">
      <c r="A1182" s="92"/>
      <c r="B1182" s="58"/>
      <c r="C1182" s="58"/>
      <c r="D1182" s="58"/>
      <c r="E1182" s="58"/>
      <c r="F1182" s="58"/>
      <c r="G1182" s="95"/>
    </row>
    <row r="1183">
      <c r="A1183" s="92"/>
      <c r="B1183" s="58"/>
      <c r="C1183" s="58"/>
      <c r="D1183" s="58"/>
      <c r="E1183" s="58"/>
      <c r="F1183" s="58"/>
      <c r="G1183" s="95"/>
    </row>
    <row r="1184">
      <c r="A1184" s="92"/>
      <c r="B1184" s="58"/>
      <c r="C1184" s="58"/>
      <c r="D1184" s="58"/>
      <c r="E1184" s="58"/>
      <c r="F1184" s="58"/>
      <c r="G1184" s="95"/>
    </row>
    <row r="1185">
      <c r="A1185" s="92"/>
      <c r="B1185" s="58"/>
      <c r="C1185" s="58"/>
      <c r="D1185" s="58"/>
      <c r="E1185" s="58"/>
      <c r="F1185" s="58"/>
      <c r="G1185" s="95"/>
    </row>
    <row r="1186">
      <c r="A1186" s="92"/>
      <c r="B1186" s="58"/>
      <c r="C1186" s="58"/>
      <c r="D1186" s="58"/>
      <c r="E1186" s="58"/>
      <c r="F1186" s="58"/>
      <c r="G1186" s="95"/>
    </row>
    <row r="1187">
      <c r="A1187" s="92"/>
      <c r="B1187" s="58"/>
      <c r="C1187" s="58"/>
      <c r="D1187" s="58"/>
      <c r="E1187" s="58"/>
      <c r="F1187" s="58"/>
      <c r="G1187" s="95"/>
    </row>
    <row r="1188">
      <c r="A1188" s="92"/>
      <c r="B1188" s="58"/>
      <c r="C1188" s="58"/>
      <c r="D1188" s="58"/>
      <c r="E1188" s="58"/>
      <c r="F1188" s="58"/>
      <c r="G1188" s="95"/>
    </row>
    <row r="1189">
      <c r="A1189" s="92"/>
      <c r="B1189" s="58"/>
      <c r="C1189" s="58"/>
      <c r="D1189" s="58"/>
      <c r="E1189" s="58"/>
      <c r="F1189" s="58"/>
      <c r="G1189" s="95"/>
    </row>
    <row r="1190">
      <c r="A1190" s="92"/>
      <c r="B1190" s="58"/>
      <c r="C1190" s="58"/>
      <c r="D1190" s="58"/>
      <c r="E1190" s="58"/>
      <c r="F1190" s="58"/>
      <c r="G1190" s="95"/>
    </row>
    <row r="1191">
      <c r="A1191" s="92"/>
      <c r="B1191" s="58"/>
      <c r="C1191" s="58"/>
      <c r="D1191" s="58"/>
      <c r="E1191" s="58"/>
      <c r="F1191" s="58"/>
      <c r="G1191" s="95"/>
    </row>
    <row r="1192">
      <c r="A1192" s="92"/>
      <c r="B1192" s="58"/>
      <c r="C1192" s="58"/>
      <c r="D1192" s="58"/>
      <c r="E1192" s="58"/>
      <c r="F1192" s="58"/>
      <c r="G1192" s="95"/>
    </row>
    <row r="1193">
      <c r="A1193" s="92"/>
      <c r="B1193" s="58"/>
      <c r="C1193" s="58"/>
      <c r="D1193" s="58"/>
      <c r="E1193" s="58"/>
      <c r="F1193" s="58"/>
      <c r="G1193" s="95"/>
    </row>
    <row r="1194">
      <c r="A1194" s="92"/>
      <c r="B1194" s="58"/>
      <c r="C1194" s="58"/>
      <c r="D1194" s="58"/>
      <c r="E1194" s="58"/>
      <c r="F1194" s="58"/>
      <c r="G1194" s="95"/>
    </row>
    <row r="1195">
      <c r="A1195" s="92"/>
      <c r="B1195" s="58"/>
      <c r="C1195" s="58"/>
      <c r="D1195" s="58"/>
      <c r="E1195" s="58"/>
      <c r="F1195" s="58"/>
      <c r="G1195" s="95"/>
    </row>
    <row r="1196">
      <c r="A1196" s="92"/>
      <c r="B1196" s="58"/>
      <c r="C1196" s="58"/>
      <c r="D1196" s="58"/>
      <c r="E1196" s="58"/>
      <c r="F1196" s="58"/>
      <c r="G1196" s="95"/>
    </row>
    <row r="1197">
      <c r="A1197" s="92"/>
      <c r="B1197" s="58"/>
      <c r="C1197" s="58"/>
      <c r="D1197" s="58"/>
      <c r="E1197" s="58"/>
      <c r="F1197" s="58"/>
      <c r="G1197" s="95"/>
    </row>
    <row r="1198">
      <c r="A1198" s="92"/>
      <c r="B1198" s="58"/>
      <c r="C1198" s="58"/>
      <c r="D1198" s="58"/>
      <c r="E1198" s="58"/>
      <c r="F1198" s="58"/>
      <c r="G1198" s="95"/>
    </row>
    <row r="1199">
      <c r="A1199" s="92"/>
      <c r="B1199" s="58"/>
      <c r="C1199" s="58"/>
      <c r="D1199" s="58"/>
      <c r="E1199" s="58"/>
      <c r="F1199" s="58"/>
      <c r="G1199" s="95"/>
    </row>
    <row r="1200">
      <c r="A1200" s="92"/>
      <c r="B1200" s="58"/>
      <c r="C1200" s="58"/>
      <c r="D1200" s="58"/>
      <c r="E1200" s="58"/>
      <c r="F1200" s="58"/>
      <c r="G1200" s="95"/>
    </row>
    <row r="1201">
      <c r="A1201" s="92"/>
      <c r="B1201" s="58"/>
      <c r="C1201" s="58"/>
      <c r="D1201" s="58"/>
      <c r="E1201" s="58"/>
      <c r="F1201" s="58"/>
      <c r="G1201" s="95"/>
    </row>
    <row r="1202">
      <c r="A1202" s="92"/>
      <c r="B1202" s="58"/>
      <c r="C1202" s="58"/>
      <c r="D1202" s="58"/>
      <c r="E1202" s="58"/>
      <c r="F1202" s="58"/>
      <c r="G1202" s="95"/>
    </row>
    <row r="1203">
      <c r="A1203" s="92"/>
      <c r="B1203" s="58"/>
      <c r="C1203" s="58"/>
      <c r="D1203" s="58"/>
      <c r="E1203" s="58"/>
      <c r="F1203" s="58"/>
      <c r="G1203" s="95"/>
    </row>
    <row r="1204">
      <c r="A1204" s="92"/>
      <c r="B1204" s="58"/>
      <c r="C1204" s="58"/>
      <c r="D1204" s="58"/>
      <c r="E1204" s="58"/>
      <c r="F1204" s="58"/>
      <c r="G1204" s="95"/>
    </row>
    <row r="1205">
      <c r="A1205" s="92"/>
      <c r="B1205" s="58"/>
      <c r="C1205" s="58"/>
      <c r="D1205" s="58"/>
      <c r="E1205" s="58"/>
      <c r="F1205" s="58"/>
      <c r="G1205" s="95"/>
    </row>
    <row r="1206">
      <c r="A1206" s="92"/>
      <c r="B1206" s="58"/>
      <c r="C1206" s="58"/>
      <c r="D1206" s="58"/>
      <c r="E1206" s="58"/>
      <c r="F1206" s="58"/>
      <c r="G1206" s="95"/>
    </row>
    <row r="1207">
      <c r="A1207" s="92"/>
      <c r="B1207" s="58"/>
      <c r="C1207" s="58"/>
      <c r="D1207" s="58"/>
      <c r="E1207" s="58"/>
      <c r="F1207" s="58"/>
      <c r="G1207" s="95"/>
    </row>
    <row r="1208">
      <c r="A1208" s="92"/>
      <c r="B1208" s="58"/>
      <c r="C1208" s="58"/>
      <c r="D1208" s="58"/>
      <c r="E1208" s="58"/>
      <c r="F1208" s="58"/>
      <c r="G1208" s="95"/>
    </row>
    <row r="1209">
      <c r="A1209" s="92"/>
      <c r="B1209" s="58"/>
      <c r="C1209" s="58"/>
      <c r="D1209" s="58"/>
      <c r="E1209" s="58"/>
      <c r="F1209" s="58"/>
      <c r="G1209" s="95"/>
    </row>
    <row r="1210">
      <c r="A1210" s="92"/>
      <c r="B1210" s="58"/>
      <c r="C1210" s="58"/>
      <c r="D1210" s="58"/>
      <c r="E1210" s="58"/>
      <c r="F1210" s="58"/>
      <c r="G1210" s="95"/>
    </row>
    <row r="1211">
      <c r="A1211" s="92"/>
      <c r="B1211" s="58"/>
      <c r="C1211" s="58"/>
      <c r="D1211" s="58"/>
      <c r="E1211" s="58"/>
      <c r="F1211" s="58"/>
      <c r="G1211" s="95"/>
    </row>
    <row r="1212">
      <c r="A1212" s="92"/>
      <c r="B1212" s="58"/>
      <c r="C1212" s="58"/>
      <c r="D1212" s="58"/>
      <c r="E1212" s="58"/>
      <c r="F1212" s="58"/>
      <c r="G1212" s="95"/>
    </row>
    <row r="1213">
      <c r="A1213" s="92"/>
      <c r="B1213" s="58"/>
      <c r="C1213" s="58"/>
      <c r="D1213" s="58"/>
      <c r="E1213" s="58"/>
      <c r="F1213" s="58"/>
      <c r="G1213" s="95"/>
    </row>
    <row r="1214">
      <c r="A1214" s="92"/>
      <c r="B1214" s="58"/>
      <c r="C1214" s="58"/>
      <c r="D1214" s="58"/>
      <c r="E1214" s="58"/>
      <c r="F1214" s="58"/>
      <c r="G1214" s="95"/>
    </row>
    <row r="1215">
      <c r="A1215" s="92"/>
      <c r="B1215" s="58"/>
      <c r="C1215" s="58"/>
      <c r="D1215" s="58"/>
      <c r="E1215" s="58"/>
      <c r="F1215" s="58"/>
      <c r="G1215" s="95"/>
    </row>
    <row r="1216">
      <c r="A1216" s="92"/>
      <c r="B1216" s="58"/>
      <c r="C1216" s="58"/>
      <c r="D1216" s="58"/>
      <c r="E1216" s="58"/>
      <c r="F1216" s="58"/>
      <c r="G1216" s="95"/>
    </row>
    <row r="1217">
      <c r="A1217" s="92"/>
      <c r="B1217" s="58"/>
      <c r="C1217" s="58"/>
      <c r="D1217" s="58"/>
      <c r="E1217" s="58"/>
      <c r="F1217" s="58"/>
      <c r="G1217" s="95"/>
    </row>
    <row r="1218">
      <c r="A1218" s="92"/>
      <c r="B1218" s="58"/>
      <c r="C1218" s="58"/>
      <c r="D1218" s="58"/>
      <c r="E1218" s="58"/>
      <c r="F1218" s="58"/>
      <c r="G1218" s="95"/>
    </row>
    <row r="1219">
      <c r="A1219" s="92"/>
      <c r="B1219" s="58"/>
      <c r="C1219" s="58"/>
      <c r="D1219" s="58"/>
      <c r="E1219" s="58"/>
      <c r="F1219" s="58"/>
      <c r="G1219" s="95"/>
    </row>
    <row r="1220">
      <c r="A1220" s="92"/>
      <c r="B1220" s="58"/>
      <c r="C1220" s="58"/>
      <c r="D1220" s="58"/>
      <c r="E1220" s="58"/>
      <c r="F1220" s="58"/>
      <c r="G1220" s="95"/>
    </row>
    <row r="1221">
      <c r="A1221" s="92"/>
      <c r="B1221" s="58"/>
      <c r="C1221" s="58"/>
      <c r="D1221" s="58"/>
      <c r="E1221" s="58"/>
      <c r="F1221" s="58"/>
      <c r="G1221" s="95"/>
    </row>
    <row r="1222">
      <c r="A1222" s="92"/>
      <c r="B1222" s="58"/>
      <c r="C1222" s="58"/>
      <c r="D1222" s="58"/>
      <c r="E1222" s="58"/>
      <c r="F1222" s="58"/>
      <c r="G1222" s="95"/>
    </row>
    <row r="1223">
      <c r="A1223" s="92"/>
      <c r="B1223" s="58"/>
      <c r="C1223" s="58"/>
      <c r="D1223" s="58"/>
      <c r="E1223" s="58"/>
      <c r="F1223" s="58"/>
      <c r="G1223" s="95"/>
    </row>
    <row r="1224">
      <c r="A1224" s="92"/>
      <c r="B1224" s="58"/>
      <c r="C1224" s="58"/>
      <c r="D1224" s="58"/>
      <c r="E1224" s="58"/>
      <c r="F1224" s="58"/>
      <c r="G1224" s="95"/>
    </row>
    <row r="1225">
      <c r="A1225" s="92"/>
      <c r="B1225" s="58"/>
      <c r="C1225" s="58"/>
      <c r="D1225" s="58"/>
      <c r="E1225" s="58"/>
      <c r="F1225" s="58"/>
      <c r="G1225" s="95"/>
    </row>
    <row r="1226">
      <c r="A1226" s="92"/>
      <c r="B1226" s="58"/>
      <c r="C1226" s="58"/>
      <c r="D1226" s="58"/>
      <c r="E1226" s="58"/>
      <c r="F1226" s="58"/>
      <c r="G1226" s="95"/>
    </row>
    <row r="1227">
      <c r="A1227" s="92"/>
      <c r="B1227" s="58"/>
      <c r="C1227" s="58"/>
      <c r="D1227" s="58"/>
      <c r="E1227" s="58"/>
      <c r="F1227" s="58"/>
      <c r="G1227" s="95"/>
    </row>
    <row r="1228">
      <c r="A1228" s="92"/>
      <c r="B1228" s="58"/>
      <c r="C1228" s="58"/>
      <c r="D1228" s="58"/>
      <c r="E1228" s="58"/>
      <c r="F1228" s="58"/>
      <c r="G1228" s="95"/>
    </row>
    <row r="1229">
      <c r="A1229" s="92"/>
      <c r="B1229" s="58"/>
      <c r="C1229" s="58"/>
      <c r="D1229" s="58"/>
      <c r="E1229" s="58"/>
      <c r="F1229" s="58"/>
      <c r="G1229" s="95"/>
    </row>
    <row r="1230">
      <c r="A1230" s="92"/>
      <c r="B1230" s="58"/>
      <c r="C1230" s="58"/>
      <c r="D1230" s="58"/>
      <c r="E1230" s="58"/>
      <c r="F1230" s="58"/>
      <c r="G1230" s="95"/>
    </row>
    <row r="1231">
      <c r="A1231" s="92"/>
      <c r="B1231" s="58"/>
      <c r="C1231" s="58"/>
      <c r="D1231" s="58"/>
      <c r="E1231" s="58"/>
      <c r="F1231" s="58"/>
      <c r="G1231" s="95"/>
    </row>
    <row r="1232">
      <c r="A1232" s="92"/>
      <c r="B1232" s="58"/>
      <c r="C1232" s="58"/>
      <c r="D1232" s="58"/>
      <c r="E1232" s="58"/>
      <c r="F1232" s="58"/>
      <c r="G1232" s="95"/>
    </row>
    <row r="1233">
      <c r="A1233" s="92"/>
      <c r="B1233" s="58"/>
      <c r="C1233" s="58"/>
      <c r="D1233" s="58"/>
      <c r="E1233" s="58"/>
      <c r="F1233" s="58"/>
      <c r="G1233" s="95"/>
    </row>
    <row r="1234">
      <c r="A1234" s="92"/>
      <c r="B1234" s="58"/>
      <c r="C1234" s="58"/>
      <c r="D1234" s="58"/>
      <c r="E1234" s="58"/>
      <c r="F1234" s="58"/>
      <c r="G1234" s="95"/>
    </row>
    <row r="1235">
      <c r="A1235" s="92"/>
      <c r="B1235" s="58"/>
      <c r="C1235" s="58"/>
      <c r="D1235" s="58"/>
      <c r="E1235" s="58"/>
      <c r="F1235" s="58"/>
      <c r="G1235" s="95"/>
    </row>
    <row r="1236">
      <c r="A1236" s="92"/>
      <c r="B1236" s="58"/>
      <c r="C1236" s="58"/>
      <c r="D1236" s="58"/>
      <c r="E1236" s="58"/>
      <c r="F1236" s="58"/>
      <c r="G1236" s="95"/>
    </row>
    <row r="1237">
      <c r="A1237" s="92"/>
      <c r="B1237" s="58"/>
      <c r="C1237" s="58"/>
      <c r="D1237" s="58"/>
      <c r="E1237" s="58"/>
      <c r="F1237" s="58"/>
      <c r="G1237" s="95"/>
    </row>
    <row r="1238">
      <c r="A1238" s="92"/>
      <c r="B1238" s="58"/>
      <c r="C1238" s="58"/>
      <c r="D1238" s="58"/>
      <c r="E1238" s="58"/>
      <c r="F1238" s="58"/>
      <c r="G1238" s="95"/>
    </row>
    <row r="1239">
      <c r="A1239" s="92"/>
      <c r="B1239" s="58"/>
      <c r="C1239" s="58"/>
      <c r="D1239" s="58"/>
      <c r="E1239" s="58"/>
      <c r="F1239" s="58"/>
      <c r="G1239" s="95"/>
    </row>
    <row r="1240">
      <c r="A1240" s="92"/>
      <c r="B1240" s="58"/>
      <c r="C1240" s="58"/>
      <c r="D1240" s="58"/>
      <c r="E1240" s="58"/>
      <c r="F1240" s="58"/>
      <c r="G1240" s="95"/>
    </row>
    <row r="1241">
      <c r="A1241" s="92"/>
      <c r="B1241" s="58"/>
      <c r="C1241" s="58"/>
      <c r="D1241" s="58"/>
      <c r="E1241" s="58"/>
      <c r="F1241" s="58"/>
      <c r="G1241" s="95"/>
    </row>
    <row r="1242">
      <c r="A1242" s="92"/>
      <c r="B1242" s="58"/>
      <c r="C1242" s="58"/>
      <c r="D1242" s="58"/>
      <c r="E1242" s="58"/>
      <c r="F1242" s="58"/>
      <c r="G1242" s="95"/>
    </row>
    <row r="1243">
      <c r="A1243" s="92"/>
      <c r="B1243" s="58"/>
      <c r="C1243" s="58"/>
      <c r="D1243" s="58"/>
      <c r="E1243" s="58"/>
      <c r="F1243" s="58"/>
      <c r="G1243" s="95"/>
    </row>
    <row r="1244">
      <c r="A1244" s="92"/>
      <c r="B1244" s="58"/>
      <c r="C1244" s="58"/>
      <c r="D1244" s="58"/>
      <c r="E1244" s="58"/>
      <c r="F1244" s="58"/>
      <c r="G1244" s="95"/>
    </row>
    <row r="1245">
      <c r="A1245" s="92"/>
      <c r="B1245" s="58"/>
      <c r="C1245" s="58"/>
      <c r="D1245" s="58"/>
      <c r="E1245" s="58"/>
      <c r="F1245" s="58"/>
      <c r="G1245" s="95"/>
    </row>
    <row r="1246">
      <c r="A1246" s="92"/>
      <c r="B1246" s="58"/>
      <c r="C1246" s="58"/>
      <c r="D1246" s="58"/>
      <c r="E1246" s="58"/>
      <c r="F1246" s="58"/>
      <c r="G1246" s="95"/>
    </row>
    <row r="1247">
      <c r="A1247" s="92"/>
      <c r="B1247" s="58"/>
      <c r="C1247" s="58"/>
      <c r="D1247" s="58"/>
      <c r="E1247" s="58"/>
      <c r="F1247" s="58"/>
      <c r="G1247" s="95"/>
    </row>
    <row r="1248">
      <c r="A1248" s="92"/>
      <c r="B1248" s="58"/>
      <c r="C1248" s="58"/>
      <c r="D1248" s="58"/>
      <c r="E1248" s="58"/>
      <c r="F1248" s="58"/>
      <c r="G1248" s="95"/>
    </row>
    <row r="1249">
      <c r="A1249" s="92"/>
      <c r="B1249" s="58"/>
      <c r="C1249" s="58"/>
      <c r="D1249" s="58"/>
      <c r="E1249" s="58"/>
      <c r="F1249" s="58"/>
      <c r="G1249" s="95"/>
    </row>
    <row r="1250">
      <c r="A1250" s="92"/>
      <c r="B1250" s="58"/>
      <c r="C1250" s="58"/>
      <c r="D1250" s="58"/>
      <c r="E1250" s="58"/>
      <c r="F1250" s="58"/>
      <c r="G1250" s="95"/>
    </row>
    <row r="1251">
      <c r="A1251" s="92"/>
      <c r="B1251" s="58"/>
      <c r="C1251" s="58"/>
      <c r="D1251" s="58"/>
      <c r="E1251" s="58"/>
      <c r="F1251" s="58"/>
      <c r="G1251" s="95"/>
    </row>
    <row r="1252">
      <c r="A1252" s="92"/>
      <c r="B1252" s="58"/>
      <c r="C1252" s="58"/>
      <c r="D1252" s="58"/>
      <c r="E1252" s="58"/>
      <c r="F1252" s="58"/>
      <c r="G1252" s="95"/>
    </row>
    <row r="1253">
      <c r="A1253" s="92"/>
      <c r="B1253" s="58"/>
      <c r="C1253" s="58"/>
      <c r="D1253" s="58"/>
      <c r="E1253" s="58"/>
      <c r="F1253" s="58"/>
      <c r="G1253" s="95"/>
    </row>
    <row r="1254">
      <c r="A1254" s="92"/>
      <c r="B1254" s="58"/>
      <c r="C1254" s="58"/>
      <c r="D1254" s="58"/>
      <c r="E1254" s="58"/>
      <c r="F1254" s="58"/>
      <c r="G1254" s="95"/>
    </row>
    <row r="1255">
      <c r="A1255" s="92"/>
      <c r="B1255" s="58"/>
      <c r="C1255" s="58"/>
      <c r="D1255" s="58"/>
      <c r="E1255" s="58"/>
      <c r="F1255" s="58"/>
      <c r="G1255" s="95"/>
    </row>
    <row r="1256">
      <c r="A1256" s="92"/>
      <c r="B1256" s="58"/>
      <c r="C1256" s="58"/>
      <c r="D1256" s="58"/>
      <c r="E1256" s="58"/>
      <c r="F1256" s="58"/>
      <c r="G1256" s="95"/>
    </row>
    <row r="1257">
      <c r="A1257" s="92"/>
      <c r="B1257" s="58"/>
      <c r="C1257" s="58"/>
      <c r="D1257" s="58"/>
      <c r="E1257" s="58"/>
      <c r="F1257" s="58"/>
      <c r="G1257" s="95"/>
    </row>
    <row r="1258">
      <c r="A1258" s="92"/>
      <c r="B1258" s="58"/>
      <c r="C1258" s="58"/>
      <c r="D1258" s="58"/>
      <c r="E1258" s="58"/>
      <c r="F1258" s="58"/>
      <c r="G1258" s="95"/>
    </row>
    <row r="1259">
      <c r="A1259" s="92"/>
      <c r="B1259" s="58"/>
      <c r="C1259" s="58"/>
      <c r="D1259" s="58"/>
      <c r="E1259" s="58"/>
      <c r="F1259" s="58"/>
      <c r="G1259" s="95"/>
    </row>
    <row r="1260">
      <c r="A1260" s="92"/>
      <c r="B1260" s="58"/>
      <c r="C1260" s="58"/>
      <c r="D1260" s="58"/>
      <c r="E1260" s="58"/>
      <c r="F1260" s="58"/>
      <c r="G1260" s="95"/>
    </row>
    <row r="1261">
      <c r="A1261" s="92"/>
      <c r="B1261" s="58"/>
      <c r="C1261" s="58"/>
      <c r="D1261" s="58"/>
      <c r="E1261" s="58"/>
      <c r="F1261" s="58"/>
      <c r="G1261" s="95"/>
    </row>
    <row r="1262">
      <c r="A1262" s="92"/>
      <c r="B1262" s="58"/>
      <c r="C1262" s="58"/>
      <c r="D1262" s="58"/>
      <c r="E1262" s="58"/>
      <c r="F1262" s="58"/>
      <c r="G1262" s="95"/>
    </row>
    <row r="1263">
      <c r="A1263" s="92"/>
      <c r="B1263" s="58"/>
      <c r="C1263" s="58"/>
      <c r="D1263" s="58"/>
      <c r="E1263" s="58"/>
      <c r="F1263" s="58"/>
      <c r="G1263" s="95"/>
    </row>
    <row r="1264">
      <c r="A1264" s="92"/>
      <c r="B1264" s="58"/>
      <c r="C1264" s="58"/>
      <c r="D1264" s="58"/>
      <c r="E1264" s="58"/>
      <c r="F1264" s="58"/>
      <c r="G1264" s="95"/>
    </row>
    <row r="1265">
      <c r="A1265" s="92"/>
      <c r="B1265" s="58"/>
      <c r="C1265" s="58"/>
      <c r="D1265" s="58"/>
      <c r="E1265" s="58"/>
      <c r="F1265" s="58"/>
      <c r="G1265" s="95"/>
    </row>
    <row r="1266">
      <c r="A1266" s="92"/>
      <c r="B1266" s="58"/>
      <c r="C1266" s="58"/>
      <c r="D1266" s="58"/>
      <c r="E1266" s="58"/>
      <c r="F1266" s="58"/>
      <c r="G1266" s="95"/>
    </row>
    <row r="1267">
      <c r="A1267" s="92"/>
      <c r="B1267" s="58"/>
      <c r="C1267" s="58"/>
      <c r="D1267" s="58"/>
      <c r="E1267" s="58"/>
      <c r="F1267" s="58"/>
      <c r="G1267" s="95"/>
    </row>
    <row r="1268">
      <c r="A1268" s="92"/>
      <c r="B1268" s="58"/>
      <c r="C1268" s="58"/>
      <c r="D1268" s="58"/>
      <c r="E1268" s="58"/>
      <c r="F1268" s="58"/>
      <c r="G1268" s="95"/>
    </row>
    <row r="1269">
      <c r="A1269" s="92"/>
      <c r="B1269" s="58"/>
      <c r="C1269" s="58"/>
      <c r="D1269" s="58"/>
      <c r="E1269" s="58"/>
      <c r="F1269" s="58"/>
      <c r="G1269" s="95"/>
    </row>
    <row r="1270">
      <c r="A1270" s="92"/>
      <c r="B1270" s="58"/>
      <c r="C1270" s="58"/>
      <c r="D1270" s="58"/>
      <c r="E1270" s="58"/>
      <c r="F1270" s="58"/>
      <c r="G1270" s="95"/>
    </row>
    <row r="1271">
      <c r="A1271" s="92"/>
      <c r="B1271" s="58"/>
      <c r="C1271" s="58"/>
      <c r="D1271" s="58"/>
      <c r="E1271" s="58"/>
      <c r="F1271" s="58"/>
      <c r="G1271" s="95"/>
    </row>
    <row r="1272">
      <c r="A1272" s="92"/>
      <c r="B1272" s="58"/>
      <c r="C1272" s="58"/>
      <c r="D1272" s="58"/>
      <c r="E1272" s="58"/>
      <c r="F1272" s="58"/>
      <c r="G1272" s="95"/>
    </row>
    <row r="1273">
      <c r="A1273" s="92"/>
      <c r="B1273" s="58"/>
      <c r="C1273" s="58"/>
      <c r="D1273" s="58"/>
      <c r="E1273" s="58"/>
      <c r="F1273" s="58"/>
      <c r="G1273" s="95"/>
    </row>
    <row r="1274">
      <c r="A1274" s="92"/>
      <c r="B1274" s="58"/>
      <c r="C1274" s="58"/>
      <c r="D1274" s="58"/>
      <c r="E1274" s="58"/>
      <c r="F1274" s="58"/>
      <c r="G1274" s="95"/>
    </row>
    <row r="1275">
      <c r="A1275" s="92"/>
      <c r="B1275" s="58"/>
      <c r="C1275" s="58"/>
      <c r="D1275" s="58"/>
      <c r="E1275" s="58"/>
      <c r="F1275" s="58"/>
      <c r="G1275" s="95"/>
    </row>
    <row r="1276">
      <c r="A1276" s="92"/>
      <c r="B1276" s="58"/>
      <c r="C1276" s="58"/>
      <c r="D1276" s="58"/>
      <c r="E1276" s="58"/>
      <c r="F1276" s="58"/>
      <c r="G1276" s="95"/>
    </row>
    <row r="1277">
      <c r="A1277" s="92"/>
      <c r="B1277" s="58"/>
      <c r="C1277" s="58"/>
      <c r="D1277" s="58"/>
      <c r="E1277" s="58"/>
      <c r="F1277" s="58"/>
      <c r="G1277" s="95"/>
    </row>
    <row r="1278">
      <c r="A1278" s="92"/>
      <c r="B1278" s="58"/>
      <c r="C1278" s="58"/>
      <c r="D1278" s="58"/>
      <c r="E1278" s="58"/>
      <c r="F1278" s="58"/>
      <c r="G1278" s="95"/>
    </row>
    <row r="1279">
      <c r="A1279" s="92"/>
      <c r="B1279" s="58"/>
      <c r="C1279" s="58"/>
      <c r="D1279" s="58"/>
      <c r="E1279" s="58"/>
      <c r="F1279" s="58"/>
      <c r="G1279" s="95"/>
    </row>
    <row r="1280">
      <c r="A1280" s="92"/>
      <c r="B1280" s="58"/>
      <c r="C1280" s="58"/>
      <c r="D1280" s="58"/>
      <c r="E1280" s="58"/>
      <c r="F1280" s="58"/>
      <c r="G1280" s="95"/>
    </row>
    <row r="1281">
      <c r="A1281" s="92"/>
      <c r="B1281" s="58"/>
      <c r="C1281" s="58"/>
      <c r="D1281" s="58"/>
      <c r="E1281" s="58"/>
      <c r="F1281" s="58"/>
      <c r="G1281" s="95"/>
    </row>
    <row r="1282">
      <c r="A1282" s="92"/>
      <c r="B1282" s="58"/>
      <c r="C1282" s="58"/>
      <c r="D1282" s="58"/>
      <c r="E1282" s="58"/>
      <c r="F1282" s="58"/>
      <c r="G1282" s="95"/>
    </row>
    <row r="1283">
      <c r="A1283" s="92"/>
      <c r="B1283" s="58"/>
      <c r="C1283" s="58"/>
      <c r="D1283" s="58"/>
      <c r="E1283" s="58"/>
      <c r="F1283" s="58"/>
      <c r="G1283" s="95"/>
    </row>
    <row r="1284">
      <c r="A1284" s="92"/>
      <c r="B1284" s="58"/>
      <c r="C1284" s="58"/>
      <c r="D1284" s="58"/>
      <c r="E1284" s="58"/>
      <c r="F1284" s="58"/>
      <c r="G1284" s="95"/>
    </row>
    <row r="1285">
      <c r="A1285" s="92"/>
      <c r="B1285" s="58"/>
      <c r="C1285" s="58"/>
      <c r="D1285" s="58"/>
      <c r="E1285" s="58"/>
      <c r="F1285" s="58"/>
      <c r="G1285" s="95"/>
    </row>
    <row r="1286">
      <c r="A1286" s="92"/>
      <c r="B1286" s="58"/>
      <c r="C1286" s="58"/>
      <c r="D1286" s="58"/>
      <c r="E1286" s="58"/>
      <c r="F1286" s="58"/>
      <c r="G1286" s="95"/>
    </row>
    <row r="1287">
      <c r="A1287" s="92"/>
      <c r="B1287" s="58"/>
      <c r="C1287" s="58"/>
      <c r="D1287" s="58"/>
      <c r="E1287" s="58"/>
      <c r="F1287" s="58"/>
      <c r="G1287" s="95"/>
    </row>
    <row r="1288">
      <c r="A1288" s="92"/>
      <c r="B1288" s="58"/>
      <c r="C1288" s="58"/>
      <c r="D1288" s="58"/>
      <c r="E1288" s="58"/>
      <c r="F1288" s="58"/>
      <c r="G1288" s="95"/>
    </row>
    <row r="1289">
      <c r="A1289" s="92"/>
      <c r="B1289" s="58"/>
      <c r="C1289" s="58"/>
      <c r="D1289" s="58"/>
      <c r="E1289" s="58"/>
      <c r="F1289" s="58"/>
      <c r="G1289" s="95"/>
    </row>
    <row r="1290">
      <c r="A1290" s="92"/>
      <c r="B1290" s="58"/>
      <c r="C1290" s="58"/>
      <c r="D1290" s="58"/>
      <c r="E1290" s="58"/>
      <c r="F1290" s="58"/>
      <c r="G1290" s="95"/>
    </row>
    <row r="1291">
      <c r="A1291" s="92"/>
      <c r="B1291" s="58"/>
      <c r="C1291" s="58"/>
      <c r="D1291" s="58"/>
      <c r="E1291" s="58"/>
      <c r="F1291" s="58"/>
      <c r="G1291" s="95"/>
    </row>
    <row r="1292">
      <c r="A1292" s="92"/>
      <c r="B1292" s="58"/>
      <c r="C1292" s="58"/>
      <c r="D1292" s="58"/>
      <c r="E1292" s="58"/>
      <c r="F1292" s="58"/>
      <c r="G1292" s="95"/>
    </row>
    <row r="1293">
      <c r="A1293" s="92"/>
      <c r="B1293" s="58"/>
      <c r="C1293" s="58"/>
      <c r="D1293" s="58"/>
      <c r="E1293" s="58"/>
      <c r="F1293" s="58"/>
      <c r="G1293" s="95"/>
    </row>
    <row r="1294">
      <c r="A1294" s="92"/>
      <c r="B1294" s="58"/>
      <c r="C1294" s="58"/>
      <c r="D1294" s="58"/>
      <c r="E1294" s="58"/>
      <c r="F1294" s="58"/>
      <c r="G1294" s="95"/>
    </row>
    <row r="1295">
      <c r="A1295" s="92"/>
      <c r="B1295" s="58"/>
      <c r="C1295" s="58"/>
      <c r="D1295" s="58"/>
      <c r="E1295" s="58"/>
      <c r="F1295" s="58"/>
      <c r="G1295" s="95"/>
    </row>
    <row r="1296">
      <c r="A1296" s="92"/>
      <c r="B1296" s="58"/>
      <c r="C1296" s="58"/>
      <c r="D1296" s="58"/>
      <c r="E1296" s="58"/>
      <c r="F1296" s="58"/>
      <c r="G1296" s="95"/>
    </row>
    <row r="1297">
      <c r="A1297" s="92"/>
      <c r="B1297" s="58"/>
      <c r="C1297" s="58"/>
      <c r="D1297" s="58"/>
      <c r="E1297" s="58"/>
      <c r="F1297" s="58"/>
      <c r="G1297" s="95"/>
    </row>
    <row r="1298">
      <c r="A1298" s="92"/>
      <c r="B1298" s="58"/>
      <c r="C1298" s="58"/>
      <c r="D1298" s="58"/>
      <c r="E1298" s="58"/>
      <c r="F1298" s="58"/>
      <c r="G1298" s="95"/>
    </row>
    <row r="1299">
      <c r="A1299" s="92"/>
      <c r="B1299" s="58"/>
      <c r="C1299" s="58"/>
      <c r="D1299" s="58"/>
      <c r="E1299" s="58"/>
      <c r="F1299" s="58"/>
      <c r="G1299" s="95"/>
    </row>
    <row r="1300">
      <c r="A1300" s="92"/>
      <c r="B1300" s="58"/>
      <c r="C1300" s="58"/>
      <c r="D1300" s="58"/>
      <c r="E1300" s="58"/>
      <c r="F1300" s="58"/>
      <c r="G1300" s="95"/>
    </row>
    <row r="1301">
      <c r="A1301" s="92"/>
      <c r="B1301" s="58"/>
      <c r="C1301" s="58"/>
      <c r="D1301" s="58"/>
      <c r="E1301" s="58"/>
      <c r="F1301" s="58"/>
      <c r="G1301" s="95"/>
    </row>
    <row r="1302">
      <c r="A1302" s="92"/>
      <c r="B1302" s="58"/>
      <c r="C1302" s="58"/>
      <c r="D1302" s="58"/>
      <c r="E1302" s="58"/>
      <c r="F1302" s="58"/>
      <c r="G1302" s="95"/>
    </row>
    <row r="1303">
      <c r="A1303" s="92"/>
      <c r="B1303" s="58"/>
      <c r="C1303" s="58"/>
      <c r="D1303" s="58"/>
      <c r="E1303" s="58"/>
      <c r="F1303" s="58"/>
      <c r="G1303" s="95"/>
    </row>
    <row r="1304">
      <c r="A1304" s="92"/>
      <c r="B1304" s="58"/>
      <c r="C1304" s="58"/>
      <c r="D1304" s="58"/>
      <c r="E1304" s="58"/>
      <c r="F1304" s="58"/>
      <c r="G1304" s="95"/>
    </row>
    <row r="1305">
      <c r="A1305" s="92"/>
      <c r="B1305" s="58"/>
      <c r="C1305" s="58"/>
      <c r="D1305" s="58"/>
      <c r="E1305" s="58"/>
      <c r="F1305" s="58"/>
      <c r="G1305" s="95"/>
    </row>
    <row r="1306">
      <c r="A1306" s="92"/>
      <c r="B1306" s="58"/>
      <c r="C1306" s="58"/>
      <c r="D1306" s="58"/>
      <c r="E1306" s="58"/>
      <c r="F1306" s="58"/>
      <c r="G1306" s="95"/>
    </row>
    <row r="1307">
      <c r="A1307" s="92"/>
      <c r="B1307" s="58"/>
      <c r="C1307" s="58"/>
      <c r="D1307" s="58"/>
      <c r="E1307" s="58"/>
      <c r="F1307" s="58"/>
      <c r="G1307" s="95"/>
    </row>
    <row r="1308">
      <c r="A1308" s="92"/>
      <c r="B1308" s="58"/>
      <c r="C1308" s="58"/>
      <c r="D1308" s="58"/>
      <c r="E1308" s="58"/>
      <c r="F1308" s="58"/>
      <c r="G1308" s="95"/>
    </row>
    <row r="1309">
      <c r="A1309" s="92"/>
      <c r="B1309" s="58"/>
      <c r="C1309" s="58"/>
      <c r="D1309" s="58"/>
      <c r="E1309" s="58"/>
      <c r="F1309" s="58"/>
      <c r="G1309" s="95"/>
    </row>
    <row r="1310">
      <c r="A1310" s="92"/>
      <c r="B1310" s="58"/>
      <c r="C1310" s="58"/>
      <c r="D1310" s="58"/>
      <c r="E1310" s="58"/>
      <c r="F1310" s="58"/>
      <c r="G1310" s="95"/>
    </row>
    <row r="1311">
      <c r="A1311" s="92"/>
      <c r="B1311" s="58"/>
      <c r="C1311" s="58"/>
      <c r="D1311" s="58"/>
      <c r="E1311" s="58"/>
      <c r="F1311" s="58"/>
      <c r="G1311" s="95"/>
    </row>
    <row r="1312">
      <c r="A1312" s="92"/>
      <c r="B1312" s="58"/>
      <c r="C1312" s="58"/>
      <c r="D1312" s="58"/>
      <c r="E1312" s="58"/>
      <c r="F1312" s="58"/>
      <c r="G1312" s="95"/>
    </row>
    <row r="1313">
      <c r="A1313" s="92"/>
      <c r="B1313" s="58"/>
      <c r="C1313" s="58"/>
      <c r="D1313" s="58"/>
      <c r="E1313" s="58"/>
      <c r="F1313" s="58"/>
      <c r="G1313" s="95"/>
    </row>
    <row r="1314">
      <c r="A1314" s="92"/>
      <c r="B1314" s="58"/>
      <c r="C1314" s="58"/>
      <c r="D1314" s="58"/>
      <c r="E1314" s="58"/>
      <c r="F1314" s="58"/>
      <c r="G1314" s="95"/>
    </row>
    <row r="1315">
      <c r="A1315" s="92"/>
      <c r="B1315" s="58"/>
      <c r="C1315" s="58"/>
      <c r="D1315" s="58"/>
      <c r="E1315" s="58"/>
      <c r="F1315" s="58"/>
      <c r="G1315" s="95"/>
    </row>
    <row r="1316">
      <c r="A1316" s="92"/>
      <c r="B1316" s="58"/>
      <c r="C1316" s="58"/>
      <c r="D1316" s="58"/>
      <c r="E1316" s="58"/>
      <c r="F1316" s="58"/>
      <c r="G1316" s="95"/>
    </row>
    <row r="1317">
      <c r="A1317" s="92"/>
      <c r="B1317" s="58"/>
      <c r="C1317" s="58"/>
      <c r="D1317" s="58"/>
      <c r="E1317" s="58"/>
      <c r="F1317" s="58"/>
      <c r="G1317" s="95"/>
    </row>
    <row r="1318">
      <c r="A1318" s="92"/>
      <c r="B1318" s="58"/>
      <c r="C1318" s="58"/>
      <c r="D1318" s="58"/>
      <c r="E1318" s="58"/>
      <c r="F1318" s="58"/>
      <c r="G1318" s="95"/>
    </row>
    <row r="1319">
      <c r="A1319" s="92"/>
      <c r="B1319" s="58"/>
      <c r="C1319" s="58"/>
      <c r="D1319" s="58"/>
      <c r="E1319" s="58"/>
      <c r="F1319" s="58"/>
      <c r="G1319" s="95"/>
    </row>
    <row r="1320">
      <c r="A1320" s="92"/>
      <c r="B1320" s="58"/>
      <c r="C1320" s="58"/>
      <c r="D1320" s="58"/>
      <c r="E1320" s="58"/>
      <c r="F1320" s="58"/>
      <c r="G1320" s="95"/>
    </row>
    <row r="1321">
      <c r="A1321" s="92"/>
      <c r="B1321" s="58"/>
      <c r="C1321" s="58"/>
      <c r="D1321" s="58"/>
      <c r="E1321" s="58"/>
      <c r="F1321" s="58"/>
      <c r="G1321" s="95"/>
    </row>
    <row r="1322">
      <c r="A1322" s="92"/>
      <c r="B1322" s="58"/>
      <c r="C1322" s="58"/>
      <c r="D1322" s="58"/>
      <c r="E1322" s="58"/>
      <c r="F1322" s="58"/>
      <c r="G1322" s="95"/>
    </row>
    <row r="1323">
      <c r="A1323" s="92"/>
      <c r="B1323" s="58"/>
      <c r="C1323" s="58"/>
      <c r="D1323" s="58"/>
      <c r="E1323" s="58"/>
      <c r="F1323" s="58"/>
      <c r="G1323" s="95"/>
    </row>
    <row r="1324">
      <c r="A1324" s="92"/>
      <c r="B1324" s="58"/>
      <c r="C1324" s="58"/>
      <c r="D1324" s="58"/>
      <c r="E1324" s="58"/>
      <c r="F1324" s="58"/>
      <c r="G1324" s="95"/>
    </row>
    <row r="1325">
      <c r="A1325" s="92"/>
      <c r="B1325" s="58"/>
      <c r="C1325" s="58"/>
      <c r="D1325" s="58"/>
      <c r="E1325" s="58"/>
      <c r="F1325" s="58"/>
      <c r="G1325" s="95"/>
    </row>
    <row r="1326">
      <c r="A1326" s="92"/>
      <c r="B1326" s="58"/>
      <c r="C1326" s="58"/>
      <c r="D1326" s="58"/>
      <c r="E1326" s="58"/>
      <c r="F1326" s="58"/>
      <c r="G1326" s="95"/>
    </row>
    <row r="1327">
      <c r="A1327" s="92"/>
      <c r="B1327" s="58"/>
      <c r="C1327" s="58"/>
      <c r="D1327" s="58"/>
      <c r="E1327" s="58"/>
      <c r="F1327" s="58"/>
      <c r="G1327" s="95"/>
    </row>
    <row r="1328">
      <c r="A1328" s="92"/>
      <c r="B1328" s="58"/>
      <c r="C1328" s="58"/>
      <c r="D1328" s="58"/>
      <c r="E1328" s="58"/>
      <c r="F1328" s="58"/>
      <c r="G1328" s="95"/>
    </row>
    <row r="1329">
      <c r="A1329" s="92"/>
      <c r="B1329" s="58"/>
      <c r="C1329" s="58"/>
      <c r="D1329" s="58"/>
      <c r="E1329" s="58"/>
      <c r="F1329" s="58"/>
      <c r="G1329" s="95"/>
    </row>
    <row r="1330">
      <c r="A1330" s="92"/>
      <c r="B1330" s="58"/>
      <c r="C1330" s="58"/>
      <c r="D1330" s="58"/>
      <c r="E1330" s="58"/>
      <c r="F1330" s="58"/>
      <c r="G1330" s="95"/>
    </row>
    <row r="1331">
      <c r="A1331" s="92"/>
      <c r="B1331" s="58"/>
      <c r="C1331" s="58"/>
      <c r="D1331" s="58"/>
      <c r="E1331" s="58"/>
      <c r="F1331" s="58"/>
      <c r="G1331" s="95"/>
    </row>
    <row r="1332">
      <c r="A1332" s="92"/>
      <c r="B1332" s="58"/>
      <c r="C1332" s="58"/>
      <c r="D1332" s="58"/>
      <c r="E1332" s="58"/>
      <c r="F1332" s="58"/>
      <c r="G1332" s="95"/>
    </row>
    <row r="1333">
      <c r="A1333" s="92"/>
      <c r="B1333" s="58"/>
      <c r="C1333" s="58"/>
      <c r="D1333" s="58"/>
      <c r="E1333" s="58"/>
      <c r="F1333" s="58"/>
      <c r="G1333" s="95"/>
    </row>
    <row r="1334">
      <c r="A1334" s="92"/>
      <c r="B1334" s="58"/>
      <c r="C1334" s="58"/>
      <c r="D1334" s="58"/>
      <c r="E1334" s="58"/>
      <c r="F1334" s="58"/>
      <c r="G1334" s="95"/>
    </row>
    <row r="1335">
      <c r="A1335" s="92"/>
      <c r="B1335" s="58"/>
      <c r="C1335" s="58"/>
      <c r="D1335" s="58"/>
      <c r="E1335" s="58"/>
      <c r="F1335" s="58"/>
      <c r="G1335" s="95"/>
    </row>
    <row r="1336">
      <c r="A1336" s="92"/>
      <c r="B1336" s="58"/>
      <c r="C1336" s="58"/>
      <c r="D1336" s="58"/>
      <c r="E1336" s="58"/>
      <c r="F1336" s="58"/>
      <c r="G1336" s="95"/>
    </row>
    <row r="1337">
      <c r="A1337" s="92"/>
      <c r="B1337" s="58"/>
      <c r="C1337" s="58"/>
      <c r="D1337" s="58"/>
      <c r="E1337" s="58"/>
      <c r="F1337" s="58"/>
      <c r="G1337" s="95"/>
    </row>
    <row r="1338">
      <c r="A1338" s="92"/>
      <c r="B1338" s="58"/>
      <c r="C1338" s="58"/>
      <c r="D1338" s="58"/>
      <c r="E1338" s="58"/>
      <c r="F1338" s="58"/>
      <c r="G1338" s="95"/>
    </row>
    <row r="1339">
      <c r="A1339" s="92"/>
      <c r="B1339" s="58"/>
      <c r="C1339" s="58"/>
      <c r="D1339" s="58"/>
      <c r="E1339" s="58"/>
      <c r="F1339" s="58"/>
      <c r="G1339" s="95"/>
    </row>
    <row r="1340">
      <c r="A1340" s="92"/>
      <c r="B1340" s="58"/>
      <c r="C1340" s="58"/>
      <c r="D1340" s="58"/>
      <c r="E1340" s="58"/>
      <c r="F1340" s="58"/>
      <c r="G1340" s="95"/>
    </row>
    <row r="1341">
      <c r="A1341" s="92"/>
      <c r="B1341" s="58"/>
      <c r="C1341" s="58"/>
      <c r="D1341" s="58"/>
      <c r="E1341" s="58"/>
      <c r="F1341" s="58"/>
      <c r="G1341" s="95"/>
    </row>
    <row r="1342">
      <c r="A1342" s="92"/>
      <c r="B1342" s="58"/>
      <c r="C1342" s="58"/>
      <c r="D1342" s="58"/>
      <c r="E1342" s="58"/>
      <c r="F1342" s="58"/>
      <c r="G1342" s="95"/>
    </row>
    <row r="1343">
      <c r="A1343" s="92"/>
      <c r="B1343" s="58"/>
      <c r="C1343" s="58"/>
      <c r="D1343" s="58"/>
      <c r="E1343" s="58"/>
      <c r="F1343" s="58"/>
      <c r="G1343" s="95"/>
    </row>
    <row r="1344">
      <c r="A1344" s="92"/>
      <c r="B1344" s="58"/>
      <c r="C1344" s="58"/>
      <c r="D1344" s="58"/>
      <c r="E1344" s="58"/>
      <c r="F1344" s="58"/>
      <c r="G1344" s="95"/>
    </row>
    <row r="1345">
      <c r="A1345" s="92"/>
      <c r="B1345" s="58"/>
      <c r="C1345" s="58"/>
      <c r="D1345" s="58"/>
      <c r="E1345" s="58"/>
      <c r="F1345" s="58"/>
      <c r="G1345" s="95"/>
    </row>
    <row r="1346">
      <c r="A1346" s="92"/>
      <c r="B1346" s="58"/>
      <c r="C1346" s="58"/>
      <c r="D1346" s="58"/>
      <c r="E1346" s="58"/>
      <c r="F1346" s="58"/>
      <c r="G1346" s="95"/>
    </row>
    <row r="1347">
      <c r="A1347" s="92"/>
      <c r="B1347" s="58"/>
      <c r="C1347" s="58"/>
      <c r="D1347" s="58"/>
      <c r="E1347" s="58"/>
      <c r="F1347" s="58"/>
      <c r="G1347" s="95"/>
    </row>
    <row r="1348">
      <c r="A1348" s="92"/>
      <c r="B1348" s="58"/>
      <c r="C1348" s="58"/>
      <c r="D1348" s="58"/>
      <c r="E1348" s="58"/>
      <c r="F1348" s="58"/>
      <c r="G1348" s="95"/>
    </row>
    <row r="1349">
      <c r="A1349" s="92"/>
      <c r="B1349" s="58"/>
      <c r="C1349" s="58"/>
      <c r="D1349" s="58"/>
      <c r="E1349" s="58"/>
      <c r="F1349" s="58"/>
      <c r="G1349" s="95"/>
    </row>
    <row r="1350">
      <c r="A1350" s="92"/>
      <c r="B1350" s="58"/>
      <c r="C1350" s="58"/>
      <c r="D1350" s="58"/>
      <c r="E1350" s="58"/>
      <c r="F1350" s="58"/>
      <c r="G1350" s="95"/>
    </row>
    <row r="1351">
      <c r="A1351" s="92"/>
      <c r="B1351" s="58"/>
      <c r="C1351" s="58"/>
      <c r="D1351" s="58"/>
      <c r="E1351" s="58"/>
      <c r="F1351" s="58"/>
      <c r="G1351" s="95"/>
    </row>
    <row r="1352">
      <c r="A1352" s="92"/>
      <c r="B1352" s="58"/>
      <c r="C1352" s="58"/>
      <c r="D1352" s="58"/>
      <c r="E1352" s="58"/>
      <c r="F1352" s="58"/>
      <c r="G1352" s="95"/>
    </row>
    <row r="1353">
      <c r="A1353" s="92"/>
      <c r="B1353" s="58"/>
      <c r="C1353" s="58"/>
      <c r="D1353" s="58"/>
      <c r="E1353" s="58"/>
      <c r="F1353" s="58"/>
      <c r="G1353" s="95"/>
    </row>
    <row r="1354">
      <c r="A1354" s="92"/>
      <c r="B1354" s="58"/>
      <c r="C1354" s="58"/>
      <c r="D1354" s="58"/>
      <c r="E1354" s="58"/>
      <c r="F1354" s="58"/>
      <c r="G1354" s="95"/>
    </row>
    <row r="1355">
      <c r="A1355" s="92"/>
      <c r="B1355" s="58"/>
      <c r="C1355" s="58"/>
      <c r="D1355" s="58"/>
      <c r="E1355" s="58"/>
      <c r="F1355" s="58"/>
      <c r="G1355" s="95"/>
    </row>
    <row r="1356">
      <c r="A1356" s="92"/>
      <c r="B1356" s="58"/>
      <c r="C1356" s="58"/>
      <c r="D1356" s="58"/>
      <c r="E1356" s="58"/>
      <c r="F1356" s="58"/>
      <c r="G1356" s="95"/>
    </row>
    <row r="1357">
      <c r="A1357" s="92"/>
      <c r="B1357" s="58"/>
      <c r="C1357" s="58"/>
      <c r="D1357" s="58"/>
      <c r="E1357" s="58"/>
      <c r="F1357" s="58"/>
      <c r="G1357" s="95"/>
    </row>
    <row r="1358">
      <c r="A1358" s="92"/>
      <c r="B1358" s="58"/>
      <c r="C1358" s="58"/>
      <c r="D1358" s="58"/>
      <c r="E1358" s="58"/>
      <c r="F1358" s="58"/>
      <c r="G1358" s="95"/>
    </row>
    <row r="1359">
      <c r="A1359" s="92"/>
      <c r="B1359" s="58"/>
      <c r="C1359" s="58"/>
      <c r="D1359" s="58"/>
      <c r="E1359" s="58"/>
      <c r="F1359" s="58"/>
      <c r="G1359" s="95"/>
    </row>
    <row r="1360">
      <c r="A1360" s="92"/>
      <c r="B1360" s="58"/>
      <c r="C1360" s="58"/>
      <c r="D1360" s="58"/>
      <c r="E1360" s="58"/>
      <c r="F1360" s="58"/>
      <c r="G1360" s="95"/>
    </row>
    <row r="1361">
      <c r="A1361" s="92"/>
      <c r="B1361" s="58"/>
      <c r="C1361" s="58"/>
      <c r="D1361" s="58"/>
      <c r="E1361" s="58"/>
      <c r="F1361" s="58"/>
      <c r="G1361" s="95"/>
    </row>
    <row r="1362">
      <c r="A1362" s="92"/>
      <c r="B1362" s="58"/>
      <c r="C1362" s="58"/>
      <c r="D1362" s="58"/>
      <c r="E1362" s="58"/>
      <c r="F1362" s="58"/>
      <c r="G1362" s="95"/>
    </row>
    <row r="1363">
      <c r="A1363" s="92"/>
      <c r="B1363" s="58"/>
      <c r="C1363" s="58"/>
      <c r="D1363" s="58"/>
      <c r="E1363" s="58"/>
      <c r="F1363" s="58"/>
      <c r="G1363" s="95"/>
    </row>
    <row r="1364">
      <c r="A1364" s="92"/>
      <c r="B1364" s="58"/>
      <c r="C1364" s="58"/>
      <c r="D1364" s="58"/>
      <c r="E1364" s="58"/>
      <c r="F1364" s="58"/>
      <c r="G1364" s="95"/>
    </row>
    <row r="1365">
      <c r="A1365" s="92"/>
      <c r="B1365" s="58"/>
      <c r="C1365" s="58"/>
      <c r="D1365" s="58"/>
      <c r="E1365" s="58"/>
      <c r="F1365" s="58"/>
      <c r="G1365" s="95"/>
    </row>
    <row r="1366">
      <c r="A1366" s="92"/>
      <c r="B1366" s="58"/>
      <c r="C1366" s="58"/>
      <c r="D1366" s="58"/>
      <c r="E1366" s="58"/>
      <c r="F1366" s="58"/>
      <c r="G1366" s="95"/>
    </row>
    <row r="1367">
      <c r="A1367" s="92"/>
      <c r="B1367" s="58"/>
      <c r="C1367" s="58"/>
      <c r="D1367" s="58"/>
      <c r="E1367" s="58"/>
      <c r="F1367" s="58"/>
      <c r="G1367" s="95"/>
    </row>
    <row r="1368">
      <c r="A1368" s="92"/>
      <c r="B1368" s="58"/>
      <c r="C1368" s="58"/>
      <c r="D1368" s="58"/>
      <c r="E1368" s="58"/>
      <c r="F1368" s="58"/>
      <c r="G1368" s="95"/>
    </row>
    <row r="1369">
      <c r="A1369" s="92"/>
      <c r="B1369" s="58"/>
      <c r="C1369" s="58"/>
      <c r="D1369" s="58"/>
      <c r="E1369" s="58"/>
      <c r="F1369" s="58"/>
      <c r="G1369" s="95"/>
    </row>
    <row r="1370">
      <c r="A1370" s="92"/>
      <c r="B1370" s="58"/>
      <c r="C1370" s="58"/>
      <c r="D1370" s="58"/>
      <c r="E1370" s="58"/>
      <c r="F1370" s="58"/>
      <c r="G1370" s="95"/>
    </row>
    <row r="1371">
      <c r="A1371" s="92"/>
      <c r="B1371" s="58"/>
      <c r="C1371" s="58"/>
      <c r="D1371" s="58"/>
      <c r="E1371" s="58"/>
      <c r="F1371" s="58"/>
      <c r="G1371" s="95"/>
    </row>
    <row r="1372">
      <c r="A1372" s="92"/>
      <c r="B1372" s="58"/>
      <c r="C1372" s="58"/>
      <c r="D1372" s="58"/>
      <c r="E1372" s="58"/>
      <c r="F1372" s="58"/>
      <c r="G1372" s="95"/>
    </row>
    <row r="1373">
      <c r="A1373" s="92"/>
      <c r="B1373" s="58"/>
      <c r="C1373" s="58"/>
      <c r="D1373" s="58"/>
      <c r="E1373" s="58"/>
      <c r="F1373" s="58"/>
      <c r="G1373" s="95"/>
    </row>
    <row r="1374">
      <c r="A1374" s="92"/>
      <c r="B1374" s="58"/>
      <c r="C1374" s="58"/>
      <c r="D1374" s="58"/>
      <c r="E1374" s="58"/>
      <c r="F1374" s="58"/>
      <c r="G1374" s="95"/>
    </row>
    <row r="1375">
      <c r="A1375" s="92"/>
      <c r="B1375" s="58"/>
      <c r="C1375" s="58"/>
      <c r="D1375" s="58"/>
      <c r="E1375" s="58"/>
      <c r="F1375" s="58"/>
      <c r="G1375" s="95"/>
    </row>
    <row r="1376">
      <c r="A1376" s="92"/>
      <c r="B1376" s="58"/>
      <c r="C1376" s="58"/>
      <c r="D1376" s="58"/>
      <c r="E1376" s="58"/>
      <c r="F1376" s="58"/>
      <c r="G1376" s="95"/>
    </row>
    <row r="1377">
      <c r="A1377" s="92"/>
      <c r="B1377" s="58"/>
      <c r="C1377" s="58"/>
      <c r="D1377" s="58"/>
      <c r="E1377" s="58"/>
      <c r="F1377" s="58"/>
      <c r="G1377" s="95"/>
    </row>
    <row r="1378">
      <c r="A1378" s="92"/>
      <c r="B1378" s="58"/>
      <c r="C1378" s="58"/>
      <c r="D1378" s="58"/>
      <c r="E1378" s="58"/>
      <c r="F1378" s="58"/>
      <c r="G1378" s="95"/>
    </row>
    <row r="1379">
      <c r="A1379" s="92"/>
      <c r="B1379" s="58"/>
      <c r="C1379" s="58"/>
      <c r="D1379" s="58"/>
      <c r="E1379" s="58"/>
      <c r="F1379" s="58"/>
      <c r="G1379" s="95"/>
    </row>
    <row r="1380">
      <c r="A1380" s="92"/>
      <c r="B1380" s="58"/>
      <c r="C1380" s="58"/>
      <c r="D1380" s="58"/>
      <c r="E1380" s="58"/>
      <c r="F1380" s="58"/>
      <c r="G1380" s="95"/>
    </row>
    <row r="1381">
      <c r="A1381" s="92"/>
      <c r="B1381" s="58"/>
      <c r="C1381" s="58"/>
      <c r="D1381" s="58"/>
      <c r="E1381" s="58"/>
      <c r="F1381" s="58"/>
      <c r="G1381" s="95"/>
    </row>
    <row r="1382">
      <c r="A1382" s="92"/>
      <c r="B1382" s="58"/>
      <c r="C1382" s="58"/>
      <c r="D1382" s="58"/>
      <c r="E1382" s="58"/>
      <c r="F1382" s="58"/>
      <c r="G1382" s="95"/>
    </row>
    <row r="1383">
      <c r="A1383" s="92"/>
      <c r="B1383" s="58"/>
      <c r="C1383" s="58"/>
      <c r="D1383" s="58"/>
      <c r="E1383" s="58"/>
      <c r="F1383" s="58"/>
      <c r="G1383" s="95"/>
    </row>
    <row r="1384">
      <c r="A1384" s="92"/>
      <c r="B1384" s="58"/>
      <c r="C1384" s="58"/>
      <c r="D1384" s="58"/>
      <c r="E1384" s="58"/>
      <c r="F1384" s="58"/>
      <c r="G1384" s="95"/>
    </row>
    <row r="1385">
      <c r="A1385" s="92"/>
      <c r="B1385" s="58"/>
      <c r="C1385" s="58"/>
      <c r="D1385" s="58"/>
      <c r="E1385" s="58"/>
      <c r="F1385" s="58"/>
      <c r="G1385" s="95"/>
    </row>
    <row r="1386">
      <c r="A1386" s="92"/>
      <c r="B1386" s="58"/>
      <c r="C1386" s="58"/>
      <c r="D1386" s="58"/>
      <c r="E1386" s="58"/>
      <c r="F1386" s="58"/>
      <c r="G1386" s="95"/>
    </row>
    <row r="1387">
      <c r="A1387" s="92"/>
      <c r="B1387" s="58"/>
      <c r="C1387" s="58"/>
      <c r="D1387" s="58"/>
      <c r="E1387" s="58"/>
      <c r="F1387" s="58"/>
      <c r="G1387" s="95"/>
    </row>
    <row r="1388">
      <c r="A1388" s="92"/>
      <c r="B1388" s="58"/>
      <c r="C1388" s="58"/>
      <c r="D1388" s="58"/>
      <c r="E1388" s="58"/>
      <c r="F1388" s="58"/>
      <c r="G1388" s="95"/>
    </row>
    <row r="1389">
      <c r="A1389" s="92"/>
      <c r="B1389" s="58"/>
      <c r="C1389" s="58"/>
      <c r="D1389" s="58"/>
      <c r="E1389" s="58"/>
      <c r="F1389" s="58"/>
      <c r="G1389" s="95"/>
    </row>
    <row r="1390">
      <c r="A1390" s="92"/>
      <c r="B1390" s="58"/>
      <c r="C1390" s="58"/>
      <c r="D1390" s="58"/>
      <c r="E1390" s="58"/>
      <c r="F1390" s="58"/>
      <c r="G1390" s="95"/>
    </row>
    <row r="1391">
      <c r="A1391" s="92"/>
      <c r="B1391" s="58"/>
      <c r="C1391" s="58"/>
      <c r="D1391" s="58"/>
      <c r="E1391" s="58"/>
      <c r="F1391" s="58"/>
      <c r="G1391" s="95"/>
    </row>
    <row r="1392">
      <c r="A1392" s="92"/>
      <c r="B1392" s="58"/>
      <c r="C1392" s="58"/>
      <c r="D1392" s="58"/>
      <c r="E1392" s="58"/>
      <c r="F1392" s="58"/>
      <c r="G1392" s="95"/>
    </row>
    <row r="1393">
      <c r="A1393" s="92"/>
      <c r="B1393" s="58"/>
      <c r="C1393" s="58"/>
      <c r="D1393" s="58"/>
      <c r="E1393" s="58"/>
      <c r="F1393" s="58"/>
      <c r="G1393" s="95"/>
    </row>
    <row r="1394">
      <c r="A1394" s="92"/>
      <c r="B1394" s="58"/>
      <c r="C1394" s="58"/>
      <c r="D1394" s="58"/>
      <c r="E1394" s="58"/>
      <c r="F1394" s="58"/>
      <c r="G1394" s="95"/>
    </row>
    <row r="1395">
      <c r="A1395" s="92"/>
      <c r="B1395" s="58"/>
      <c r="C1395" s="58"/>
      <c r="D1395" s="58"/>
      <c r="E1395" s="58"/>
      <c r="F1395" s="58"/>
      <c r="G1395" s="95"/>
    </row>
    <row r="1396">
      <c r="A1396" s="92"/>
      <c r="B1396" s="58"/>
      <c r="C1396" s="58"/>
      <c r="D1396" s="58"/>
      <c r="E1396" s="58"/>
      <c r="F1396" s="58"/>
      <c r="G1396" s="95"/>
    </row>
    <row r="1397">
      <c r="A1397" s="92"/>
      <c r="B1397" s="58"/>
      <c r="C1397" s="58"/>
      <c r="D1397" s="58"/>
      <c r="E1397" s="58"/>
      <c r="F1397" s="58"/>
      <c r="G1397" s="95"/>
    </row>
    <row r="1398">
      <c r="A1398" s="92"/>
      <c r="B1398" s="58"/>
      <c r="C1398" s="58"/>
      <c r="D1398" s="58"/>
      <c r="E1398" s="58"/>
      <c r="F1398" s="58"/>
      <c r="G1398" s="95"/>
    </row>
    <row r="1399">
      <c r="A1399" s="92"/>
      <c r="B1399" s="58"/>
      <c r="C1399" s="58"/>
      <c r="D1399" s="58"/>
      <c r="E1399" s="58"/>
      <c r="F1399" s="58"/>
      <c r="G1399" s="95"/>
    </row>
    <row r="1400">
      <c r="A1400" s="92"/>
      <c r="B1400" s="58"/>
      <c r="C1400" s="58"/>
      <c r="D1400" s="58"/>
      <c r="E1400" s="58"/>
      <c r="F1400" s="58"/>
      <c r="G1400" s="95"/>
    </row>
    <row r="1401">
      <c r="A1401" s="92"/>
      <c r="B1401" s="58"/>
      <c r="C1401" s="58"/>
      <c r="D1401" s="58"/>
      <c r="E1401" s="58"/>
      <c r="F1401" s="58"/>
      <c r="G1401" s="95"/>
    </row>
    <row r="1402">
      <c r="A1402" s="92"/>
      <c r="B1402" s="58"/>
      <c r="C1402" s="58"/>
      <c r="D1402" s="58"/>
      <c r="E1402" s="58"/>
      <c r="F1402" s="58"/>
      <c r="G1402" s="95"/>
    </row>
    <row r="1403">
      <c r="A1403" s="92"/>
      <c r="B1403" s="58"/>
      <c r="C1403" s="58"/>
      <c r="D1403" s="58"/>
      <c r="E1403" s="58"/>
      <c r="F1403" s="58"/>
      <c r="G1403" s="95"/>
    </row>
    <row r="1404">
      <c r="A1404" s="92"/>
      <c r="B1404" s="58"/>
      <c r="C1404" s="58"/>
      <c r="D1404" s="58"/>
      <c r="E1404" s="58"/>
      <c r="F1404" s="58"/>
      <c r="G1404" s="95"/>
    </row>
    <row r="1405">
      <c r="A1405" s="92"/>
      <c r="B1405" s="58"/>
      <c r="C1405" s="58"/>
      <c r="D1405" s="58"/>
      <c r="E1405" s="58"/>
      <c r="F1405" s="58"/>
      <c r="G1405" s="95"/>
    </row>
    <row r="1406">
      <c r="A1406" s="92"/>
      <c r="B1406" s="58"/>
      <c r="C1406" s="58"/>
      <c r="D1406" s="58"/>
      <c r="E1406" s="58"/>
      <c r="F1406" s="58"/>
      <c r="G1406" s="95"/>
    </row>
    <row r="1407">
      <c r="A1407" s="92"/>
      <c r="B1407" s="58"/>
      <c r="C1407" s="58"/>
      <c r="D1407" s="58"/>
      <c r="E1407" s="58"/>
      <c r="F1407" s="58"/>
      <c r="G1407" s="95"/>
    </row>
    <row r="1408">
      <c r="A1408" s="92"/>
      <c r="B1408" s="58"/>
      <c r="C1408" s="58"/>
      <c r="D1408" s="58"/>
      <c r="E1408" s="58"/>
      <c r="F1408" s="58"/>
      <c r="G1408" s="95"/>
    </row>
    <row r="1409">
      <c r="A1409" s="92"/>
      <c r="B1409" s="58"/>
      <c r="C1409" s="58"/>
      <c r="D1409" s="58"/>
      <c r="E1409" s="58"/>
      <c r="F1409" s="58"/>
      <c r="G1409" s="95"/>
    </row>
    <row r="1410">
      <c r="A1410" s="92"/>
      <c r="B1410" s="58"/>
      <c r="C1410" s="58"/>
      <c r="D1410" s="58"/>
      <c r="E1410" s="58"/>
      <c r="F1410" s="58"/>
      <c r="G1410" s="95"/>
    </row>
    <row r="1411">
      <c r="A1411" s="92"/>
      <c r="B1411" s="58"/>
      <c r="C1411" s="58"/>
      <c r="D1411" s="58"/>
      <c r="E1411" s="58"/>
      <c r="F1411" s="58"/>
      <c r="G1411" s="95"/>
    </row>
    <row r="1412">
      <c r="A1412" s="92"/>
      <c r="B1412" s="58"/>
      <c r="C1412" s="58"/>
      <c r="D1412" s="58"/>
      <c r="E1412" s="58"/>
      <c r="F1412" s="58"/>
      <c r="G1412" s="95"/>
    </row>
    <row r="1413">
      <c r="A1413" s="92"/>
      <c r="B1413" s="58"/>
      <c r="C1413" s="58"/>
      <c r="D1413" s="58"/>
      <c r="E1413" s="58"/>
      <c r="F1413" s="58"/>
      <c r="G1413" s="95"/>
    </row>
    <row r="1414">
      <c r="A1414" s="92"/>
      <c r="B1414" s="58"/>
      <c r="C1414" s="58"/>
      <c r="D1414" s="58"/>
      <c r="E1414" s="58"/>
      <c r="F1414" s="58"/>
      <c r="G1414" s="95"/>
    </row>
    <row r="1415">
      <c r="A1415" s="92"/>
      <c r="B1415" s="58"/>
      <c r="C1415" s="58"/>
      <c r="D1415" s="58"/>
      <c r="E1415" s="58"/>
      <c r="F1415" s="58"/>
      <c r="G1415" s="95"/>
    </row>
    <row r="1416">
      <c r="A1416" s="92"/>
      <c r="B1416" s="58"/>
      <c r="C1416" s="58"/>
      <c r="D1416" s="58"/>
      <c r="E1416" s="58"/>
      <c r="F1416" s="58"/>
      <c r="G1416" s="95"/>
    </row>
    <row r="1417">
      <c r="A1417" s="92"/>
      <c r="B1417" s="58"/>
      <c r="C1417" s="58"/>
      <c r="D1417" s="58"/>
      <c r="E1417" s="58"/>
      <c r="F1417" s="58"/>
      <c r="G1417" s="95"/>
    </row>
    <row r="1418">
      <c r="A1418" s="92"/>
      <c r="B1418" s="58"/>
      <c r="C1418" s="58"/>
      <c r="D1418" s="58"/>
      <c r="E1418" s="58"/>
      <c r="F1418" s="58"/>
      <c r="G1418" s="95"/>
    </row>
    <row r="1419">
      <c r="A1419" s="92"/>
      <c r="B1419" s="58"/>
      <c r="C1419" s="58"/>
      <c r="D1419" s="58"/>
      <c r="E1419" s="58"/>
      <c r="F1419" s="58"/>
      <c r="G1419" s="95"/>
    </row>
    <row r="1420">
      <c r="A1420" s="92"/>
      <c r="B1420" s="58"/>
      <c r="C1420" s="58"/>
      <c r="D1420" s="58"/>
      <c r="E1420" s="58"/>
      <c r="F1420" s="58"/>
      <c r="G1420" s="95"/>
    </row>
    <row r="1421">
      <c r="A1421" s="92"/>
      <c r="B1421" s="58"/>
      <c r="C1421" s="58"/>
      <c r="D1421" s="58"/>
      <c r="E1421" s="58"/>
      <c r="F1421" s="58"/>
      <c r="G1421" s="95"/>
    </row>
    <row r="1422">
      <c r="A1422" s="92"/>
      <c r="B1422" s="58"/>
      <c r="C1422" s="58"/>
      <c r="D1422" s="58"/>
      <c r="E1422" s="58"/>
      <c r="F1422" s="58"/>
      <c r="G1422" s="95"/>
    </row>
    <row r="1423">
      <c r="A1423" s="92"/>
      <c r="B1423" s="58"/>
      <c r="C1423" s="58"/>
      <c r="D1423" s="58"/>
      <c r="E1423" s="58"/>
      <c r="F1423" s="58"/>
      <c r="G1423" s="95"/>
    </row>
    <row r="1424">
      <c r="A1424" s="92"/>
      <c r="B1424" s="58"/>
      <c r="C1424" s="58"/>
      <c r="D1424" s="58"/>
      <c r="E1424" s="58"/>
      <c r="F1424" s="58"/>
      <c r="G1424" s="95"/>
    </row>
    <row r="1425">
      <c r="A1425" s="92"/>
      <c r="B1425" s="58"/>
      <c r="C1425" s="58"/>
      <c r="D1425" s="58"/>
      <c r="E1425" s="58"/>
      <c r="F1425" s="58"/>
      <c r="G1425" s="95"/>
    </row>
    <row r="1426">
      <c r="A1426" s="92"/>
      <c r="B1426" s="58"/>
      <c r="C1426" s="58"/>
      <c r="D1426" s="58"/>
      <c r="E1426" s="58"/>
      <c r="F1426" s="58"/>
      <c r="G1426" s="95"/>
    </row>
    <row r="1427">
      <c r="A1427" s="92"/>
      <c r="B1427" s="58"/>
      <c r="C1427" s="58"/>
      <c r="D1427" s="58"/>
      <c r="E1427" s="58"/>
      <c r="F1427" s="58"/>
      <c r="G1427" s="95"/>
    </row>
    <row r="1428">
      <c r="A1428" s="92"/>
      <c r="B1428" s="58"/>
      <c r="C1428" s="58"/>
      <c r="D1428" s="58"/>
      <c r="E1428" s="58"/>
      <c r="F1428" s="58"/>
      <c r="G1428" s="95"/>
    </row>
    <row r="1429">
      <c r="A1429" s="92"/>
      <c r="B1429" s="58"/>
      <c r="C1429" s="58"/>
      <c r="D1429" s="58"/>
      <c r="E1429" s="58"/>
      <c r="F1429" s="58"/>
      <c r="G1429" s="95"/>
    </row>
    <row r="1430">
      <c r="A1430" s="92"/>
      <c r="B1430" s="58"/>
      <c r="C1430" s="58"/>
      <c r="D1430" s="58"/>
      <c r="E1430" s="58"/>
      <c r="F1430" s="58"/>
      <c r="G1430" s="95"/>
    </row>
    <row r="1431">
      <c r="A1431" s="92"/>
      <c r="B1431" s="58"/>
      <c r="C1431" s="58"/>
      <c r="D1431" s="58"/>
      <c r="E1431" s="58"/>
      <c r="F1431" s="58"/>
      <c r="G1431" s="95"/>
    </row>
    <row r="1432">
      <c r="A1432" s="92"/>
      <c r="B1432" s="58"/>
      <c r="C1432" s="58"/>
      <c r="D1432" s="58"/>
      <c r="E1432" s="58"/>
      <c r="F1432" s="58"/>
      <c r="G1432" s="95"/>
    </row>
    <row r="1433">
      <c r="A1433" s="92"/>
      <c r="B1433" s="58"/>
      <c r="C1433" s="58"/>
      <c r="D1433" s="58"/>
      <c r="E1433" s="58"/>
      <c r="F1433" s="58"/>
      <c r="G1433" s="95"/>
    </row>
    <row r="1434">
      <c r="A1434" s="92"/>
      <c r="B1434" s="58"/>
      <c r="C1434" s="58"/>
      <c r="D1434" s="58"/>
      <c r="E1434" s="58"/>
      <c r="F1434" s="58"/>
      <c r="G1434" s="95"/>
    </row>
    <row r="1435">
      <c r="A1435" s="92"/>
      <c r="B1435" s="58"/>
      <c r="C1435" s="58"/>
      <c r="D1435" s="58"/>
      <c r="E1435" s="58"/>
      <c r="F1435" s="58"/>
      <c r="G1435" s="95"/>
    </row>
    <row r="1436">
      <c r="A1436" s="92"/>
      <c r="B1436" s="58"/>
      <c r="C1436" s="58"/>
      <c r="D1436" s="58"/>
      <c r="E1436" s="58"/>
      <c r="F1436" s="58"/>
      <c r="G1436" s="95"/>
    </row>
    <row r="1437">
      <c r="A1437" s="92"/>
      <c r="B1437" s="58"/>
      <c r="C1437" s="58"/>
      <c r="D1437" s="58"/>
      <c r="E1437" s="58"/>
      <c r="F1437" s="58"/>
      <c r="G1437" s="95"/>
    </row>
    <row r="1438">
      <c r="A1438" s="92"/>
      <c r="B1438" s="58"/>
      <c r="C1438" s="58"/>
      <c r="D1438" s="58"/>
      <c r="E1438" s="58"/>
      <c r="F1438" s="58"/>
      <c r="G1438" s="95"/>
    </row>
    <row r="1439">
      <c r="A1439" s="92"/>
      <c r="B1439" s="58"/>
      <c r="C1439" s="58"/>
      <c r="D1439" s="58"/>
      <c r="E1439" s="58"/>
      <c r="F1439" s="58"/>
      <c r="G1439" s="95"/>
    </row>
    <row r="1440">
      <c r="A1440" s="92"/>
      <c r="B1440" s="58"/>
      <c r="C1440" s="58"/>
      <c r="D1440" s="58"/>
      <c r="E1440" s="58"/>
      <c r="F1440" s="58"/>
      <c r="G1440" s="95"/>
    </row>
    <row r="1441">
      <c r="A1441" s="92"/>
      <c r="B1441" s="58"/>
      <c r="C1441" s="58"/>
      <c r="D1441" s="58"/>
      <c r="E1441" s="58"/>
      <c r="F1441" s="58"/>
      <c r="G1441" s="95"/>
    </row>
    <row r="1442">
      <c r="A1442" s="92"/>
      <c r="B1442" s="58"/>
      <c r="C1442" s="58"/>
      <c r="D1442" s="58"/>
      <c r="E1442" s="58"/>
      <c r="F1442" s="58"/>
      <c r="G1442" s="95"/>
    </row>
    <row r="1443">
      <c r="A1443" s="92"/>
      <c r="B1443" s="58"/>
      <c r="C1443" s="58"/>
      <c r="D1443" s="58"/>
      <c r="E1443" s="58"/>
      <c r="F1443" s="58"/>
      <c r="G1443" s="95"/>
    </row>
    <row r="1444">
      <c r="A1444" s="92"/>
      <c r="B1444" s="58"/>
      <c r="C1444" s="58"/>
      <c r="D1444" s="58"/>
      <c r="E1444" s="58"/>
      <c r="F1444" s="58"/>
      <c r="G1444" s="95"/>
    </row>
    <row r="1445">
      <c r="A1445" s="92"/>
      <c r="B1445" s="58"/>
      <c r="C1445" s="58"/>
      <c r="D1445" s="58"/>
      <c r="E1445" s="58"/>
      <c r="F1445" s="58"/>
      <c r="G1445" s="95"/>
    </row>
    <row r="1446">
      <c r="A1446" s="92"/>
      <c r="B1446" s="58"/>
      <c r="C1446" s="58"/>
      <c r="D1446" s="58"/>
      <c r="E1446" s="58"/>
      <c r="F1446" s="58"/>
      <c r="G1446" s="95"/>
    </row>
    <row r="1447">
      <c r="A1447" s="92"/>
      <c r="B1447" s="58"/>
      <c r="C1447" s="58"/>
      <c r="D1447" s="58"/>
      <c r="E1447" s="58"/>
      <c r="F1447" s="58"/>
      <c r="G1447" s="95"/>
    </row>
    <row r="1448">
      <c r="A1448" s="92"/>
      <c r="B1448" s="58"/>
      <c r="C1448" s="58"/>
      <c r="D1448" s="58"/>
      <c r="E1448" s="58"/>
      <c r="F1448" s="58"/>
      <c r="G1448" s="95"/>
    </row>
    <row r="1449">
      <c r="A1449" s="92"/>
      <c r="B1449" s="58"/>
      <c r="C1449" s="58"/>
      <c r="D1449" s="58"/>
      <c r="E1449" s="58"/>
      <c r="F1449" s="58"/>
      <c r="G1449" s="95"/>
    </row>
    <row r="1450">
      <c r="A1450" s="92"/>
      <c r="B1450" s="58"/>
      <c r="C1450" s="58"/>
      <c r="D1450" s="58"/>
      <c r="E1450" s="58"/>
      <c r="F1450" s="58"/>
      <c r="G1450" s="95"/>
    </row>
    <row r="1451">
      <c r="A1451" s="92"/>
      <c r="B1451" s="58"/>
      <c r="C1451" s="58"/>
      <c r="D1451" s="58"/>
      <c r="E1451" s="58"/>
      <c r="F1451" s="58"/>
      <c r="G1451" s="95"/>
    </row>
    <row r="1452">
      <c r="A1452" s="92"/>
      <c r="B1452" s="58"/>
      <c r="C1452" s="58"/>
      <c r="D1452" s="58"/>
      <c r="E1452" s="58"/>
      <c r="F1452" s="58"/>
      <c r="G1452" s="95"/>
    </row>
    <row r="1453">
      <c r="A1453" s="92"/>
      <c r="B1453" s="58"/>
      <c r="C1453" s="58"/>
      <c r="D1453" s="58"/>
      <c r="E1453" s="58"/>
      <c r="F1453" s="58"/>
      <c r="G1453" s="95"/>
    </row>
    <row r="1454">
      <c r="A1454" s="92"/>
      <c r="B1454" s="58"/>
      <c r="C1454" s="58"/>
      <c r="D1454" s="58"/>
      <c r="E1454" s="58"/>
      <c r="F1454" s="58"/>
      <c r="G1454" s="95"/>
    </row>
    <row r="1455">
      <c r="A1455" s="92"/>
      <c r="B1455" s="58"/>
      <c r="C1455" s="58"/>
      <c r="D1455" s="58"/>
      <c r="E1455" s="58"/>
      <c r="F1455" s="58"/>
      <c r="G1455" s="95"/>
    </row>
    <row r="1456">
      <c r="A1456" s="92"/>
      <c r="B1456" s="58"/>
      <c r="C1456" s="58"/>
      <c r="D1456" s="58"/>
      <c r="E1456" s="58"/>
      <c r="F1456" s="58"/>
      <c r="G1456" s="95"/>
    </row>
    <row r="1457">
      <c r="A1457" s="92"/>
      <c r="B1457" s="58"/>
      <c r="C1457" s="58"/>
      <c r="D1457" s="58"/>
      <c r="E1457" s="58"/>
      <c r="F1457" s="58"/>
      <c r="G1457" s="95"/>
    </row>
    <row r="1458">
      <c r="A1458" s="92"/>
      <c r="B1458" s="58"/>
      <c r="C1458" s="58"/>
      <c r="D1458" s="58"/>
      <c r="E1458" s="58"/>
      <c r="F1458" s="58"/>
      <c r="G1458" s="95"/>
    </row>
    <row r="1459">
      <c r="A1459" s="92"/>
      <c r="B1459" s="58"/>
      <c r="C1459" s="58"/>
      <c r="D1459" s="58"/>
      <c r="E1459" s="58"/>
      <c r="F1459" s="58"/>
      <c r="G1459" s="95"/>
    </row>
    <row r="1460">
      <c r="A1460" s="92"/>
      <c r="B1460" s="58"/>
      <c r="C1460" s="58"/>
      <c r="D1460" s="58"/>
      <c r="E1460" s="58"/>
      <c r="F1460" s="58"/>
      <c r="G1460" s="95"/>
    </row>
    <row r="1461">
      <c r="A1461" s="92"/>
      <c r="B1461" s="58"/>
      <c r="C1461" s="58"/>
      <c r="D1461" s="58"/>
      <c r="E1461" s="58"/>
      <c r="F1461" s="58"/>
      <c r="G1461" s="95"/>
    </row>
    <row r="1462">
      <c r="A1462" s="92"/>
      <c r="B1462" s="58"/>
      <c r="C1462" s="58"/>
      <c r="D1462" s="58"/>
      <c r="E1462" s="58"/>
      <c r="F1462" s="58"/>
      <c r="G1462" s="95"/>
    </row>
    <row r="1463">
      <c r="A1463" s="92"/>
      <c r="B1463" s="58"/>
      <c r="C1463" s="58"/>
      <c r="D1463" s="58"/>
      <c r="E1463" s="58"/>
      <c r="F1463" s="58"/>
      <c r="G1463" s="95"/>
    </row>
    <row r="1464">
      <c r="A1464" s="92"/>
      <c r="B1464" s="58"/>
      <c r="C1464" s="58"/>
      <c r="D1464" s="58"/>
      <c r="E1464" s="58"/>
      <c r="F1464" s="58"/>
      <c r="G1464" s="95"/>
    </row>
    <row r="1465">
      <c r="A1465" s="92"/>
      <c r="B1465" s="58"/>
      <c r="C1465" s="58"/>
      <c r="D1465" s="58"/>
      <c r="E1465" s="58"/>
      <c r="F1465" s="58"/>
      <c r="G1465" s="95"/>
    </row>
    <row r="1466">
      <c r="A1466" s="92"/>
      <c r="B1466" s="58"/>
      <c r="C1466" s="58"/>
      <c r="D1466" s="58"/>
      <c r="E1466" s="58"/>
      <c r="F1466" s="58"/>
      <c r="G1466" s="95"/>
    </row>
    <row r="1467">
      <c r="A1467" s="92"/>
      <c r="B1467" s="58"/>
      <c r="C1467" s="58"/>
      <c r="D1467" s="58"/>
      <c r="E1467" s="58"/>
      <c r="F1467" s="58"/>
      <c r="G1467" s="95"/>
    </row>
    <row r="1468">
      <c r="A1468" s="92"/>
      <c r="B1468" s="58"/>
      <c r="C1468" s="58"/>
      <c r="D1468" s="58"/>
      <c r="E1468" s="58"/>
      <c r="F1468" s="58"/>
      <c r="G1468" s="95"/>
    </row>
    <row r="1469">
      <c r="A1469" s="92"/>
      <c r="B1469" s="58"/>
      <c r="C1469" s="58"/>
      <c r="D1469" s="58"/>
      <c r="E1469" s="58"/>
      <c r="F1469" s="58"/>
      <c r="G1469" s="95"/>
    </row>
    <row r="1470">
      <c r="A1470" s="92"/>
      <c r="B1470" s="58"/>
      <c r="C1470" s="58"/>
      <c r="D1470" s="58"/>
      <c r="E1470" s="58"/>
      <c r="F1470" s="58"/>
      <c r="G1470" s="95"/>
    </row>
    <row r="1471">
      <c r="A1471" s="92"/>
      <c r="B1471" s="58"/>
      <c r="C1471" s="58"/>
      <c r="D1471" s="58"/>
      <c r="E1471" s="58"/>
      <c r="F1471" s="58"/>
      <c r="G1471" s="95"/>
    </row>
    <row r="1472">
      <c r="A1472" s="92"/>
      <c r="B1472" s="58"/>
      <c r="C1472" s="58"/>
      <c r="D1472" s="58"/>
      <c r="E1472" s="58"/>
      <c r="F1472" s="58"/>
      <c r="G1472" s="95"/>
    </row>
    <row r="1473">
      <c r="A1473" s="92"/>
      <c r="B1473" s="58"/>
      <c r="C1473" s="58"/>
      <c r="D1473" s="58"/>
      <c r="E1473" s="58"/>
      <c r="F1473" s="58"/>
      <c r="G1473" s="95"/>
    </row>
    <row r="1474">
      <c r="A1474" s="92"/>
      <c r="B1474" s="58"/>
      <c r="C1474" s="58"/>
      <c r="D1474" s="58"/>
      <c r="E1474" s="58"/>
      <c r="F1474" s="58"/>
      <c r="G1474" s="95"/>
    </row>
    <row r="1475">
      <c r="A1475" s="92"/>
      <c r="B1475" s="58"/>
      <c r="C1475" s="58"/>
      <c r="D1475" s="58"/>
      <c r="E1475" s="58"/>
      <c r="F1475" s="58"/>
      <c r="G1475" s="95"/>
    </row>
    <row r="1476">
      <c r="A1476" s="92"/>
      <c r="B1476" s="58"/>
      <c r="C1476" s="58"/>
      <c r="D1476" s="58"/>
      <c r="E1476" s="58"/>
      <c r="F1476" s="58"/>
      <c r="G1476" s="95"/>
    </row>
    <row r="1477">
      <c r="A1477" s="92"/>
      <c r="B1477" s="58"/>
      <c r="C1477" s="58"/>
      <c r="D1477" s="58"/>
      <c r="E1477" s="58"/>
      <c r="F1477" s="58"/>
      <c r="G1477" s="95"/>
    </row>
    <row r="1478">
      <c r="A1478" s="92"/>
      <c r="B1478" s="58"/>
      <c r="C1478" s="58"/>
      <c r="D1478" s="58"/>
      <c r="E1478" s="58"/>
      <c r="F1478" s="58"/>
      <c r="G1478" s="95"/>
    </row>
    <row r="1479">
      <c r="A1479" s="92"/>
      <c r="B1479" s="58"/>
      <c r="C1479" s="58"/>
      <c r="D1479" s="58"/>
      <c r="E1479" s="58"/>
      <c r="F1479" s="58"/>
      <c r="G1479" s="95"/>
    </row>
    <row r="1480">
      <c r="A1480" s="92"/>
      <c r="B1480" s="58"/>
      <c r="C1480" s="58"/>
      <c r="D1480" s="58"/>
      <c r="E1480" s="58"/>
      <c r="F1480" s="58"/>
      <c r="G1480" s="95"/>
    </row>
    <row r="1481">
      <c r="A1481" s="92"/>
      <c r="B1481" s="58"/>
      <c r="C1481" s="58"/>
      <c r="D1481" s="58"/>
      <c r="E1481" s="58"/>
      <c r="F1481" s="58"/>
      <c r="G1481" s="95"/>
    </row>
    <row r="1482">
      <c r="A1482" s="92"/>
      <c r="B1482" s="58"/>
      <c r="C1482" s="58"/>
      <c r="D1482" s="58"/>
      <c r="E1482" s="58"/>
      <c r="F1482" s="58"/>
      <c r="G1482" s="95"/>
    </row>
    <row r="1483">
      <c r="A1483" s="92"/>
      <c r="B1483" s="58"/>
      <c r="C1483" s="58"/>
      <c r="D1483" s="58"/>
      <c r="E1483" s="58"/>
      <c r="F1483" s="58"/>
      <c r="G1483" s="95"/>
    </row>
    <row r="1484">
      <c r="A1484" s="92"/>
      <c r="B1484" s="58"/>
      <c r="C1484" s="58"/>
      <c r="D1484" s="58"/>
      <c r="E1484" s="58"/>
      <c r="F1484" s="58"/>
      <c r="G1484" s="95"/>
    </row>
    <row r="1485">
      <c r="A1485" s="92"/>
      <c r="B1485" s="58"/>
      <c r="C1485" s="58"/>
      <c r="D1485" s="58"/>
      <c r="E1485" s="58"/>
      <c r="F1485" s="58"/>
      <c r="G1485" s="95"/>
    </row>
    <row r="1486">
      <c r="A1486" s="92"/>
      <c r="B1486" s="58"/>
      <c r="C1486" s="58"/>
      <c r="D1486" s="58"/>
      <c r="E1486" s="58"/>
      <c r="F1486" s="58"/>
      <c r="G1486" s="95"/>
    </row>
    <row r="1487">
      <c r="A1487" s="92"/>
      <c r="B1487" s="58"/>
      <c r="C1487" s="58"/>
      <c r="D1487" s="58"/>
      <c r="E1487" s="58"/>
      <c r="F1487" s="58"/>
      <c r="G1487" s="95"/>
    </row>
    <row r="1488">
      <c r="A1488" s="92"/>
      <c r="B1488" s="58"/>
      <c r="C1488" s="58"/>
      <c r="D1488" s="58"/>
      <c r="E1488" s="58"/>
      <c r="F1488" s="58"/>
      <c r="G1488" s="95"/>
    </row>
    <row r="1489">
      <c r="A1489" s="92"/>
      <c r="B1489" s="58"/>
      <c r="C1489" s="58"/>
      <c r="D1489" s="58"/>
      <c r="E1489" s="58"/>
      <c r="F1489" s="58"/>
      <c r="G1489" s="95"/>
    </row>
    <row r="1490">
      <c r="A1490" s="92"/>
      <c r="B1490" s="58"/>
      <c r="C1490" s="58"/>
      <c r="D1490" s="58"/>
      <c r="E1490" s="58"/>
      <c r="F1490" s="58"/>
      <c r="G1490" s="95"/>
    </row>
    <row r="1491">
      <c r="A1491" s="92"/>
      <c r="B1491" s="58"/>
      <c r="C1491" s="58"/>
      <c r="D1491" s="58"/>
      <c r="E1491" s="58"/>
      <c r="F1491" s="58"/>
      <c r="G1491" s="95"/>
    </row>
    <row r="1492">
      <c r="A1492" s="92"/>
      <c r="B1492" s="58"/>
      <c r="C1492" s="58"/>
      <c r="D1492" s="58"/>
      <c r="E1492" s="58"/>
      <c r="F1492" s="58"/>
      <c r="G1492" s="95"/>
    </row>
    <row r="1493">
      <c r="A1493" s="92"/>
      <c r="B1493" s="58"/>
      <c r="C1493" s="58"/>
      <c r="D1493" s="58"/>
      <c r="E1493" s="58"/>
      <c r="F1493" s="58"/>
      <c r="G1493" s="95"/>
    </row>
    <row r="1494">
      <c r="A1494" s="92"/>
      <c r="B1494" s="58"/>
      <c r="C1494" s="58"/>
      <c r="D1494" s="58"/>
      <c r="E1494" s="58"/>
      <c r="F1494" s="58"/>
      <c r="G1494" s="95"/>
    </row>
    <row r="1495">
      <c r="A1495" s="92"/>
      <c r="B1495" s="58"/>
      <c r="C1495" s="58"/>
      <c r="D1495" s="58"/>
      <c r="E1495" s="58"/>
      <c r="F1495" s="58"/>
      <c r="G1495" s="95"/>
    </row>
    <row r="1496">
      <c r="A1496" s="92"/>
      <c r="B1496" s="58"/>
      <c r="C1496" s="58"/>
      <c r="D1496" s="58"/>
      <c r="E1496" s="58"/>
      <c r="F1496" s="58"/>
      <c r="G1496" s="95"/>
    </row>
    <row r="1497">
      <c r="A1497" s="92"/>
      <c r="B1497" s="58"/>
      <c r="C1497" s="58"/>
      <c r="D1497" s="58"/>
      <c r="E1497" s="58"/>
      <c r="F1497" s="58"/>
      <c r="G1497" s="95"/>
    </row>
    <row r="1498">
      <c r="A1498" s="92"/>
      <c r="B1498" s="58"/>
      <c r="C1498" s="58"/>
      <c r="D1498" s="58"/>
      <c r="E1498" s="58"/>
      <c r="F1498" s="58"/>
      <c r="G1498" s="95"/>
    </row>
    <row r="1499">
      <c r="A1499" s="92"/>
      <c r="B1499" s="58"/>
      <c r="C1499" s="58"/>
      <c r="D1499" s="58"/>
      <c r="E1499" s="58"/>
      <c r="F1499" s="58"/>
      <c r="G1499" s="95"/>
    </row>
    <row r="1500">
      <c r="A1500" s="92"/>
      <c r="B1500" s="58"/>
      <c r="C1500" s="58"/>
      <c r="D1500" s="58"/>
      <c r="E1500" s="58"/>
      <c r="F1500" s="58"/>
      <c r="G1500" s="95"/>
    </row>
    <row r="1501">
      <c r="A1501" s="92"/>
      <c r="B1501" s="58"/>
      <c r="C1501" s="58"/>
      <c r="D1501" s="58"/>
      <c r="E1501" s="58"/>
      <c r="F1501" s="58"/>
      <c r="G1501" s="95"/>
    </row>
    <row r="1502">
      <c r="A1502" s="92"/>
      <c r="B1502" s="58"/>
      <c r="C1502" s="58"/>
      <c r="D1502" s="58"/>
      <c r="E1502" s="58"/>
      <c r="F1502" s="58"/>
      <c r="G1502" s="95"/>
    </row>
    <row r="1503">
      <c r="A1503" s="92"/>
      <c r="B1503" s="58"/>
      <c r="C1503" s="58"/>
      <c r="D1503" s="58"/>
      <c r="E1503" s="58"/>
      <c r="F1503" s="58"/>
      <c r="G1503" s="95"/>
    </row>
    <row r="1504">
      <c r="A1504" s="92"/>
      <c r="B1504" s="58"/>
      <c r="C1504" s="58"/>
      <c r="D1504" s="58"/>
      <c r="E1504" s="58"/>
      <c r="F1504" s="58"/>
      <c r="G1504" s="95"/>
    </row>
    <row r="1505">
      <c r="A1505" s="92"/>
      <c r="B1505" s="58"/>
      <c r="C1505" s="58"/>
      <c r="D1505" s="58"/>
      <c r="E1505" s="58"/>
      <c r="F1505" s="58"/>
      <c r="G1505" s="95"/>
    </row>
    <row r="1506">
      <c r="A1506" s="92"/>
      <c r="B1506" s="58"/>
      <c r="C1506" s="58"/>
      <c r="D1506" s="58"/>
      <c r="E1506" s="58"/>
      <c r="F1506" s="58"/>
      <c r="G1506" s="95"/>
    </row>
    <row r="1507">
      <c r="A1507" s="92"/>
      <c r="B1507" s="58"/>
      <c r="C1507" s="58"/>
      <c r="D1507" s="58"/>
      <c r="E1507" s="58"/>
      <c r="F1507" s="58"/>
      <c r="G1507" s="95"/>
    </row>
    <row r="1508">
      <c r="A1508" s="92"/>
      <c r="B1508" s="58"/>
      <c r="C1508" s="58"/>
      <c r="D1508" s="58"/>
      <c r="E1508" s="58"/>
      <c r="F1508" s="58"/>
      <c r="G1508" s="95"/>
    </row>
    <row r="1509">
      <c r="A1509" s="92"/>
      <c r="B1509" s="58"/>
      <c r="C1509" s="58"/>
      <c r="D1509" s="58"/>
      <c r="E1509" s="58"/>
      <c r="F1509" s="58"/>
      <c r="G1509" s="95"/>
    </row>
    <row r="1510">
      <c r="A1510" s="92"/>
      <c r="B1510" s="58"/>
      <c r="C1510" s="58"/>
      <c r="D1510" s="58"/>
      <c r="E1510" s="58"/>
      <c r="F1510" s="58"/>
      <c r="G1510" s="95"/>
    </row>
    <row r="1511">
      <c r="A1511" s="92"/>
      <c r="B1511" s="58"/>
      <c r="C1511" s="58"/>
      <c r="D1511" s="58"/>
      <c r="E1511" s="58"/>
      <c r="F1511" s="58"/>
      <c r="G1511" s="95"/>
    </row>
    <row r="1512">
      <c r="A1512" s="92"/>
      <c r="B1512" s="58"/>
      <c r="C1512" s="58"/>
      <c r="D1512" s="58"/>
      <c r="E1512" s="58"/>
      <c r="F1512" s="58"/>
      <c r="G1512" s="95"/>
    </row>
    <row r="1513">
      <c r="A1513" s="92"/>
      <c r="B1513" s="58"/>
      <c r="C1513" s="58"/>
      <c r="D1513" s="58"/>
      <c r="E1513" s="58"/>
      <c r="F1513" s="58"/>
      <c r="G1513" s="95"/>
    </row>
    <row r="1514">
      <c r="A1514" s="92"/>
      <c r="B1514" s="58"/>
      <c r="C1514" s="58"/>
      <c r="D1514" s="58"/>
      <c r="E1514" s="58"/>
      <c r="F1514" s="58"/>
      <c r="G1514" s="95"/>
    </row>
    <row r="1515">
      <c r="A1515" s="92"/>
      <c r="B1515" s="58"/>
      <c r="C1515" s="58"/>
      <c r="D1515" s="58"/>
      <c r="E1515" s="58"/>
      <c r="F1515" s="58"/>
      <c r="G1515" s="95"/>
    </row>
    <row r="1516">
      <c r="A1516" s="92"/>
      <c r="B1516" s="58"/>
      <c r="C1516" s="58"/>
      <c r="D1516" s="58"/>
      <c r="E1516" s="58"/>
      <c r="F1516" s="58"/>
      <c r="G1516" s="95"/>
    </row>
    <row r="1517">
      <c r="A1517" s="92"/>
      <c r="B1517" s="58"/>
      <c r="C1517" s="58"/>
      <c r="D1517" s="58"/>
      <c r="E1517" s="58"/>
      <c r="F1517" s="58"/>
      <c r="G1517" s="95"/>
    </row>
    <row r="1518">
      <c r="A1518" s="92"/>
      <c r="B1518" s="58"/>
      <c r="C1518" s="58"/>
      <c r="D1518" s="58"/>
      <c r="E1518" s="58"/>
      <c r="F1518" s="58"/>
      <c r="G1518" s="95"/>
    </row>
    <row r="1519">
      <c r="A1519" s="92"/>
      <c r="B1519" s="58"/>
      <c r="C1519" s="58"/>
      <c r="D1519" s="58"/>
      <c r="E1519" s="58"/>
      <c r="F1519" s="58"/>
      <c r="G1519" s="95"/>
    </row>
    <row r="1520">
      <c r="A1520" s="92"/>
      <c r="B1520" s="58"/>
      <c r="C1520" s="58"/>
      <c r="D1520" s="58"/>
      <c r="E1520" s="58"/>
      <c r="F1520" s="58"/>
      <c r="G1520" s="95"/>
    </row>
    <row r="1521">
      <c r="A1521" s="92"/>
      <c r="B1521" s="58"/>
      <c r="C1521" s="58"/>
      <c r="D1521" s="58"/>
      <c r="E1521" s="58"/>
      <c r="F1521" s="58"/>
      <c r="G1521" s="95"/>
    </row>
    <row r="1522">
      <c r="A1522" s="92"/>
      <c r="B1522" s="58"/>
      <c r="C1522" s="58"/>
      <c r="D1522" s="58"/>
      <c r="E1522" s="58"/>
      <c r="F1522" s="58"/>
      <c r="G1522" s="95"/>
    </row>
    <row r="1523">
      <c r="A1523" s="92"/>
      <c r="B1523" s="58"/>
      <c r="C1523" s="58"/>
      <c r="D1523" s="58"/>
      <c r="E1523" s="58"/>
      <c r="F1523" s="58"/>
      <c r="G1523" s="95"/>
    </row>
    <row r="1524">
      <c r="A1524" s="92"/>
      <c r="B1524" s="58"/>
      <c r="C1524" s="58"/>
      <c r="D1524" s="58"/>
      <c r="E1524" s="58"/>
      <c r="F1524" s="58"/>
      <c r="G1524" s="95"/>
    </row>
    <row r="1525">
      <c r="A1525" s="92"/>
      <c r="B1525" s="58"/>
      <c r="C1525" s="58"/>
      <c r="D1525" s="58"/>
      <c r="E1525" s="58"/>
      <c r="F1525" s="58"/>
      <c r="G1525" s="95"/>
    </row>
    <row r="1526">
      <c r="A1526" s="92"/>
      <c r="B1526" s="58"/>
      <c r="C1526" s="58"/>
      <c r="D1526" s="58"/>
      <c r="E1526" s="58"/>
      <c r="F1526" s="58"/>
      <c r="G1526" s="95"/>
    </row>
    <row r="1527">
      <c r="A1527" s="92"/>
      <c r="B1527" s="58"/>
      <c r="C1527" s="58"/>
      <c r="D1527" s="58"/>
      <c r="E1527" s="58"/>
      <c r="F1527" s="58"/>
      <c r="G1527" s="95"/>
    </row>
    <row r="1528">
      <c r="A1528" s="92"/>
      <c r="B1528" s="58"/>
      <c r="C1528" s="58"/>
      <c r="D1528" s="58"/>
      <c r="E1528" s="58"/>
      <c r="F1528" s="58"/>
      <c r="G1528" s="95"/>
    </row>
    <row r="1529">
      <c r="A1529" s="92"/>
      <c r="B1529" s="58"/>
      <c r="C1529" s="58"/>
      <c r="D1529" s="58"/>
      <c r="E1529" s="58"/>
      <c r="F1529" s="58"/>
      <c r="G1529" s="95"/>
    </row>
    <row r="1530">
      <c r="A1530" s="92"/>
      <c r="B1530" s="58"/>
      <c r="C1530" s="58"/>
      <c r="D1530" s="58"/>
      <c r="E1530" s="58"/>
      <c r="F1530" s="58"/>
      <c r="G1530" s="95"/>
    </row>
    <row r="1531">
      <c r="A1531" s="92"/>
      <c r="B1531" s="58"/>
      <c r="C1531" s="58"/>
      <c r="D1531" s="58"/>
      <c r="E1531" s="58"/>
      <c r="F1531" s="58"/>
      <c r="G1531" s="95"/>
    </row>
    <row r="1532">
      <c r="A1532" s="92"/>
      <c r="B1532" s="58"/>
      <c r="C1532" s="58"/>
      <c r="D1532" s="58"/>
      <c r="E1532" s="58"/>
      <c r="F1532" s="58"/>
      <c r="G1532" s="95"/>
    </row>
    <row r="1533">
      <c r="A1533" s="92"/>
      <c r="B1533" s="58"/>
      <c r="C1533" s="58"/>
      <c r="D1533" s="58"/>
      <c r="E1533" s="58"/>
      <c r="F1533" s="58"/>
      <c r="G1533" s="95"/>
    </row>
    <row r="1534">
      <c r="A1534" s="92"/>
      <c r="B1534" s="58"/>
      <c r="C1534" s="58"/>
      <c r="D1534" s="58"/>
      <c r="E1534" s="58"/>
      <c r="F1534" s="58"/>
      <c r="G1534" s="95"/>
    </row>
    <row r="1535">
      <c r="A1535" s="92"/>
      <c r="B1535" s="58"/>
      <c r="C1535" s="58"/>
      <c r="D1535" s="58"/>
      <c r="E1535" s="58"/>
      <c r="F1535" s="58"/>
      <c r="G1535" s="95"/>
    </row>
    <row r="1536">
      <c r="A1536" s="92"/>
      <c r="B1536" s="58"/>
      <c r="C1536" s="58"/>
      <c r="D1536" s="58"/>
      <c r="E1536" s="58"/>
      <c r="F1536" s="58"/>
      <c r="G1536" s="95"/>
    </row>
    <row r="1537">
      <c r="A1537" s="92"/>
      <c r="B1537" s="58"/>
      <c r="C1537" s="58"/>
      <c r="D1537" s="58"/>
      <c r="E1537" s="58"/>
      <c r="F1537" s="58"/>
      <c r="G1537" s="95"/>
    </row>
    <row r="1538">
      <c r="A1538" s="92"/>
      <c r="B1538" s="58"/>
      <c r="C1538" s="58"/>
      <c r="D1538" s="58"/>
      <c r="E1538" s="58"/>
      <c r="F1538" s="58"/>
      <c r="G1538" s="95"/>
    </row>
    <row r="1539">
      <c r="A1539" s="92"/>
      <c r="B1539" s="58"/>
      <c r="C1539" s="58"/>
      <c r="D1539" s="58"/>
      <c r="E1539" s="58"/>
      <c r="F1539" s="58"/>
      <c r="G1539" s="95"/>
    </row>
    <row r="1540">
      <c r="A1540" s="92"/>
      <c r="B1540" s="58"/>
      <c r="C1540" s="58"/>
      <c r="D1540" s="58"/>
      <c r="E1540" s="58"/>
      <c r="F1540" s="58"/>
      <c r="G1540" s="95"/>
    </row>
    <row r="1541">
      <c r="A1541" s="92"/>
      <c r="B1541" s="58"/>
      <c r="C1541" s="58"/>
      <c r="D1541" s="58"/>
      <c r="E1541" s="58"/>
      <c r="F1541" s="58"/>
      <c r="G1541" s="95"/>
    </row>
    <row r="1542">
      <c r="A1542" s="92"/>
      <c r="B1542" s="58"/>
      <c r="C1542" s="58"/>
      <c r="D1542" s="58"/>
      <c r="E1542" s="58"/>
      <c r="F1542" s="58"/>
      <c r="G1542" s="95"/>
    </row>
    <row r="1543">
      <c r="A1543" s="92"/>
      <c r="B1543" s="58"/>
      <c r="C1543" s="58"/>
      <c r="D1543" s="58"/>
      <c r="E1543" s="58"/>
      <c r="F1543" s="58"/>
      <c r="G1543" s="95"/>
    </row>
    <row r="1544">
      <c r="A1544" s="92"/>
      <c r="B1544" s="58"/>
      <c r="C1544" s="58"/>
      <c r="D1544" s="58"/>
      <c r="E1544" s="58"/>
      <c r="F1544" s="58"/>
      <c r="G1544" s="95"/>
    </row>
    <row r="1545">
      <c r="A1545" s="92"/>
      <c r="B1545" s="58"/>
      <c r="C1545" s="58"/>
      <c r="D1545" s="58"/>
      <c r="E1545" s="58"/>
      <c r="F1545" s="58"/>
      <c r="G1545" s="95"/>
    </row>
    <row r="1546">
      <c r="A1546" s="92"/>
      <c r="B1546" s="58"/>
      <c r="C1546" s="58"/>
      <c r="D1546" s="58"/>
      <c r="E1546" s="58"/>
      <c r="F1546" s="58"/>
      <c r="G1546" s="95"/>
    </row>
    <row r="1547">
      <c r="A1547" s="92"/>
      <c r="B1547" s="58"/>
      <c r="C1547" s="58"/>
      <c r="D1547" s="58"/>
      <c r="E1547" s="58"/>
      <c r="F1547" s="58"/>
      <c r="G1547" s="95"/>
    </row>
    <row r="1548">
      <c r="A1548" s="92"/>
      <c r="B1548" s="58"/>
      <c r="C1548" s="58"/>
      <c r="D1548" s="58"/>
      <c r="E1548" s="58"/>
      <c r="F1548" s="58"/>
      <c r="G1548" s="95"/>
    </row>
    <row r="1549">
      <c r="A1549" s="92"/>
      <c r="B1549" s="58"/>
      <c r="C1549" s="58"/>
      <c r="D1549" s="58"/>
      <c r="E1549" s="58"/>
      <c r="F1549" s="58"/>
      <c r="G1549" s="95"/>
    </row>
    <row r="1550">
      <c r="A1550" s="92"/>
      <c r="B1550" s="58"/>
      <c r="C1550" s="58"/>
      <c r="D1550" s="58"/>
      <c r="E1550" s="58"/>
      <c r="F1550" s="58"/>
      <c r="G1550" s="95"/>
    </row>
    <row r="1551">
      <c r="A1551" s="92"/>
      <c r="B1551" s="58"/>
      <c r="C1551" s="58"/>
      <c r="D1551" s="58"/>
      <c r="E1551" s="58"/>
      <c r="F1551" s="58"/>
      <c r="G1551" s="95"/>
    </row>
    <row r="1552">
      <c r="A1552" s="92"/>
      <c r="B1552" s="58"/>
      <c r="C1552" s="58"/>
      <c r="D1552" s="58"/>
      <c r="E1552" s="58"/>
      <c r="F1552" s="58"/>
      <c r="G1552" s="95"/>
    </row>
    <row r="1553">
      <c r="A1553" s="92"/>
      <c r="B1553" s="58"/>
      <c r="C1553" s="58"/>
      <c r="D1553" s="58"/>
      <c r="E1553" s="58"/>
      <c r="F1553" s="58"/>
      <c r="G1553" s="95"/>
    </row>
    <row r="1554">
      <c r="A1554" s="92"/>
      <c r="B1554" s="58"/>
      <c r="C1554" s="58"/>
      <c r="D1554" s="58"/>
      <c r="E1554" s="58"/>
      <c r="F1554" s="58"/>
      <c r="G1554" s="95"/>
    </row>
    <row r="1555">
      <c r="A1555" s="92"/>
      <c r="B1555" s="58"/>
      <c r="C1555" s="58"/>
      <c r="D1555" s="58"/>
      <c r="E1555" s="58"/>
      <c r="F1555" s="58"/>
      <c r="G1555" s="95"/>
    </row>
    <row r="1556">
      <c r="A1556" s="92"/>
      <c r="B1556" s="58"/>
      <c r="C1556" s="58"/>
      <c r="D1556" s="58"/>
      <c r="E1556" s="58"/>
      <c r="F1556" s="58"/>
      <c r="G1556" s="95"/>
    </row>
    <row r="1557">
      <c r="A1557" s="92"/>
      <c r="B1557" s="58"/>
      <c r="C1557" s="58"/>
      <c r="D1557" s="58"/>
      <c r="E1557" s="58"/>
      <c r="F1557" s="58"/>
      <c r="G1557" s="95"/>
    </row>
    <row r="1558">
      <c r="A1558" s="92"/>
      <c r="B1558" s="58"/>
      <c r="C1558" s="58"/>
      <c r="D1558" s="58"/>
      <c r="E1558" s="58"/>
      <c r="F1558" s="58"/>
      <c r="G1558" s="95"/>
    </row>
    <row r="1559">
      <c r="A1559" s="92"/>
      <c r="B1559" s="58"/>
      <c r="C1559" s="58"/>
      <c r="D1559" s="58"/>
      <c r="E1559" s="58"/>
      <c r="F1559" s="58"/>
      <c r="G1559" s="95"/>
    </row>
    <row r="1560">
      <c r="A1560" s="92"/>
      <c r="B1560" s="58"/>
      <c r="C1560" s="58"/>
      <c r="D1560" s="58"/>
      <c r="E1560" s="58"/>
      <c r="F1560" s="58"/>
      <c r="G1560" s="95"/>
    </row>
    <row r="1561">
      <c r="A1561" s="92"/>
      <c r="B1561" s="58"/>
      <c r="C1561" s="58"/>
      <c r="D1561" s="58"/>
      <c r="E1561" s="58"/>
      <c r="F1561" s="58"/>
      <c r="G1561" s="95"/>
    </row>
    <row r="1562">
      <c r="A1562" s="92"/>
      <c r="B1562" s="58"/>
      <c r="C1562" s="58"/>
      <c r="D1562" s="58"/>
      <c r="E1562" s="58"/>
      <c r="F1562" s="58"/>
      <c r="G1562" s="95"/>
    </row>
    <row r="1563">
      <c r="A1563" s="92"/>
      <c r="B1563" s="58"/>
      <c r="C1563" s="58"/>
      <c r="D1563" s="58"/>
      <c r="E1563" s="58"/>
      <c r="F1563" s="58"/>
      <c r="G1563" s="95"/>
    </row>
    <row r="1564">
      <c r="A1564" s="92"/>
      <c r="B1564" s="58"/>
      <c r="C1564" s="58"/>
      <c r="D1564" s="58"/>
      <c r="E1564" s="58"/>
      <c r="F1564" s="58"/>
      <c r="G1564" s="95"/>
    </row>
    <row r="1565">
      <c r="A1565" s="92"/>
      <c r="B1565" s="58"/>
      <c r="C1565" s="58"/>
      <c r="D1565" s="58"/>
      <c r="E1565" s="58"/>
      <c r="F1565" s="58"/>
      <c r="G1565" s="95"/>
    </row>
    <row r="1566">
      <c r="A1566" s="92"/>
      <c r="B1566" s="58"/>
      <c r="C1566" s="58"/>
      <c r="D1566" s="58"/>
      <c r="E1566" s="58"/>
      <c r="F1566" s="58"/>
      <c r="G1566" s="95"/>
    </row>
    <row r="1567">
      <c r="A1567" s="92"/>
      <c r="B1567" s="58"/>
      <c r="C1567" s="58"/>
      <c r="D1567" s="58"/>
      <c r="E1567" s="58"/>
      <c r="F1567" s="58"/>
      <c r="G1567" s="95"/>
    </row>
    <row r="1568">
      <c r="A1568" s="92"/>
      <c r="B1568" s="58"/>
      <c r="C1568" s="58"/>
      <c r="D1568" s="58"/>
      <c r="E1568" s="58"/>
      <c r="F1568" s="58"/>
      <c r="G1568" s="95"/>
    </row>
    <row r="1569">
      <c r="A1569" s="92"/>
      <c r="B1569" s="58"/>
      <c r="C1569" s="58"/>
      <c r="D1569" s="58"/>
      <c r="E1569" s="58"/>
      <c r="F1569" s="58"/>
      <c r="G1569" s="95"/>
    </row>
    <row r="1570">
      <c r="A1570" s="92"/>
      <c r="B1570" s="58"/>
      <c r="C1570" s="58"/>
      <c r="D1570" s="58"/>
      <c r="E1570" s="58"/>
      <c r="F1570" s="58"/>
      <c r="G1570" s="95"/>
    </row>
    <row r="1571">
      <c r="A1571" s="92"/>
      <c r="B1571" s="58"/>
      <c r="C1571" s="58"/>
      <c r="D1571" s="58"/>
      <c r="E1571" s="58"/>
      <c r="F1571" s="58"/>
      <c r="G1571" s="95"/>
    </row>
    <row r="1572">
      <c r="A1572" s="92"/>
      <c r="B1572" s="58"/>
      <c r="C1572" s="58"/>
      <c r="D1572" s="58"/>
      <c r="E1572" s="58"/>
      <c r="F1572" s="58"/>
      <c r="G1572" s="95"/>
    </row>
    <row r="1573">
      <c r="A1573" s="92"/>
      <c r="B1573" s="58"/>
      <c r="C1573" s="58"/>
      <c r="D1573" s="58"/>
      <c r="E1573" s="58"/>
      <c r="F1573" s="58"/>
      <c r="G1573" s="95"/>
    </row>
    <row r="1574">
      <c r="A1574" s="92"/>
      <c r="B1574" s="58"/>
      <c r="C1574" s="58"/>
      <c r="D1574" s="58"/>
      <c r="E1574" s="58"/>
      <c r="F1574" s="58"/>
      <c r="G1574" s="95"/>
    </row>
    <row r="1575">
      <c r="A1575" s="92"/>
      <c r="B1575" s="58"/>
      <c r="C1575" s="58"/>
      <c r="D1575" s="58"/>
      <c r="E1575" s="58"/>
      <c r="F1575" s="58"/>
      <c r="G1575" s="95"/>
    </row>
    <row r="1576">
      <c r="A1576" s="92"/>
      <c r="B1576" s="58"/>
      <c r="C1576" s="58"/>
      <c r="D1576" s="58"/>
      <c r="E1576" s="58"/>
      <c r="F1576" s="58"/>
      <c r="G1576" s="95"/>
    </row>
    <row r="1577">
      <c r="A1577" s="92"/>
      <c r="B1577" s="58"/>
      <c r="C1577" s="58"/>
      <c r="D1577" s="58"/>
      <c r="E1577" s="58"/>
      <c r="F1577" s="58"/>
      <c r="G1577" s="95"/>
    </row>
    <row r="1578">
      <c r="A1578" s="92"/>
      <c r="B1578" s="58"/>
      <c r="C1578" s="58"/>
      <c r="D1578" s="58"/>
      <c r="E1578" s="58"/>
      <c r="F1578" s="58"/>
      <c r="G1578" s="95"/>
    </row>
    <row r="1579">
      <c r="A1579" s="92"/>
      <c r="B1579" s="58"/>
      <c r="C1579" s="58"/>
      <c r="D1579" s="58"/>
      <c r="E1579" s="58"/>
      <c r="F1579" s="58"/>
      <c r="G1579" s="95"/>
    </row>
    <row r="1580">
      <c r="A1580" s="92"/>
      <c r="B1580" s="58"/>
      <c r="C1580" s="58"/>
      <c r="D1580" s="58"/>
      <c r="E1580" s="58"/>
      <c r="F1580" s="58"/>
      <c r="G1580" s="95"/>
    </row>
    <row r="1581">
      <c r="A1581" s="92"/>
      <c r="B1581" s="58"/>
      <c r="C1581" s="58"/>
      <c r="D1581" s="58"/>
      <c r="E1581" s="58"/>
      <c r="F1581" s="58"/>
      <c r="G1581" s="95"/>
    </row>
    <row r="1582">
      <c r="A1582" s="92"/>
      <c r="B1582" s="58"/>
      <c r="C1582" s="58"/>
      <c r="D1582" s="58"/>
      <c r="E1582" s="58"/>
      <c r="F1582" s="58"/>
      <c r="G1582" s="95"/>
    </row>
    <row r="1583">
      <c r="A1583" s="92"/>
      <c r="B1583" s="58"/>
      <c r="C1583" s="58"/>
      <c r="D1583" s="58"/>
      <c r="E1583" s="58"/>
      <c r="F1583" s="58"/>
      <c r="G1583" s="95"/>
    </row>
    <row r="1584">
      <c r="A1584" s="92"/>
      <c r="B1584" s="58"/>
      <c r="C1584" s="58"/>
      <c r="D1584" s="58"/>
      <c r="E1584" s="58"/>
      <c r="F1584" s="58"/>
      <c r="G1584" s="95"/>
    </row>
    <row r="1585">
      <c r="A1585" s="92"/>
      <c r="B1585" s="58"/>
      <c r="C1585" s="58"/>
      <c r="D1585" s="58"/>
      <c r="E1585" s="58"/>
      <c r="F1585" s="58"/>
      <c r="G1585" s="95"/>
    </row>
    <row r="1586">
      <c r="A1586" s="92"/>
      <c r="B1586" s="58"/>
      <c r="C1586" s="58"/>
      <c r="D1586" s="58"/>
      <c r="E1586" s="58"/>
      <c r="F1586" s="58"/>
      <c r="G1586" s="95"/>
    </row>
    <row r="1587">
      <c r="A1587" s="92"/>
      <c r="B1587" s="58"/>
      <c r="C1587" s="58"/>
      <c r="D1587" s="58"/>
      <c r="E1587" s="58"/>
      <c r="F1587" s="58"/>
      <c r="G1587" s="95"/>
    </row>
    <row r="1588">
      <c r="A1588" s="92"/>
      <c r="B1588" s="58"/>
      <c r="C1588" s="58"/>
      <c r="D1588" s="58"/>
      <c r="E1588" s="58"/>
      <c r="F1588" s="58"/>
      <c r="G1588" s="95"/>
    </row>
    <row r="1589">
      <c r="A1589" s="92"/>
      <c r="B1589" s="58"/>
      <c r="C1589" s="58"/>
      <c r="D1589" s="58"/>
      <c r="E1589" s="58"/>
      <c r="F1589" s="58"/>
      <c r="G1589" s="95"/>
    </row>
    <row r="1590">
      <c r="A1590" s="92"/>
      <c r="B1590" s="58"/>
      <c r="C1590" s="58"/>
      <c r="D1590" s="58"/>
      <c r="E1590" s="58"/>
      <c r="F1590" s="58"/>
      <c r="G1590" s="95"/>
    </row>
    <row r="1591">
      <c r="A1591" s="92"/>
      <c r="B1591" s="58"/>
      <c r="C1591" s="58"/>
      <c r="D1591" s="58"/>
      <c r="E1591" s="58"/>
      <c r="F1591" s="58"/>
      <c r="G1591" s="95"/>
    </row>
    <row r="1592">
      <c r="A1592" s="92"/>
      <c r="B1592" s="58"/>
      <c r="C1592" s="58"/>
      <c r="D1592" s="58"/>
      <c r="E1592" s="58"/>
      <c r="F1592" s="58"/>
      <c r="G1592" s="95"/>
    </row>
    <row r="1593">
      <c r="A1593" s="92"/>
      <c r="B1593" s="58"/>
      <c r="C1593" s="58"/>
      <c r="D1593" s="58"/>
      <c r="E1593" s="58"/>
      <c r="F1593" s="58"/>
      <c r="G1593" s="95"/>
    </row>
    <row r="1594">
      <c r="A1594" s="92"/>
      <c r="B1594" s="58"/>
      <c r="C1594" s="58"/>
      <c r="D1594" s="58"/>
      <c r="E1594" s="58"/>
      <c r="F1594" s="58"/>
      <c r="G1594" s="95"/>
    </row>
    <row r="1595">
      <c r="A1595" s="92"/>
      <c r="B1595" s="58"/>
      <c r="C1595" s="58"/>
      <c r="D1595" s="58"/>
      <c r="E1595" s="58"/>
      <c r="F1595" s="58"/>
      <c r="G1595" s="95"/>
    </row>
    <row r="1596">
      <c r="A1596" s="92"/>
      <c r="B1596" s="58"/>
      <c r="C1596" s="58"/>
      <c r="D1596" s="58"/>
      <c r="E1596" s="58"/>
      <c r="F1596" s="58"/>
      <c r="G1596" s="95"/>
    </row>
    <row r="1597">
      <c r="A1597" s="92"/>
      <c r="B1597" s="58"/>
      <c r="C1597" s="58"/>
      <c r="D1597" s="58"/>
      <c r="E1597" s="58"/>
      <c r="F1597" s="58"/>
      <c r="G1597" s="95"/>
    </row>
    <row r="1598">
      <c r="A1598" s="92"/>
      <c r="B1598" s="58"/>
      <c r="C1598" s="58"/>
      <c r="D1598" s="58"/>
      <c r="E1598" s="58"/>
      <c r="F1598" s="58"/>
      <c r="G1598" s="95"/>
    </row>
    <row r="1599">
      <c r="A1599" s="92"/>
      <c r="B1599" s="58"/>
      <c r="C1599" s="58"/>
      <c r="D1599" s="58"/>
      <c r="E1599" s="58"/>
      <c r="F1599" s="58"/>
      <c r="G1599" s="95"/>
    </row>
    <row r="1600">
      <c r="A1600" s="92"/>
      <c r="B1600" s="58"/>
      <c r="C1600" s="58"/>
      <c r="D1600" s="58"/>
      <c r="E1600" s="58"/>
      <c r="F1600" s="58"/>
      <c r="G1600" s="95"/>
    </row>
    <row r="1601">
      <c r="A1601" s="92"/>
      <c r="B1601" s="58"/>
      <c r="C1601" s="58"/>
      <c r="D1601" s="58"/>
      <c r="E1601" s="58"/>
      <c r="F1601" s="58"/>
      <c r="G1601" s="95"/>
    </row>
    <row r="1602">
      <c r="A1602" s="92"/>
      <c r="B1602" s="58"/>
      <c r="C1602" s="58"/>
      <c r="D1602" s="58"/>
      <c r="E1602" s="58"/>
      <c r="F1602" s="58"/>
      <c r="G1602" s="95"/>
    </row>
    <row r="1603">
      <c r="A1603" s="92"/>
      <c r="B1603" s="58"/>
      <c r="C1603" s="58"/>
      <c r="D1603" s="58"/>
      <c r="E1603" s="58"/>
      <c r="F1603" s="58"/>
      <c r="G1603" s="95"/>
    </row>
    <row r="1604">
      <c r="A1604" s="92"/>
      <c r="B1604" s="58"/>
      <c r="C1604" s="58"/>
      <c r="D1604" s="58"/>
      <c r="E1604" s="58"/>
      <c r="F1604" s="58"/>
      <c r="G1604" s="95"/>
    </row>
    <row r="1605">
      <c r="A1605" s="92"/>
      <c r="B1605" s="58"/>
      <c r="C1605" s="58"/>
      <c r="D1605" s="58"/>
      <c r="E1605" s="58"/>
      <c r="F1605" s="58"/>
      <c r="G1605" s="95"/>
    </row>
    <row r="1606">
      <c r="A1606" s="92"/>
      <c r="B1606" s="58"/>
      <c r="C1606" s="58"/>
      <c r="D1606" s="58"/>
      <c r="E1606" s="58"/>
      <c r="F1606" s="58"/>
      <c r="G1606" s="95"/>
    </row>
    <row r="1607">
      <c r="A1607" s="92"/>
      <c r="B1607" s="58"/>
      <c r="C1607" s="58"/>
      <c r="D1607" s="58"/>
      <c r="E1607" s="58"/>
      <c r="F1607" s="58"/>
      <c r="G1607" s="95"/>
    </row>
    <row r="1608">
      <c r="A1608" s="92"/>
      <c r="B1608" s="58"/>
      <c r="C1608" s="58"/>
      <c r="D1608" s="58"/>
      <c r="E1608" s="58"/>
      <c r="F1608" s="58"/>
      <c r="G1608" s="95"/>
    </row>
    <row r="1609">
      <c r="A1609" s="92"/>
      <c r="B1609" s="58"/>
      <c r="C1609" s="58"/>
      <c r="D1609" s="58"/>
      <c r="E1609" s="58"/>
      <c r="F1609" s="58"/>
      <c r="G1609" s="95"/>
    </row>
    <row r="1610">
      <c r="A1610" s="92"/>
      <c r="B1610" s="58"/>
      <c r="C1610" s="58"/>
      <c r="D1610" s="58"/>
      <c r="E1610" s="58"/>
      <c r="F1610" s="58"/>
      <c r="G1610" s="95"/>
    </row>
    <row r="1611">
      <c r="A1611" s="92"/>
      <c r="B1611" s="58"/>
      <c r="C1611" s="58"/>
      <c r="D1611" s="58"/>
      <c r="E1611" s="58"/>
      <c r="F1611" s="58"/>
      <c r="G1611" s="95"/>
    </row>
    <row r="1612">
      <c r="A1612" s="92"/>
      <c r="B1612" s="58"/>
      <c r="C1612" s="58"/>
      <c r="D1612" s="58"/>
      <c r="E1612" s="58"/>
      <c r="F1612" s="58"/>
      <c r="G1612" s="95"/>
    </row>
    <row r="1613">
      <c r="A1613" s="92"/>
      <c r="B1613" s="58"/>
      <c r="C1613" s="58"/>
      <c r="D1613" s="58"/>
      <c r="E1613" s="58"/>
      <c r="F1613" s="58"/>
      <c r="G1613" s="95"/>
    </row>
    <row r="1614">
      <c r="A1614" s="92"/>
      <c r="B1614" s="58"/>
      <c r="C1614" s="58"/>
      <c r="D1614" s="58"/>
      <c r="E1614" s="58"/>
      <c r="F1614" s="58"/>
      <c r="G1614" s="95"/>
    </row>
    <row r="1615">
      <c r="A1615" s="92"/>
      <c r="B1615" s="58"/>
      <c r="C1615" s="58"/>
      <c r="D1615" s="58"/>
      <c r="E1615" s="58"/>
      <c r="F1615" s="58"/>
      <c r="G1615" s="95"/>
    </row>
    <row r="1616">
      <c r="A1616" s="92"/>
      <c r="B1616" s="58"/>
      <c r="C1616" s="58"/>
      <c r="D1616" s="58"/>
      <c r="E1616" s="58"/>
      <c r="F1616" s="58"/>
      <c r="G1616" s="95"/>
    </row>
    <row r="1617">
      <c r="A1617" s="92"/>
      <c r="B1617" s="58"/>
      <c r="C1617" s="58"/>
      <c r="D1617" s="58"/>
      <c r="E1617" s="58"/>
      <c r="F1617" s="58"/>
      <c r="G1617" s="95"/>
    </row>
    <row r="1618">
      <c r="A1618" s="92"/>
      <c r="B1618" s="58"/>
      <c r="C1618" s="58"/>
      <c r="D1618" s="58"/>
      <c r="E1618" s="58"/>
      <c r="F1618" s="58"/>
      <c r="G1618" s="95"/>
    </row>
    <row r="1619">
      <c r="A1619" s="92"/>
      <c r="B1619" s="58"/>
      <c r="C1619" s="58"/>
      <c r="D1619" s="58"/>
      <c r="E1619" s="58"/>
      <c r="F1619" s="58"/>
      <c r="G1619" s="95"/>
    </row>
    <row r="1620">
      <c r="A1620" s="92"/>
      <c r="B1620" s="58"/>
      <c r="C1620" s="58"/>
      <c r="D1620" s="58"/>
      <c r="E1620" s="58"/>
      <c r="F1620" s="58"/>
      <c r="G1620" s="95"/>
    </row>
    <row r="1621">
      <c r="A1621" s="92"/>
      <c r="B1621" s="58"/>
      <c r="C1621" s="58"/>
      <c r="D1621" s="58"/>
      <c r="E1621" s="58"/>
      <c r="F1621" s="58"/>
      <c r="G1621" s="95"/>
    </row>
    <row r="1622">
      <c r="A1622" s="92"/>
      <c r="B1622" s="58"/>
      <c r="C1622" s="58"/>
      <c r="D1622" s="58"/>
      <c r="E1622" s="58"/>
      <c r="F1622" s="58"/>
      <c r="G1622" s="95"/>
    </row>
    <row r="1623">
      <c r="A1623" s="92"/>
      <c r="B1623" s="58"/>
      <c r="C1623" s="58"/>
      <c r="D1623" s="58"/>
      <c r="E1623" s="58"/>
      <c r="F1623" s="58"/>
      <c r="G1623" s="95"/>
    </row>
    <row r="1624">
      <c r="A1624" s="92"/>
      <c r="B1624" s="58"/>
      <c r="C1624" s="58"/>
      <c r="D1624" s="58"/>
      <c r="E1624" s="58"/>
      <c r="F1624" s="58"/>
      <c r="G1624" s="95"/>
    </row>
    <row r="1625">
      <c r="A1625" s="92"/>
      <c r="B1625" s="58"/>
      <c r="C1625" s="58"/>
      <c r="D1625" s="58"/>
      <c r="E1625" s="58"/>
      <c r="F1625" s="58"/>
      <c r="G1625" s="95"/>
    </row>
    <row r="1626">
      <c r="A1626" s="92"/>
      <c r="B1626" s="58"/>
      <c r="C1626" s="58"/>
      <c r="D1626" s="58"/>
      <c r="E1626" s="58"/>
      <c r="F1626" s="58"/>
      <c r="G1626" s="95"/>
    </row>
    <row r="1627">
      <c r="A1627" s="92"/>
      <c r="B1627" s="58"/>
      <c r="C1627" s="58"/>
      <c r="D1627" s="58"/>
      <c r="E1627" s="58"/>
      <c r="F1627" s="58"/>
      <c r="G1627" s="95"/>
    </row>
    <row r="1628">
      <c r="A1628" s="92"/>
      <c r="B1628" s="58"/>
      <c r="C1628" s="58"/>
      <c r="D1628" s="58"/>
      <c r="E1628" s="58"/>
      <c r="F1628" s="58"/>
      <c r="G1628" s="95"/>
    </row>
    <row r="1629">
      <c r="A1629" s="92"/>
      <c r="B1629" s="58"/>
      <c r="C1629" s="58"/>
      <c r="D1629" s="58"/>
      <c r="E1629" s="58"/>
      <c r="F1629" s="58"/>
      <c r="G1629" s="95"/>
    </row>
    <row r="1630">
      <c r="A1630" s="92"/>
      <c r="B1630" s="58"/>
      <c r="C1630" s="58"/>
      <c r="D1630" s="58"/>
      <c r="E1630" s="58"/>
      <c r="F1630" s="58"/>
      <c r="G1630" s="95"/>
    </row>
    <row r="1631">
      <c r="A1631" s="92"/>
      <c r="B1631" s="58"/>
      <c r="C1631" s="58"/>
      <c r="D1631" s="58"/>
      <c r="E1631" s="58"/>
      <c r="F1631" s="58"/>
      <c r="G1631" s="95"/>
    </row>
    <row r="1632">
      <c r="A1632" s="92"/>
      <c r="B1632" s="58"/>
      <c r="C1632" s="58"/>
      <c r="D1632" s="58"/>
      <c r="E1632" s="58"/>
      <c r="F1632" s="58"/>
      <c r="G1632" s="95"/>
    </row>
    <row r="1633">
      <c r="A1633" s="92"/>
      <c r="B1633" s="58"/>
      <c r="C1633" s="58"/>
      <c r="D1633" s="58"/>
      <c r="E1633" s="58"/>
      <c r="F1633" s="58"/>
      <c r="G1633" s="95"/>
    </row>
    <row r="1634">
      <c r="A1634" s="92"/>
      <c r="B1634" s="58"/>
      <c r="C1634" s="58"/>
      <c r="D1634" s="58"/>
      <c r="E1634" s="58"/>
      <c r="F1634" s="58"/>
      <c r="G1634" s="95"/>
    </row>
    <row r="1635">
      <c r="A1635" s="92"/>
      <c r="B1635" s="58"/>
      <c r="C1635" s="58"/>
      <c r="D1635" s="58"/>
      <c r="E1635" s="58"/>
      <c r="F1635" s="58"/>
      <c r="G1635" s="95"/>
    </row>
    <row r="1636">
      <c r="A1636" s="92"/>
      <c r="B1636" s="58"/>
      <c r="C1636" s="58"/>
      <c r="D1636" s="58"/>
      <c r="E1636" s="58"/>
      <c r="F1636" s="58"/>
      <c r="G1636" s="95"/>
    </row>
    <row r="1637">
      <c r="A1637" s="92"/>
      <c r="B1637" s="58"/>
      <c r="C1637" s="58"/>
      <c r="D1637" s="58"/>
      <c r="E1637" s="58"/>
      <c r="F1637" s="58"/>
      <c r="G1637" s="95"/>
    </row>
    <row r="1638">
      <c r="A1638" s="92"/>
      <c r="B1638" s="58"/>
      <c r="C1638" s="58"/>
      <c r="D1638" s="58"/>
      <c r="E1638" s="58"/>
      <c r="F1638" s="58"/>
      <c r="G1638" s="95"/>
    </row>
    <row r="1639">
      <c r="A1639" s="92"/>
      <c r="B1639" s="58"/>
      <c r="C1639" s="58"/>
      <c r="D1639" s="58"/>
      <c r="E1639" s="58"/>
      <c r="F1639" s="58"/>
      <c r="G1639" s="95"/>
    </row>
    <row r="1640">
      <c r="A1640" s="92"/>
      <c r="B1640" s="58"/>
      <c r="C1640" s="58"/>
      <c r="D1640" s="58"/>
      <c r="E1640" s="58"/>
      <c r="F1640" s="58"/>
      <c r="G1640" s="95"/>
    </row>
    <row r="1641">
      <c r="A1641" s="92"/>
      <c r="B1641" s="58"/>
      <c r="C1641" s="58"/>
      <c r="D1641" s="58"/>
      <c r="E1641" s="58"/>
      <c r="F1641" s="58"/>
      <c r="G1641" s="95"/>
    </row>
    <row r="1642">
      <c r="A1642" s="92"/>
      <c r="B1642" s="58"/>
      <c r="C1642" s="58"/>
      <c r="D1642" s="58"/>
      <c r="E1642" s="58"/>
      <c r="F1642" s="58"/>
      <c r="G1642" s="95"/>
    </row>
    <row r="1643">
      <c r="A1643" s="92"/>
      <c r="B1643" s="58"/>
      <c r="C1643" s="58"/>
      <c r="D1643" s="58"/>
      <c r="E1643" s="58"/>
      <c r="F1643" s="58"/>
      <c r="G1643" s="95"/>
    </row>
    <row r="1644">
      <c r="A1644" s="92"/>
      <c r="B1644" s="58"/>
      <c r="C1644" s="58"/>
      <c r="D1644" s="58"/>
      <c r="E1644" s="58"/>
      <c r="F1644" s="58"/>
      <c r="G1644" s="95"/>
    </row>
    <row r="1645">
      <c r="A1645" s="92"/>
      <c r="B1645" s="58"/>
      <c r="C1645" s="58"/>
      <c r="D1645" s="58"/>
      <c r="E1645" s="58"/>
      <c r="F1645" s="58"/>
      <c r="G1645" s="95"/>
    </row>
    <row r="1646">
      <c r="A1646" s="92"/>
      <c r="B1646" s="58"/>
      <c r="C1646" s="58"/>
      <c r="D1646" s="58"/>
      <c r="E1646" s="58"/>
      <c r="F1646" s="58"/>
      <c r="G1646" s="95"/>
    </row>
    <row r="1647">
      <c r="A1647" s="92"/>
      <c r="B1647" s="58"/>
      <c r="C1647" s="58"/>
      <c r="D1647" s="58"/>
      <c r="E1647" s="58"/>
      <c r="F1647" s="58"/>
      <c r="G1647" s="95"/>
    </row>
    <row r="1648">
      <c r="A1648" s="92"/>
      <c r="B1648" s="58"/>
      <c r="C1648" s="58"/>
      <c r="D1648" s="58"/>
      <c r="E1648" s="58"/>
      <c r="F1648" s="58"/>
      <c r="G1648" s="95"/>
    </row>
    <row r="1649">
      <c r="A1649" s="92"/>
      <c r="B1649" s="58"/>
      <c r="C1649" s="58"/>
      <c r="D1649" s="58"/>
      <c r="E1649" s="58"/>
      <c r="F1649" s="58"/>
      <c r="G1649" s="95"/>
    </row>
    <row r="1650">
      <c r="A1650" s="92"/>
      <c r="B1650" s="58"/>
      <c r="C1650" s="58"/>
      <c r="D1650" s="58"/>
      <c r="E1650" s="58"/>
      <c r="F1650" s="58"/>
      <c r="G1650" s="95"/>
    </row>
    <row r="1651">
      <c r="A1651" s="92"/>
      <c r="B1651" s="58"/>
      <c r="C1651" s="58"/>
      <c r="D1651" s="58"/>
      <c r="E1651" s="58"/>
      <c r="F1651" s="58"/>
      <c r="G1651" s="95"/>
    </row>
    <row r="1652">
      <c r="A1652" s="92"/>
      <c r="B1652" s="58"/>
      <c r="C1652" s="58"/>
      <c r="D1652" s="58"/>
      <c r="E1652" s="58"/>
      <c r="F1652" s="58"/>
      <c r="G1652" s="95"/>
    </row>
    <row r="1653">
      <c r="A1653" s="92"/>
      <c r="B1653" s="58"/>
      <c r="C1653" s="58"/>
      <c r="D1653" s="58"/>
      <c r="E1653" s="58"/>
      <c r="F1653" s="58"/>
      <c r="G1653" s="95"/>
    </row>
    <row r="1654">
      <c r="A1654" s="92"/>
      <c r="B1654" s="58"/>
      <c r="C1654" s="58"/>
      <c r="D1654" s="58"/>
      <c r="E1654" s="58"/>
      <c r="F1654" s="58"/>
      <c r="G1654" s="95"/>
    </row>
    <row r="1655">
      <c r="A1655" s="92"/>
      <c r="B1655" s="58"/>
      <c r="C1655" s="58"/>
      <c r="D1655" s="58"/>
      <c r="E1655" s="58"/>
      <c r="F1655" s="58"/>
      <c r="G1655" s="95"/>
    </row>
    <row r="1656">
      <c r="A1656" s="92"/>
      <c r="B1656" s="58"/>
      <c r="C1656" s="58"/>
      <c r="D1656" s="58"/>
      <c r="E1656" s="58"/>
      <c r="F1656" s="58"/>
      <c r="G1656" s="95"/>
    </row>
    <row r="1657">
      <c r="A1657" s="92"/>
      <c r="B1657" s="58"/>
      <c r="C1657" s="58"/>
      <c r="D1657" s="58"/>
      <c r="E1657" s="58"/>
      <c r="F1657" s="58"/>
      <c r="G1657" s="95"/>
    </row>
    <row r="1658">
      <c r="A1658" s="92"/>
      <c r="B1658" s="58"/>
      <c r="C1658" s="58"/>
      <c r="D1658" s="58"/>
      <c r="E1658" s="58"/>
      <c r="F1658" s="58"/>
      <c r="G1658" s="95"/>
    </row>
    <row r="1659">
      <c r="A1659" s="92"/>
      <c r="B1659" s="58"/>
      <c r="C1659" s="58"/>
      <c r="D1659" s="58"/>
      <c r="E1659" s="58"/>
      <c r="F1659" s="58"/>
      <c r="G1659" s="95"/>
    </row>
    <row r="1660">
      <c r="A1660" s="92"/>
      <c r="B1660" s="58"/>
      <c r="C1660" s="58"/>
      <c r="D1660" s="58"/>
      <c r="E1660" s="58"/>
      <c r="F1660" s="58"/>
      <c r="G1660" s="95"/>
    </row>
    <row r="1661">
      <c r="A1661" s="92"/>
      <c r="B1661" s="58"/>
      <c r="C1661" s="58"/>
      <c r="D1661" s="58"/>
      <c r="E1661" s="58"/>
      <c r="F1661" s="58"/>
      <c r="G1661" s="95"/>
    </row>
    <row r="1662">
      <c r="A1662" s="92"/>
      <c r="B1662" s="58"/>
      <c r="C1662" s="58"/>
      <c r="D1662" s="58"/>
      <c r="E1662" s="58"/>
      <c r="F1662" s="58"/>
      <c r="G1662" s="95"/>
    </row>
    <row r="1663">
      <c r="A1663" s="92"/>
      <c r="B1663" s="58"/>
      <c r="C1663" s="58"/>
      <c r="D1663" s="58"/>
      <c r="E1663" s="58"/>
      <c r="F1663" s="58"/>
      <c r="G1663" s="95"/>
    </row>
    <row r="1664">
      <c r="A1664" s="92"/>
      <c r="B1664" s="58"/>
      <c r="C1664" s="58"/>
      <c r="D1664" s="58"/>
      <c r="E1664" s="58"/>
      <c r="F1664" s="58"/>
      <c r="G1664" s="95"/>
    </row>
    <row r="1665">
      <c r="A1665" s="92"/>
      <c r="B1665" s="58"/>
      <c r="C1665" s="58"/>
      <c r="D1665" s="58"/>
      <c r="E1665" s="58"/>
      <c r="F1665" s="58"/>
      <c r="G1665" s="95"/>
    </row>
    <row r="1666">
      <c r="A1666" s="92"/>
      <c r="B1666" s="58"/>
      <c r="C1666" s="58"/>
      <c r="D1666" s="58"/>
      <c r="E1666" s="58"/>
      <c r="F1666" s="58"/>
      <c r="G1666" s="95"/>
    </row>
    <row r="1667">
      <c r="A1667" s="92"/>
      <c r="B1667" s="58"/>
      <c r="C1667" s="58"/>
      <c r="D1667" s="58"/>
      <c r="E1667" s="58"/>
      <c r="F1667" s="58"/>
      <c r="G1667" s="95"/>
    </row>
    <row r="1668">
      <c r="A1668" s="92"/>
      <c r="B1668" s="58"/>
      <c r="C1668" s="58"/>
      <c r="D1668" s="58"/>
      <c r="E1668" s="58"/>
      <c r="F1668" s="58"/>
      <c r="G1668" s="95"/>
    </row>
    <row r="1669">
      <c r="A1669" s="92"/>
      <c r="B1669" s="58"/>
      <c r="C1669" s="58"/>
      <c r="D1669" s="58"/>
      <c r="E1669" s="58"/>
      <c r="F1669" s="58"/>
      <c r="G1669" s="95"/>
    </row>
    <row r="1670">
      <c r="A1670" s="92"/>
      <c r="B1670" s="58"/>
      <c r="C1670" s="58"/>
      <c r="D1670" s="58"/>
      <c r="E1670" s="58"/>
      <c r="F1670" s="58"/>
      <c r="G1670" s="95"/>
    </row>
    <row r="1671">
      <c r="A1671" s="92"/>
      <c r="B1671" s="58"/>
      <c r="C1671" s="58"/>
      <c r="D1671" s="58"/>
      <c r="E1671" s="58"/>
      <c r="F1671" s="58"/>
      <c r="G1671" s="95"/>
    </row>
    <row r="1672">
      <c r="A1672" s="92"/>
      <c r="B1672" s="58"/>
      <c r="C1672" s="58"/>
      <c r="D1672" s="58"/>
      <c r="E1672" s="58"/>
      <c r="F1672" s="58"/>
      <c r="G1672" s="95"/>
    </row>
    <row r="1673">
      <c r="A1673" s="92"/>
      <c r="B1673" s="58"/>
      <c r="C1673" s="58"/>
      <c r="D1673" s="58"/>
      <c r="E1673" s="58"/>
      <c r="F1673" s="58"/>
      <c r="G1673" s="95"/>
    </row>
    <row r="1674">
      <c r="A1674" s="92"/>
      <c r="B1674" s="58"/>
      <c r="C1674" s="58"/>
      <c r="D1674" s="58"/>
      <c r="E1674" s="58"/>
      <c r="F1674" s="58"/>
      <c r="G1674" s="95"/>
    </row>
    <row r="1675">
      <c r="A1675" s="92"/>
      <c r="B1675" s="58"/>
      <c r="C1675" s="58"/>
      <c r="D1675" s="58"/>
      <c r="E1675" s="58"/>
      <c r="F1675" s="58"/>
      <c r="G1675" s="95"/>
    </row>
    <row r="1676">
      <c r="A1676" s="92"/>
      <c r="B1676" s="58"/>
      <c r="C1676" s="58"/>
      <c r="D1676" s="58"/>
      <c r="E1676" s="58"/>
      <c r="F1676" s="58"/>
      <c r="G1676" s="95"/>
    </row>
    <row r="1677">
      <c r="A1677" s="92"/>
      <c r="B1677" s="58"/>
      <c r="C1677" s="58"/>
      <c r="D1677" s="58"/>
      <c r="E1677" s="58"/>
      <c r="F1677" s="58"/>
      <c r="G1677" s="95"/>
    </row>
    <row r="1678">
      <c r="A1678" s="92"/>
      <c r="B1678" s="58"/>
      <c r="C1678" s="58"/>
      <c r="D1678" s="58"/>
      <c r="E1678" s="58"/>
      <c r="F1678" s="58"/>
      <c r="G1678" s="95"/>
    </row>
    <row r="1679">
      <c r="A1679" s="92"/>
      <c r="B1679" s="58"/>
      <c r="C1679" s="58"/>
      <c r="D1679" s="58"/>
      <c r="E1679" s="58"/>
      <c r="F1679" s="58"/>
      <c r="G1679" s="95"/>
    </row>
    <row r="1680">
      <c r="A1680" s="92"/>
      <c r="B1680" s="58"/>
      <c r="C1680" s="58"/>
      <c r="D1680" s="58"/>
      <c r="E1680" s="58"/>
      <c r="F1680" s="58"/>
      <c r="G1680" s="95"/>
    </row>
    <row r="1681">
      <c r="A1681" s="92"/>
      <c r="B1681" s="58"/>
      <c r="C1681" s="58"/>
      <c r="D1681" s="58"/>
      <c r="E1681" s="58"/>
      <c r="F1681" s="58"/>
      <c r="G1681" s="95"/>
    </row>
    <row r="1682">
      <c r="A1682" s="92"/>
      <c r="B1682" s="58"/>
      <c r="C1682" s="58"/>
      <c r="D1682" s="58"/>
      <c r="E1682" s="58"/>
      <c r="F1682" s="58"/>
      <c r="G1682" s="95"/>
    </row>
    <row r="1683">
      <c r="A1683" s="92"/>
      <c r="B1683" s="58"/>
      <c r="C1683" s="58"/>
      <c r="D1683" s="58"/>
      <c r="E1683" s="58"/>
      <c r="F1683" s="58"/>
      <c r="G1683" s="95"/>
    </row>
    <row r="1684">
      <c r="A1684" s="92"/>
      <c r="B1684" s="58"/>
      <c r="C1684" s="58"/>
      <c r="D1684" s="58"/>
      <c r="E1684" s="58"/>
      <c r="F1684" s="58"/>
      <c r="G1684" s="95"/>
    </row>
    <row r="1685">
      <c r="A1685" s="92"/>
      <c r="B1685" s="58"/>
      <c r="C1685" s="58"/>
      <c r="D1685" s="58"/>
      <c r="E1685" s="58"/>
      <c r="F1685" s="58"/>
      <c r="G1685" s="95"/>
    </row>
    <row r="1686">
      <c r="A1686" s="92"/>
      <c r="B1686" s="58"/>
      <c r="C1686" s="58"/>
      <c r="D1686" s="58"/>
      <c r="E1686" s="58"/>
      <c r="F1686" s="58"/>
      <c r="G1686" s="95"/>
    </row>
    <row r="1687">
      <c r="A1687" s="92"/>
      <c r="B1687" s="58"/>
      <c r="C1687" s="58"/>
      <c r="D1687" s="58"/>
      <c r="E1687" s="58"/>
      <c r="F1687" s="58"/>
      <c r="G1687" s="95"/>
    </row>
    <row r="1688">
      <c r="A1688" s="92"/>
      <c r="B1688" s="58"/>
      <c r="C1688" s="58"/>
      <c r="D1688" s="58"/>
      <c r="E1688" s="58"/>
      <c r="F1688" s="58"/>
      <c r="G1688" s="95"/>
    </row>
    <row r="1689">
      <c r="A1689" s="92"/>
      <c r="B1689" s="58"/>
      <c r="C1689" s="58"/>
      <c r="D1689" s="58"/>
      <c r="E1689" s="58"/>
      <c r="F1689" s="58"/>
      <c r="G1689" s="95"/>
    </row>
    <row r="1690">
      <c r="A1690" s="92"/>
      <c r="B1690" s="58"/>
      <c r="C1690" s="58"/>
      <c r="D1690" s="58"/>
      <c r="E1690" s="58"/>
      <c r="F1690" s="58"/>
      <c r="G1690" s="95"/>
    </row>
    <row r="1691">
      <c r="A1691" s="92"/>
      <c r="B1691" s="58"/>
      <c r="C1691" s="58"/>
      <c r="D1691" s="58"/>
      <c r="E1691" s="58"/>
      <c r="F1691" s="58"/>
      <c r="G1691" s="95"/>
    </row>
    <row r="1692">
      <c r="A1692" s="92"/>
      <c r="B1692" s="58"/>
      <c r="C1692" s="58"/>
      <c r="D1692" s="58"/>
      <c r="E1692" s="58"/>
      <c r="F1692" s="58"/>
      <c r="G1692" s="95"/>
    </row>
    <row r="1693">
      <c r="A1693" s="92"/>
      <c r="B1693" s="58"/>
      <c r="C1693" s="58"/>
      <c r="D1693" s="58"/>
      <c r="E1693" s="58"/>
      <c r="F1693" s="58"/>
      <c r="G1693" s="95"/>
    </row>
    <row r="1694">
      <c r="A1694" s="92"/>
      <c r="B1694" s="58"/>
      <c r="C1694" s="58"/>
      <c r="D1694" s="58"/>
      <c r="E1694" s="58"/>
      <c r="F1694" s="58"/>
      <c r="G1694" s="95"/>
    </row>
    <row r="1695">
      <c r="A1695" s="92"/>
      <c r="B1695" s="58"/>
      <c r="C1695" s="58"/>
      <c r="D1695" s="58"/>
      <c r="E1695" s="58"/>
      <c r="F1695" s="58"/>
      <c r="G1695" s="95"/>
    </row>
    <row r="1696">
      <c r="A1696" s="92"/>
      <c r="B1696" s="58"/>
      <c r="C1696" s="58"/>
      <c r="D1696" s="58"/>
      <c r="E1696" s="58"/>
      <c r="F1696" s="58"/>
      <c r="G1696" s="95"/>
    </row>
    <row r="1697">
      <c r="A1697" s="92"/>
      <c r="B1697" s="58"/>
      <c r="C1697" s="58"/>
      <c r="D1697" s="58"/>
      <c r="E1697" s="58"/>
      <c r="F1697" s="58"/>
      <c r="G1697" s="95"/>
    </row>
    <row r="1698">
      <c r="A1698" s="92"/>
      <c r="B1698" s="58"/>
      <c r="C1698" s="58"/>
      <c r="D1698" s="58"/>
      <c r="E1698" s="58"/>
      <c r="F1698" s="58"/>
      <c r="G1698" s="95"/>
    </row>
    <row r="1699">
      <c r="A1699" s="92"/>
      <c r="B1699" s="58"/>
      <c r="C1699" s="58"/>
      <c r="D1699" s="58"/>
      <c r="E1699" s="58"/>
      <c r="F1699" s="58"/>
      <c r="G1699" s="95"/>
    </row>
    <row r="1700">
      <c r="A1700" s="92"/>
      <c r="B1700" s="58"/>
      <c r="C1700" s="58"/>
      <c r="D1700" s="58"/>
      <c r="E1700" s="58"/>
      <c r="F1700" s="58"/>
      <c r="G1700" s="95"/>
    </row>
    <row r="1701">
      <c r="A1701" s="92"/>
      <c r="B1701" s="58"/>
      <c r="C1701" s="58"/>
      <c r="D1701" s="58"/>
      <c r="E1701" s="58"/>
      <c r="F1701" s="58"/>
      <c r="G1701" s="95"/>
    </row>
    <row r="1702">
      <c r="A1702" s="92"/>
      <c r="B1702" s="58"/>
      <c r="C1702" s="58"/>
      <c r="D1702" s="58"/>
      <c r="E1702" s="58"/>
      <c r="F1702" s="58"/>
      <c r="G1702" s="95"/>
    </row>
    <row r="1703">
      <c r="A1703" s="92"/>
      <c r="B1703" s="58"/>
      <c r="C1703" s="58"/>
      <c r="D1703" s="58"/>
      <c r="E1703" s="58"/>
      <c r="F1703" s="58"/>
      <c r="G1703" s="95"/>
    </row>
    <row r="1704">
      <c r="A1704" s="92"/>
      <c r="B1704" s="58"/>
      <c r="C1704" s="58"/>
      <c r="D1704" s="58"/>
      <c r="E1704" s="58"/>
      <c r="F1704" s="58"/>
      <c r="G1704" s="95"/>
    </row>
    <row r="1705">
      <c r="A1705" s="92"/>
      <c r="B1705" s="58"/>
      <c r="C1705" s="58"/>
      <c r="D1705" s="58"/>
      <c r="E1705" s="58"/>
      <c r="F1705" s="58"/>
      <c r="G1705" s="95"/>
    </row>
    <row r="1706">
      <c r="A1706" s="92"/>
      <c r="B1706" s="58"/>
      <c r="C1706" s="58"/>
      <c r="D1706" s="58"/>
      <c r="E1706" s="58"/>
      <c r="F1706" s="58"/>
      <c r="G1706" s="95"/>
    </row>
    <row r="1707">
      <c r="A1707" s="92"/>
      <c r="B1707" s="58"/>
      <c r="C1707" s="58"/>
      <c r="D1707" s="58"/>
      <c r="E1707" s="58"/>
      <c r="F1707" s="58"/>
      <c r="G1707" s="95"/>
    </row>
    <row r="1708">
      <c r="A1708" s="92"/>
      <c r="B1708" s="58"/>
      <c r="C1708" s="58"/>
      <c r="D1708" s="58"/>
      <c r="E1708" s="58"/>
      <c r="F1708" s="58"/>
      <c r="G1708" s="95"/>
    </row>
    <row r="1709">
      <c r="A1709" s="92"/>
      <c r="B1709" s="58"/>
      <c r="C1709" s="58"/>
      <c r="D1709" s="58"/>
      <c r="E1709" s="58"/>
      <c r="F1709" s="58"/>
      <c r="G1709" s="95"/>
    </row>
    <row r="1710">
      <c r="A1710" s="92"/>
      <c r="B1710" s="58"/>
      <c r="C1710" s="58"/>
      <c r="D1710" s="58"/>
      <c r="E1710" s="58"/>
      <c r="F1710" s="58"/>
      <c r="G1710" s="95"/>
    </row>
    <row r="1711">
      <c r="A1711" s="92"/>
      <c r="B1711" s="58"/>
      <c r="C1711" s="58"/>
      <c r="D1711" s="58"/>
      <c r="E1711" s="58"/>
      <c r="F1711" s="58"/>
      <c r="G1711" s="95"/>
    </row>
    <row r="1712">
      <c r="A1712" s="92"/>
      <c r="B1712" s="58"/>
      <c r="C1712" s="58"/>
      <c r="D1712" s="58"/>
      <c r="E1712" s="58"/>
      <c r="F1712" s="58"/>
      <c r="G1712" s="95"/>
    </row>
    <row r="1713">
      <c r="A1713" s="92"/>
      <c r="B1713" s="58"/>
      <c r="C1713" s="58"/>
      <c r="D1713" s="58"/>
      <c r="E1713" s="58"/>
      <c r="F1713" s="58"/>
      <c r="G1713" s="95"/>
    </row>
    <row r="1714">
      <c r="A1714" s="92"/>
      <c r="B1714" s="58"/>
      <c r="C1714" s="58"/>
      <c r="D1714" s="58"/>
      <c r="E1714" s="58"/>
      <c r="F1714" s="58"/>
      <c r="G1714" s="95"/>
    </row>
    <row r="1715">
      <c r="A1715" s="92"/>
      <c r="B1715" s="58"/>
      <c r="C1715" s="58"/>
      <c r="D1715" s="58"/>
      <c r="E1715" s="58"/>
      <c r="F1715" s="58"/>
      <c r="G1715" s="95"/>
    </row>
    <row r="1716">
      <c r="A1716" s="92"/>
      <c r="B1716" s="58"/>
      <c r="C1716" s="58"/>
      <c r="D1716" s="58"/>
      <c r="E1716" s="58"/>
      <c r="F1716" s="58"/>
      <c r="G1716" s="95"/>
    </row>
    <row r="1717">
      <c r="A1717" s="92"/>
      <c r="B1717" s="58"/>
      <c r="C1717" s="58"/>
      <c r="D1717" s="58"/>
      <c r="E1717" s="58"/>
      <c r="F1717" s="58"/>
      <c r="G1717" s="95"/>
    </row>
    <row r="1718">
      <c r="A1718" s="92"/>
      <c r="B1718" s="58"/>
      <c r="C1718" s="58"/>
      <c r="D1718" s="58"/>
      <c r="E1718" s="58"/>
      <c r="F1718" s="58"/>
      <c r="G1718" s="95"/>
    </row>
    <row r="1719">
      <c r="A1719" s="92"/>
      <c r="B1719" s="58"/>
      <c r="C1719" s="58"/>
      <c r="D1719" s="58"/>
      <c r="E1719" s="58"/>
      <c r="F1719" s="58"/>
      <c r="G1719" s="95"/>
    </row>
    <row r="1720">
      <c r="A1720" s="92"/>
      <c r="B1720" s="58"/>
      <c r="C1720" s="58"/>
      <c r="D1720" s="58"/>
      <c r="E1720" s="58"/>
      <c r="F1720" s="58"/>
      <c r="G1720" s="95"/>
    </row>
    <row r="1721">
      <c r="A1721" s="92"/>
      <c r="B1721" s="58"/>
      <c r="C1721" s="58"/>
      <c r="D1721" s="58"/>
      <c r="E1721" s="58"/>
      <c r="F1721" s="58"/>
      <c r="G1721" s="95"/>
    </row>
    <row r="1722">
      <c r="A1722" s="92"/>
      <c r="B1722" s="58"/>
      <c r="C1722" s="58"/>
      <c r="D1722" s="58"/>
      <c r="E1722" s="58"/>
      <c r="F1722" s="58"/>
      <c r="G1722" s="95"/>
    </row>
    <row r="1723">
      <c r="A1723" s="92"/>
      <c r="B1723" s="58"/>
      <c r="C1723" s="58"/>
      <c r="D1723" s="58"/>
      <c r="E1723" s="58"/>
      <c r="F1723" s="58"/>
      <c r="G1723" s="95"/>
    </row>
    <row r="1724">
      <c r="A1724" s="92"/>
      <c r="B1724" s="58"/>
      <c r="C1724" s="58"/>
      <c r="D1724" s="58"/>
      <c r="E1724" s="58"/>
      <c r="F1724" s="58"/>
      <c r="G1724" s="95"/>
    </row>
    <row r="1725">
      <c r="A1725" s="92"/>
      <c r="B1725" s="58"/>
      <c r="C1725" s="58"/>
      <c r="D1725" s="58"/>
      <c r="E1725" s="58"/>
      <c r="F1725" s="58"/>
      <c r="G1725" s="95"/>
    </row>
    <row r="1726">
      <c r="A1726" s="92"/>
      <c r="B1726" s="58"/>
      <c r="C1726" s="58"/>
      <c r="D1726" s="58"/>
      <c r="E1726" s="58"/>
      <c r="F1726" s="58"/>
      <c r="G1726" s="95"/>
    </row>
    <row r="1727">
      <c r="A1727" s="92"/>
      <c r="B1727" s="58"/>
      <c r="C1727" s="58"/>
      <c r="D1727" s="58"/>
      <c r="E1727" s="58"/>
      <c r="F1727" s="58"/>
      <c r="G1727" s="95"/>
    </row>
    <row r="1728">
      <c r="A1728" s="92"/>
      <c r="B1728" s="58"/>
      <c r="C1728" s="58"/>
      <c r="D1728" s="58"/>
      <c r="E1728" s="58"/>
      <c r="F1728" s="58"/>
      <c r="G1728" s="95"/>
    </row>
    <row r="1729">
      <c r="A1729" s="92"/>
      <c r="B1729" s="58"/>
      <c r="C1729" s="58"/>
      <c r="D1729" s="58"/>
      <c r="E1729" s="58"/>
      <c r="F1729" s="58"/>
      <c r="G1729" s="95"/>
    </row>
    <row r="1730">
      <c r="A1730" s="92"/>
      <c r="B1730" s="58"/>
      <c r="C1730" s="58"/>
      <c r="D1730" s="58"/>
      <c r="E1730" s="58"/>
      <c r="F1730" s="58"/>
      <c r="G1730" s="95"/>
    </row>
    <row r="1731">
      <c r="A1731" s="92"/>
      <c r="B1731" s="58"/>
      <c r="C1731" s="58"/>
      <c r="D1731" s="58"/>
      <c r="E1731" s="58"/>
      <c r="F1731" s="58"/>
      <c r="G1731" s="95"/>
    </row>
    <row r="1732">
      <c r="A1732" s="92"/>
      <c r="B1732" s="58"/>
      <c r="C1732" s="58"/>
      <c r="D1732" s="58"/>
      <c r="E1732" s="58"/>
      <c r="F1732" s="58"/>
      <c r="G1732" s="95"/>
    </row>
    <row r="1733">
      <c r="A1733" s="92"/>
      <c r="B1733" s="58"/>
      <c r="C1733" s="58"/>
      <c r="D1733" s="58"/>
      <c r="E1733" s="58"/>
      <c r="F1733" s="58"/>
      <c r="G1733" s="95"/>
    </row>
    <row r="1734">
      <c r="A1734" s="92"/>
      <c r="B1734" s="58"/>
      <c r="C1734" s="58"/>
      <c r="D1734" s="58"/>
      <c r="E1734" s="58"/>
      <c r="F1734" s="58"/>
      <c r="G1734" s="95"/>
    </row>
    <row r="1735">
      <c r="A1735" s="92"/>
      <c r="B1735" s="58"/>
      <c r="C1735" s="58"/>
      <c r="D1735" s="58"/>
      <c r="E1735" s="58"/>
      <c r="F1735" s="58"/>
      <c r="G1735" s="95"/>
    </row>
    <row r="1736">
      <c r="A1736" s="92"/>
      <c r="B1736" s="58"/>
      <c r="C1736" s="58"/>
      <c r="D1736" s="58"/>
      <c r="E1736" s="58"/>
      <c r="F1736" s="58"/>
      <c r="G1736" s="95"/>
    </row>
    <row r="1737">
      <c r="A1737" s="92"/>
      <c r="B1737" s="58"/>
      <c r="C1737" s="58"/>
      <c r="D1737" s="58"/>
      <c r="E1737" s="58"/>
      <c r="F1737" s="58"/>
      <c r="G1737" s="95"/>
    </row>
    <row r="1738">
      <c r="A1738" s="92"/>
      <c r="B1738" s="58"/>
      <c r="C1738" s="58"/>
      <c r="D1738" s="58"/>
      <c r="E1738" s="58"/>
      <c r="F1738" s="58"/>
      <c r="G1738" s="95"/>
    </row>
    <row r="1739">
      <c r="A1739" s="92"/>
      <c r="B1739" s="58"/>
      <c r="C1739" s="58"/>
      <c r="D1739" s="58"/>
      <c r="E1739" s="58"/>
      <c r="F1739" s="58"/>
      <c r="G1739" s="95"/>
    </row>
    <row r="1740">
      <c r="A1740" s="92"/>
      <c r="B1740" s="58"/>
      <c r="C1740" s="58"/>
      <c r="D1740" s="58"/>
      <c r="E1740" s="58"/>
      <c r="F1740" s="58"/>
      <c r="G1740" s="95"/>
    </row>
    <row r="1741">
      <c r="A1741" s="92"/>
      <c r="B1741" s="58"/>
      <c r="C1741" s="58"/>
      <c r="D1741" s="58"/>
      <c r="E1741" s="58"/>
      <c r="F1741" s="58"/>
      <c r="G1741" s="95"/>
    </row>
    <row r="1742">
      <c r="A1742" s="92"/>
      <c r="B1742" s="58"/>
      <c r="C1742" s="58"/>
      <c r="D1742" s="58"/>
      <c r="E1742" s="58"/>
      <c r="F1742" s="58"/>
      <c r="G1742" s="95"/>
    </row>
    <row r="1743">
      <c r="A1743" s="92"/>
      <c r="B1743" s="58"/>
      <c r="C1743" s="58"/>
      <c r="D1743" s="58"/>
      <c r="E1743" s="58"/>
      <c r="F1743" s="58"/>
      <c r="G1743" s="95"/>
    </row>
    <row r="1744">
      <c r="A1744" s="92"/>
      <c r="B1744" s="58"/>
      <c r="C1744" s="58"/>
      <c r="D1744" s="58"/>
      <c r="E1744" s="58"/>
      <c r="F1744" s="58"/>
      <c r="G1744" s="95"/>
    </row>
    <row r="1745">
      <c r="A1745" s="92"/>
      <c r="B1745" s="58"/>
      <c r="C1745" s="58"/>
      <c r="D1745" s="58"/>
      <c r="E1745" s="58"/>
      <c r="F1745" s="58"/>
      <c r="G1745" s="95"/>
    </row>
    <row r="1746">
      <c r="A1746" s="92"/>
      <c r="B1746" s="58"/>
      <c r="C1746" s="58"/>
      <c r="D1746" s="58"/>
      <c r="E1746" s="58"/>
      <c r="F1746" s="58"/>
      <c r="G1746" s="95"/>
    </row>
    <row r="1747">
      <c r="A1747" s="92"/>
      <c r="B1747" s="58"/>
      <c r="C1747" s="58"/>
      <c r="D1747" s="58"/>
      <c r="E1747" s="58"/>
      <c r="F1747" s="58"/>
      <c r="G1747" s="95"/>
    </row>
    <row r="1748">
      <c r="A1748" s="92"/>
      <c r="B1748" s="58"/>
      <c r="C1748" s="58"/>
      <c r="D1748" s="58"/>
      <c r="E1748" s="58"/>
      <c r="F1748" s="58"/>
      <c r="G1748" s="95"/>
    </row>
    <row r="1749">
      <c r="A1749" s="92"/>
      <c r="B1749" s="58"/>
      <c r="C1749" s="58"/>
      <c r="D1749" s="58"/>
      <c r="E1749" s="58"/>
      <c r="F1749" s="58"/>
      <c r="G1749" s="95"/>
    </row>
    <row r="1750">
      <c r="A1750" s="92"/>
      <c r="B1750" s="58"/>
      <c r="C1750" s="58"/>
      <c r="D1750" s="58"/>
      <c r="E1750" s="58"/>
      <c r="F1750" s="58"/>
      <c r="G1750" s="95"/>
    </row>
    <row r="1751">
      <c r="A1751" s="92"/>
      <c r="B1751" s="58"/>
      <c r="C1751" s="58"/>
      <c r="D1751" s="58"/>
      <c r="E1751" s="58"/>
      <c r="F1751" s="58"/>
      <c r="G1751" s="95"/>
    </row>
    <row r="1752">
      <c r="A1752" s="92"/>
      <c r="B1752" s="58"/>
      <c r="C1752" s="58"/>
      <c r="D1752" s="58"/>
      <c r="E1752" s="58"/>
      <c r="F1752" s="58"/>
      <c r="G1752" s="95"/>
    </row>
    <row r="1753">
      <c r="A1753" s="92"/>
      <c r="B1753" s="58"/>
      <c r="C1753" s="58"/>
      <c r="D1753" s="58"/>
      <c r="E1753" s="58"/>
      <c r="F1753" s="58"/>
      <c r="G1753" s="95"/>
    </row>
    <row r="1754">
      <c r="A1754" s="92"/>
      <c r="B1754" s="58"/>
      <c r="C1754" s="58"/>
      <c r="D1754" s="58"/>
      <c r="E1754" s="58"/>
      <c r="F1754" s="58"/>
      <c r="G1754" s="95"/>
    </row>
    <row r="1755">
      <c r="A1755" s="92"/>
      <c r="B1755" s="58"/>
      <c r="C1755" s="58"/>
      <c r="D1755" s="58"/>
      <c r="E1755" s="58"/>
      <c r="F1755" s="58"/>
      <c r="G1755" s="95"/>
    </row>
    <row r="1756">
      <c r="A1756" s="92"/>
      <c r="B1756" s="58"/>
      <c r="C1756" s="58"/>
      <c r="D1756" s="58"/>
      <c r="E1756" s="58"/>
      <c r="F1756" s="58"/>
      <c r="G1756" s="95"/>
    </row>
    <row r="1757">
      <c r="A1757" s="92"/>
      <c r="B1757" s="58"/>
      <c r="C1757" s="58"/>
      <c r="D1757" s="58"/>
      <c r="E1757" s="58"/>
      <c r="F1757" s="58"/>
      <c r="G1757" s="95"/>
    </row>
    <row r="1758">
      <c r="A1758" s="92"/>
      <c r="B1758" s="58"/>
      <c r="C1758" s="58"/>
      <c r="D1758" s="58"/>
      <c r="E1758" s="58"/>
      <c r="F1758" s="58"/>
      <c r="G1758" s="95"/>
    </row>
    <row r="1759">
      <c r="A1759" s="92"/>
      <c r="B1759" s="58"/>
      <c r="C1759" s="58"/>
      <c r="D1759" s="58"/>
      <c r="E1759" s="58"/>
      <c r="F1759" s="58"/>
      <c r="G1759" s="95"/>
    </row>
    <row r="1760">
      <c r="A1760" s="92"/>
      <c r="B1760" s="58"/>
      <c r="C1760" s="58"/>
      <c r="D1760" s="58"/>
      <c r="E1760" s="58"/>
      <c r="F1760" s="58"/>
      <c r="G1760" s="95"/>
    </row>
    <row r="1761">
      <c r="A1761" s="92"/>
      <c r="B1761" s="58"/>
      <c r="C1761" s="58"/>
      <c r="D1761" s="58"/>
      <c r="E1761" s="58"/>
      <c r="F1761" s="58"/>
      <c r="G1761" s="95"/>
    </row>
    <row r="1762">
      <c r="A1762" s="92"/>
      <c r="B1762" s="58"/>
      <c r="C1762" s="58"/>
      <c r="D1762" s="58"/>
      <c r="E1762" s="58"/>
      <c r="F1762" s="58"/>
      <c r="G1762" s="95"/>
    </row>
    <row r="1763">
      <c r="A1763" s="92"/>
      <c r="B1763" s="58"/>
      <c r="C1763" s="58"/>
      <c r="D1763" s="58"/>
      <c r="E1763" s="58"/>
      <c r="F1763" s="58"/>
      <c r="G1763" s="95"/>
    </row>
    <row r="1764">
      <c r="A1764" s="92"/>
      <c r="B1764" s="58"/>
      <c r="C1764" s="58"/>
      <c r="D1764" s="58"/>
      <c r="E1764" s="58"/>
      <c r="F1764" s="58"/>
      <c r="G1764" s="95"/>
    </row>
    <row r="1765">
      <c r="A1765" s="92"/>
      <c r="B1765" s="58"/>
      <c r="C1765" s="58"/>
      <c r="D1765" s="58"/>
      <c r="E1765" s="58"/>
      <c r="F1765" s="58"/>
      <c r="G1765" s="95"/>
    </row>
    <row r="1766">
      <c r="A1766" s="92"/>
      <c r="B1766" s="58"/>
      <c r="C1766" s="58"/>
      <c r="D1766" s="58"/>
      <c r="E1766" s="58"/>
      <c r="F1766" s="58"/>
      <c r="G1766" s="95"/>
    </row>
    <row r="1767">
      <c r="A1767" s="92"/>
      <c r="B1767" s="58"/>
      <c r="C1767" s="58"/>
      <c r="D1767" s="58"/>
      <c r="E1767" s="58"/>
      <c r="F1767" s="58"/>
      <c r="G1767" s="95"/>
    </row>
    <row r="1768">
      <c r="A1768" s="92"/>
      <c r="B1768" s="58"/>
      <c r="C1768" s="58"/>
      <c r="D1768" s="58"/>
      <c r="E1768" s="58"/>
      <c r="F1768" s="58"/>
      <c r="G1768" s="95"/>
    </row>
    <row r="1769">
      <c r="A1769" s="92"/>
      <c r="B1769" s="58"/>
      <c r="C1769" s="58"/>
      <c r="D1769" s="58"/>
      <c r="E1769" s="58"/>
      <c r="F1769" s="58"/>
      <c r="G1769" s="95"/>
    </row>
    <row r="1770">
      <c r="A1770" s="92"/>
      <c r="B1770" s="58"/>
      <c r="C1770" s="58"/>
      <c r="D1770" s="58"/>
      <c r="E1770" s="58"/>
      <c r="F1770" s="58"/>
      <c r="G1770" s="95"/>
    </row>
    <row r="1771">
      <c r="A1771" s="92"/>
      <c r="B1771" s="58"/>
      <c r="C1771" s="58"/>
      <c r="D1771" s="58"/>
      <c r="E1771" s="58"/>
      <c r="F1771" s="58"/>
      <c r="G1771" s="95"/>
    </row>
    <row r="1772">
      <c r="A1772" s="92"/>
      <c r="B1772" s="58"/>
      <c r="C1772" s="58"/>
      <c r="D1772" s="58"/>
      <c r="E1772" s="58"/>
      <c r="F1772" s="58"/>
      <c r="G1772" s="95"/>
    </row>
    <row r="1773">
      <c r="A1773" s="92"/>
      <c r="B1773" s="58"/>
      <c r="C1773" s="58"/>
      <c r="D1773" s="58"/>
      <c r="E1773" s="58"/>
      <c r="F1773" s="58"/>
      <c r="G1773" s="95"/>
    </row>
    <row r="1774">
      <c r="A1774" s="92"/>
      <c r="B1774" s="58"/>
      <c r="C1774" s="58"/>
      <c r="D1774" s="58"/>
      <c r="E1774" s="58"/>
      <c r="F1774" s="58"/>
      <c r="G1774" s="95"/>
    </row>
    <row r="1775">
      <c r="A1775" s="92"/>
      <c r="B1775" s="58"/>
      <c r="C1775" s="58"/>
      <c r="D1775" s="58"/>
      <c r="E1775" s="58"/>
      <c r="F1775" s="58"/>
      <c r="G1775" s="95"/>
    </row>
    <row r="1776">
      <c r="A1776" s="92"/>
      <c r="B1776" s="58"/>
      <c r="C1776" s="58"/>
      <c r="D1776" s="58"/>
      <c r="E1776" s="58"/>
      <c r="F1776" s="58"/>
      <c r="G1776" s="95"/>
    </row>
    <row r="1777">
      <c r="A1777" s="92"/>
      <c r="B1777" s="58"/>
      <c r="C1777" s="58"/>
      <c r="D1777" s="58"/>
      <c r="E1777" s="58"/>
      <c r="F1777" s="58"/>
      <c r="G1777" s="95"/>
    </row>
    <row r="1778">
      <c r="A1778" s="92"/>
      <c r="B1778" s="58"/>
      <c r="C1778" s="58"/>
      <c r="D1778" s="58"/>
      <c r="E1778" s="58"/>
      <c r="F1778" s="58"/>
      <c r="G1778" s="95"/>
    </row>
    <row r="1779">
      <c r="A1779" s="92"/>
      <c r="B1779" s="58"/>
      <c r="C1779" s="58"/>
      <c r="D1779" s="58"/>
      <c r="E1779" s="58"/>
      <c r="F1779" s="58"/>
      <c r="G1779" s="95"/>
    </row>
    <row r="1780">
      <c r="A1780" s="92"/>
      <c r="B1780" s="58"/>
      <c r="C1780" s="58"/>
      <c r="D1780" s="58"/>
      <c r="E1780" s="58"/>
      <c r="F1780" s="58"/>
      <c r="G1780" s="95"/>
    </row>
    <row r="1781">
      <c r="A1781" s="92"/>
      <c r="B1781" s="58"/>
      <c r="C1781" s="58"/>
      <c r="D1781" s="58"/>
      <c r="E1781" s="58"/>
      <c r="F1781" s="58"/>
      <c r="G1781" s="95"/>
    </row>
    <row r="1782">
      <c r="A1782" s="92"/>
      <c r="B1782" s="58"/>
      <c r="C1782" s="58"/>
      <c r="D1782" s="58"/>
      <c r="E1782" s="58"/>
      <c r="F1782" s="58"/>
      <c r="G1782" s="95"/>
    </row>
    <row r="1783">
      <c r="A1783" s="92"/>
      <c r="B1783" s="58"/>
      <c r="C1783" s="58"/>
      <c r="D1783" s="58"/>
      <c r="E1783" s="58"/>
      <c r="F1783" s="58"/>
      <c r="G1783" s="95"/>
    </row>
    <row r="1784">
      <c r="A1784" s="92"/>
      <c r="B1784" s="58"/>
      <c r="C1784" s="58"/>
      <c r="D1784" s="58"/>
      <c r="E1784" s="58"/>
      <c r="F1784" s="58"/>
      <c r="G1784" s="95"/>
    </row>
    <row r="1785">
      <c r="A1785" s="92"/>
      <c r="B1785" s="58"/>
      <c r="C1785" s="58"/>
      <c r="D1785" s="58"/>
      <c r="E1785" s="58"/>
      <c r="F1785" s="58"/>
      <c r="G1785" s="95"/>
    </row>
    <row r="1786">
      <c r="A1786" s="92"/>
      <c r="B1786" s="58"/>
      <c r="C1786" s="58"/>
      <c r="D1786" s="58"/>
      <c r="E1786" s="58"/>
      <c r="F1786" s="58"/>
      <c r="G1786" s="95"/>
    </row>
    <row r="1787">
      <c r="A1787" s="92"/>
      <c r="B1787" s="58"/>
      <c r="C1787" s="58"/>
      <c r="D1787" s="58"/>
      <c r="E1787" s="58"/>
      <c r="F1787" s="58"/>
      <c r="G1787" s="95"/>
    </row>
    <row r="1788">
      <c r="A1788" s="92"/>
      <c r="B1788" s="58"/>
      <c r="C1788" s="58"/>
      <c r="D1788" s="58"/>
      <c r="E1788" s="58"/>
      <c r="F1788" s="58"/>
      <c r="G1788" s="95"/>
    </row>
    <row r="1789">
      <c r="A1789" s="92"/>
      <c r="B1789" s="58"/>
      <c r="C1789" s="58"/>
      <c r="D1789" s="58"/>
      <c r="E1789" s="58"/>
      <c r="F1789" s="58"/>
      <c r="G1789" s="95"/>
    </row>
    <row r="1790">
      <c r="A1790" s="92"/>
      <c r="B1790" s="58"/>
      <c r="C1790" s="58"/>
      <c r="D1790" s="58"/>
      <c r="E1790" s="58"/>
      <c r="F1790" s="58"/>
      <c r="G1790" s="95"/>
    </row>
    <row r="1791">
      <c r="A1791" s="92"/>
      <c r="B1791" s="58"/>
      <c r="C1791" s="58"/>
      <c r="D1791" s="58"/>
      <c r="E1791" s="58"/>
      <c r="F1791" s="58"/>
      <c r="G1791" s="95"/>
    </row>
    <row r="1792">
      <c r="A1792" s="92"/>
      <c r="B1792" s="58"/>
      <c r="C1792" s="58"/>
      <c r="D1792" s="58"/>
      <c r="E1792" s="58"/>
      <c r="F1792" s="58"/>
      <c r="G1792" s="95"/>
    </row>
    <row r="1793">
      <c r="A1793" s="92"/>
      <c r="B1793" s="58"/>
      <c r="C1793" s="58"/>
      <c r="D1793" s="58"/>
      <c r="E1793" s="58"/>
      <c r="F1793" s="58"/>
      <c r="G1793" s="95"/>
    </row>
    <row r="1794">
      <c r="A1794" s="92"/>
      <c r="B1794" s="58"/>
      <c r="C1794" s="58"/>
      <c r="D1794" s="58"/>
      <c r="E1794" s="58"/>
      <c r="F1794" s="58"/>
      <c r="G1794" s="95"/>
    </row>
    <row r="1795">
      <c r="A1795" s="92"/>
      <c r="B1795" s="58"/>
      <c r="C1795" s="58"/>
      <c r="D1795" s="58"/>
      <c r="E1795" s="58"/>
      <c r="F1795" s="58"/>
      <c r="G1795" s="95"/>
    </row>
    <row r="1796">
      <c r="A1796" s="92"/>
      <c r="B1796" s="58"/>
      <c r="C1796" s="58"/>
      <c r="D1796" s="58"/>
      <c r="E1796" s="58"/>
      <c r="F1796" s="58"/>
      <c r="G1796" s="95"/>
    </row>
    <row r="1797">
      <c r="A1797" s="92"/>
      <c r="B1797" s="58"/>
      <c r="C1797" s="58"/>
      <c r="D1797" s="58"/>
      <c r="E1797" s="58"/>
      <c r="F1797" s="58"/>
      <c r="G1797" s="95"/>
    </row>
    <row r="1798">
      <c r="A1798" s="92"/>
      <c r="B1798" s="58"/>
      <c r="C1798" s="58"/>
      <c r="D1798" s="58"/>
      <c r="E1798" s="58"/>
      <c r="F1798" s="58"/>
      <c r="G1798" s="95"/>
    </row>
    <row r="1799">
      <c r="A1799" s="92"/>
      <c r="B1799" s="58"/>
      <c r="C1799" s="58"/>
      <c r="D1799" s="58"/>
      <c r="E1799" s="58"/>
      <c r="F1799" s="58"/>
      <c r="G1799" s="95"/>
    </row>
    <row r="1800">
      <c r="A1800" s="92"/>
      <c r="B1800" s="58"/>
      <c r="C1800" s="58"/>
      <c r="D1800" s="58"/>
      <c r="E1800" s="58"/>
      <c r="F1800" s="58"/>
      <c r="G1800" s="95"/>
    </row>
    <row r="1801">
      <c r="A1801" s="92"/>
      <c r="B1801" s="58"/>
      <c r="C1801" s="58"/>
      <c r="D1801" s="58"/>
      <c r="E1801" s="58"/>
      <c r="F1801" s="58"/>
      <c r="G1801" s="95"/>
    </row>
    <row r="1802">
      <c r="A1802" s="92"/>
      <c r="B1802" s="58"/>
      <c r="C1802" s="58"/>
      <c r="D1802" s="58"/>
      <c r="E1802" s="58"/>
      <c r="F1802" s="58"/>
      <c r="G1802" s="95"/>
    </row>
    <row r="1803">
      <c r="A1803" s="92"/>
      <c r="B1803" s="58"/>
      <c r="C1803" s="58"/>
      <c r="D1803" s="58"/>
      <c r="E1803" s="58"/>
      <c r="F1803" s="58"/>
      <c r="G1803" s="95"/>
    </row>
    <row r="1804">
      <c r="A1804" s="92"/>
      <c r="B1804" s="58"/>
      <c r="C1804" s="58"/>
      <c r="D1804" s="58"/>
      <c r="E1804" s="58"/>
      <c r="F1804" s="58"/>
      <c r="G1804" s="95"/>
    </row>
    <row r="1805">
      <c r="A1805" s="92"/>
      <c r="B1805" s="58"/>
      <c r="C1805" s="58"/>
      <c r="D1805" s="58"/>
      <c r="E1805" s="58"/>
      <c r="F1805" s="58"/>
      <c r="G1805" s="95"/>
    </row>
    <row r="1806">
      <c r="A1806" s="92"/>
      <c r="B1806" s="58"/>
      <c r="C1806" s="58"/>
      <c r="D1806" s="58"/>
      <c r="E1806" s="58"/>
      <c r="F1806" s="58"/>
      <c r="G1806" s="95"/>
    </row>
    <row r="1807">
      <c r="A1807" s="92"/>
      <c r="B1807" s="58"/>
      <c r="C1807" s="58"/>
      <c r="D1807" s="58"/>
      <c r="E1807" s="58"/>
      <c r="F1807" s="58"/>
      <c r="G1807" s="95"/>
    </row>
    <row r="1808">
      <c r="A1808" s="92"/>
      <c r="B1808" s="58"/>
      <c r="C1808" s="58"/>
      <c r="D1808" s="58"/>
      <c r="E1808" s="58"/>
      <c r="F1808" s="58"/>
      <c r="G1808" s="95"/>
    </row>
    <row r="1809">
      <c r="A1809" s="92"/>
      <c r="B1809" s="58"/>
      <c r="C1809" s="58"/>
      <c r="D1809" s="58"/>
      <c r="E1809" s="58"/>
      <c r="F1809" s="58"/>
      <c r="G1809" s="95"/>
    </row>
    <row r="1810">
      <c r="A1810" s="92"/>
      <c r="B1810" s="58"/>
      <c r="C1810" s="58"/>
      <c r="D1810" s="58"/>
      <c r="E1810" s="58"/>
      <c r="F1810" s="58"/>
      <c r="G1810" s="95"/>
    </row>
    <row r="1811">
      <c r="A1811" s="92"/>
      <c r="B1811" s="58"/>
      <c r="C1811" s="58"/>
      <c r="D1811" s="58"/>
      <c r="E1811" s="58"/>
      <c r="F1811" s="58"/>
      <c r="G1811" s="95"/>
    </row>
    <row r="1812">
      <c r="A1812" s="92"/>
      <c r="B1812" s="58"/>
      <c r="C1812" s="58"/>
      <c r="D1812" s="58"/>
      <c r="E1812" s="58"/>
      <c r="F1812" s="58"/>
      <c r="G1812" s="95"/>
    </row>
    <row r="1813">
      <c r="A1813" s="92"/>
      <c r="B1813" s="58"/>
      <c r="C1813" s="58"/>
      <c r="D1813" s="58"/>
      <c r="E1813" s="58"/>
      <c r="F1813" s="58"/>
      <c r="G1813" s="95"/>
    </row>
    <row r="1814">
      <c r="A1814" s="92"/>
      <c r="B1814" s="58"/>
      <c r="C1814" s="58"/>
      <c r="D1814" s="58"/>
      <c r="E1814" s="58"/>
      <c r="F1814" s="58"/>
      <c r="G1814" s="95"/>
    </row>
    <row r="1815">
      <c r="A1815" s="92"/>
      <c r="B1815" s="58"/>
      <c r="C1815" s="58"/>
      <c r="D1815" s="58"/>
      <c r="E1815" s="58"/>
      <c r="F1815" s="58"/>
      <c r="G1815" s="95"/>
    </row>
    <row r="1816">
      <c r="A1816" s="92"/>
      <c r="B1816" s="58"/>
      <c r="C1816" s="58"/>
      <c r="D1816" s="58"/>
      <c r="E1816" s="58"/>
      <c r="F1816" s="58"/>
      <c r="G1816" s="95"/>
    </row>
    <row r="1817">
      <c r="A1817" s="92"/>
      <c r="B1817" s="58"/>
      <c r="C1817" s="58"/>
      <c r="D1817" s="58"/>
      <c r="E1817" s="58"/>
      <c r="F1817" s="58"/>
      <c r="G1817" s="95"/>
    </row>
    <row r="1818">
      <c r="A1818" s="92"/>
      <c r="B1818" s="58"/>
      <c r="C1818" s="58"/>
      <c r="D1818" s="58"/>
      <c r="E1818" s="58"/>
      <c r="F1818" s="58"/>
      <c r="G1818" s="95"/>
    </row>
    <row r="1819">
      <c r="A1819" s="92"/>
      <c r="B1819" s="58"/>
      <c r="C1819" s="58"/>
      <c r="D1819" s="58"/>
      <c r="E1819" s="58"/>
      <c r="F1819" s="58"/>
      <c r="G1819" s="95"/>
    </row>
    <row r="1820">
      <c r="A1820" s="92"/>
      <c r="B1820" s="58"/>
      <c r="C1820" s="58"/>
      <c r="D1820" s="58"/>
      <c r="E1820" s="58"/>
      <c r="F1820" s="58"/>
      <c r="G1820" s="95"/>
    </row>
    <row r="1821">
      <c r="A1821" s="92"/>
      <c r="B1821" s="58"/>
      <c r="C1821" s="58"/>
      <c r="D1821" s="58"/>
      <c r="E1821" s="58"/>
      <c r="F1821" s="58"/>
      <c r="G1821" s="95"/>
    </row>
    <row r="1822">
      <c r="A1822" s="92"/>
      <c r="B1822" s="58"/>
      <c r="C1822" s="58"/>
      <c r="D1822" s="58"/>
      <c r="E1822" s="58"/>
      <c r="F1822" s="58"/>
      <c r="G1822" s="95"/>
    </row>
    <row r="1823">
      <c r="A1823" s="92"/>
      <c r="B1823" s="58"/>
      <c r="C1823" s="58"/>
      <c r="D1823" s="58"/>
      <c r="E1823" s="58"/>
      <c r="F1823" s="58"/>
      <c r="G1823" s="95"/>
    </row>
    <row r="1824">
      <c r="A1824" s="92"/>
      <c r="B1824" s="58"/>
      <c r="C1824" s="58"/>
      <c r="D1824" s="58"/>
      <c r="E1824" s="58"/>
      <c r="F1824" s="58"/>
      <c r="G1824" s="95"/>
    </row>
    <row r="1825">
      <c r="A1825" s="92"/>
      <c r="B1825" s="58"/>
      <c r="C1825" s="58"/>
      <c r="D1825" s="58"/>
      <c r="E1825" s="58"/>
      <c r="F1825" s="58"/>
      <c r="G1825" s="95"/>
    </row>
    <row r="1826">
      <c r="A1826" s="92"/>
      <c r="B1826" s="58"/>
      <c r="C1826" s="58"/>
      <c r="D1826" s="58"/>
      <c r="E1826" s="58"/>
      <c r="F1826" s="58"/>
      <c r="G1826" s="95"/>
    </row>
    <row r="1827">
      <c r="A1827" s="92"/>
      <c r="B1827" s="58"/>
      <c r="C1827" s="58"/>
      <c r="D1827" s="58"/>
      <c r="E1827" s="58"/>
      <c r="F1827" s="58"/>
      <c r="G1827" s="95"/>
    </row>
    <row r="1828">
      <c r="A1828" s="92"/>
      <c r="B1828" s="58"/>
      <c r="C1828" s="58"/>
      <c r="D1828" s="58"/>
      <c r="E1828" s="58"/>
      <c r="F1828" s="58"/>
      <c r="G1828" s="95"/>
    </row>
    <row r="1829">
      <c r="A1829" s="92"/>
      <c r="B1829" s="58"/>
      <c r="C1829" s="58"/>
      <c r="D1829" s="58"/>
      <c r="E1829" s="58"/>
      <c r="F1829" s="58"/>
      <c r="G1829" s="95"/>
    </row>
    <row r="1830">
      <c r="A1830" s="92"/>
      <c r="B1830" s="58"/>
      <c r="C1830" s="58"/>
      <c r="D1830" s="58"/>
      <c r="E1830" s="58"/>
      <c r="F1830" s="58"/>
      <c r="G1830" s="95"/>
    </row>
    <row r="1831">
      <c r="A1831" s="92"/>
      <c r="B1831" s="58"/>
      <c r="C1831" s="58"/>
      <c r="D1831" s="58"/>
      <c r="E1831" s="58"/>
      <c r="F1831" s="58"/>
      <c r="G1831" s="95"/>
    </row>
    <row r="1832">
      <c r="A1832" s="92"/>
      <c r="B1832" s="58"/>
      <c r="C1832" s="58"/>
      <c r="D1832" s="58"/>
      <c r="E1832" s="58"/>
      <c r="F1832" s="58"/>
      <c r="G1832" s="95"/>
    </row>
    <row r="1833">
      <c r="A1833" s="92"/>
      <c r="B1833" s="58"/>
      <c r="C1833" s="58"/>
      <c r="D1833" s="58"/>
      <c r="E1833" s="58"/>
      <c r="F1833" s="58"/>
      <c r="G1833" s="95"/>
    </row>
    <row r="1834">
      <c r="A1834" s="92"/>
      <c r="B1834" s="58"/>
      <c r="C1834" s="58"/>
      <c r="D1834" s="58"/>
      <c r="E1834" s="58"/>
      <c r="F1834" s="58"/>
      <c r="G1834" s="95"/>
    </row>
    <row r="1835">
      <c r="A1835" s="92"/>
      <c r="B1835" s="58"/>
      <c r="C1835" s="58"/>
      <c r="D1835" s="58"/>
      <c r="E1835" s="58"/>
      <c r="F1835" s="58"/>
      <c r="G1835" s="95"/>
    </row>
    <row r="1836">
      <c r="A1836" s="92"/>
      <c r="B1836" s="58"/>
      <c r="C1836" s="58"/>
      <c r="D1836" s="58"/>
      <c r="E1836" s="58"/>
      <c r="F1836" s="58"/>
      <c r="G1836" s="95"/>
    </row>
    <row r="1837">
      <c r="A1837" s="92"/>
      <c r="B1837" s="58"/>
      <c r="C1837" s="58"/>
      <c r="D1837" s="58"/>
      <c r="E1837" s="58"/>
      <c r="F1837" s="58"/>
      <c r="G1837" s="95"/>
    </row>
    <row r="1838">
      <c r="A1838" s="92"/>
      <c r="B1838" s="58"/>
      <c r="C1838" s="58"/>
      <c r="D1838" s="58"/>
      <c r="E1838" s="58"/>
      <c r="F1838" s="58"/>
      <c r="G1838" s="95"/>
    </row>
    <row r="1839">
      <c r="A1839" s="92"/>
      <c r="B1839" s="58"/>
      <c r="C1839" s="58"/>
      <c r="D1839" s="58"/>
      <c r="E1839" s="58"/>
      <c r="F1839" s="58"/>
      <c r="G1839" s="95"/>
    </row>
    <row r="1840">
      <c r="A1840" s="92"/>
      <c r="B1840" s="58"/>
      <c r="C1840" s="58"/>
      <c r="D1840" s="58"/>
      <c r="E1840" s="58"/>
      <c r="F1840" s="58"/>
      <c r="G1840" s="95"/>
    </row>
    <row r="1841">
      <c r="A1841" s="92"/>
      <c r="B1841" s="58"/>
      <c r="C1841" s="58"/>
      <c r="D1841" s="58"/>
      <c r="E1841" s="58"/>
      <c r="F1841" s="58"/>
      <c r="G1841" s="95"/>
    </row>
    <row r="1842">
      <c r="A1842" s="92"/>
      <c r="B1842" s="58"/>
      <c r="C1842" s="58"/>
      <c r="D1842" s="58"/>
      <c r="E1842" s="58"/>
      <c r="F1842" s="58"/>
      <c r="G1842" s="95"/>
    </row>
    <row r="1843">
      <c r="A1843" s="92"/>
      <c r="B1843" s="58"/>
      <c r="C1843" s="58"/>
      <c r="D1843" s="58"/>
      <c r="E1843" s="58"/>
      <c r="F1843" s="58"/>
      <c r="G1843" s="95"/>
    </row>
    <row r="1844">
      <c r="A1844" s="92"/>
      <c r="B1844" s="58"/>
      <c r="C1844" s="58"/>
      <c r="D1844" s="58"/>
      <c r="E1844" s="58"/>
      <c r="F1844" s="58"/>
      <c r="G1844" s="95"/>
    </row>
    <row r="1845">
      <c r="A1845" s="92"/>
      <c r="B1845" s="58"/>
      <c r="C1845" s="58"/>
      <c r="D1845" s="58"/>
      <c r="E1845" s="58"/>
      <c r="F1845" s="58"/>
      <c r="G1845" s="95"/>
    </row>
    <row r="1846">
      <c r="A1846" s="92"/>
      <c r="B1846" s="58"/>
      <c r="C1846" s="58"/>
      <c r="D1846" s="58"/>
      <c r="E1846" s="58"/>
      <c r="F1846" s="58"/>
      <c r="G1846" s="95"/>
    </row>
    <row r="1847">
      <c r="A1847" s="92"/>
      <c r="B1847" s="58"/>
      <c r="C1847" s="58"/>
      <c r="D1847" s="58"/>
      <c r="E1847" s="58"/>
      <c r="F1847" s="58"/>
      <c r="G1847" s="95"/>
    </row>
    <row r="1848">
      <c r="A1848" s="92"/>
      <c r="B1848" s="58"/>
      <c r="C1848" s="58"/>
      <c r="D1848" s="58"/>
      <c r="E1848" s="58"/>
      <c r="F1848" s="58"/>
      <c r="G1848" s="95"/>
    </row>
    <row r="1849">
      <c r="A1849" s="92"/>
      <c r="B1849" s="58"/>
      <c r="C1849" s="58"/>
      <c r="D1849" s="58"/>
      <c r="E1849" s="58"/>
      <c r="F1849" s="58"/>
      <c r="G1849" s="95"/>
    </row>
    <row r="1850">
      <c r="A1850" s="92"/>
      <c r="B1850" s="58"/>
      <c r="C1850" s="58"/>
      <c r="D1850" s="58"/>
      <c r="E1850" s="58"/>
      <c r="F1850" s="58"/>
      <c r="G1850" s="95"/>
    </row>
    <row r="1851">
      <c r="A1851" s="92"/>
      <c r="B1851" s="58"/>
      <c r="C1851" s="58"/>
      <c r="D1851" s="58"/>
      <c r="E1851" s="58"/>
      <c r="F1851" s="58"/>
      <c r="G1851" s="95"/>
    </row>
    <row r="1852">
      <c r="A1852" s="92"/>
      <c r="B1852" s="58"/>
      <c r="C1852" s="58"/>
      <c r="D1852" s="58"/>
      <c r="E1852" s="58"/>
      <c r="F1852" s="58"/>
      <c r="G1852" s="95"/>
    </row>
    <row r="1853">
      <c r="A1853" s="92"/>
      <c r="B1853" s="58"/>
      <c r="C1853" s="58"/>
      <c r="D1853" s="58"/>
      <c r="E1853" s="58"/>
      <c r="F1853" s="58"/>
      <c r="G1853" s="95"/>
    </row>
    <row r="1854">
      <c r="A1854" s="92"/>
      <c r="B1854" s="58"/>
      <c r="C1854" s="58"/>
      <c r="D1854" s="58"/>
      <c r="E1854" s="58"/>
      <c r="F1854" s="58"/>
      <c r="G1854" s="95"/>
    </row>
    <row r="1855">
      <c r="A1855" s="92"/>
      <c r="B1855" s="58"/>
      <c r="C1855" s="58"/>
      <c r="D1855" s="58"/>
      <c r="E1855" s="58"/>
      <c r="F1855" s="58"/>
      <c r="G1855" s="95"/>
    </row>
    <row r="1856">
      <c r="A1856" s="92"/>
      <c r="B1856" s="58"/>
      <c r="C1856" s="58"/>
      <c r="D1856" s="58"/>
      <c r="E1856" s="58"/>
      <c r="F1856" s="58"/>
      <c r="G1856" s="95"/>
    </row>
    <row r="1857">
      <c r="A1857" s="92"/>
      <c r="B1857" s="58"/>
      <c r="C1857" s="58"/>
      <c r="D1857" s="58"/>
      <c r="E1857" s="58"/>
      <c r="F1857" s="58"/>
      <c r="G1857" s="95"/>
    </row>
    <row r="1858">
      <c r="A1858" s="92"/>
      <c r="B1858" s="58"/>
      <c r="C1858" s="58"/>
      <c r="D1858" s="58"/>
      <c r="E1858" s="58"/>
      <c r="F1858" s="58"/>
      <c r="G1858" s="95"/>
    </row>
    <row r="1859">
      <c r="A1859" s="92"/>
      <c r="B1859" s="58"/>
      <c r="C1859" s="58"/>
      <c r="D1859" s="58"/>
      <c r="E1859" s="58"/>
      <c r="F1859" s="58"/>
      <c r="G1859" s="95"/>
    </row>
    <row r="1860">
      <c r="A1860" s="92"/>
      <c r="B1860" s="58"/>
      <c r="C1860" s="58"/>
      <c r="D1860" s="58"/>
      <c r="E1860" s="58"/>
      <c r="F1860" s="58"/>
      <c r="G1860" s="95"/>
    </row>
    <row r="1861">
      <c r="A1861" s="92"/>
      <c r="B1861" s="58"/>
      <c r="C1861" s="58"/>
      <c r="D1861" s="58"/>
      <c r="E1861" s="58"/>
      <c r="F1861" s="58"/>
      <c r="G1861" s="95"/>
    </row>
    <row r="1862">
      <c r="A1862" s="92"/>
      <c r="B1862" s="58"/>
      <c r="C1862" s="58"/>
      <c r="D1862" s="58"/>
      <c r="E1862" s="58"/>
      <c r="F1862" s="58"/>
      <c r="G1862" s="95"/>
    </row>
    <row r="1863">
      <c r="A1863" s="92"/>
      <c r="B1863" s="58"/>
      <c r="C1863" s="58"/>
      <c r="D1863" s="58"/>
      <c r="E1863" s="58"/>
      <c r="F1863" s="58"/>
      <c r="G1863" s="95"/>
    </row>
    <row r="1864">
      <c r="A1864" s="92"/>
      <c r="B1864" s="58"/>
      <c r="C1864" s="58"/>
      <c r="D1864" s="58"/>
      <c r="E1864" s="58"/>
      <c r="F1864" s="58"/>
      <c r="G1864" s="95"/>
    </row>
    <row r="1865">
      <c r="A1865" s="92"/>
      <c r="B1865" s="58"/>
      <c r="C1865" s="58"/>
      <c r="D1865" s="58"/>
      <c r="E1865" s="58"/>
      <c r="F1865" s="58"/>
      <c r="G1865" s="95"/>
    </row>
    <row r="1866">
      <c r="A1866" s="92"/>
      <c r="B1866" s="58"/>
      <c r="C1866" s="58"/>
      <c r="D1866" s="58"/>
      <c r="E1866" s="58"/>
      <c r="F1866" s="58"/>
      <c r="G1866" s="95"/>
    </row>
    <row r="1867">
      <c r="A1867" s="92"/>
      <c r="B1867" s="58"/>
      <c r="C1867" s="58"/>
      <c r="D1867" s="58"/>
      <c r="E1867" s="58"/>
      <c r="F1867" s="58"/>
      <c r="G1867" s="95"/>
    </row>
    <row r="1868">
      <c r="A1868" s="92"/>
      <c r="B1868" s="58"/>
      <c r="C1868" s="58"/>
      <c r="D1868" s="58"/>
      <c r="E1868" s="58"/>
      <c r="F1868" s="58"/>
      <c r="G1868" s="95"/>
    </row>
    <row r="1869">
      <c r="A1869" s="92"/>
      <c r="B1869" s="58"/>
      <c r="C1869" s="58"/>
      <c r="D1869" s="58"/>
      <c r="E1869" s="58"/>
      <c r="F1869" s="58"/>
      <c r="G1869" s="95"/>
    </row>
    <row r="1870">
      <c r="A1870" s="92"/>
      <c r="B1870" s="58"/>
      <c r="C1870" s="58"/>
      <c r="D1870" s="58"/>
      <c r="E1870" s="58"/>
      <c r="F1870" s="58"/>
      <c r="G1870" s="95"/>
    </row>
    <row r="1871">
      <c r="A1871" s="92"/>
      <c r="B1871" s="58"/>
      <c r="C1871" s="58"/>
      <c r="D1871" s="58"/>
      <c r="E1871" s="58"/>
      <c r="F1871" s="58"/>
      <c r="G1871" s="95"/>
    </row>
    <row r="1872">
      <c r="A1872" s="92"/>
      <c r="B1872" s="58"/>
      <c r="C1872" s="58"/>
      <c r="D1872" s="58"/>
      <c r="E1872" s="58"/>
      <c r="F1872" s="58"/>
      <c r="G1872" s="95"/>
    </row>
    <row r="1873">
      <c r="A1873" s="92"/>
      <c r="B1873" s="58"/>
      <c r="C1873" s="58"/>
      <c r="D1873" s="58"/>
      <c r="E1873" s="58"/>
      <c r="F1873" s="58"/>
      <c r="G1873" s="95"/>
    </row>
    <row r="1874">
      <c r="A1874" s="92"/>
      <c r="B1874" s="58"/>
      <c r="C1874" s="58"/>
      <c r="D1874" s="58"/>
      <c r="E1874" s="58"/>
      <c r="F1874" s="58"/>
      <c r="G1874" s="95"/>
    </row>
    <row r="1875">
      <c r="A1875" s="92"/>
      <c r="B1875" s="58"/>
      <c r="C1875" s="58"/>
      <c r="D1875" s="58"/>
      <c r="E1875" s="58"/>
      <c r="F1875" s="58"/>
      <c r="G1875" s="95"/>
    </row>
    <row r="1876">
      <c r="A1876" s="92"/>
      <c r="B1876" s="58"/>
      <c r="C1876" s="58"/>
      <c r="D1876" s="58"/>
      <c r="E1876" s="58"/>
      <c r="F1876" s="58"/>
      <c r="G1876" s="95"/>
    </row>
    <row r="1877">
      <c r="A1877" s="92"/>
      <c r="B1877" s="58"/>
      <c r="C1877" s="58"/>
      <c r="D1877" s="58"/>
      <c r="E1877" s="58"/>
      <c r="F1877" s="58"/>
      <c r="G1877" s="95"/>
    </row>
    <row r="1878">
      <c r="A1878" s="92"/>
      <c r="B1878" s="58"/>
      <c r="C1878" s="58"/>
      <c r="D1878" s="58"/>
      <c r="E1878" s="58"/>
      <c r="F1878" s="58"/>
      <c r="G1878" s="95"/>
    </row>
    <row r="1879">
      <c r="A1879" s="92"/>
      <c r="B1879" s="58"/>
      <c r="C1879" s="58"/>
      <c r="D1879" s="58"/>
      <c r="E1879" s="58"/>
      <c r="F1879" s="58"/>
      <c r="G1879" s="95"/>
    </row>
    <row r="1880">
      <c r="A1880" s="92"/>
      <c r="B1880" s="58"/>
      <c r="C1880" s="58"/>
      <c r="D1880" s="58"/>
      <c r="E1880" s="58"/>
      <c r="F1880" s="58"/>
      <c r="G1880" s="95"/>
    </row>
    <row r="1881">
      <c r="A1881" s="92"/>
      <c r="B1881" s="58"/>
      <c r="C1881" s="58"/>
      <c r="D1881" s="58"/>
      <c r="E1881" s="58"/>
      <c r="F1881" s="58"/>
      <c r="G1881" s="95"/>
    </row>
    <row r="1882">
      <c r="A1882" s="92"/>
      <c r="B1882" s="58"/>
      <c r="C1882" s="58"/>
      <c r="D1882" s="58"/>
      <c r="E1882" s="58"/>
      <c r="F1882" s="58"/>
      <c r="G1882" s="95"/>
    </row>
    <row r="1883">
      <c r="A1883" s="92"/>
      <c r="B1883" s="58"/>
      <c r="C1883" s="58"/>
      <c r="D1883" s="58"/>
      <c r="E1883" s="58"/>
      <c r="F1883" s="58"/>
      <c r="G1883" s="95"/>
    </row>
    <row r="1884">
      <c r="A1884" s="92"/>
      <c r="B1884" s="58"/>
      <c r="C1884" s="58"/>
      <c r="D1884" s="58"/>
      <c r="E1884" s="58"/>
      <c r="F1884" s="58"/>
      <c r="G1884" s="95"/>
    </row>
    <row r="1885">
      <c r="A1885" s="92"/>
      <c r="B1885" s="58"/>
      <c r="C1885" s="58"/>
      <c r="D1885" s="58"/>
      <c r="E1885" s="58"/>
      <c r="F1885" s="58"/>
      <c r="G1885" s="95"/>
    </row>
    <row r="1886">
      <c r="A1886" s="92"/>
      <c r="B1886" s="58"/>
      <c r="C1886" s="58"/>
      <c r="D1886" s="58"/>
      <c r="E1886" s="58"/>
      <c r="F1886" s="58"/>
      <c r="G1886" s="95"/>
    </row>
    <row r="1887">
      <c r="A1887" s="92"/>
      <c r="B1887" s="58"/>
      <c r="C1887" s="58"/>
      <c r="D1887" s="58"/>
      <c r="E1887" s="58"/>
      <c r="F1887" s="58"/>
      <c r="G1887" s="95"/>
    </row>
    <row r="1888">
      <c r="A1888" s="92"/>
      <c r="B1888" s="58"/>
      <c r="C1888" s="58"/>
      <c r="D1888" s="58"/>
      <c r="E1888" s="58"/>
      <c r="F1888" s="58"/>
      <c r="G1888" s="95"/>
    </row>
    <row r="1889">
      <c r="A1889" s="92"/>
      <c r="B1889" s="58"/>
      <c r="C1889" s="58"/>
      <c r="D1889" s="58"/>
      <c r="E1889" s="58"/>
      <c r="F1889" s="58"/>
      <c r="G1889" s="95"/>
    </row>
    <row r="1890">
      <c r="A1890" s="92"/>
      <c r="B1890" s="58"/>
      <c r="C1890" s="58"/>
      <c r="D1890" s="58"/>
      <c r="E1890" s="58"/>
      <c r="F1890" s="58"/>
      <c r="G1890" s="95"/>
    </row>
    <row r="1891">
      <c r="A1891" s="92"/>
      <c r="B1891" s="58"/>
      <c r="C1891" s="58"/>
      <c r="D1891" s="58"/>
      <c r="E1891" s="58"/>
      <c r="F1891" s="58"/>
      <c r="G1891" s="95"/>
    </row>
    <row r="1892">
      <c r="A1892" s="92"/>
      <c r="B1892" s="58"/>
      <c r="C1892" s="58"/>
      <c r="D1892" s="58"/>
      <c r="E1892" s="58"/>
      <c r="F1892" s="58"/>
      <c r="G1892" s="95"/>
    </row>
    <row r="1893">
      <c r="A1893" s="92"/>
      <c r="B1893" s="58"/>
      <c r="C1893" s="58"/>
      <c r="D1893" s="58"/>
      <c r="E1893" s="58"/>
      <c r="F1893" s="58"/>
      <c r="G1893" s="95"/>
    </row>
    <row r="1894">
      <c r="A1894" s="92"/>
      <c r="B1894" s="58"/>
      <c r="C1894" s="58"/>
      <c r="D1894" s="58"/>
      <c r="E1894" s="58"/>
      <c r="F1894" s="58"/>
      <c r="G1894" s="95"/>
    </row>
    <row r="1895">
      <c r="A1895" s="92"/>
      <c r="B1895" s="58"/>
      <c r="C1895" s="58"/>
      <c r="D1895" s="58"/>
      <c r="E1895" s="58"/>
      <c r="F1895" s="58"/>
      <c r="G1895" s="95"/>
    </row>
    <row r="1896">
      <c r="A1896" s="92"/>
      <c r="B1896" s="58"/>
      <c r="C1896" s="58"/>
      <c r="D1896" s="58"/>
      <c r="E1896" s="58"/>
      <c r="F1896" s="58"/>
      <c r="G1896" s="95"/>
    </row>
    <row r="1897">
      <c r="A1897" s="92"/>
      <c r="B1897" s="58"/>
      <c r="C1897" s="58"/>
      <c r="D1897" s="58"/>
      <c r="E1897" s="58"/>
      <c r="F1897" s="58"/>
      <c r="G1897" s="95"/>
    </row>
    <row r="1898">
      <c r="A1898" s="92"/>
      <c r="B1898" s="58"/>
      <c r="C1898" s="58"/>
      <c r="D1898" s="58"/>
      <c r="E1898" s="58"/>
      <c r="F1898" s="58"/>
      <c r="G1898" s="95"/>
    </row>
    <row r="1899">
      <c r="A1899" s="92"/>
      <c r="B1899" s="58"/>
      <c r="C1899" s="58"/>
      <c r="D1899" s="58"/>
      <c r="E1899" s="58"/>
      <c r="F1899" s="58"/>
      <c r="G1899" s="95"/>
    </row>
    <row r="1900">
      <c r="A1900" s="92"/>
      <c r="B1900" s="58"/>
      <c r="C1900" s="58"/>
      <c r="D1900" s="58"/>
      <c r="E1900" s="58"/>
      <c r="F1900" s="58"/>
      <c r="G1900" s="95"/>
    </row>
    <row r="1901">
      <c r="A1901" s="92"/>
      <c r="B1901" s="58"/>
      <c r="C1901" s="58"/>
      <c r="D1901" s="58"/>
      <c r="E1901" s="58"/>
      <c r="F1901" s="58"/>
      <c r="G1901" s="95"/>
    </row>
    <row r="1902">
      <c r="A1902" s="92"/>
      <c r="B1902" s="58"/>
      <c r="C1902" s="58"/>
      <c r="D1902" s="58"/>
      <c r="E1902" s="58"/>
      <c r="F1902" s="58"/>
      <c r="G1902" s="95"/>
    </row>
    <row r="1903">
      <c r="A1903" s="92"/>
      <c r="B1903" s="58"/>
      <c r="C1903" s="58"/>
      <c r="D1903" s="58"/>
      <c r="E1903" s="58"/>
      <c r="F1903" s="58"/>
      <c r="G1903" s="95"/>
    </row>
    <row r="1904">
      <c r="A1904" s="92"/>
      <c r="B1904" s="58"/>
      <c r="C1904" s="58"/>
      <c r="D1904" s="58"/>
      <c r="E1904" s="58"/>
      <c r="F1904" s="58"/>
      <c r="G1904" s="95"/>
    </row>
    <row r="1905">
      <c r="A1905" s="92"/>
      <c r="B1905" s="58"/>
      <c r="C1905" s="58"/>
      <c r="D1905" s="58"/>
      <c r="E1905" s="58"/>
      <c r="F1905" s="58"/>
      <c r="G1905" s="95"/>
    </row>
    <row r="1906">
      <c r="A1906" s="92"/>
      <c r="B1906" s="58"/>
      <c r="C1906" s="58"/>
      <c r="D1906" s="58"/>
      <c r="E1906" s="58"/>
      <c r="F1906" s="58"/>
      <c r="G1906" s="95"/>
    </row>
    <row r="1907">
      <c r="A1907" s="92"/>
      <c r="B1907" s="58"/>
      <c r="C1907" s="58"/>
      <c r="D1907" s="58"/>
      <c r="E1907" s="58"/>
      <c r="F1907" s="58"/>
      <c r="G1907" s="95"/>
    </row>
    <row r="1908">
      <c r="A1908" s="92"/>
      <c r="B1908" s="58"/>
      <c r="C1908" s="58"/>
      <c r="D1908" s="58"/>
      <c r="E1908" s="58"/>
      <c r="F1908" s="58"/>
      <c r="G1908" s="95"/>
    </row>
    <row r="1909">
      <c r="A1909" s="92"/>
      <c r="B1909" s="58"/>
      <c r="C1909" s="58"/>
      <c r="D1909" s="58"/>
      <c r="E1909" s="58"/>
      <c r="F1909" s="58"/>
      <c r="G1909" s="95"/>
    </row>
    <row r="1910">
      <c r="A1910" s="92"/>
      <c r="B1910" s="58"/>
      <c r="C1910" s="58"/>
      <c r="D1910" s="58"/>
      <c r="E1910" s="58"/>
      <c r="F1910" s="58"/>
      <c r="G1910" s="95"/>
    </row>
    <row r="1911">
      <c r="A1911" s="92"/>
      <c r="B1911" s="58"/>
      <c r="C1911" s="58"/>
      <c r="D1911" s="58"/>
      <c r="E1911" s="58"/>
      <c r="F1911" s="58"/>
      <c r="G1911" s="95"/>
    </row>
    <row r="1912">
      <c r="A1912" s="92"/>
      <c r="B1912" s="58"/>
      <c r="C1912" s="58"/>
      <c r="D1912" s="58"/>
      <c r="E1912" s="58"/>
      <c r="F1912" s="58"/>
      <c r="G1912" s="95"/>
    </row>
    <row r="1913">
      <c r="A1913" s="92"/>
      <c r="B1913" s="58"/>
      <c r="C1913" s="58"/>
      <c r="D1913" s="58"/>
      <c r="E1913" s="58"/>
      <c r="F1913" s="58"/>
      <c r="G1913" s="95"/>
    </row>
    <row r="1914">
      <c r="A1914" s="92"/>
      <c r="B1914" s="58"/>
      <c r="C1914" s="58"/>
      <c r="D1914" s="58"/>
      <c r="E1914" s="58"/>
      <c r="F1914" s="58"/>
      <c r="G1914" s="95"/>
    </row>
    <row r="1915">
      <c r="A1915" s="92"/>
      <c r="B1915" s="58"/>
      <c r="C1915" s="58"/>
      <c r="D1915" s="58"/>
      <c r="E1915" s="58"/>
      <c r="F1915" s="58"/>
      <c r="G1915" s="95"/>
    </row>
    <row r="1916">
      <c r="A1916" s="92"/>
      <c r="B1916" s="58"/>
      <c r="C1916" s="58"/>
      <c r="D1916" s="58"/>
      <c r="E1916" s="58"/>
      <c r="F1916" s="58"/>
      <c r="G1916" s="95"/>
    </row>
    <row r="1917">
      <c r="A1917" s="92"/>
      <c r="B1917" s="58"/>
      <c r="C1917" s="58"/>
      <c r="D1917" s="58"/>
      <c r="E1917" s="58"/>
      <c r="F1917" s="58"/>
      <c r="G1917" s="95"/>
    </row>
    <row r="1918">
      <c r="A1918" s="92"/>
      <c r="B1918" s="58"/>
      <c r="C1918" s="58"/>
      <c r="D1918" s="58"/>
      <c r="E1918" s="58"/>
      <c r="F1918" s="58"/>
      <c r="G1918" s="95"/>
    </row>
    <row r="1919">
      <c r="A1919" s="92"/>
      <c r="B1919" s="58"/>
      <c r="C1919" s="58"/>
      <c r="D1919" s="58"/>
      <c r="E1919" s="58"/>
      <c r="F1919" s="58"/>
      <c r="G1919" s="95"/>
    </row>
    <row r="1920">
      <c r="A1920" s="92"/>
      <c r="B1920" s="58"/>
      <c r="C1920" s="58"/>
      <c r="D1920" s="58"/>
      <c r="E1920" s="58"/>
      <c r="F1920" s="58"/>
      <c r="G1920" s="95"/>
    </row>
    <row r="1921">
      <c r="A1921" s="92"/>
      <c r="B1921" s="58"/>
      <c r="C1921" s="58"/>
      <c r="D1921" s="58"/>
      <c r="E1921" s="58"/>
      <c r="F1921" s="58"/>
      <c r="G1921" s="95"/>
    </row>
    <row r="1922">
      <c r="A1922" s="92"/>
      <c r="B1922" s="58"/>
      <c r="C1922" s="58"/>
      <c r="D1922" s="58"/>
      <c r="E1922" s="58"/>
      <c r="F1922" s="58"/>
      <c r="G1922" s="95"/>
    </row>
    <row r="1923">
      <c r="A1923" s="92"/>
      <c r="B1923" s="58"/>
      <c r="C1923" s="58"/>
      <c r="D1923" s="58"/>
      <c r="E1923" s="58"/>
      <c r="F1923" s="58"/>
      <c r="G1923" s="95"/>
    </row>
    <row r="1924">
      <c r="A1924" s="92"/>
      <c r="B1924" s="58"/>
      <c r="C1924" s="58"/>
      <c r="D1924" s="58"/>
      <c r="E1924" s="58"/>
      <c r="F1924" s="58"/>
      <c r="G1924" s="95"/>
    </row>
    <row r="1925">
      <c r="A1925" s="92"/>
      <c r="B1925" s="58"/>
      <c r="C1925" s="58"/>
      <c r="D1925" s="58"/>
      <c r="E1925" s="58"/>
      <c r="F1925" s="58"/>
      <c r="G1925" s="95"/>
    </row>
    <row r="1926">
      <c r="A1926" s="92"/>
      <c r="B1926" s="58"/>
      <c r="C1926" s="58"/>
      <c r="D1926" s="58"/>
      <c r="E1926" s="58"/>
      <c r="F1926" s="58"/>
      <c r="G1926" s="95"/>
    </row>
    <row r="1927">
      <c r="A1927" s="92"/>
      <c r="B1927" s="58"/>
      <c r="C1927" s="58"/>
      <c r="D1927" s="58"/>
      <c r="E1927" s="58"/>
      <c r="F1927" s="58"/>
      <c r="G1927" s="95"/>
    </row>
    <row r="1928">
      <c r="A1928" s="92"/>
      <c r="B1928" s="58"/>
      <c r="C1928" s="58"/>
      <c r="D1928" s="58"/>
      <c r="E1928" s="58"/>
      <c r="F1928" s="58"/>
      <c r="G1928" s="95"/>
    </row>
    <row r="1929">
      <c r="A1929" s="92"/>
      <c r="B1929" s="58"/>
      <c r="C1929" s="58"/>
      <c r="D1929" s="58"/>
      <c r="E1929" s="58"/>
      <c r="F1929" s="58"/>
      <c r="G1929" s="95"/>
    </row>
    <row r="1930">
      <c r="A1930" s="92"/>
      <c r="B1930" s="58"/>
      <c r="C1930" s="58"/>
      <c r="D1930" s="58"/>
      <c r="E1930" s="58"/>
      <c r="F1930" s="58"/>
      <c r="G1930" s="95"/>
    </row>
    <row r="1931">
      <c r="A1931" s="92"/>
      <c r="B1931" s="58"/>
      <c r="C1931" s="58"/>
      <c r="D1931" s="58"/>
      <c r="E1931" s="58"/>
      <c r="F1931" s="58"/>
      <c r="G1931" s="95"/>
    </row>
    <row r="1932">
      <c r="A1932" s="92"/>
      <c r="B1932" s="58"/>
      <c r="C1932" s="58"/>
      <c r="D1932" s="58"/>
      <c r="E1932" s="58"/>
      <c r="F1932" s="58"/>
      <c r="G1932" s="95"/>
    </row>
    <row r="1933">
      <c r="A1933" s="92"/>
      <c r="B1933" s="58"/>
      <c r="C1933" s="58"/>
      <c r="D1933" s="58"/>
      <c r="E1933" s="58"/>
      <c r="F1933" s="58"/>
      <c r="G1933" s="95"/>
    </row>
    <row r="1934">
      <c r="A1934" s="92"/>
      <c r="B1934" s="58"/>
      <c r="C1934" s="58"/>
      <c r="D1934" s="58"/>
      <c r="E1934" s="58"/>
      <c r="F1934" s="58"/>
      <c r="G1934" s="95"/>
    </row>
    <row r="1935">
      <c r="A1935" s="92"/>
      <c r="B1935" s="58"/>
      <c r="C1935" s="58"/>
      <c r="D1935" s="58"/>
      <c r="E1935" s="58"/>
      <c r="F1935" s="58"/>
      <c r="G1935" s="95"/>
    </row>
    <row r="1936">
      <c r="A1936" s="92"/>
      <c r="B1936" s="58"/>
      <c r="C1936" s="58"/>
      <c r="D1936" s="58"/>
      <c r="E1936" s="58"/>
      <c r="F1936" s="58"/>
      <c r="G1936" s="95"/>
    </row>
    <row r="1937">
      <c r="A1937" s="92"/>
      <c r="B1937" s="58"/>
      <c r="C1937" s="58"/>
      <c r="D1937" s="58"/>
      <c r="E1937" s="58"/>
      <c r="F1937" s="58"/>
      <c r="G1937" s="95"/>
    </row>
    <row r="1938">
      <c r="A1938" s="92"/>
      <c r="B1938" s="58"/>
      <c r="C1938" s="58"/>
      <c r="D1938" s="58"/>
      <c r="E1938" s="58"/>
      <c r="F1938" s="58"/>
      <c r="G1938" s="95"/>
    </row>
    <row r="1939">
      <c r="A1939" s="92"/>
      <c r="B1939" s="58"/>
      <c r="C1939" s="58"/>
      <c r="D1939" s="58"/>
      <c r="E1939" s="58"/>
      <c r="F1939" s="58"/>
      <c r="G1939" s="95"/>
    </row>
    <row r="1940">
      <c r="A1940" s="92"/>
      <c r="B1940" s="58"/>
      <c r="C1940" s="58"/>
      <c r="D1940" s="58"/>
      <c r="E1940" s="58"/>
      <c r="F1940" s="58"/>
      <c r="G1940" s="95"/>
    </row>
    <row r="1941">
      <c r="A1941" s="92"/>
      <c r="B1941" s="58"/>
      <c r="C1941" s="58"/>
      <c r="D1941" s="58"/>
      <c r="E1941" s="58"/>
      <c r="F1941" s="58"/>
      <c r="G1941" s="95"/>
    </row>
    <row r="1942">
      <c r="A1942" s="92"/>
      <c r="B1942" s="58"/>
      <c r="C1942" s="58"/>
      <c r="D1942" s="58"/>
      <c r="E1942" s="58"/>
      <c r="F1942" s="58"/>
      <c r="G1942" s="95"/>
    </row>
    <row r="1943">
      <c r="A1943" s="92"/>
      <c r="B1943" s="58"/>
      <c r="C1943" s="58"/>
      <c r="D1943" s="58"/>
      <c r="E1943" s="58"/>
      <c r="F1943" s="58"/>
      <c r="G1943" s="95"/>
    </row>
    <row r="1944">
      <c r="A1944" s="92"/>
      <c r="B1944" s="58"/>
      <c r="C1944" s="58"/>
      <c r="D1944" s="58"/>
      <c r="E1944" s="58"/>
      <c r="F1944" s="58"/>
      <c r="G1944" s="95"/>
    </row>
    <row r="1945">
      <c r="A1945" s="92"/>
      <c r="B1945" s="58"/>
      <c r="C1945" s="58"/>
      <c r="D1945" s="58"/>
      <c r="E1945" s="58"/>
      <c r="F1945" s="58"/>
      <c r="G1945" s="95"/>
    </row>
    <row r="1946">
      <c r="A1946" s="92"/>
      <c r="B1946" s="58"/>
      <c r="C1946" s="58"/>
      <c r="D1946" s="58"/>
      <c r="E1946" s="58"/>
      <c r="F1946" s="58"/>
      <c r="G1946" s="95"/>
    </row>
    <row r="1947">
      <c r="A1947" s="92"/>
      <c r="B1947" s="58"/>
      <c r="C1947" s="58"/>
      <c r="D1947" s="58"/>
      <c r="E1947" s="58"/>
      <c r="F1947" s="58"/>
      <c r="G1947" s="95"/>
    </row>
    <row r="1948">
      <c r="A1948" s="92"/>
      <c r="B1948" s="58"/>
      <c r="C1948" s="58"/>
      <c r="D1948" s="58"/>
      <c r="E1948" s="58"/>
      <c r="F1948" s="58"/>
      <c r="G1948" s="95"/>
    </row>
    <row r="1949">
      <c r="A1949" s="92"/>
      <c r="B1949" s="58"/>
      <c r="C1949" s="58"/>
      <c r="D1949" s="58"/>
      <c r="E1949" s="58"/>
      <c r="F1949" s="58"/>
      <c r="G1949" s="95"/>
    </row>
    <row r="1950">
      <c r="A1950" s="92"/>
      <c r="B1950" s="58"/>
      <c r="C1950" s="58"/>
      <c r="D1950" s="58"/>
      <c r="E1950" s="58"/>
      <c r="F1950" s="58"/>
      <c r="G1950" s="95"/>
    </row>
    <row r="1951">
      <c r="A1951" s="92"/>
      <c r="B1951" s="58"/>
      <c r="C1951" s="58"/>
      <c r="D1951" s="58"/>
      <c r="E1951" s="58"/>
      <c r="F1951" s="58"/>
      <c r="G1951" s="95"/>
    </row>
    <row r="1952">
      <c r="A1952" s="92"/>
      <c r="B1952" s="58"/>
      <c r="C1952" s="58"/>
      <c r="D1952" s="58"/>
      <c r="E1952" s="58"/>
      <c r="F1952" s="58"/>
      <c r="G1952" s="95"/>
    </row>
    <row r="1953">
      <c r="A1953" s="92"/>
      <c r="B1953" s="58"/>
      <c r="C1953" s="58"/>
      <c r="D1953" s="58"/>
      <c r="E1953" s="58"/>
      <c r="F1953" s="58"/>
      <c r="G1953" s="95"/>
    </row>
    <row r="1954">
      <c r="A1954" s="92"/>
      <c r="B1954" s="58"/>
      <c r="C1954" s="58"/>
      <c r="D1954" s="58"/>
      <c r="E1954" s="58"/>
      <c r="F1954" s="58"/>
      <c r="G1954" s="95"/>
    </row>
    <row r="1955">
      <c r="A1955" s="92"/>
      <c r="B1955" s="58"/>
      <c r="C1955" s="58"/>
      <c r="D1955" s="58"/>
      <c r="E1955" s="58"/>
      <c r="F1955" s="58"/>
      <c r="G1955" s="95"/>
    </row>
    <row r="1956">
      <c r="A1956" s="92"/>
      <c r="B1956" s="58"/>
      <c r="C1956" s="58"/>
      <c r="D1956" s="58"/>
      <c r="E1956" s="58"/>
      <c r="F1956" s="58"/>
      <c r="G1956" s="95"/>
    </row>
    <row r="1957">
      <c r="A1957" s="92"/>
      <c r="B1957" s="58"/>
      <c r="C1957" s="58"/>
      <c r="D1957" s="58"/>
      <c r="E1957" s="58"/>
      <c r="F1957" s="58"/>
      <c r="G1957" s="95"/>
    </row>
    <row r="1958">
      <c r="A1958" s="92"/>
      <c r="B1958" s="58"/>
      <c r="C1958" s="58"/>
      <c r="D1958" s="58"/>
      <c r="E1958" s="58"/>
      <c r="F1958" s="58"/>
      <c r="G1958" s="95"/>
    </row>
    <row r="1959">
      <c r="A1959" s="92"/>
      <c r="B1959" s="58"/>
      <c r="C1959" s="58"/>
      <c r="D1959" s="58"/>
      <c r="E1959" s="58"/>
      <c r="F1959" s="58"/>
      <c r="G1959" s="95"/>
    </row>
    <row r="1960">
      <c r="A1960" s="92"/>
      <c r="B1960" s="58"/>
      <c r="C1960" s="58"/>
      <c r="D1960" s="58"/>
      <c r="E1960" s="58"/>
      <c r="F1960" s="58"/>
      <c r="G1960" s="95"/>
    </row>
    <row r="1961">
      <c r="A1961" s="92"/>
      <c r="B1961" s="58"/>
      <c r="C1961" s="58"/>
      <c r="D1961" s="58"/>
      <c r="E1961" s="58"/>
      <c r="F1961" s="58"/>
      <c r="G1961" s="95"/>
    </row>
    <row r="1962">
      <c r="A1962" s="92"/>
      <c r="B1962" s="58"/>
      <c r="C1962" s="58"/>
      <c r="D1962" s="58"/>
      <c r="E1962" s="58"/>
      <c r="F1962" s="58"/>
      <c r="G1962" s="95"/>
    </row>
    <row r="1963">
      <c r="A1963" s="92"/>
      <c r="B1963" s="58"/>
      <c r="C1963" s="58"/>
      <c r="D1963" s="58"/>
      <c r="E1963" s="58"/>
      <c r="F1963" s="58"/>
      <c r="G1963" s="95"/>
    </row>
    <row r="1964">
      <c r="A1964" s="92"/>
      <c r="B1964" s="58"/>
      <c r="C1964" s="58"/>
      <c r="D1964" s="58"/>
      <c r="E1964" s="58"/>
      <c r="F1964" s="58"/>
      <c r="G1964" s="95"/>
    </row>
    <row r="1965">
      <c r="A1965" s="92"/>
      <c r="B1965" s="58"/>
      <c r="C1965" s="58"/>
      <c r="D1965" s="58"/>
      <c r="E1965" s="58"/>
      <c r="F1965" s="58"/>
      <c r="G1965" s="95"/>
    </row>
    <row r="1966">
      <c r="A1966" s="92"/>
      <c r="B1966" s="58"/>
      <c r="C1966" s="58"/>
      <c r="D1966" s="58"/>
      <c r="E1966" s="58"/>
      <c r="F1966" s="58"/>
      <c r="G1966" s="95"/>
    </row>
    <row r="1967">
      <c r="A1967" s="92"/>
      <c r="B1967" s="58"/>
      <c r="C1967" s="58"/>
      <c r="D1967" s="58"/>
      <c r="E1967" s="58"/>
      <c r="F1967" s="58"/>
      <c r="G1967" s="95"/>
    </row>
    <row r="1968">
      <c r="A1968" s="92"/>
      <c r="B1968" s="58"/>
      <c r="C1968" s="58"/>
      <c r="D1968" s="58"/>
      <c r="E1968" s="58"/>
      <c r="F1968" s="58"/>
      <c r="G1968" s="95"/>
    </row>
    <row r="1969">
      <c r="A1969" s="92"/>
      <c r="B1969" s="58"/>
      <c r="C1969" s="58"/>
      <c r="D1969" s="58"/>
      <c r="E1969" s="58"/>
      <c r="F1969" s="58"/>
      <c r="G1969" s="95"/>
    </row>
    <row r="1970">
      <c r="A1970" s="92"/>
      <c r="B1970" s="58"/>
      <c r="C1970" s="58"/>
      <c r="D1970" s="58"/>
      <c r="E1970" s="58"/>
      <c r="F1970" s="58"/>
      <c r="G1970" s="95"/>
    </row>
    <row r="1971">
      <c r="A1971" s="92"/>
      <c r="B1971" s="58"/>
      <c r="C1971" s="58"/>
      <c r="D1971" s="58"/>
      <c r="E1971" s="58"/>
      <c r="F1971" s="58"/>
      <c r="G1971" s="95"/>
    </row>
    <row r="1972">
      <c r="A1972" s="92"/>
      <c r="B1972" s="58"/>
      <c r="C1972" s="58"/>
      <c r="D1972" s="58"/>
      <c r="E1972" s="58"/>
      <c r="F1972" s="58"/>
      <c r="G1972" s="95"/>
    </row>
    <row r="1973">
      <c r="A1973" s="92"/>
      <c r="B1973" s="58"/>
      <c r="C1973" s="58"/>
      <c r="D1973" s="58"/>
      <c r="E1973" s="58"/>
      <c r="F1973" s="58"/>
      <c r="G1973" s="95"/>
    </row>
    <row r="1974">
      <c r="A1974" s="92"/>
      <c r="B1974" s="58"/>
      <c r="C1974" s="58"/>
      <c r="D1974" s="58"/>
      <c r="E1974" s="58"/>
      <c r="F1974" s="58"/>
      <c r="G1974" s="95"/>
    </row>
    <row r="1975">
      <c r="A1975" s="92"/>
      <c r="B1975" s="58"/>
      <c r="C1975" s="58"/>
      <c r="D1975" s="58"/>
      <c r="E1975" s="58"/>
      <c r="F1975" s="58"/>
      <c r="G1975" s="95"/>
    </row>
    <row r="1976">
      <c r="A1976" s="92"/>
      <c r="B1976" s="58"/>
      <c r="C1976" s="58"/>
      <c r="D1976" s="58"/>
      <c r="E1976" s="58"/>
      <c r="F1976" s="58"/>
      <c r="G1976" s="95"/>
    </row>
    <row r="1977">
      <c r="A1977" s="92"/>
      <c r="B1977" s="58"/>
      <c r="C1977" s="58"/>
      <c r="D1977" s="58"/>
      <c r="E1977" s="58"/>
      <c r="F1977" s="58"/>
      <c r="G1977" s="95"/>
    </row>
    <row r="1978">
      <c r="A1978" s="92"/>
      <c r="B1978" s="58"/>
      <c r="C1978" s="58"/>
      <c r="D1978" s="58"/>
      <c r="E1978" s="58"/>
      <c r="F1978" s="58"/>
      <c r="G1978" s="95"/>
    </row>
    <row r="1979">
      <c r="A1979" s="92"/>
      <c r="B1979" s="58"/>
      <c r="C1979" s="58"/>
      <c r="D1979" s="58"/>
      <c r="E1979" s="58"/>
      <c r="F1979" s="58"/>
      <c r="G1979" s="95"/>
    </row>
    <row r="1980">
      <c r="A1980" s="92"/>
      <c r="B1980" s="58"/>
      <c r="C1980" s="58"/>
      <c r="D1980" s="58"/>
      <c r="E1980" s="58"/>
      <c r="F1980" s="58"/>
      <c r="G1980" s="95"/>
    </row>
    <row r="1981">
      <c r="A1981" s="92"/>
      <c r="B1981" s="58"/>
      <c r="C1981" s="58"/>
      <c r="D1981" s="58"/>
      <c r="E1981" s="58"/>
      <c r="F1981" s="58"/>
      <c r="G1981" s="95"/>
    </row>
    <row r="1982">
      <c r="A1982" s="92"/>
      <c r="B1982" s="58"/>
      <c r="C1982" s="58"/>
      <c r="D1982" s="58"/>
      <c r="E1982" s="58"/>
      <c r="F1982" s="58"/>
      <c r="G1982" s="95"/>
    </row>
    <row r="1983">
      <c r="A1983" s="92"/>
      <c r="B1983" s="58"/>
      <c r="C1983" s="58"/>
      <c r="D1983" s="58"/>
      <c r="E1983" s="58"/>
      <c r="F1983" s="58"/>
      <c r="G1983" s="95"/>
    </row>
    <row r="1984">
      <c r="A1984" s="92"/>
      <c r="B1984" s="58"/>
      <c r="C1984" s="58"/>
      <c r="D1984" s="58"/>
      <c r="E1984" s="58"/>
      <c r="F1984" s="58"/>
      <c r="G1984" s="95"/>
    </row>
    <row r="1985">
      <c r="A1985" s="92"/>
      <c r="B1985" s="58"/>
      <c r="C1985" s="58"/>
      <c r="D1985" s="58"/>
      <c r="E1985" s="58"/>
      <c r="F1985" s="58"/>
      <c r="G1985" s="95"/>
    </row>
    <row r="1986">
      <c r="A1986" s="92"/>
      <c r="B1986" s="58"/>
      <c r="C1986" s="58"/>
      <c r="D1986" s="58"/>
      <c r="E1986" s="58"/>
      <c r="F1986" s="58"/>
      <c r="G1986" s="95"/>
    </row>
    <row r="1987">
      <c r="A1987" s="92"/>
      <c r="B1987" s="58"/>
      <c r="C1987" s="58"/>
      <c r="D1987" s="58"/>
      <c r="E1987" s="58"/>
      <c r="F1987" s="58"/>
      <c r="G1987" s="95"/>
    </row>
    <row r="1988">
      <c r="A1988" s="92"/>
      <c r="B1988" s="58"/>
      <c r="C1988" s="58"/>
      <c r="D1988" s="58"/>
      <c r="E1988" s="58"/>
      <c r="F1988" s="58"/>
      <c r="G1988" s="95"/>
    </row>
    <row r="1989">
      <c r="A1989" s="92"/>
      <c r="B1989" s="58"/>
      <c r="C1989" s="58"/>
      <c r="D1989" s="58"/>
      <c r="E1989" s="58"/>
      <c r="F1989" s="58"/>
      <c r="G1989" s="95"/>
    </row>
    <row r="1990">
      <c r="A1990" s="92"/>
      <c r="B1990" s="58"/>
      <c r="C1990" s="58"/>
      <c r="D1990" s="58"/>
      <c r="E1990" s="58"/>
      <c r="F1990" s="58"/>
      <c r="G1990" s="95"/>
    </row>
    <row r="1991">
      <c r="A1991" s="92"/>
      <c r="B1991" s="58"/>
      <c r="C1991" s="58"/>
      <c r="D1991" s="58"/>
      <c r="E1991" s="58"/>
      <c r="F1991" s="58"/>
      <c r="G1991" s="95"/>
    </row>
    <row r="1992">
      <c r="A1992" s="92"/>
      <c r="B1992" s="58"/>
      <c r="C1992" s="58"/>
      <c r="D1992" s="58"/>
      <c r="E1992" s="58"/>
      <c r="F1992" s="58"/>
      <c r="G1992" s="95"/>
    </row>
    <row r="1993">
      <c r="A1993" s="92"/>
      <c r="B1993" s="58"/>
      <c r="C1993" s="58"/>
      <c r="D1993" s="58"/>
      <c r="E1993" s="58"/>
      <c r="F1993" s="58"/>
      <c r="G1993" s="95"/>
    </row>
    <row r="1994">
      <c r="A1994" s="92"/>
      <c r="B1994" s="58"/>
      <c r="C1994" s="58"/>
      <c r="D1994" s="58"/>
      <c r="E1994" s="58"/>
      <c r="F1994" s="58"/>
      <c r="G1994" s="95"/>
    </row>
    <row r="1995">
      <c r="A1995" s="92"/>
      <c r="B1995" s="58"/>
      <c r="C1995" s="58"/>
      <c r="D1995" s="58"/>
      <c r="E1995" s="58"/>
      <c r="F1995" s="58"/>
      <c r="G1995" s="95"/>
    </row>
    <row r="1996">
      <c r="A1996" s="92"/>
      <c r="B1996" s="58"/>
      <c r="C1996" s="58"/>
      <c r="D1996" s="58"/>
      <c r="E1996" s="58"/>
      <c r="F1996" s="58"/>
      <c r="G1996" s="95"/>
    </row>
    <row r="1997">
      <c r="A1997" s="92"/>
      <c r="B1997" s="58"/>
      <c r="C1997" s="58"/>
      <c r="D1997" s="58"/>
      <c r="E1997" s="58"/>
      <c r="F1997" s="58"/>
      <c r="G1997" s="95"/>
    </row>
    <row r="1998">
      <c r="A1998" s="92"/>
      <c r="B1998" s="58"/>
      <c r="C1998" s="58"/>
      <c r="D1998" s="58"/>
      <c r="E1998" s="58"/>
      <c r="F1998" s="58"/>
      <c r="G1998" s="95"/>
    </row>
    <row r="1999">
      <c r="A1999" s="92"/>
      <c r="B1999" s="58"/>
      <c r="C1999" s="58"/>
      <c r="D1999" s="58"/>
      <c r="E1999" s="58"/>
      <c r="F1999" s="58"/>
      <c r="G1999" s="95"/>
    </row>
    <row r="2000">
      <c r="A2000" s="92"/>
      <c r="B2000" s="58"/>
      <c r="C2000" s="58"/>
      <c r="D2000" s="58"/>
      <c r="E2000" s="58"/>
      <c r="F2000" s="58"/>
      <c r="G2000" s="95"/>
    </row>
    <row r="2001">
      <c r="A2001" s="92"/>
      <c r="B2001" s="58"/>
      <c r="C2001" s="58"/>
      <c r="D2001" s="58"/>
      <c r="E2001" s="58"/>
      <c r="F2001" s="58"/>
      <c r="G2001" s="95"/>
    </row>
    <row r="2002">
      <c r="A2002" s="92"/>
      <c r="B2002" s="58"/>
      <c r="C2002" s="58"/>
      <c r="D2002" s="58"/>
      <c r="E2002" s="58"/>
      <c r="F2002" s="58"/>
      <c r="G2002" s="95"/>
    </row>
    <row r="2003">
      <c r="A2003" s="92"/>
      <c r="B2003" s="58"/>
      <c r="C2003" s="58"/>
      <c r="D2003" s="58"/>
      <c r="E2003" s="58"/>
      <c r="F2003" s="58"/>
      <c r="G2003" s="95"/>
    </row>
    <row r="2004">
      <c r="A2004" s="92"/>
      <c r="B2004" s="58"/>
      <c r="C2004" s="58"/>
      <c r="D2004" s="58"/>
      <c r="E2004" s="58"/>
      <c r="F2004" s="58"/>
      <c r="G2004" s="95"/>
    </row>
    <row r="2005">
      <c r="A2005" s="92"/>
      <c r="B2005" s="58"/>
      <c r="C2005" s="58"/>
      <c r="D2005" s="58"/>
      <c r="E2005" s="58"/>
      <c r="F2005" s="58"/>
      <c r="G2005" s="95"/>
    </row>
    <row r="2006">
      <c r="A2006" s="92"/>
      <c r="B2006" s="58"/>
      <c r="C2006" s="58"/>
      <c r="D2006" s="58"/>
      <c r="E2006" s="58"/>
      <c r="F2006" s="58"/>
      <c r="G2006" s="95"/>
    </row>
    <row r="2007">
      <c r="A2007" s="92"/>
      <c r="B2007" s="58"/>
      <c r="C2007" s="58"/>
      <c r="D2007" s="58"/>
      <c r="E2007" s="58"/>
      <c r="F2007" s="58"/>
      <c r="G2007" s="95"/>
    </row>
    <row r="2008">
      <c r="A2008" s="92"/>
      <c r="B2008" s="58"/>
      <c r="C2008" s="58"/>
      <c r="D2008" s="58"/>
      <c r="E2008" s="58"/>
      <c r="F2008" s="58"/>
      <c r="G2008" s="95"/>
    </row>
    <row r="2009">
      <c r="A2009" s="92"/>
      <c r="B2009" s="58"/>
      <c r="C2009" s="58"/>
      <c r="D2009" s="58"/>
      <c r="E2009" s="58"/>
      <c r="F2009" s="58"/>
      <c r="G2009" s="95"/>
    </row>
    <row r="2010">
      <c r="A2010" s="92"/>
      <c r="B2010" s="58"/>
      <c r="C2010" s="58"/>
      <c r="D2010" s="58"/>
      <c r="E2010" s="58"/>
      <c r="F2010" s="58"/>
      <c r="G2010" s="95"/>
    </row>
    <row r="2011">
      <c r="A2011" s="92"/>
      <c r="B2011" s="58"/>
      <c r="C2011" s="58"/>
      <c r="D2011" s="58"/>
      <c r="E2011" s="58"/>
      <c r="F2011" s="58"/>
      <c r="G2011" s="95"/>
    </row>
    <row r="2012">
      <c r="A2012" s="92"/>
      <c r="B2012" s="58"/>
      <c r="C2012" s="58"/>
      <c r="D2012" s="58"/>
      <c r="E2012" s="58"/>
      <c r="F2012" s="58"/>
      <c r="G2012" s="95"/>
    </row>
    <row r="2013">
      <c r="A2013" s="92"/>
      <c r="B2013" s="58"/>
      <c r="C2013" s="58"/>
      <c r="D2013" s="58"/>
      <c r="E2013" s="58"/>
      <c r="F2013" s="58"/>
      <c r="G2013" s="95"/>
    </row>
    <row r="2014">
      <c r="A2014" s="92"/>
      <c r="B2014" s="58"/>
      <c r="C2014" s="58"/>
      <c r="D2014" s="58"/>
      <c r="E2014" s="58"/>
      <c r="F2014" s="58"/>
      <c r="G2014" s="95"/>
    </row>
    <row r="2015">
      <c r="A2015" s="92"/>
      <c r="B2015" s="58"/>
      <c r="C2015" s="58"/>
      <c r="D2015" s="58"/>
      <c r="E2015" s="58"/>
      <c r="F2015" s="58"/>
      <c r="G2015" s="95"/>
    </row>
    <row r="2016">
      <c r="A2016" s="92"/>
      <c r="B2016" s="58"/>
      <c r="C2016" s="58"/>
      <c r="D2016" s="58"/>
      <c r="E2016" s="58"/>
      <c r="F2016" s="58"/>
      <c r="G2016" s="95"/>
    </row>
    <row r="2017">
      <c r="A2017" s="92"/>
      <c r="B2017" s="58"/>
      <c r="C2017" s="58"/>
      <c r="D2017" s="58"/>
      <c r="E2017" s="58"/>
      <c r="F2017" s="58"/>
      <c r="G2017" s="95"/>
    </row>
    <row r="2018">
      <c r="A2018" s="92"/>
      <c r="B2018" s="58"/>
      <c r="C2018" s="58"/>
      <c r="D2018" s="58"/>
      <c r="E2018" s="58"/>
      <c r="F2018" s="58"/>
      <c r="G2018" s="95"/>
    </row>
    <row r="2019">
      <c r="A2019" s="92"/>
      <c r="B2019" s="58"/>
      <c r="C2019" s="58"/>
      <c r="D2019" s="58"/>
      <c r="E2019" s="58"/>
      <c r="F2019" s="58"/>
      <c r="G2019" s="95"/>
    </row>
    <row r="2020">
      <c r="A2020" s="92"/>
      <c r="B2020" s="58"/>
      <c r="C2020" s="58"/>
      <c r="D2020" s="58"/>
      <c r="E2020" s="58"/>
      <c r="F2020" s="58"/>
      <c r="G2020" s="95"/>
    </row>
    <row r="2021">
      <c r="A2021" s="92"/>
      <c r="B2021" s="58"/>
      <c r="C2021" s="58"/>
      <c r="D2021" s="58"/>
      <c r="E2021" s="58"/>
      <c r="F2021" s="58"/>
      <c r="G2021" s="95"/>
    </row>
    <row r="2022">
      <c r="A2022" s="92"/>
      <c r="B2022" s="58"/>
      <c r="C2022" s="58"/>
      <c r="D2022" s="58"/>
      <c r="E2022" s="58"/>
      <c r="F2022" s="58"/>
      <c r="G2022" s="95"/>
    </row>
    <row r="2023">
      <c r="A2023" s="92"/>
      <c r="B2023" s="58"/>
      <c r="C2023" s="58"/>
      <c r="D2023" s="58"/>
      <c r="E2023" s="58"/>
      <c r="F2023" s="58"/>
      <c r="G2023" s="95"/>
    </row>
    <row r="2024">
      <c r="A2024" s="92"/>
      <c r="B2024" s="58"/>
      <c r="C2024" s="58"/>
      <c r="D2024" s="58"/>
      <c r="E2024" s="58"/>
      <c r="F2024" s="58"/>
      <c r="G2024" s="95"/>
    </row>
    <row r="2025">
      <c r="A2025" s="92"/>
      <c r="B2025" s="58"/>
      <c r="C2025" s="58"/>
      <c r="D2025" s="58"/>
      <c r="E2025" s="58"/>
      <c r="F2025" s="58"/>
      <c r="G2025" s="95"/>
    </row>
    <row r="2026">
      <c r="A2026" s="92"/>
      <c r="B2026" s="58"/>
      <c r="C2026" s="58"/>
      <c r="D2026" s="58"/>
      <c r="E2026" s="58"/>
      <c r="F2026" s="58"/>
      <c r="G2026" s="95"/>
    </row>
    <row r="2027">
      <c r="A2027" s="92"/>
      <c r="B2027" s="58"/>
      <c r="C2027" s="58"/>
      <c r="D2027" s="58"/>
      <c r="E2027" s="58"/>
      <c r="F2027" s="58"/>
      <c r="G2027" s="95"/>
    </row>
    <row r="2028">
      <c r="A2028" s="92"/>
      <c r="B2028" s="58"/>
      <c r="C2028" s="58"/>
      <c r="D2028" s="58"/>
      <c r="E2028" s="58"/>
      <c r="F2028" s="58"/>
      <c r="G2028" s="95"/>
    </row>
    <row r="2029">
      <c r="A2029" s="92"/>
      <c r="B2029" s="58"/>
      <c r="C2029" s="58"/>
      <c r="D2029" s="58"/>
      <c r="E2029" s="58"/>
      <c r="F2029" s="58"/>
      <c r="G2029" s="95"/>
    </row>
    <row r="2030">
      <c r="A2030" s="92"/>
      <c r="B2030" s="58"/>
      <c r="C2030" s="58"/>
      <c r="D2030" s="58"/>
      <c r="E2030" s="58"/>
      <c r="F2030" s="58"/>
      <c r="G2030" s="95"/>
    </row>
    <row r="2031">
      <c r="A2031" s="92"/>
      <c r="B2031" s="58"/>
      <c r="C2031" s="58"/>
      <c r="D2031" s="58"/>
      <c r="E2031" s="58"/>
      <c r="F2031" s="58"/>
      <c r="G2031" s="95"/>
    </row>
    <row r="2032">
      <c r="A2032" s="92"/>
      <c r="B2032" s="58"/>
      <c r="C2032" s="58"/>
      <c r="D2032" s="58"/>
      <c r="E2032" s="58"/>
      <c r="F2032" s="58"/>
      <c r="G2032" s="95"/>
    </row>
    <row r="2033">
      <c r="A2033" s="92"/>
      <c r="B2033" s="58"/>
      <c r="C2033" s="58"/>
      <c r="D2033" s="58"/>
      <c r="E2033" s="58"/>
      <c r="F2033" s="58"/>
      <c r="G2033" s="95"/>
    </row>
    <row r="2034">
      <c r="A2034" s="92"/>
      <c r="B2034" s="58"/>
      <c r="C2034" s="58"/>
      <c r="D2034" s="58"/>
      <c r="E2034" s="58"/>
      <c r="F2034" s="58"/>
      <c r="G2034" s="95"/>
    </row>
    <row r="2035">
      <c r="A2035" s="92"/>
      <c r="B2035" s="58"/>
      <c r="C2035" s="58"/>
      <c r="D2035" s="58"/>
      <c r="E2035" s="58"/>
      <c r="F2035" s="58"/>
      <c r="G2035" s="95"/>
    </row>
    <row r="2036">
      <c r="A2036" s="92"/>
      <c r="B2036" s="58"/>
      <c r="C2036" s="58"/>
      <c r="D2036" s="58"/>
      <c r="E2036" s="58"/>
      <c r="F2036" s="58"/>
      <c r="G2036" s="95"/>
    </row>
    <row r="2037">
      <c r="A2037" s="92"/>
      <c r="B2037" s="58"/>
      <c r="C2037" s="58"/>
      <c r="D2037" s="58"/>
      <c r="E2037" s="58"/>
      <c r="F2037" s="58"/>
      <c r="G2037" s="95"/>
    </row>
    <row r="2038">
      <c r="A2038" s="92"/>
      <c r="B2038" s="58"/>
      <c r="C2038" s="58"/>
      <c r="D2038" s="58"/>
      <c r="E2038" s="58"/>
      <c r="F2038" s="58"/>
      <c r="G2038" s="95"/>
    </row>
    <row r="2039">
      <c r="A2039" s="92"/>
      <c r="B2039" s="58"/>
      <c r="C2039" s="58"/>
      <c r="D2039" s="58"/>
      <c r="E2039" s="58"/>
      <c r="F2039" s="58"/>
      <c r="G2039" s="95"/>
    </row>
    <row r="2040">
      <c r="A2040" s="92"/>
      <c r="B2040" s="58"/>
      <c r="C2040" s="58"/>
      <c r="D2040" s="58"/>
      <c r="E2040" s="58"/>
      <c r="F2040" s="58"/>
      <c r="G2040" s="95"/>
    </row>
    <row r="2041">
      <c r="A2041" s="92"/>
      <c r="B2041" s="58"/>
      <c r="C2041" s="58"/>
      <c r="D2041" s="58"/>
      <c r="E2041" s="58"/>
      <c r="F2041" s="58"/>
      <c r="G2041" s="95"/>
    </row>
    <row r="2042">
      <c r="A2042" s="92"/>
      <c r="B2042" s="58"/>
      <c r="C2042" s="58"/>
      <c r="D2042" s="58"/>
      <c r="E2042" s="58"/>
      <c r="F2042" s="58"/>
      <c r="G2042" s="95"/>
    </row>
    <row r="2043">
      <c r="A2043" s="92"/>
      <c r="B2043" s="58"/>
      <c r="C2043" s="58"/>
      <c r="D2043" s="58"/>
      <c r="E2043" s="58"/>
      <c r="F2043" s="58"/>
      <c r="G2043" s="95"/>
    </row>
    <row r="2044">
      <c r="A2044" s="92"/>
      <c r="B2044" s="58"/>
      <c r="C2044" s="58"/>
      <c r="D2044" s="58"/>
      <c r="E2044" s="58"/>
      <c r="F2044" s="58"/>
      <c r="G2044" s="95"/>
    </row>
    <row r="2045">
      <c r="A2045" s="92"/>
      <c r="B2045" s="58"/>
      <c r="C2045" s="58"/>
      <c r="D2045" s="58"/>
      <c r="E2045" s="58"/>
      <c r="F2045" s="58"/>
      <c r="G2045" s="95"/>
    </row>
    <row r="2046">
      <c r="A2046" s="92"/>
      <c r="B2046" s="58"/>
      <c r="C2046" s="58"/>
      <c r="D2046" s="58"/>
      <c r="E2046" s="58"/>
      <c r="F2046" s="58"/>
      <c r="G2046" s="95"/>
    </row>
    <row r="2047">
      <c r="A2047" s="92"/>
      <c r="B2047" s="58"/>
      <c r="C2047" s="58"/>
      <c r="D2047" s="58"/>
      <c r="E2047" s="58"/>
      <c r="F2047" s="58"/>
      <c r="G2047" s="95"/>
    </row>
    <row r="2048">
      <c r="A2048" s="92"/>
      <c r="B2048" s="58"/>
      <c r="C2048" s="58"/>
      <c r="D2048" s="58"/>
      <c r="E2048" s="58"/>
      <c r="F2048" s="58"/>
      <c r="G2048" s="95"/>
    </row>
    <row r="2049">
      <c r="A2049" s="92"/>
      <c r="B2049" s="58"/>
      <c r="C2049" s="58"/>
      <c r="D2049" s="58"/>
      <c r="E2049" s="58"/>
      <c r="F2049" s="58"/>
      <c r="G2049" s="95"/>
    </row>
    <row r="2050">
      <c r="A2050" s="92"/>
      <c r="B2050" s="58"/>
      <c r="C2050" s="58"/>
      <c r="D2050" s="58"/>
      <c r="E2050" s="58"/>
      <c r="F2050" s="58"/>
      <c r="G2050" s="95"/>
    </row>
    <row r="2051">
      <c r="A2051" s="92"/>
      <c r="B2051" s="58"/>
      <c r="C2051" s="58"/>
      <c r="D2051" s="58"/>
      <c r="E2051" s="58"/>
      <c r="F2051" s="58"/>
      <c r="G2051" s="95"/>
    </row>
    <row r="2052">
      <c r="A2052" s="92"/>
      <c r="B2052" s="58"/>
      <c r="C2052" s="58"/>
      <c r="D2052" s="58"/>
      <c r="E2052" s="58"/>
      <c r="F2052" s="58"/>
      <c r="G2052" s="95"/>
    </row>
    <row r="2053">
      <c r="A2053" s="92"/>
      <c r="B2053" s="58"/>
      <c r="C2053" s="58"/>
      <c r="D2053" s="58"/>
      <c r="E2053" s="58"/>
      <c r="F2053" s="58"/>
      <c r="G2053" s="95"/>
    </row>
    <row r="2054">
      <c r="A2054" s="92"/>
      <c r="B2054" s="58"/>
      <c r="C2054" s="58"/>
      <c r="D2054" s="58"/>
      <c r="E2054" s="58"/>
      <c r="F2054" s="58"/>
      <c r="G2054" s="95"/>
    </row>
    <row r="2055">
      <c r="A2055" s="92"/>
      <c r="B2055" s="58"/>
      <c r="C2055" s="58"/>
      <c r="D2055" s="58"/>
      <c r="E2055" s="58"/>
      <c r="F2055" s="58"/>
      <c r="G2055" s="95"/>
    </row>
    <row r="2056">
      <c r="A2056" s="92"/>
      <c r="B2056" s="58"/>
      <c r="C2056" s="58"/>
      <c r="D2056" s="58"/>
      <c r="E2056" s="58"/>
      <c r="F2056" s="58"/>
      <c r="G2056" s="95"/>
    </row>
    <row r="2057">
      <c r="A2057" s="92"/>
      <c r="B2057" s="58"/>
      <c r="C2057" s="58"/>
      <c r="D2057" s="58"/>
      <c r="E2057" s="58"/>
      <c r="F2057" s="58"/>
      <c r="G2057" s="95"/>
    </row>
    <row r="2058">
      <c r="A2058" s="92"/>
      <c r="B2058" s="58"/>
      <c r="C2058" s="58"/>
      <c r="D2058" s="58"/>
      <c r="E2058" s="58"/>
      <c r="F2058" s="58"/>
      <c r="G2058" s="95"/>
    </row>
    <row r="2059">
      <c r="A2059" s="92"/>
      <c r="B2059" s="58"/>
      <c r="C2059" s="58"/>
      <c r="D2059" s="58"/>
      <c r="E2059" s="58"/>
      <c r="F2059" s="58"/>
      <c r="G2059" s="95"/>
    </row>
    <row r="2060">
      <c r="A2060" s="92"/>
      <c r="B2060" s="58"/>
      <c r="C2060" s="58"/>
      <c r="D2060" s="58"/>
      <c r="E2060" s="58"/>
      <c r="F2060" s="58"/>
      <c r="G2060" s="95"/>
    </row>
    <row r="2061">
      <c r="A2061" s="92"/>
      <c r="B2061" s="58"/>
      <c r="C2061" s="58"/>
      <c r="D2061" s="58"/>
      <c r="E2061" s="58"/>
      <c r="F2061" s="58"/>
      <c r="G2061" s="95"/>
    </row>
    <row r="2062">
      <c r="A2062" s="92"/>
      <c r="B2062" s="58"/>
      <c r="C2062" s="58"/>
      <c r="D2062" s="58"/>
      <c r="E2062" s="58"/>
      <c r="F2062" s="58"/>
      <c r="G2062" s="95"/>
    </row>
    <row r="2063">
      <c r="A2063" s="92"/>
      <c r="B2063" s="58"/>
      <c r="C2063" s="58"/>
      <c r="D2063" s="58"/>
      <c r="E2063" s="58"/>
      <c r="F2063" s="58"/>
      <c r="G2063" s="95"/>
    </row>
    <row r="2064">
      <c r="A2064" s="92"/>
      <c r="B2064" s="58"/>
      <c r="C2064" s="58"/>
      <c r="D2064" s="58"/>
      <c r="E2064" s="58"/>
      <c r="F2064" s="58"/>
      <c r="G2064" s="95"/>
    </row>
    <row r="2065">
      <c r="A2065" s="92"/>
      <c r="B2065" s="58"/>
      <c r="C2065" s="58"/>
      <c r="D2065" s="58"/>
      <c r="E2065" s="58"/>
      <c r="F2065" s="58"/>
      <c r="G2065" s="95"/>
    </row>
    <row r="2066">
      <c r="A2066" s="92"/>
      <c r="B2066" s="58"/>
      <c r="C2066" s="58"/>
      <c r="D2066" s="58"/>
      <c r="E2066" s="58"/>
      <c r="F2066" s="58"/>
      <c r="G2066" s="95"/>
    </row>
    <row r="2067">
      <c r="A2067" s="92"/>
      <c r="B2067" s="58"/>
      <c r="C2067" s="58"/>
      <c r="D2067" s="58"/>
      <c r="E2067" s="58"/>
      <c r="F2067" s="58"/>
      <c r="G2067" s="95"/>
    </row>
    <row r="2068">
      <c r="A2068" s="92"/>
      <c r="B2068" s="58"/>
      <c r="C2068" s="58"/>
      <c r="D2068" s="58"/>
      <c r="E2068" s="58"/>
      <c r="F2068" s="58"/>
      <c r="G2068" s="95"/>
    </row>
    <row r="2069">
      <c r="A2069" s="92"/>
      <c r="B2069" s="58"/>
      <c r="C2069" s="58"/>
      <c r="D2069" s="58"/>
      <c r="E2069" s="58"/>
      <c r="F2069" s="58"/>
      <c r="G2069" s="95"/>
    </row>
    <row r="2070">
      <c r="A2070" s="92"/>
      <c r="B2070" s="58"/>
      <c r="C2070" s="58"/>
      <c r="D2070" s="58"/>
      <c r="E2070" s="58"/>
      <c r="F2070" s="58"/>
      <c r="G2070" s="95"/>
    </row>
    <row r="2071">
      <c r="A2071" s="92"/>
      <c r="B2071" s="58"/>
      <c r="C2071" s="58"/>
      <c r="D2071" s="58"/>
      <c r="E2071" s="58"/>
      <c r="F2071" s="58"/>
      <c r="G2071" s="95"/>
    </row>
    <row r="2072">
      <c r="A2072" s="92"/>
      <c r="B2072" s="58"/>
      <c r="C2072" s="58"/>
      <c r="D2072" s="58"/>
      <c r="E2072" s="58"/>
      <c r="F2072" s="58"/>
      <c r="G2072" s="95"/>
    </row>
    <row r="2073">
      <c r="A2073" s="92"/>
      <c r="B2073" s="58"/>
      <c r="C2073" s="58"/>
      <c r="D2073" s="58"/>
      <c r="E2073" s="58"/>
      <c r="F2073" s="58"/>
      <c r="G2073" s="95"/>
    </row>
    <row r="2074">
      <c r="A2074" s="92"/>
      <c r="B2074" s="58"/>
      <c r="C2074" s="58"/>
      <c r="D2074" s="58"/>
      <c r="E2074" s="58"/>
      <c r="F2074" s="58"/>
      <c r="G2074" s="95"/>
    </row>
    <row r="2075">
      <c r="A2075" s="92"/>
      <c r="B2075" s="58"/>
      <c r="C2075" s="58"/>
      <c r="D2075" s="58"/>
      <c r="E2075" s="58"/>
      <c r="F2075" s="58"/>
      <c r="G2075" s="95"/>
    </row>
    <row r="2076">
      <c r="A2076" s="92"/>
      <c r="B2076" s="58"/>
      <c r="C2076" s="58"/>
      <c r="D2076" s="58"/>
      <c r="E2076" s="58"/>
      <c r="F2076" s="58"/>
      <c r="G2076" s="95"/>
    </row>
    <row r="2077">
      <c r="A2077" s="92"/>
      <c r="B2077" s="58"/>
      <c r="C2077" s="58"/>
      <c r="D2077" s="58"/>
      <c r="E2077" s="58"/>
      <c r="F2077" s="58"/>
      <c r="G2077" s="95"/>
    </row>
    <row r="2078">
      <c r="A2078" s="92"/>
      <c r="B2078" s="58"/>
      <c r="C2078" s="58"/>
      <c r="D2078" s="58"/>
      <c r="E2078" s="58"/>
      <c r="F2078" s="58"/>
      <c r="G2078" s="95"/>
    </row>
    <row r="2079">
      <c r="A2079" s="92"/>
      <c r="B2079" s="58"/>
      <c r="C2079" s="58"/>
      <c r="D2079" s="58"/>
      <c r="E2079" s="58"/>
      <c r="F2079" s="58"/>
      <c r="G2079" s="95"/>
    </row>
    <row r="2080">
      <c r="A2080" s="92"/>
      <c r="B2080" s="58"/>
      <c r="C2080" s="58"/>
      <c r="D2080" s="58"/>
      <c r="E2080" s="58"/>
      <c r="F2080" s="58"/>
      <c r="G2080" s="95"/>
    </row>
    <row r="2081">
      <c r="A2081" s="92"/>
      <c r="B2081" s="58"/>
      <c r="C2081" s="58"/>
      <c r="D2081" s="58"/>
      <c r="E2081" s="58"/>
      <c r="F2081" s="58"/>
      <c r="G2081" s="95"/>
    </row>
    <row r="2082">
      <c r="A2082" s="92"/>
      <c r="B2082" s="58"/>
      <c r="C2082" s="58"/>
      <c r="D2082" s="58"/>
      <c r="E2082" s="58"/>
      <c r="F2082" s="58"/>
      <c r="G2082" s="95"/>
    </row>
    <row r="2083">
      <c r="A2083" s="92"/>
      <c r="B2083" s="58"/>
      <c r="C2083" s="58"/>
      <c r="D2083" s="58"/>
      <c r="E2083" s="58"/>
      <c r="F2083" s="58"/>
      <c r="G2083" s="95"/>
    </row>
    <row r="2084">
      <c r="A2084" s="92"/>
      <c r="B2084" s="58"/>
      <c r="C2084" s="58"/>
      <c r="D2084" s="58"/>
      <c r="E2084" s="58"/>
      <c r="F2084" s="58"/>
      <c r="G2084" s="95"/>
    </row>
    <row r="2085">
      <c r="A2085" s="92"/>
      <c r="B2085" s="58"/>
      <c r="C2085" s="58"/>
      <c r="D2085" s="58"/>
      <c r="E2085" s="58"/>
      <c r="F2085" s="58"/>
      <c r="G2085" s="95"/>
    </row>
    <row r="2086">
      <c r="A2086" s="92"/>
      <c r="B2086" s="58"/>
      <c r="C2086" s="58"/>
      <c r="D2086" s="58"/>
      <c r="E2086" s="58"/>
      <c r="F2086" s="58"/>
      <c r="G2086" s="95"/>
    </row>
    <row r="2087">
      <c r="A2087" s="92"/>
      <c r="B2087" s="58"/>
      <c r="C2087" s="58"/>
      <c r="D2087" s="58"/>
      <c r="E2087" s="58"/>
      <c r="F2087" s="58"/>
      <c r="G2087" s="95"/>
    </row>
    <row r="2088">
      <c r="A2088" s="92"/>
      <c r="B2088" s="58"/>
      <c r="C2088" s="58"/>
      <c r="D2088" s="58"/>
      <c r="E2088" s="58"/>
      <c r="F2088" s="58"/>
      <c r="G2088" s="95"/>
    </row>
    <row r="2089">
      <c r="A2089" s="92"/>
      <c r="B2089" s="58"/>
      <c r="C2089" s="58"/>
      <c r="D2089" s="58"/>
      <c r="E2089" s="58"/>
      <c r="F2089" s="58"/>
      <c r="G2089" s="95"/>
    </row>
    <row r="2090">
      <c r="A2090" s="92"/>
      <c r="B2090" s="58"/>
      <c r="C2090" s="58"/>
      <c r="D2090" s="58"/>
      <c r="E2090" s="58"/>
      <c r="F2090" s="58"/>
      <c r="G2090" s="95"/>
    </row>
    <row r="2091">
      <c r="A2091" s="92"/>
      <c r="B2091" s="58"/>
      <c r="C2091" s="58"/>
      <c r="D2091" s="58"/>
      <c r="E2091" s="58"/>
      <c r="F2091" s="58"/>
      <c r="G2091" s="95"/>
    </row>
    <row r="2092">
      <c r="A2092" s="92"/>
      <c r="B2092" s="58"/>
      <c r="C2092" s="58"/>
      <c r="D2092" s="58"/>
      <c r="E2092" s="58"/>
      <c r="F2092" s="58"/>
      <c r="G2092" s="95"/>
    </row>
    <row r="2093">
      <c r="A2093" s="92"/>
      <c r="B2093" s="58"/>
      <c r="C2093" s="58"/>
      <c r="D2093" s="58"/>
      <c r="E2093" s="58"/>
      <c r="F2093" s="58"/>
      <c r="G2093" s="95"/>
    </row>
    <row r="2094">
      <c r="A2094" s="92"/>
      <c r="B2094" s="58"/>
      <c r="C2094" s="58"/>
      <c r="D2094" s="58"/>
      <c r="E2094" s="58"/>
      <c r="F2094" s="58"/>
      <c r="G2094" s="95"/>
    </row>
    <row r="2095">
      <c r="A2095" s="92"/>
      <c r="B2095" s="58"/>
      <c r="C2095" s="58"/>
      <c r="D2095" s="58"/>
      <c r="E2095" s="58"/>
      <c r="F2095" s="58"/>
      <c r="G2095" s="95"/>
    </row>
    <row r="2096">
      <c r="A2096" s="92"/>
      <c r="B2096" s="58"/>
      <c r="C2096" s="58"/>
      <c r="D2096" s="58"/>
      <c r="E2096" s="58"/>
      <c r="F2096" s="58"/>
      <c r="G2096" s="95"/>
    </row>
    <row r="2097">
      <c r="A2097" s="92"/>
      <c r="B2097" s="58"/>
      <c r="C2097" s="58"/>
      <c r="D2097" s="58"/>
      <c r="E2097" s="58"/>
      <c r="F2097" s="58"/>
      <c r="G2097" s="95"/>
    </row>
    <row r="2098">
      <c r="A2098" s="92"/>
      <c r="B2098" s="58"/>
      <c r="C2098" s="58"/>
      <c r="D2098" s="58"/>
      <c r="E2098" s="58"/>
      <c r="F2098" s="58"/>
      <c r="G2098" s="95"/>
    </row>
    <row r="2099">
      <c r="A2099" s="92"/>
      <c r="B2099" s="58"/>
      <c r="C2099" s="58"/>
      <c r="D2099" s="58"/>
      <c r="E2099" s="58"/>
      <c r="F2099" s="58"/>
      <c r="G2099" s="95"/>
    </row>
    <row r="2100">
      <c r="A2100" s="92"/>
      <c r="B2100" s="58"/>
      <c r="C2100" s="58"/>
      <c r="D2100" s="58"/>
      <c r="E2100" s="58"/>
      <c r="F2100" s="58"/>
      <c r="G2100" s="95"/>
    </row>
    <row r="2101">
      <c r="A2101" s="92"/>
      <c r="B2101" s="58"/>
      <c r="C2101" s="58"/>
      <c r="D2101" s="58"/>
      <c r="E2101" s="58"/>
      <c r="F2101" s="58"/>
      <c r="G2101" s="95"/>
    </row>
    <row r="2102">
      <c r="A2102" s="92"/>
      <c r="B2102" s="58"/>
      <c r="C2102" s="58"/>
      <c r="D2102" s="58"/>
      <c r="E2102" s="58"/>
      <c r="F2102" s="58"/>
      <c r="G2102" s="95"/>
    </row>
    <row r="2103">
      <c r="A2103" s="92"/>
      <c r="B2103" s="58"/>
      <c r="C2103" s="58"/>
      <c r="D2103" s="58"/>
      <c r="E2103" s="58"/>
      <c r="F2103" s="58"/>
      <c r="G2103" s="95"/>
    </row>
    <row r="2104">
      <c r="A2104" s="92"/>
      <c r="B2104" s="58"/>
      <c r="C2104" s="58"/>
      <c r="D2104" s="58"/>
      <c r="E2104" s="58"/>
      <c r="F2104" s="58"/>
      <c r="G2104" s="95"/>
    </row>
    <row r="2105">
      <c r="A2105" s="92"/>
      <c r="B2105" s="58"/>
      <c r="C2105" s="58"/>
      <c r="D2105" s="58"/>
      <c r="E2105" s="58"/>
      <c r="F2105" s="58"/>
      <c r="G2105" s="95"/>
    </row>
    <row r="2106">
      <c r="A2106" s="92"/>
      <c r="B2106" s="58"/>
      <c r="C2106" s="58"/>
      <c r="D2106" s="58"/>
      <c r="E2106" s="58"/>
      <c r="F2106" s="58"/>
      <c r="G2106" s="95"/>
    </row>
    <row r="2107">
      <c r="A2107" s="92"/>
      <c r="B2107" s="58"/>
      <c r="C2107" s="58"/>
      <c r="D2107" s="58"/>
      <c r="E2107" s="58"/>
      <c r="F2107" s="58"/>
      <c r="G2107" s="95"/>
    </row>
    <row r="2108">
      <c r="A2108" s="92"/>
      <c r="B2108" s="58"/>
      <c r="C2108" s="58"/>
      <c r="D2108" s="58"/>
      <c r="E2108" s="58"/>
      <c r="F2108" s="58"/>
      <c r="G2108" s="95"/>
    </row>
    <row r="2109">
      <c r="A2109" s="92"/>
      <c r="B2109" s="58"/>
      <c r="C2109" s="58"/>
      <c r="D2109" s="58"/>
      <c r="E2109" s="58"/>
      <c r="F2109" s="58"/>
      <c r="G2109" s="95"/>
    </row>
    <row r="2110">
      <c r="A2110" s="92"/>
      <c r="B2110" s="58"/>
      <c r="C2110" s="58"/>
      <c r="D2110" s="58"/>
      <c r="E2110" s="58"/>
      <c r="F2110" s="58"/>
      <c r="G2110" s="95"/>
    </row>
    <row r="2111">
      <c r="A2111" s="92"/>
      <c r="B2111" s="58"/>
      <c r="C2111" s="58"/>
      <c r="D2111" s="58"/>
      <c r="E2111" s="58"/>
      <c r="F2111" s="58"/>
      <c r="G2111" s="95"/>
    </row>
    <row r="2112">
      <c r="A2112" s="92"/>
      <c r="B2112" s="58"/>
      <c r="C2112" s="58"/>
      <c r="D2112" s="58"/>
      <c r="E2112" s="58"/>
      <c r="F2112" s="58"/>
      <c r="G2112" s="95"/>
    </row>
    <row r="2113">
      <c r="A2113" s="92"/>
      <c r="B2113" s="58"/>
      <c r="C2113" s="58"/>
      <c r="D2113" s="58"/>
      <c r="E2113" s="58"/>
      <c r="F2113" s="58"/>
      <c r="G2113" s="95"/>
    </row>
    <row r="2114">
      <c r="A2114" s="92"/>
      <c r="B2114" s="58"/>
      <c r="C2114" s="58"/>
      <c r="D2114" s="58"/>
      <c r="E2114" s="58"/>
      <c r="F2114" s="58"/>
      <c r="G2114" s="95"/>
    </row>
    <row r="2115">
      <c r="A2115" s="92"/>
      <c r="B2115" s="58"/>
      <c r="C2115" s="58"/>
      <c r="D2115" s="58"/>
      <c r="E2115" s="58"/>
      <c r="F2115" s="58"/>
      <c r="G2115" s="95"/>
    </row>
    <row r="2116">
      <c r="A2116" s="92"/>
      <c r="B2116" s="58"/>
      <c r="C2116" s="58"/>
      <c r="D2116" s="58"/>
      <c r="E2116" s="58"/>
      <c r="F2116" s="58"/>
      <c r="G2116" s="95"/>
    </row>
    <row r="2117">
      <c r="A2117" s="92"/>
      <c r="B2117" s="58"/>
      <c r="C2117" s="58"/>
      <c r="D2117" s="58"/>
      <c r="E2117" s="58"/>
      <c r="F2117" s="58"/>
      <c r="G2117" s="95"/>
    </row>
    <row r="2118">
      <c r="A2118" s="92"/>
      <c r="B2118" s="58"/>
      <c r="C2118" s="58"/>
      <c r="D2118" s="58"/>
      <c r="E2118" s="58"/>
      <c r="F2118" s="58"/>
      <c r="G2118" s="95"/>
    </row>
    <row r="2119">
      <c r="A2119" s="92"/>
      <c r="B2119" s="58"/>
      <c r="C2119" s="58"/>
      <c r="D2119" s="58"/>
      <c r="E2119" s="58"/>
      <c r="F2119" s="58"/>
      <c r="G2119" s="95"/>
    </row>
    <row r="2120">
      <c r="A2120" s="92"/>
      <c r="B2120" s="58"/>
      <c r="C2120" s="58"/>
      <c r="D2120" s="58"/>
      <c r="E2120" s="58"/>
      <c r="F2120" s="58"/>
      <c r="G2120" s="95"/>
    </row>
    <row r="2121">
      <c r="A2121" s="92"/>
      <c r="B2121" s="58"/>
      <c r="C2121" s="58"/>
      <c r="D2121" s="58"/>
      <c r="E2121" s="58"/>
      <c r="F2121" s="58"/>
      <c r="G2121" s="95"/>
    </row>
    <row r="2122">
      <c r="A2122" s="92"/>
      <c r="B2122" s="58"/>
      <c r="C2122" s="58"/>
      <c r="D2122" s="58"/>
      <c r="E2122" s="58"/>
      <c r="F2122" s="58"/>
      <c r="G2122" s="95"/>
    </row>
    <row r="2123">
      <c r="A2123" s="92"/>
      <c r="B2123" s="58"/>
      <c r="C2123" s="58"/>
      <c r="D2123" s="58"/>
      <c r="E2123" s="58"/>
      <c r="F2123" s="58"/>
      <c r="G2123" s="95"/>
    </row>
    <row r="2124">
      <c r="A2124" s="92"/>
      <c r="B2124" s="58"/>
      <c r="C2124" s="58"/>
      <c r="D2124" s="58"/>
      <c r="E2124" s="58"/>
      <c r="F2124" s="58"/>
      <c r="G2124" s="95"/>
    </row>
    <row r="2125">
      <c r="A2125" s="92"/>
      <c r="B2125" s="58"/>
      <c r="C2125" s="58"/>
      <c r="D2125" s="58"/>
      <c r="E2125" s="58"/>
      <c r="F2125" s="58"/>
      <c r="G2125" s="95"/>
    </row>
    <row r="2126">
      <c r="A2126" s="92"/>
      <c r="B2126" s="58"/>
      <c r="C2126" s="58"/>
      <c r="D2126" s="58"/>
      <c r="E2126" s="58"/>
      <c r="F2126" s="58"/>
      <c r="G2126" s="95"/>
    </row>
    <row r="2127">
      <c r="A2127" s="92"/>
      <c r="B2127" s="58"/>
      <c r="C2127" s="58"/>
      <c r="D2127" s="58"/>
      <c r="E2127" s="58"/>
      <c r="F2127" s="58"/>
      <c r="G2127" s="95"/>
    </row>
    <row r="2128">
      <c r="A2128" s="92"/>
      <c r="B2128" s="58"/>
      <c r="C2128" s="58"/>
      <c r="D2128" s="58"/>
      <c r="E2128" s="58"/>
      <c r="F2128" s="58"/>
      <c r="G2128" s="95"/>
    </row>
    <row r="2129">
      <c r="A2129" s="92"/>
      <c r="B2129" s="58"/>
      <c r="C2129" s="58"/>
      <c r="D2129" s="58"/>
      <c r="E2129" s="58"/>
      <c r="F2129" s="58"/>
      <c r="G2129" s="95"/>
    </row>
    <row r="2130">
      <c r="A2130" s="92"/>
      <c r="B2130" s="58"/>
      <c r="C2130" s="58"/>
      <c r="D2130" s="58"/>
      <c r="E2130" s="58"/>
      <c r="F2130" s="58"/>
      <c r="G2130" s="95"/>
    </row>
    <row r="2131">
      <c r="A2131" s="92"/>
      <c r="B2131" s="58"/>
      <c r="C2131" s="58"/>
      <c r="D2131" s="58"/>
      <c r="E2131" s="58"/>
      <c r="F2131" s="58"/>
      <c r="G2131" s="95"/>
    </row>
    <row r="2132">
      <c r="A2132" s="92"/>
      <c r="B2132" s="58"/>
      <c r="C2132" s="58"/>
      <c r="D2132" s="58"/>
      <c r="E2132" s="58"/>
      <c r="F2132" s="58"/>
      <c r="G2132" s="95"/>
    </row>
    <row r="2133">
      <c r="A2133" s="92"/>
      <c r="B2133" s="58"/>
      <c r="C2133" s="58"/>
      <c r="D2133" s="58"/>
      <c r="E2133" s="58"/>
      <c r="F2133" s="58"/>
      <c r="G2133" s="95"/>
    </row>
    <row r="2134">
      <c r="A2134" s="92"/>
      <c r="B2134" s="58"/>
      <c r="C2134" s="58"/>
      <c r="D2134" s="58"/>
      <c r="E2134" s="58"/>
      <c r="F2134" s="58"/>
      <c r="G2134" s="95"/>
    </row>
    <row r="2135">
      <c r="A2135" s="92"/>
      <c r="B2135" s="58"/>
      <c r="C2135" s="58"/>
      <c r="D2135" s="58"/>
      <c r="E2135" s="58"/>
      <c r="F2135" s="58"/>
      <c r="G2135" s="95"/>
    </row>
    <row r="2136">
      <c r="A2136" s="92"/>
      <c r="B2136" s="58"/>
      <c r="C2136" s="58"/>
      <c r="D2136" s="58"/>
      <c r="E2136" s="58"/>
      <c r="F2136" s="58"/>
      <c r="G2136" s="95"/>
    </row>
    <row r="2137">
      <c r="A2137" s="92"/>
      <c r="B2137" s="58"/>
      <c r="C2137" s="58"/>
      <c r="D2137" s="58"/>
      <c r="E2137" s="58"/>
      <c r="F2137" s="58"/>
      <c r="G2137" s="95"/>
    </row>
    <row r="2138">
      <c r="A2138" s="92"/>
      <c r="B2138" s="58"/>
      <c r="C2138" s="58"/>
      <c r="D2138" s="58"/>
      <c r="E2138" s="58"/>
      <c r="F2138" s="58"/>
      <c r="G2138" s="95"/>
    </row>
    <row r="2139">
      <c r="A2139" s="92"/>
      <c r="B2139" s="58"/>
      <c r="C2139" s="58"/>
      <c r="D2139" s="58"/>
      <c r="E2139" s="58"/>
      <c r="F2139" s="58"/>
      <c r="G2139" s="95"/>
    </row>
    <row r="2140">
      <c r="A2140" s="92"/>
      <c r="B2140" s="58"/>
      <c r="C2140" s="58"/>
      <c r="D2140" s="58"/>
      <c r="E2140" s="58"/>
      <c r="F2140" s="58"/>
      <c r="G2140" s="95"/>
    </row>
    <row r="2141">
      <c r="A2141" s="92"/>
      <c r="B2141" s="58"/>
      <c r="C2141" s="58"/>
      <c r="D2141" s="58"/>
      <c r="E2141" s="58"/>
      <c r="F2141" s="58"/>
      <c r="G2141" s="95"/>
    </row>
    <row r="2142">
      <c r="A2142" s="92"/>
      <c r="B2142" s="58"/>
      <c r="C2142" s="58"/>
      <c r="D2142" s="58"/>
      <c r="E2142" s="58"/>
      <c r="F2142" s="58"/>
      <c r="G2142" s="95"/>
    </row>
    <row r="2143">
      <c r="A2143" s="92"/>
      <c r="B2143" s="58"/>
      <c r="C2143" s="58"/>
      <c r="D2143" s="58"/>
      <c r="E2143" s="58"/>
      <c r="F2143" s="58"/>
      <c r="G2143" s="95"/>
    </row>
    <row r="2144">
      <c r="A2144" s="92"/>
      <c r="B2144" s="58"/>
      <c r="C2144" s="58"/>
      <c r="D2144" s="58"/>
      <c r="E2144" s="58"/>
      <c r="F2144" s="58"/>
      <c r="G2144" s="95"/>
    </row>
    <row r="2145">
      <c r="A2145" s="92"/>
      <c r="B2145" s="58"/>
      <c r="C2145" s="58"/>
      <c r="D2145" s="58"/>
      <c r="E2145" s="58"/>
      <c r="F2145" s="58"/>
      <c r="G2145" s="95"/>
    </row>
    <row r="2146">
      <c r="A2146" s="92"/>
      <c r="B2146" s="58"/>
      <c r="C2146" s="58"/>
      <c r="D2146" s="58"/>
      <c r="E2146" s="58"/>
      <c r="F2146" s="58"/>
      <c r="G2146" s="95"/>
    </row>
    <row r="2147">
      <c r="A2147" s="92"/>
      <c r="B2147" s="58"/>
      <c r="C2147" s="58"/>
      <c r="D2147" s="58"/>
      <c r="E2147" s="58"/>
      <c r="F2147" s="58"/>
      <c r="G2147" s="95"/>
    </row>
    <row r="2148">
      <c r="A2148" s="92"/>
      <c r="B2148" s="58"/>
      <c r="C2148" s="58"/>
      <c r="D2148" s="58"/>
      <c r="E2148" s="58"/>
      <c r="F2148" s="58"/>
      <c r="G2148" s="95"/>
    </row>
    <row r="2149">
      <c r="A2149" s="92"/>
      <c r="B2149" s="58"/>
      <c r="C2149" s="58"/>
      <c r="D2149" s="58"/>
      <c r="E2149" s="58"/>
      <c r="F2149" s="58"/>
      <c r="G2149" s="95"/>
    </row>
    <row r="2150">
      <c r="A2150" s="92"/>
      <c r="B2150" s="58"/>
      <c r="C2150" s="58"/>
      <c r="D2150" s="58"/>
      <c r="E2150" s="58"/>
      <c r="F2150" s="58"/>
      <c r="G2150" s="95"/>
    </row>
    <row r="2151">
      <c r="A2151" s="92"/>
      <c r="B2151" s="58"/>
      <c r="C2151" s="58"/>
      <c r="D2151" s="58"/>
      <c r="E2151" s="58"/>
      <c r="F2151" s="58"/>
      <c r="G2151" s="95"/>
    </row>
    <row r="2152">
      <c r="A2152" s="92"/>
      <c r="B2152" s="58"/>
      <c r="C2152" s="58"/>
      <c r="D2152" s="58"/>
      <c r="E2152" s="58"/>
      <c r="F2152" s="58"/>
      <c r="G2152" s="95"/>
    </row>
    <row r="2153">
      <c r="A2153" s="92"/>
      <c r="B2153" s="58"/>
      <c r="C2153" s="58"/>
      <c r="D2153" s="58"/>
      <c r="E2153" s="58"/>
      <c r="F2153" s="58"/>
      <c r="G2153" s="95"/>
    </row>
    <row r="2154">
      <c r="A2154" s="92"/>
      <c r="B2154" s="58"/>
      <c r="C2154" s="58"/>
      <c r="D2154" s="58"/>
      <c r="E2154" s="58"/>
      <c r="F2154" s="58"/>
      <c r="G2154" s="95"/>
    </row>
    <row r="2155">
      <c r="A2155" s="92"/>
      <c r="B2155" s="58"/>
      <c r="C2155" s="58"/>
      <c r="D2155" s="58"/>
      <c r="E2155" s="58"/>
      <c r="F2155" s="58"/>
      <c r="G2155" s="95"/>
    </row>
    <row r="2156">
      <c r="A2156" s="92"/>
      <c r="B2156" s="58"/>
      <c r="C2156" s="58"/>
      <c r="D2156" s="58"/>
      <c r="E2156" s="58"/>
      <c r="F2156" s="58"/>
      <c r="G2156" s="95"/>
    </row>
    <row r="2157">
      <c r="A2157" s="92"/>
      <c r="B2157" s="58"/>
      <c r="C2157" s="58"/>
      <c r="D2157" s="58"/>
      <c r="E2157" s="58"/>
      <c r="F2157" s="58"/>
      <c r="G2157" s="95"/>
    </row>
    <row r="2158">
      <c r="A2158" s="92"/>
      <c r="B2158" s="58"/>
      <c r="C2158" s="58"/>
      <c r="D2158" s="58"/>
      <c r="E2158" s="58"/>
      <c r="F2158" s="58"/>
      <c r="G2158" s="95"/>
    </row>
    <row r="2159">
      <c r="A2159" s="92"/>
      <c r="B2159" s="58"/>
      <c r="C2159" s="58"/>
      <c r="D2159" s="58"/>
      <c r="E2159" s="58"/>
      <c r="F2159" s="58"/>
      <c r="G2159" s="95"/>
    </row>
    <row r="2160">
      <c r="A2160" s="92"/>
      <c r="B2160" s="58"/>
      <c r="C2160" s="58"/>
      <c r="D2160" s="58"/>
      <c r="E2160" s="58"/>
      <c r="F2160" s="58"/>
      <c r="G2160" s="95"/>
    </row>
    <row r="2161">
      <c r="A2161" s="92"/>
      <c r="B2161" s="58"/>
      <c r="C2161" s="58"/>
      <c r="D2161" s="58"/>
      <c r="E2161" s="58"/>
      <c r="F2161" s="58"/>
      <c r="G2161" s="95"/>
    </row>
    <row r="2162">
      <c r="A2162" s="92"/>
      <c r="B2162" s="58"/>
      <c r="C2162" s="58"/>
      <c r="D2162" s="58"/>
      <c r="E2162" s="58"/>
      <c r="F2162" s="58"/>
      <c r="G2162" s="95"/>
    </row>
    <row r="2163">
      <c r="A2163" s="92"/>
      <c r="B2163" s="58"/>
      <c r="C2163" s="58"/>
      <c r="D2163" s="58"/>
      <c r="E2163" s="58"/>
      <c r="F2163" s="58"/>
      <c r="G2163" s="95"/>
    </row>
    <row r="2164">
      <c r="A2164" s="92"/>
      <c r="B2164" s="58"/>
      <c r="C2164" s="58"/>
      <c r="D2164" s="58"/>
      <c r="E2164" s="58"/>
      <c r="F2164" s="58"/>
      <c r="G2164" s="95"/>
    </row>
    <row r="2165">
      <c r="A2165" s="92"/>
      <c r="B2165" s="58"/>
      <c r="C2165" s="58"/>
      <c r="D2165" s="58"/>
      <c r="E2165" s="58"/>
      <c r="F2165" s="58"/>
      <c r="G2165" s="95"/>
    </row>
    <row r="2166">
      <c r="A2166" s="92"/>
      <c r="B2166" s="58"/>
      <c r="C2166" s="58"/>
      <c r="D2166" s="58"/>
      <c r="E2166" s="58"/>
      <c r="F2166" s="58"/>
      <c r="G2166" s="95"/>
    </row>
    <row r="2167">
      <c r="A2167" s="92"/>
      <c r="B2167" s="58"/>
      <c r="C2167" s="58"/>
      <c r="D2167" s="58"/>
      <c r="E2167" s="58"/>
      <c r="F2167" s="58"/>
      <c r="G2167" s="95"/>
    </row>
    <row r="2168">
      <c r="A2168" s="92"/>
      <c r="B2168" s="58"/>
      <c r="C2168" s="58"/>
      <c r="D2168" s="58"/>
      <c r="E2168" s="58"/>
      <c r="F2168" s="58"/>
      <c r="G2168" s="95"/>
    </row>
    <row r="2169">
      <c r="A2169" s="92"/>
      <c r="B2169" s="58"/>
      <c r="C2169" s="58"/>
      <c r="D2169" s="58"/>
      <c r="E2169" s="58"/>
      <c r="F2169" s="58"/>
      <c r="G2169" s="95"/>
    </row>
    <row r="2170">
      <c r="A2170" s="92"/>
      <c r="B2170" s="58"/>
      <c r="C2170" s="58"/>
      <c r="D2170" s="58"/>
      <c r="E2170" s="58"/>
      <c r="F2170" s="58"/>
      <c r="G2170" s="95"/>
    </row>
    <row r="2171">
      <c r="A2171" s="92"/>
      <c r="B2171" s="58"/>
      <c r="C2171" s="58"/>
      <c r="D2171" s="58"/>
      <c r="E2171" s="58"/>
      <c r="F2171" s="58"/>
      <c r="G2171" s="95"/>
    </row>
    <row r="2172">
      <c r="A2172" s="92"/>
      <c r="B2172" s="58"/>
      <c r="C2172" s="58"/>
      <c r="D2172" s="58"/>
      <c r="E2172" s="58"/>
      <c r="F2172" s="58"/>
      <c r="G2172" s="95"/>
    </row>
    <row r="2173">
      <c r="A2173" s="92"/>
      <c r="B2173" s="58"/>
      <c r="C2173" s="58"/>
      <c r="D2173" s="58"/>
      <c r="E2173" s="58"/>
      <c r="F2173" s="58"/>
      <c r="G2173" s="95"/>
    </row>
    <row r="2174">
      <c r="A2174" s="92"/>
      <c r="B2174" s="58"/>
      <c r="C2174" s="58"/>
      <c r="D2174" s="58"/>
      <c r="E2174" s="58"/>
      <c r="F2174" s="58"/>
      <c r="G2174" s="95"/>
    </row>
    <row r="2175">
      <c r="A2175" s="92"/>
      <c r="B2175" s="58"/>
      <c r="C2175" s="58"/>
      <c r="D2175" s="58"/>
      <c r="E2175" s="58"/>
      <c r="F2175" s="58"/>
      <c r="G2175" s="95"/>
    </row>
    <row r="2176">
      <c r="A2176" s="92"/>
      <c r="B2176" s="58"/>
      <c r="C2176" s="58"/>
      <c r="D2176" s="58"/>
      <c r="E2176" s="58"/>
      <c r="F2176" s="58"/>
      <c r="G2176" s="95"/>
    </row>
    <row r="2177">
      <c r="A2177" s="92"/>
      <c r="B2177" s="58"/>
      <c r="C2177" s="58"/>
      <c r="D2177" s="58"/>
      <c r="E2177" s="58"/>
      <c r="F2177" s="58"/>
      <c r="G2177" s="95"/>
    </row>
    <row r="2178">
      <c r="A2178" s="92"/>
      <c r="B2178" s="58"/>
      <c r="C2178" s="58"/>
      <c r="D2178" s="58"/>
      <c r="E2178" s="58"/>
      <c r="F2178" s="58"/>
      <c r="G2178" s="95"/>
    </row>
    <row r="2179">
      <c r="A2179" s="92"/>
      <c r="B2179" s="58"/>
      <c r="C2179" s="58"/>
      <c r="D2179" s="58"/>
      <c r="E2179" s="58"/>
      <c r="F2179" s="58"/>
      <c r="G2179" s="95"/>
    </row>
    <row r="2180">
      <c r="A2180" s="92"/>
      <c r="B2180" s="58"/>
      <c r="C2180" s="58"/>
      <c r="D2180" s="58"/>
      <c r="E2180" s="58"/>
      <c r="F2180" s="58"/>
      <c r="G2180" s="95"/>
    </row>
    <row r="2181">
      <c r="A2181" s="92"/>
      <c r="B2181" s="58"/>
      <c r="C2181" s="58"/>
      <c r="D2181" s="58"/>
      <c r="E2181" s="58"/>
      <c r="F2181" s="58"/>
      <c r="G2181" s="95"/>
    </row>
    <row r="2182">
      <c r="A2182" s="92"/>
      <c r="B2182" s="58"/>
      <c r="C2182" s="58"/>
      <c r="D2182" s="58"/>
      <c r="E2182" s="58"/>
      <c r="F2182" s="58"/>
      <c r="G2182" s="95"/>
    </row>
    <row r="2183">
      <c r="A2183" s="92"/>
      <c r="B2183" s="58"/>
      <c r="C2183" s="58"/>
      <c r="D2183" s="58"/>
      <c r="E2183" s="58"/>
      <c r="F2183" s="58"/>
      <c r="G2183" s="95"/>
    </row>
    <row r="2184">
      <c r="A2184" s="92"/>
      <c r="B2184" s="58"/>
      <c r="C2184" s="58"/>
      <c r="D2184" s="58"/>
      <c r="E2184" s="58"/>
      <c r="F2184" s="58"/>
      <c r="G2184" s="95"/>
    </row>
    <row r="2185">
      <c r="A2185" s="92"/>
      <c r="B2185" s="58"/>
      <c r="C2185" s="58"/>
      <c r="D2185" s="58"/>
      <c r="E2185" s="58"/>
      <c r="F2185" s="58"/>
      <c r="G2185" s="95"/>
    </row>
    <row r="2186">
      <c r="A2186" s="92"/>
      <c r="B2186" s="58"/>
      <c r="C2186" s="58"/>
      <c r="D2186" s="58"/>
      <c r="E2186" s="58"/>
      <c r="F2186" s="58"/>
      <c r="G2186" s="95"/>
    </row>
    <row r="2187">
      <c r="A2187" s="92"/>
      <c r="B2187" s="58"/>
      <c r="C2187" s="58"/>
      <c r="D2187" s="58"/>
      <c r="E2187" s="58"/>
      <c r="F2187" s="58"/>
      <c r="G2187" s="95"/>
    </row>
    <row r="2188">
      <c r="A2188" s="92"/>
      <c r="B2188" s="58"/>
      <c r="C2188" s="58"/>
      <c r="D2188" s="58"/>
      <c r="E2188" s="58"/>
      <c r="F2188" s="58"/>
      <c r="G2188" s="95"/>
    </row>
    <row r="2189">
      <c r="A2189" s="92"/>
      <c r="B2189" s="58"/>
      <c r="C2189" s="58"/>
      <c r="D2189" s="58"/>
      <c r="E2189" s="58"/>
      <c r="F2189" s="58"/>
      <c r="G2189" s="95"/>
    </row>
    <row r="2190">
      <c r="A2190" s="92"/>
      <c r="B2190" s="58"/>
      <c r="C2190" s="58"/>
      <c r="D2190" s="58"/>
      <c r="E2190" s="58"/>
      <c r="F2190" s="58"/>
      <c r="G2190" s="95"/>
    </row>
    <row r="2191">
      <c r="A2191" s="92"/>
      <c r="B2191" s="58"/>
      <c r="C2191" s="58"/>
      <c r="D2191" s="58"/>
      <c r="E2191" s="58"/>
      <c r="F2191" s="58"/>
      <c r="G2191" s="95"/>
    </row>
    <row r="2192">
      <c r="A2192" s="92"/>
      <c r="B2192" s="58"/>
      <c r="C2192" s="58"/>
      <c r="D2192" s="58"/>
      <c r="E2192" s="58"/>
      <c r="F2192" s="58"/>
      <c r="G2192" s="95"/>
    </row>
    <row r="2193">
      <c r="A2193" s="92"/>
      <c r="B2193" s="58"/>
      <c r="C2193" s="58"/>
      <c r="D2193" s="58"/>
      <c r="E2193" s="58"/>
      <c r="F2193" s="58"/>
      <c r="G2193" s="95"/>
    </row>
    <row r="2194">
      <c r="A2194" s="92"/>
      <c r="B2194" s="58"/>
      <c r="C2194" s="58"/>
      <c r="D2194" s="58"/>
      <c r="E2194" s="58"/>
      <c r="F2194" s="58"/>
      <c r="G2194" s="95"/>
    </row>
    <row r="2195">
      <c r="A2195" s="92"/>
      <c r="B2195" s="58"/>
      <c r="C2195" s="58"/>
      <c r="D2195" s="58"/>
      <c r="E2195" s="58"/>
      <c r="F2195" s="58"/>
      <c r="G2195" s="95"/>
    </row>
    <row r="2196">
      <c r="A2196" s="92"/>
      <c r="B2196" s="58"/>
      <c r="C2196" s="58"/>
      <c r="D2196" s="58"/>
      <c r="E2196" s="58"/>
      <c r="F2196" s="58"/>
      <c r="G2196" s="95"/>
    </row>
    <row r="2197">
      <c r="A2197" s="92"/>
      <c r="B2197" s="58"/>
      <c r="C2197" s="58"/>
      <c r="D2197" s="58"/>
      <c r="E2197" s="58"/>
      <c r="F2197" s="58"/>
      <c r="G2197" s="95"/>
    </row>
    <row r="2198">
      <c r="A2198" s="92"/>
      <c r="B2198" s="58"/>
      <c r="C2198" s="58"/>
      <c r="D2198" s="58"/>
      <c r="E2198" s="58"/>
      <c r="F2198" s="58"/>
      <c r="G2198" s="95"/>
    </row>
    <row r="2199">
      <c r="A2199" s="92"/>
      <c r="B2199" s="58"/>
      <c r="C2199" s="58"/>
      <c r="D2199" s="58"/>
      <c r="E2199" s="58"/>
      <c r="F2199" s="58"/>
      <c r="G2199" s="95"/>
    </row>
    <row r="2200">
      <c r="A2200" s="92"/>
      <c r="B2200" s="58"/>
      <c r="C2200" s="58"/>
      <c r="D2200" s="58"/>
      <c r="E2200" s="58"/>
      <c r="F2200" s="58"/>
      <c r="G2200" s="95"/>
    </row>
    <row r="2201">
      <c r="A2201" s="92"/>
      <c r="B2201" s="58"/>
      <c r="C2201" s="58"/>
      <c r="D2201" s="58"/>
      <c r="E2201" s="58"/>
      <c r="F2201" s="58"/>
      <c r="G2201" s="95"/>
    </row>
    <row r="2202">
      <c r="A2202" s="92"/>
      <c r="B2202" s="58"/>
      <c r="C2202" s="58"/>
      <c r="D2202" s="58"/>
      <c r="E2202" s="58"/>
      <c r="F2202" s="58"/>
      <c r="G2202" s="95"/>
    </row>
    <row r="2203">
      <c r="A2203" s="92"/>
      <c r="B2203" s="58"/>
      <c r="C2203" s="58"/>
      <c r="D2203" s="58"/>
      <c r="E2203" s="58"/>
      <c r="F2203" s="58"/>
      <c r="G2203" s="95"/>
    </row>
    <row r="2204">
      <c r="A2204" s="92"/>
      <c r="B2204" s="58"/>
      <c r="C2204" s="58"/>
      <c r="D2204" s="58"/>
      <c r="E2204" s="58"/>
      <c r="F2204" s="58"/>
      <c r="G2204" s="95"/>
    </row>
    <row r="2205">
      <c r="A2205" s="92"/>
      <c r="B2205" s="58"/>
      <c r="C2205" s="58"/>
      <c r="D2205" s="58"/>
      <c r="E2205" s="58"/>
      <c r="F2205" s="58"/>
      <c r="G2205" s="95"/>
    </row>
    <row r="2206">
      <c r="A2206" s="92"/>
      <c r="B2206" s="58"/>
      <c r="C2206" s="58"/>
      <c r="D2206" s="58"/>
      <c r="E2206" s="58"/>
      <c r="F2206" s="58"/>
      <c r="G2206" s="95"/>
    </row>
    <row r="2207">
      <c r="A2207" s="92"/>
      <c r="B2207" s="58"/>
      <c r="C2207" s="58"/>
      <c r="D2207" s="58"/>
      <c r="E2207" s="58"/>
      <c r="F2207" s="58"/>
      <c r="G2207" s="95"/>
    </row>
    <row r="2208">
      <c r="A2208" s="92"/>
      <c r="B2208" s="58"/>
      <c r="C2208" s="58"/>
      <c r="D2208" s="58"/>
      <c r="E2208" s="58"/>
      <c r="F2208" s="58"/>
      <c r="G2208" s="95"/>
    </row>
    <row r="2209">
      <c r="A2209" s="92"/>
      <c r="B2209" s="58"/>
      <c r="C2209" s="58"/>
      <c r="D2209" s="58"/>
      <c r="E2209" s="58"/>
      <c r="F2209" s="58"/>
      <c r="G2209" s="95"/>
    </row>
    <row r="2210">
      <c r="A2210" s="92"/>
      <c r="B2210" s="58"/>
      <c r="C2210" s="58"/>
      <c r="D2210" s="58"/>
      <c r="E2210" s="58"/>
      <c r="F2210" s="58"/>
      <c r="G2210" s="95"/>
    </row>
    <row r="2211">
      <c r="A2211" s="92"/>
      <c r="B2211" s="58"/>
      <c r="C2211" s="58"/>
      <c r="D2211" s="58"/>
      <c r="E2211" s="58"/>
      <c r="F2211" s="58"/>
      <c r="G2211" s="95"/>
    </row>
    <row r="2212">
      <c r="A2212" s="92"/>
      <c r="B2212" s="58"/>
      <c r="C2212" s="58"/>
      <c r="D2212" s="58"/>
      <c r="E2212" s="58"/>
      <c r="F2212" s="58"/>
      <c r="G2212" s="95"/>
    </row>
    <row r="2213">
      <c r="A2213" s="92"/>
      <c r="B2213" s="58"/>
      <c r="C2213" s="58"/>
      <c r="D2213" s="58"/>
      <c r="E2213" s="58"/>
      <c r="F2213" s="58"/>
      <c r="G2213" s="95"/>
    </row>
    <row r="2214">
      <c r="A2214" s="92"/>
      <c r="B2214" s="58"/>
      <c r="C2214" s="58"/>
      <c r="D2214" s="58"/>
      <c r="E2214" s="58"/>
      <c r="F2214" s="58"/>
      <c r="G2214" s="95"/>
    </row>
    <row r="2215">
      <c r="A2215" s="92"/>
      <c r="B2215" s="58"/>
      <c r="C2215" s="58"/>
      <c r="D2215" s="58"/>
      <c r="E2215" s="58"/>
      <c r="F2215" s="58"/>
      <c r="G2215" s="95"/>
    </row>
    <row r="2216">
      <c r="A2216" s="92"/>
      <c r="B2216" s="58"/>
      <c r="C2216" s="58"/>
      <c r="D2216" s="58"/>
      <c r="E2216" s="58"/>
      <c r="F2216" s="58"/>
      <c r="G2216" s="95"/>
    </row>
    <row r="2217">
      <c r="A2217" s="92"/>
      <c r="B2217" s="58"/>
      <c r="C2217" s="58"/>
      <c r="D2217" s="58"/>
      <c r="E2217" s="58"/>
      <c r="F2217" s="58"/>
      <c r="G2217" s="95"/>
    </row>
    <row r="2218">
      <c r="A2218" s="92"/>
      <c r="B2218" s="58"/>
      <c r="C2218" s="58"/>
      <c r="D2218" s="58"/>
      <c r="E2218" s="58"/>
      <c r="F2218" s="58"/>
      <c r="G2218" s="95"/>
    </row>
    <row r="2219">
      <c r="A2219" s="92"/>
      <c r="B2219" s="58"/>
      <c r="C2219" s="58"/>
      <c r="D2219" s="58"/>
      <c r="E2219" s="58"/>
      <c r="F2219" s="58"/>
      <c r="G2219" s="95"/>
    </row>
    <row r="2220">
      <c r="A2220" s="92"/>
      <c r="B2220" s="58"/>
      <c r="C2220" s="58"/>
      <c r="D2220" s="58"/>
      <c r="E2220" s="58"/>
      <c r="F2220" s="58"/>
      <c r="G2220" s="95"/>
    </row>
    <row r="2221">
      <c r="A2221" s="92"/>
      <c r="B2221" s="58"/>
      <c r="C2221" s="58"/>
      <c r="D2221" s="58"/>
      <c r="E2221" s="58"/>
      <c r="F2221" s="58"/>
      <c r="G2221" s="95"/>
    </row>
    <row r="2222">
      <c r="A2222" s="92"/>
      <c r="B2222" s="58"/>
      <c r="C2222" s="58"/>
      <c r="D2222" s="58"/>
      <c r="E2222" s="58"/>
      <c r="F2222" s="58"/>
      <c r="G2222" s="95"/>
    </row>
    <row r="2223">
      <c r="A2223" s="92"/>
      <c r="B2223" s="58"/>
      <c r="C2223" s="58"/>
      <c r="D2223" s="58"/>
      <c r="E2223" s="58"/>
      <c r="F2223" s="58"/>
      <c r="G2223" s="95"/>
    </row>
    <row r="2224">
      <c r="A2224" s="92"/>
      <c r="B2224" s="58"/>
      <c r="C2224" s="58"/>
      <c r="D2224" s="58"/>
      <c r="E2224" s="58"/>
      <c r="F2224" s="58"/>
      <c r="G2224" s="95"/>
    </row>
    <row r="2225">
      <c r="A2225" s="92"/>
      <c r="B2225" s="58"/>
      <c r="C2225" s="58"/>
      <c r="D2225" s="58"/>
      <c r="E2225" s="58"/>
      <c r="F2225" s="58"/>
      <c r="G2225" s="95"/>
    </row>
    <row r="2226">
      <c r="A2226" s="92"/>
      <c r="B2226" s="58"/>
      <c r="C2226" s="58"/>
      <c r="D2226" s="58"/>
      <c r="E2226" s="58"/>
      <c r="F2226" s="58"/>
      <c r="G2226" s="95"/>
    </row>
    <row r="2227">
      <c r="A2227" s="92"/>
      <c r="B2227" s="58"/>
      <c r="C2227" s="58"/>
      <c r="D2227" s="58"/>
      <c r="E2227" s="58"/>
      <c r="F2227" s="58"/>
      <c r="G2227" s="95"/>
    </row>
    <row r="2228">
      <c r="A2228" s="92"/>
      <c r="B2228" s="58"/>
      <c r="C2228" s="58"/>
      <c r="D2228" s="58"/>
      <c r="E2228" s="58"/>
      <c r="F2228" s="58"/>
      <c r="G2228" s="95"/>
    </row>
    <row r="2229">
      <c r="A2229" s="92"/>
      <c r="B2229" s="58"/>
      <c r="C2229" s="58"/>
      <c r="D2229" s="58"/>
      <c r="E2229" s="58"/>
      <c r="F2229" s="58"/>
      <c r="G2229" s="95"/>
    </row>
    <row r="2230">
      <c r="A2230" s="92"/>
      <c r="B2230" s="58"/>
      <c r="C2230" s="58"/>
      <c r="D2230" s="58"/>
      <c r="E2230" s="58"/>
      <c r="F2230" s="58"/>
      <c r="G2230" s="95"/>
    </row>
    <row r="2231">
      <c r="A2231" s="92"/>
      <c r="B2231" s="58"/>
      <c r="C2231" s="58"/>
      <c r="D2231" s="58"/>
      <c r="E2231" s="58"/>
      <c r="F2231" s="58"/>
      <c r="G2231" s="95"/>
    </row>
    <row r="2232">
      <c r="A2232" s="92"/>
      <c r="B2232" s="58"/>
      <c r="C2232" s="58"/>
      <c r="D2232" s="58"/>
      <c r="E2232" s="58"/>
      <c r="F2232" s="58"/>
      <c r="G2232" s="95"/>
    </row>
    <row r="2233">
      <c r="A2233" s="92"/>
      <c r="B2233" s="58"/>
      <c r="C2233" s="58"/>
      <c r="D2233" s="58"/>
      <c r="E2233" s="58"/>
      <c r="F2233" s="58"/>
      <c r="G2233" s="95"/>
    </row>
    <row r="2234">
      <c r="A2234" s="92"/>
      <c r="B2234" s="58"/>
      <c r="C2234" s="58"/>
      <c r="D2234" s="58"/>
      <c r="E2234" s="58"/>
      <c r="F2234" s="58"/>
      <c r="G2234" s="95"/>
    </row>
    <row r="2235">
      <c r="A2235" s="92"/>
      <c r="B2235" s="58"/>
      <c r="C2235" s="58"/>
      <c r="D2235" s="58"/>
      <c r="E2235" s="58"/>
      <c r="F2235" s="58"/>
      <c r="G2235" s="95"/>
    </row>
    <row r="2236">
      <c r="A2236" s="92"/>
      <c r="B2236" s="58"/>
      <c r="C2236" s="58"/>
      <c r="D2236" s="58"/>
      <c r="E2236" s="58"/>
      <c r="F2236" s="58"/>
      <c r="G2236" s="95"/>
    </row>
    <row r="2237">
      <c r="A2237" s="92"/>
      <c r="B2237" s="58"/>
      <c r="C2237" s="58"/>
      <c r="D2237" s="58"/>
      <c r="E2237" s="58"/>
      <c r="F2237" s="58"/>
      <c r="G2237" s="95"/>
    </row>
    <row r="2238">
      <c r="A2238" s="92"/>
      <c r="B2238" s="58"/>
      <c r="C2238" s="58"/>
      <c r="D2238" s="58"/>
      <c r="E2238" s="58"/>
      <c r="F2238" s="58"/>
      <c r="G2238" s="95"/>
    </row>
    <row r="2239">
      <c r="A2239" s="92"/>
      <c r="B2239" s="58"/>
      <c r="C2239" s="58"/>
      <c r="D2239" s="58"/>
      <c r="E2239" s="58"/>
      <c r="F2239" s="58"/>
      <c r="G2239" s="95"/>
    </row>
    <row r="2240">
      <c r="A2240" s="92"/>
      <c r="B2240" s="58"/>
      <c r="C2240" s="58"/>
      <c r="D2240" s="58"/>
      <c r="E2240" s="58"/>
      <c r="F2240" s="58"/>
      <c r="G2240" s="95"/>
    </row>
    <row r="2241">
      <c r="A2241" s="92"/>
      <c r="B2241" s="58"/>
      <c r="C2241" s="58"/>
      <c r="D2241" s="58"/>
      <c r="E2241" s="58"/>
      <c r="F2241" s="58"/>
      <c r="G2241" s="95"/>
    </row>
    <row r="2242">
      <c r="A2242" s="92"/>
      <c r="B2242" s="58"/>
      <c r="C2242" s="58"/>
      <c r="D2242" s="58"/>
      <c r="E2242" s="58"/>
      <c r="F2242" s="58"/>
      <c r="G2242" s="95"/>
    </row>
    <row r="2243">
      <c r="A2243" s="92"/>
      <c r="B2243" s="58"/>
      <c r="C2243" s="58"/>
      <c r="D2243" s="58"/>
      <c r="E2243" s="58"/>
      <c r="F2243" s="58"/>
      <c r="G2243" s="95"/>
    </row>
    <row r="2244">
      <c r="A2244" s="92"/>
      <c r="B2244" s="58"/>
      <c r="C2244" s="58"/>
      <c r="D2244" s="58"/>
      <c r="E2244" s="58"/>
      <c r="F2244" s="58"/>
      <c r="G2244" s="95"/>
    </row>
    <row r="2245">
      <c r="A2245" s="92"/>
      <c r="B2245" s="58"/>
      <c r="C2245" s="58"/>
      <c r="D2245" s="58"/>
      <c r="E2245" s="58"/>
      <c r="F2245" s="58"/>
      <c r="G2245" s="95"/>
    </row>
    <row r="2246">
      <c r="A2246" s="92"/>
      <c r="B2246" s="58"/>
      <c r="C2246" s="58"/>
      <c r="D2246" s="58"/>
      <c r="E2246" s="58"/>
      <c r="F2246" s="58"/>
      <c r="G2246" s="95"/>
    </row>
    <row r="2247">
      <c r="A2247" s="92"/>
      <c r="B2247" s="58"/>
      <c r="C2247" s="58"/>
      <c r="D2247" s="58"/>
      <c r="E2247" s="58"/>
      <c r="F2247" s="58"/>
      <c r="G2247" s="95"/>
    </row>
    <row r="2248">
      <c r="A2248" s="92"/>
      <c r="B2248" s="58"/>
      <c r="C2248" s="58"/>
      <c r="D2248" s="58"/>
      <c r="E2248" s="58"/>
      <c r="F2248" s="58"/>
      <c r="G2248" s="95"/>
    </row>
    <row r="2249">
      <c r="A2249" s="92"/>
      <c r="B2249" s="58"/>
      <c r="C2249" s="58"/>
      <c r="D2249" s="58"/>
      <c r="E2249" s="58"/>
      <c r="F2249" s="58"/>
      <c r="G2249" s="95"/>
    </row>
    <row r="2250">
      <c r="A2250" s="92"/>
      <c r="B2250" s="58"/>
      <c r="C2250" s="58"/>
      <c r="D2250" s="58"/>
      <c r="E2250" s="58"/>
      <c r="F2250" s="58"/>
      <c r="G2250" s="95"/>
    </row>
    <row r="2251">
      <c r="A2251" s="92"/>
      <c r="B2251" s="58"/>
      <c r="C2251" s="58"/>
      <c r="D2251" s="58"/>
      <c r="E2251" s="58"/>
      <c r="F2251" s="58"/>
      <c r="G2251" s="95"/>
    </row>
    <row r="2252">
      <c r="A2252" s="92"/>
      <c r="B2252" s="58"/>
      <c r="C2252" s="58"/>
      <c r="D2252" s="58"/>
      <c r="E2252" s="58"/>
      <c r="F2252" s="58"/>
      <c r="G2252" s="95"/>
    </row>
    <row r="2253">
      <c r="A2253" s="92"/>
      <c r="B2253" s="58"/>
      <c r="C2253" s="58"/>
      <c r="D2253" s="58"/>
      <c r="E2253" s="58"/>
      <c r="F2253" s="58"/>
      <c r="G2253" s="95"/>
    </row>
    <row r="2254">
      <c r="A2254" s="92"/>
      <c r="B2254" s="58"/>
      <c r="C2254" s="58"/>
      <c r="D2254" s="58"/>
      <c r="E2254" s="58"/>
      <c r="F2254" s="58"/>
      <c r="G2254" s="95"/>
    </row>
    <row r="2255">
      <c r="A2255" s="92"/>
      <c r="B2255" s="58"/>
      <c r="C2255" s="58"/>
      <c r="D2255" s="58"/>
      <c r="E2255" s="58"/>
      <c r="F2255" s="58"/>
      <c r="G2255" s="95"/>
    </row>
    <row r="2256">
      <c r="A2256" s="92"/>
      <c r="B2256" s="58"/>
      <c r="C2256" s="58"/>
      <c r="D2256" s="58"/>
      <c r="E2256" s="58"/>
      <c r="F2256" s="58"/>
      <c r="G2256" s="95"/>
    </row>
    <row r="2257">
      <c r="A2257" s="92"/>
      <c r="B2257" s="58"/>
      <c r="C2257" s="58"/>
      <c r="D2257" s="58"/>
      <c r="E2257" s="58"/>
      <c r="F2257" s="58"/>
      <c r="G2257" s="95"/>
    </row>
    <row r="2258">
      <c r="A2258" s="92"/>
      <c r="B2258" s="58"/>
      <c r="C2258" s="58"/>
      <c r="D2258" s="58"/>
      <c r="E2258" s="58"/>
      <c r="F2258" s="58"/>
      <c r="G2258" s="95"/>
    </row>
    <row r="2259">
      <c r="A2259" s="92"/>
      <c r="B2259" s="58"/>
      <c r="C2259" s="58"/>
      <c r="D2259" s="58"/>
      <c r="E2259" s="58"/>
      <c r="F2259" s="58"/>
      <c r="G2259" s="95"/>
    </row>
    <row r="2260">
      <c r="A2260" s="92"/>
      <c r="B2260" s="58"/>
      <c r="C2260" s="58"/>
      <c r="D2260" s="58"/>
      <c r="E2260" s="58"/>
      <c r="F2260" s="58"/>
      <c r="G2260" s="95"/>
    </row>
    <row r="2261">
      <c r="A2261" s="92"/>
      <c r="B2261" s="58"/>
      <c r="C2261" s="58"/>
      <c r="D2261" s="58"/>
      <c r="E2261" s="58"/>
      <c r="F2261" s="58"/>
      <c r="G2261" s="95"/>
    </row>
    <row r="2262">
      <c r="A2262" s="92"/>
      <c r="B2262" s="58"/>
      <c r="C2262" s="58"/>
      <c r="D2262" s="58"/>
      <c r="E2262" s="58"/>
      <c r="F2262" s="58"/>
      <c r="G2262" s="95"/>
    </row>
    <row r="2263">
      <c r="A2263" s="92"/>
      <c r="B2263" s="58"/>
      <c r="C2263" s="58"/>
      <c r="D2263" s="58"/>
      <c r="E2263" s="58"/>
      <c r="F2263" s="58"/>
      <c r="G2263" s="95"/>
    </row>
    <row r="2264">
      <c r="A2264" s="92"/>
      <c r="B2264" s="58"/>
      <c r="C2264" s="58"/>
      <c r="D2264" s="58"/>
      <c r="E2264" s="58"/>
      <c r="F2264" s="58"/>
      <c r="G2264" s="95"/>
    </row>
    <row r="2265">
      <c r="A2265" s="92"/>
      <c r="B2265" s="58"/>
      <c r="C2265" s="58"/>
      <c r="D2265" s="58"/>
      <c r="E2265" s="58"/>
      <c r="F2265" s="58"/>
      <c r="G2265" s="95"/>
    </row>
    <row r="2266">
      <c r="A2266" s="92"/>
      <c r="B2266" s="58"/>
      <c r="C2266" s="58"/>
      <c r="D2266" s="58"/>
      <c r="E2266" s="58"/>
      <c r="F2266" s="58"/>
      <c r="G2266" s="95"/>
    </row>
    <row r="2267">
      <c r="A2267" s="92"/>
      <c r="B2267" s="58"/>
      <c r="C2267" s="58"/>
      <c r="D2267" s="58"/>
      <c r="E2267" s="58"/>
      <c r="F2267" s="58"/>
      <c r="G2267" s="95"/>
    </row>
    <row r="2268">
      <c r="A2268" s="92"/>
      <c r="B2268" s="58"/>
      <c r="C2268" s="58"/>
      <c r="D2268" s="58"/>
      <c r="E2268" s="58"/>
      <c r="F2268" s="58"/>
      <c r="G2268" s="95"/>
    </row>
    <row r="2269">
      <c r="A2269" s="92"/>
      <c r="B2269" s="58"/>
      <c r="C2269" s="58"/>
      <c r="D2269" s="58"/>
      <c r="E2269" s="58"/>
      <c r="F2269" s="58"/>
      <c r="G2269" s="95"/>
    </row>
    <row r="2270">
      <c r="A2270" s="92"/>
      <c r="B2270" s="58"/>
      <c r="C2270" s="58"/>
      <c r="D2270" s="58"/>
      <c r="E2270" s="58"/>
      <c r="F2270" s="58"/>
      <c r="G2270" s="95"/>
    </row>
    <row r="2271">
      <c r="A2271" s="92"/>
      <c r="B2271" s="58"/>
      <c r="C2271" s="58"/>
      <c r="D2271" s="58"/>
      <c r="E2271" s="58"/>
      <c r="F2271" s="58"/>
      <c r="G2271" s="95"/>
    </row>
    <row r="2272">
      <c r="A2272" s="92"/>
      <c r="B2272" s="58"/>
      <c r="C2272" s="58"/>
      <c r="D2272" s="58"/>
      <c r="E2272" s="58"/>
      <c r="F2272" s="58"/>
      <c r="G2272" s="95"/>
    </row>
    <row r="2273">
      <c r="A2273" s="92"/>
      <c r="B2273" s="58"/>
      <c r="C2273" s="58"/>
      <c r="D2273" s="58"/>
      <c r="E2273" s="58"/>
      <c r="F2273" s="58"/>
      <c r="G2273" s="95"/>
    </row>
    <row r="2274">
      <c r="A2274" s="92"/>
      <c r="B2274" s="58"/>
      <c r="C2274" s="58"/>
      <c r="D2274" s="58"/>
      <c r="E2274" s="58"/>
      <c r="F2274" s="58"/>
      <c r="G2274" s="95"/>
    </row>
    <row r="2275">
      <c r="A2275" s="92"/>
      <c r="B2275" s="58"/>
      <c r="C2275" s="58"/>
      <c r="D2275" s="58"/>
      <c r="E2275" s="58"/>
      <c r="F2275" s="58"/>
      <c r="G2275" s="95"/>
    </row>
    <row r="2276">
      <c r="A2276" s="92"/>
      <c r="B2276" s="58"/>
      <c r="C2276" s="58"/>
      <c r="D2276" s="58"/>
      <c r="E2276" s="58"/>
      <c r="F2276" s="58"/>
      <c r="G2276" s="95"/>
    </row>
    <row r="2277">
      <c r="A2277" s="92"/>
      <c r="B2277" s="58"/>
      <c r="C2277" s="58"/>
      <c r="D2277" s="58"/>
      <c r="E2277" s="58"/>
      <c r="F2277" s="58"/>
      <c r="G2277" s="95"/>
    </row>
    <row r="2278">
      <c r="A2278" s="92"/>
      <c r="B2278" s="58"/>
      <c r="C2278" s="58"/>
      <c r="D2278" s="58"/>
      <c r="E2278" s="58"/>
      <c r="F2278" s="58"/>
      <c r="G2278" s="95"/>
    </row>
    <row r="2279">
      <c r="A2279" s="92"/>
      <c r="B2279" s="58"/>
      <c r="C2279" s="58"/>
      <c r="D2279" s="58"/>
      <c r="E2279" s="58"/>
      <c r="F2279" s="58"/>
      <c r="G2279" s="95"/>
    </row>
    <row r="2280">
      <c r="A2280" s="92"/>
      <c r="B2280" s="58"/>
      <c r="C2280" s="58"/>
      <c r="D2280" s="58"/>
      <c r="E2280" s="58"/>
      <c r="F2280" s="58"/>
      <c r="G2280" s="95"/>
    </row>
    <row r="2281">
      <c r="A2281" s="92"/>
      <c r="B2281" s="58"/>
      <c r="C2281" s="58"/>
      <c r="D2281" s="58"/>
      <c r="E2281" s="58"/>
      <c r="F2281" s="58"/>
      <c r="G2281" s="95"/>
    </row>
    <row r="2282">
      <c r="A2282" s="92"/>
      <c r="B2282" s="58"/>
      <c r="C2282" s="58"/>
      <c r="D2282" s="58"/>
      <c r="E2282" s="58"/>
      <c r="F2282" s="58"/>
      <c r="G2282" s="95"/>
    </row>
    <row r="2283">
      <c r="A2283" s="92"/>
      <c r="B2283" s="58"/>
      <c r="C2283" s="58"/>
      <c r="D2283" s="58"/>
      <c r="E2283" s="58"/>
      <c r="F2283" s="58"/>
      <c r="G2283" s="95"/>
    </row>
    <row r="2284">
      <c r="A2284" s="92"/>
      <c r="B2284" s="58"/>
      <c r="C2284" s="58"/>
      <c r="D2284" s="58"/>
      <c r="E2284" s="58"/>
      <c r="F2284" s="58"/>
      <c r="G2284" s="95"/>
    </row>
    <row r="2285">
      <c r="A2285" s="92"/>
      <c r="B2285" s="58"/>
      <c r="C2285" s="58"/>
      <c r="D2285" s="58"/>
      <c r="E2285" s="58"/>
      <c r="F2285" s="58"/>
      <c r="G2285" s="95"/>
    </row>
    <row r="2286">
      <c r="A2286" s="92"/>
      <c r="B2286" s="58"/>
      <c r="C2286" s="58"/>
      <c r="D2286" s="58"/>
      <c r="E2286" s="58"/>
      <c r="F2286" s="58"/>
      <c r="G2286" s="95"/>
    </row>
    <row r="2287">
      <c r="A2287" s="92"/>
      <c r="B2287" s="58"/>
      <c r="C2287" s="58"/>
      <c r="D2287" s="58"/>
      <c r="E2287" s="58"/>
      <c r="F2287" s="58"/>
      <c r="G2287" s="95"/>
    </row>
    <row r="2288">
      <c r="A2288" s="92"/>
      <c r="B2288" s="58"/>
      <c r="C2288" s="58"/>
      <c r="D2288" s="58"/>
      <c r="E2288" s="58"/>
      <c r="F2288" s="58"/>
      <c r="G2288" s="95"/>
    </row>
    <row r="2289">
      <c r="A2289" s="92"/>
      <c r="B2289" s="58"/>
      <c r="C2289" s="58"/>
      <c r="D2289" s="58"/>
      <c r="E2289" s="58"/>
      <c r="F2289" s="58"/>
      <c r="G2289" s="95"/>
    </row>
    <row r="2290">
      <c r="A2290" s="92"/>
      <c r="B2290" s="58"/>
      <c r="C2290" s="58"/>
      <c r="D2290" s="58"/>
      <c r="E2290" s="58"/>
      <c r="F2290" s="58"/>
      <c r="G2290" s="95"/>
    </row>
    <row r="2291">
      <c r="A2291" s="92"/>
      <c r="B2291" s="58"/>
      <c r="C2291" s="58"/>
      <c r="D2291" s="58"/>
      <c r="E2291" s="58"/>
      <c r="F2291" s="58"/>
      <c r="G2291" s="95"/>
    </row>
    <row r="2292">
      <c r="A2292" s="92"/>
      <c r="B2292" s="58"/>
      <c r="C2292" s="58"/>
      <c r="D2292" s="58"/>
      <c r="E2292" s="58"/>
      <c r="F2292" s="58"/>
      <c r="G2292" s="95"/>
    </row>
    <row r="2293">
      <c r="A2293" s="92"/>
      <c r="B2293" s="58"/>
      <c r="C2293" s="58"/>
      <c r="D2293" s="58"/>
      <c r="E2293" s="58"/>
      <c r="F2293" s="58"/>
      <c r="G2293" s="95"/>
    </row>
    <row r="2294">
      <c r="A2294" s="92"/>
      <c r="B2294" s="58"/>
      <c r="C2294" s="58"/>
      <c r="D2294" s="58"/>
      <c r="E2294" s="58"/>
      <c r="F2294" s="58"/>
      <c r="G2294" s="95"/>
    </row>
    <row r="2295">
      <c r="A2295" s="92"/>
      <c r="B2295" s="58"/>
      <c r="C2295" s="58"/>
      <c r="D2295" s="58"/>
      <c r="E2295" s="58"/>
      <c r="F2295" s="58"/>
      <c r="G2295" s="95"/>
    </row>
    <row r="2296">
      <c r="A2296" s="92"/>
      <c r="B2296" s="58"/>
      <c r="C2296" s="58"/>
      <c r="D2296" s="58"/>
      <c r="E2296" s="58"/>
      <c r="F2296" s="58"/>
      <c r="G2296" s="95"/>
    </row>
    <row r="2297">
      <c r="A2297" s="92"/>
      <c r="B2297" s="58"/>
      <c r="C2297" s="58"/>
      <c r="D2297" s="58"/>
      <c r="E2297" s="58"/>
      <c r="F2297" s="58"/>
      <c r="G2297" s="95"/>
    </row>
    <row r="2298">
      <c r="A2298" s="92"/>
      <c r="B2298" s="58"/>
      <c r="C2298" s="58"/>
      <c r="D2298" s="58"/>
      <c r="E2298" s="58"/>
      <c r="F2298" s="58"/>
      <c r="G2298" s="95"/>
    </row>
    <row r="2299">
      <c r="A2299" s="92"/>
      <c r="B2299" s="58"/>
      <c r="C2299" s="58"/>
      <c r="D2299" s="58"/>
      <c r="E2299" s="58"/>
      <c r="F2299" s="58"/>
      <c r="G2299" s="95"/>
    </row>
    <row r="2300">
      <c r="A2300" s="92"/>
      <c r="B2300" s="58"/>
      <c r="C2300" s="58"/>
      <c r="D2300" s="58"/>
      <c r="E2300" s="58"/>
      <c r="F2300" s="58"/>
      <c r="G2300" s="95"/>
    </row>
    <row r="2301">
      <c r="A2301" s="92"/>
      <c r="B2301" s="58"/>
      <c r="C2301" s="58"/>
      <c r="D2301" s="58"/>
      <c r="E2301" s="58"/>
      <c r="F2301" s="58"/>
      <c r="G2301" s="95"/>
    </row>
    <row r="2302">
      <c r="A2302" s="92"/>
      <c r="B2302" s="58"/>
      <c r="C2302" s="58"/>
      <c r="D2302" s="58"/>
      <c r="E2302" s="58"/>
      <c r="F2302" s="58"/>
      <c r="G2302" s="95"/>
    </row>
    <row r="2303">
      <c r="A2303" s="92"/>
      <c r="B2303" s="58"/>
      <c r="C2303" s="58"/>
      <c r="D2303" s="58"/>
      <c r="E2303" s="58"/>
      <c r="F2303" s="58"/>
      <c r="G2303" s="95"/>
    </row>
    <row r="2304">
      <c r="A2304" s="92"/>
      <c r="B2304" s="58"/>
      <c r="C2304" s="58"/>
      <c r="D2304" s="58"/>
      <c r="E2304" s="58"/>
      <c r="F2304" s="58"/>
      <c r="G2304" s="95"/>
    </row>
    <row r="2305">
      <c r="A2305" s="92"/>
      <c r="B2305" s="58"/>
      <c r="C2305" s="58"/>
      <c r="D2305" s="58"/>
      <c r="E2305" s="58"/>
      <c r="F2305" s="58"/>
      <c r="G2305" s="95"/>
    </row>
    <row r="2306">
      <c r="A2306" s="92"/>
      <c r="B2306" s="58"/>
      <c r="C2306" s="58"/>
      <c r="D2306" s="58"/>
      <c r="E2306" s="58"/>
      <c r="F2306" s="58"/>
      <c r="G2306" s="95"/>
    </row>
    <row r="2307">
      <c r="A2307" s="92"/>
      <c r="B2307" s="58"/>
      <c r="C2307" s="58"/>
      <c r="D2307" s="58"/>
      <c r="E2307" s="58"/>
      <c r="F2307" s="58"/>
      <c r="G2307" s="95"/>
    </row>
    <row r="2308">
      <c r="A2308" s="92"/>
      <c r="B2308" s="58"/>
      <c r="C2308" s="58"/>
      <c r="D2308" s="58"/>
      <c r="E2308" s="58"/>
      <c r="F2308" s="58"/>
      <c r="G2308" s="95"/>
    </row>
    <row r="2309">
      <c r="A2309" s="92"/>
      <c r="B2309" s="58"/>
      <c r="C2309" s="58"/>
      <c r="D2309" s="58"/>
      <c r="E2309" s="58"/>
      <c r="F2309" s="58"/>
      <c r="G2309" s="95"/>
    </row>
    <row r="2310">
      <c r="A2310" s="92"/>
      <c r="B2310" s="58"/>
      <c r="C2310" s="58"/>
      <c r="D2310" s="58"/>
      <c r="E2310" s="58"/>
      <c r="F2310" s="58"/>
      <c r="G2310" s="95"/>
    </row>
    <row r="2311">
      <c r="A2311" s="92"/>
      <c r="B2311" s="58"/>
      <c r="C2311" s="58"/>
      <c r="D2311" s="58"/>
      <c r="E2311" s="58"/>
      <c r="F2311" s="58"/>
      <c r="G2311" s="95"/>
    </row>
    <row r="2312">
      <c r="A2312" s="92"/>
      <c r="B2312" s="58"/>
      <c r="C2312" s="58"/>
      <c r="D2312" s="58"/>
      <c r="E2312" s="58"/>
      <c r="F2312" s="58"/>
      <c r="G2312" s="95"/>
    </row>
    <row r="2313">
      <c r="A2313" s="92"/>
      <c r="B2313" s="58"/>
      <c r="C2313" s="58"/>
      <c r="D2313" s="58"/>
      <c r="E2313" s="58"/>
      <c r="F2313" s="58"/>
      <c r="G2313" s="95"/>
    </row>
    <row r="2314">
      <c r="A2314" s="92"/>
      <c r="B2314" s="58"/>
      <c r="C2314" s="58"/>
      <c r="D2314" s="58"/>
      <c r="E2314" s="58"/>
      <c r="F2314" s="58"/>
      <c r="G2314" s="95"/>
    </row>
    <row r="2315">
      <c r="A2315" s="92"/>
      <c r="B2315" s="58"/>
      <c r="C2315" s="58"/>
      <c r="D2315" s="58"/>
      <c r="E2315" s="58"/>
      <c r="F2315" s="58"/>
      <c r="G2315" s="95"/>
    </row>
    <row r="2316">
      <c r="A2316" s="92"/>
      <c r="B2316" s="58"/>
      <c r="C2316" s="58"/>
      <c r="D2316" s="58"/>
      <c r="E2316" s="58"/>
      <c r="F2316" s="58"/>
      <c r="G2316" s="95"/>
    </row>
    <row r="2317">
      <c r="A2317" s="92"/>
      <c r="B2317" s="58"/>
      <c r="C2317" s="58"/>
      <c r="D2317" s="58"/>
      <c r="E2317" s="58"/>
      <c r="F2317" s="58"/>
      <c r="G2317" s="95"/>
    </row>
    <row r="2318">
      <c r="A2318" s="92"/>
      <c r="B2318" s="58"/>
      <c r="C2318" s="58"/>
      <c r="D2318" s="58"/>
      <c r="E2318" s="58"/>
      <c r="F2318" s="58"/>
      <c r="G2318" s="95"/>
    </row>
    <row r="2319">
      <c r="A2319" s="92"/>
      <c r="B2319" s="58"/>
      <c r="C2319" s="58"/>
      <c r="D2319" s="58"/>
      <c r="E2319" s="58"/>
      <c r="F2319" s="58"/>
      <c r="G2319" s="95"/>
    </row>
    <row r="2320">
      <c r="A2320" s="92"/>
      <c r="B2320" s="58"/>
      <c r="C2320" s="58"/>
      <c r="D2320" s="58"/>
      <c r="E2320" s="58"/>
      <c r="F2320" s="58"/>
      <c r="G2320" s="95"/>
    </row>
    <row r="2321">
      <c r="A2321" s="92"/>
      <c r="B2321" s="58"/>
      <c r="C2321" s="58"/>
      <c r="D2321" s="58"/>
      <c r="E2321" s="58"/>
      <c r="F2321" s="58"/>
      <c r="G2321" s="95"/>
    </row>
    <row r="2322">
      <c r="A2322" s="92"/>
      <c r="B2322" s="58"/>
      <c r="C2322" s="58"/>
      <c r="D2322" s="58"/>
      <c r="E2322" s="58"/>
      <c r="F2322" s="58"/>
      <c r="G2322" s="95"/>
    </row>
    <row r="2323">
      <c r="A2323" s="92"/>
      <c r="B2323" s="58"/>
      <c r="C2323" s="58"/>
      <c r="D2323" s="58"/>
      <c r="E2323" s="58"/>
      <c r="F2323" s="58"/>
      <c r="G2323" s="95"/>
    </row>
    <row r="2324">
      <c r="A2324" s="92"/>
      <c r="B2324" s="58"/>
      <c r="C2324" s="58"/>
      <c r="D2324" s="58"/>
      <c r="E2324" s="58"/>
      <c r="F2324" s="58"/>
      <c r="G2324" s="95"/>
    </row>
    <row r="2325">
      <c r="A2325" s="92"/>
      <c r="B2325" s="58"/>
      <c r="C2325" s="58"/>
      <c r="D2325" s="58"/>
      <c r="E2325" s="58"/>
      <c r="F2325" s="58"/>
      <c r="G2325" s="95"/>
    </row>
    <row r="2326">
      <c r="A2326" s="92"/>
      <c r="B2326" s="58"/>
      <c r="C2326" s="58"/>
      <c r="D2326" s="58"/>
      <c r="E2326" s="58"/>
      <c r="F2326" s="58"/>
      <c r="G2326" s="95"/>
    </row>
    <row r="2327">
      <c r="A2327" s="92"/>
      <c r="B2327" s="58"/>
      <c r="C2327" s="58"/>
      <c r="D2327" s="58"/>
      <c r="E2327" s="58"/>
      <c r="F2327" s="58"/>
      <c r="G2327" s="95"/>
    </row>
    <row r="2328">
      <c r="A2328" s="92"/>
      <c r="B2328" s="58"/>
      <c r="C2328" s="58"/>
      <c r="D2328" s="58"/>
      <c r="E2328" s="58"/>
      <c r="F2328" s="58"/>
      <c r="G2328" s="95"/>
    </row>
    <row r="2329">
      <c r="A2329" s="92"/>
      <c r="B2329" s="58"/>
      <c r="C2329" s="58"/>
      <c r="D2329" s="58"/>
      <c r="E2329" s="58"/>
      <c r="F2329" s="58"/>
      <c r="G2329" s="95"/>
    </row>
    <row r="2330">
      <c r="A2330" s="92"/>
      <c r="B2330" s="58"/>
      <c r="C2330" s="58"/>
      <c r="D2330" s="58"/>
      <c r="E2330" s="58"/>
      <c r="F2330" s="58"/>
      <c r="G2330" s="95"/>
    </row>
    <row r="2331">
      <c r="A2331" s="92"/>
      <c r="B2331" s="58"/>
      <c r="C2331" s="58"/>
      <c r="D2331" s="58"/>
      <c r="E2331" s="58"/>
      <c r="F2331" s="58"/>
      <c r="G2331" s="95"/>
    </row>
    <row r="2332">
      <c r="A2332" s="92"/>
      <c r="B2332" s="58"/>
      <c r="C2332" s="58"/>
      <c r="D2332" s="58"/>
      <c r="E2332" s="58"/>
      <c r="F2332" s="58"/>
      <c r="G2332" s="95"/>
    </row>
    <row r="2333">
      <c r="A2333" s="92"/>
      <c r="B2333" s="58"/>
      <c r="C2333" s="58"/>
      <c r="D2333" s="58"/>
      <c r="E2333" s="58"/>
      <c r="F2333" s="58"/>
      <c r="G2333" s="95"/>
    </row>
    <row r="2334">
      <c r="A2334" s="92"/>
      <c r="B2334" s="58"/>
      <c r="C2334" s="58"/>
      <c r="D2334" s="58"/>
      <c r="E2334" s="58"/>
      <c r="F2334" s="58"/>
      <c r="G2334" s="95"/>
    </row>
    <row r="2335">
      <c r="A2335" s="92"/>
      <c r="B2335" s="58"/>
      <c r="C2335" s="58"/>
      <c r="D2335" s="58"/>
      <c r="E2335" s="58"/>
      <c r="F2335" s="58"/>
      <c r="G2335" s="95"/>
    </row>
    <row r="2336">
      <c r="A2336" s="92"/>
      <c r="B2336" s="58"/>
      <c r="C2336" s="58"/>
      <c r="D2336" s="58"/>
      <c r="E2336" s="58"/>
      <c r="F2336" s="58"/>
      <c r="G2336" s="95"/>
    </row>
    <row r="2337">
      <c r="A2337" s="92"/>
      <c r="B2337" s="58"/>
      <c r="C2337" s="58"/>
      <c r="D2337" s="58"/>
      <c r="E2337" s="58"/>
      <c r="F2337" s="58"/>
      <c r="G2337" s="95"/>
    </row>
    <row r="2338">
      <c r="A2338" s="92"/>
      <c r="B2338" s="58"/>
      <c r="C2338" s="58"/>
      <c r="D2338" s="58"/>
      <c r="E2338" s="58"/>
      <c r="F2338" s="58"/>
      <c r="G2338" s="95"/>
    </row>
    <row r="2339">
      <c r="A2339" s="92"/>
      <c r="B2339" s="58"/>
      <c r="C2339" s="58"/>
      <c r="D2339" s="58"/>
      <c r="E2339" s="58"/>
      <c r="F2339" s="58"/>
      <c r="G2339" s="95"/>
    </row>
    <row r="2340">
      <c r="A2340" s="92"/>
      <c r="B2340" s="58"/>
      <c r="C2340" s="58"/>
      <c r="D2340" s="58"/>
      <c r="E2340" s="58"/>
      <c r="F2340" s="58"/>
      <c r="G2340" s="95"/>
    </row>
    <row r="2341">
      <c r="A2341" s="92"/>
      <c r="B2341" s="58"/>
      <c r="C2341" s="58"/>
      <c r="D2341" s="58"/>
      <c r="E2341" s="58"/>
      <c r="F2341" s="58"/>
      <c r="G2341" s="95"/>
    </row>
    <row r="2342">
      <c r="A2342" s="92"/>
      <c r="B2342" s="58"/>
      <c r="C2342" s="58"/>
      <c r="D2342" s="58"/>
      <c r="E2342" s="58"/>
      <c r="F2342" s="58"/>
      <c r="G2342" s="95"/>
    </row>
    <row r="2343">
      <c r="A2343" s="92"/>
      <c r="B2343" s="58"/>
      <c r="C2343" s="58"/>
      <c r="D2343" s="58"/>
      <c r="E2343" s="58"/>
      <c r="F2343" s="58"/>
      <c r="G2343" s="95"/>
    </row>
    <row r="2344">
      <c r="A2344" s="92"/>
      <c r="B2344" s="58"/>
      <c r="C2344" s="58"/>
      <c r="D2344" s="58"/>
      <c r="E2344" s="58"/>
      <c r="F2344" s="58"/>
      <c r="G2344" s="95"/>
    </row>
    <row r="2345">
      <c r="A2345" s="92"/>
      <c r="B2345" s="58"/>
      <c r="C2345" s="58"/>
      <c r="D2345" s="58"/>
      <c r="E2345" s="58"/>
      <c r="F2345" s="58"/>
      <c r="G2345" s="95"/>
    </row>
    <row r="2346">
      <c r="A2346" s="92"/>
      <c r="B2346" s="58"/>
      <c r="C2346" s="58"/>
      <c r="D2346" s="58"/>
      <c r="E2346" s="58"/>
      <c r="F2346" s="58"/>
      <c r="G2346" s="95"/>
    </row>
    <row r="2347">
      <c r="A2347" s="92"/>
      <c r="B2347" s="58"/>
      <c r="C2347" s="58"/>
      <c r="D2347" s="58"/>
      <c r="E2347" s="58"/>
      <c r="F2347" s="58"/>
      <c r="G2347" s="95"/>
    </row>
    <row r="2348">
      <c r="A2348" s="92"/>
      <c r="B2348" s="58"/>
      <c r="C2348" s="58"/>
      <c r="D2348" s="58"/>
      <c r="E2348" s="58"/>
      <c r="F2348" s="58"/>
      <c r="G2348" s="95"/>
    </row>
    <row r="2349">
      <c r="A2349" s="92"/>
      <c r="B2349" s="58"/>
      <c r="C2349" s="58"/>
      <c r="D2349" s="58"/>
      <c r="E2349" s="58"/>
      <c r="F2349" s="58"/>
      <c r="G2349" s="95"/>
    </row>
    <row r="2350">
      <c r="A2350" s="92"/>
      <c r="B2350" s="58"/>
      <c r="C2350" s="58"/>
      <c r="D2350" s="58"/>
      <c r="E2350" s="58"/>
      <c r="F2350" s="58"/>
      <c r="G2350" s="95"/>
    </row>
    <row r="2351">
      <c r="A2351" s="92"/>
      <c r="B2351" s="58"/>
      <c r="C2351" s="58"/>
      <c r="D2351" s="58"/>
      <c r="E2351" s="58"/>
      <c r="F2351" s="58"/>
      <c r="G2351" s="95"/>
    </row>
    <row r="2352">
      <c r="A2352" s="92"/>
      <c r="B2352" s="58"/>
      <c r="C2352" s="58"/>
      <c r="D2352" s="58"/>
      <c r="E2352" s="58"/>
      <c r="F2352" s="58"/>
      <c r="G2352" s="95"/>
    </row>
    <row r="2353">
      <c r="A2353" s="92"/>
      <c r="B2353" s="58"/>
      <c r="C2353" s="58"/>
      <c r="D2353" s="58"/>
      <c r="E2353" s="58"/>
      <c r="F2353" s="58"/>
      <c r="G2353" s="95"/>
    </row>
    <row r="2354">
      <c r="A2354" s="92"/>
      <c r="B2354" s="58"/>
      <c r="C2354" s="58"/>
      <c r="D2354" s="58"/>
      <c r="E2354" s="58"/>
      <c r="F2354" s="58"/>
      <c r="G2354" s="95"/>
    </row>
    <row r="2355">
      <c r="A2355" s="92"/>
      <c r="B2355" s="58"/>
      <c r="C2355" s="58"/>
      <c r="D2355" s="58"/>
      <c r="E2355" s="58"/>
      <c r="F2355" s="58"/>
      <c r="G2355" s="95"/>
    </row>
    <row r="2356">
      <c r="A2356" s="92"/>
      <c r="B2356" s="58"/>
      <c r="C2356" s="58"/>
      <c r="D2356" s="58"/>
      <c r="E2356" s="58"/>
      <c r="F2356" s="58"/>
      <c r="G2356" s="95"/>
    </row>
    <row r="2357">
      <c r="A2357" s="92"/>
      <c r="B2357" s="58"/>
      <c r="C2357" s="58"/>
      <c r="D2357" s="58"/>
      <c r="E2357" s="58"/>
      <c r="F2357" s="58"/>
      <c r="G2357" s="95"/>
    </row>
    <row r="2358">
      <c r="A2358" s="92"/>
      <c r="B2358" s="58"/>
      <c r="C2358" s="58"/>
      <c r="D2358" s="58"/>
      <c r="E2358" s="58"/>
      <c r="F2358" s="58"/>
      <c r="G2358" s="95"/>
    </row>
    <row r="2359">
      <c r="A2359" s="92"/>
      <c r="B2359" s="58"/>
      <c r="C2359" s="58"/>
      <c r="D2359" s="58"/>
      <c r="E2359" s="58"/>
      <c r="F2359" s="58"/>
      <c r="G2359" s="95"/>
    </row>
    <row r="2360">
      <c r="A2360" s="92"/>
      <c r="B2360" s="58"/>
      <c r="C2360" s="58"/>
      <c r="D2360" s="58"/>
      <c r="E2360" s="58"/>
      <c r="F2360" s="58"/>
      <c r="G2360" s="95"/>
    </row>
    <row r="2361">
      <c r="A2361" s="92"/>
      <c r="B2361" s="58"/>
      <c r="C2361" s="58"/>
      <c r="D2361" s="58"/>
      <c r="E2361" s="58"/>
      <c r="F2361" s="58"/>
      <c r="G2361" s="95"/>
    </row>
    <row r="2362">
      <c r="A2362" s="92"/>
      <c r="B2362" s="58"/>
      <c r="C2362" s="58"/>
      <c r="D2362" s="58"/>
      <c r="E2362" s="58"/>
      <c r="F2362" s="58"/>
      <c r="G2362" s="95"/>
    </row>
    <row r="2363">
      <c r="A2363" s="92"/>
      <c r="B2363" s="58"/>
      <c r="C2363" s="58"/>
      <c r="D2363" s="58"/>
      <c r="E2363" s="58"/>
      <c r="F2363" s="58"/>
      <c r="G2363" s="95"/>
    </row>
    <row r="2364">
      <c r="A2364" s="92"/>
      <c r="B2364" s="58"/>
      <c r="C2364" s="58"/>
      <c r="D2364" s="58"/>
      <c r="E2364" s="58"/>
      <c r="F2364" s="58"/>
      <c r="G2364" s="95"/>
    </row>
    <row r="2365">
      <c r="A2365" s="92"/>
      <c r="B2365" s="58"/>
      <c r="C2365" s="58"/>
      <c r="D2365" s="58"/>
      <c r="E2365" s="58"/>
      <c r="F2365" s="58"/>
      <c r="G2365" s="95"/>
    </row>
    <row r="2366">
      <c r="A2366" s="92"/>
      <c r="B2366" s="58"/>
      <c r="C2366" s="58"/>
      <c r="D2366" s="58"/>
      <c r="E2366" s="58"/>
      <c r="F2366" s="58"/>
      <c r="G2366" s="95"/>
    </row>
    <row r="2367">
      <c r="A2367" s="92"/>
      <c r="B2367" s="58"/>
      <c r="C2367" s="58"/>
      <c r="D2367" s="58"/>
      <c r="E2367" s="58"/>
      <c r="F2367" s="58"/>
      <c r="G2367" s="95"/>
    </row>
    <row r="2368">
      <c r="A2368" s="92"/>
      <c r="B2368" s="58"/>
      <c r="C2368" s="58"/>
      <c r="D2368" s="58"/>
      <c r="E2368" s="58"/>
      <c r="F2368" s="58"/>
      <c r="G2368" s="95"/>
    </row>
    <row r="2369">
      <c r="A2369" s="92"/>
      <c r="B2369" s="58"/>
      <c r="C2369" s="58"/>
      <c r="D2369" s="58"/>
      <c r="E2369" s="58"/>
      <c r="F2369" s="58"/>
      <c r="G2369" s="95"/>
    </row>
    <row r="2370">
      <c r="A2370" s="92"/>
      <c r="B2370" s="58"/>
      <c r="C2370" s="58"/>
      <c r="D2370" s="58"/>
      <c r="E2370" s="58"/>
      <c r="F2370" s="58"/>
      <c r="G2370" s="95"/>
    </row>
    <row r="2371">
      <c r="A2371" s="92"/>
      <c r="B2371" s="58"/>
      <c r="C2371" s="58"/>
      <c r="D2371" s="58"/>
      <c r="E2371" s="58"/>
      <c r="F2371" s="58"/>
      <c r="G2371" s="95"/>
    </row>
    <row r="2372">
      <c r="A2372" s="92"/>
      <c r="B2372" s="58"/>
      <c r="C2372" s="58"/>
      <c r="D2372" s="58"/>
      <c r="E2372" s="58"/>
      <c r="F2372" s="58"/>
      <c r="G2372" s="95"/>
    </row>
    <row r="2373">
      <c r="A2373" s="92"/>
      <c r="B2373" s="58"/>
      <c r="C2373" s="58"/>
      <c r="D2373" s="58"/>
      <c r="E2373" s="58"/>
      <c r="F2373" s="58"/>
      <c r="G2373" s="95"/>
    </row>
    <row r="2374">
      <c r="A2374" s="92"/>
      <c r="B2374" s="58"/>
      <c r="C2374" s="58"/>
      <c r="D2374" s="58"/>
      <c r="E2374" s="58"/>
      <c r="F2374" s="58"/>
      <c r="G2374" s="95"/>
    </row>
    <row r="2375">
      <c r="A2375" s="92"/>
      <c r="B2375" s="58"/>
      <c r="C2375" s="58"/>
      <c r="D2375" s="58"/>
      <c r="E2375" s="58"/>
      <c r="F2375" s="58"/>
      <c r="G2375" s="95"/>
    </row>
    <row r="2376">
      <c r="A2376" s="92"/>
      <c r="B2376" s="58"/>
      <c r="C2376" s="58"/>
      <c r="D2376" s="58"/>
      <c r="E2376" s="58"/>
      <c r="F2376" s="58"/>
      <c r="G2376" s="95"/>
    </row>
    <row r="2377">
      <c r="A2377" s="92"/>
      <c r="B2377" s="58"/>
      <c r="C2377" s="58"/>
      <c r="D2377" s="58"/>
      <c r="E2377" s="58"/>
      <c r="F2377" s="58"/>
      <c r="G2377" s="95"/>
    </row>
    <row r="2378">
      <c r="A2378" s="92"/>
      <c r="B2378" s="58"/>
      <c r="C2378" s="58"/>
      <c r="D2378" s="58"/>
      <c r="E2378" s="58"/>
      <c r="F2378" s="58"/>
      <c r="G2378" s="95"/>
    </row>
    <row r="2379">
      <c r="A2379" s="92"/>
      <c r="B2379" s="58"/>
      <c r="C2379" s="58"/>
      <c r="D2379" s="58"/>
      <c r="E2379" s="58"/>
      <c r="F2379" s="58"/>
      <c r="G2379" s="95"/>
    </row>
    <row r="2380">
      <c r="A2380" s="92"/>
      <c r="B2380" s="58"/>
      <c r="C2380" s="58"/>
      <c r="D2380" s="58"/>
      <c r="E2380" s="58"/>
      <c r="F2380" s="58"/>
      <c r="G2380" s="95"/>
    </row>
    <row r="2381">
      <c r="A2381" s="92"/>
      <c r="B2381" s="58"/>
      <c r="C2381" s="58"/>
      <c r="D2381" s="58"/>
      <c r="E2381" s="58"/>
      <c r="F2381" s="58"/>
      <c r="G2381" s="95"/>
    </row>
    <row r="2382">
      <c r="A2382" s="92"/>
      <c r="B2382" s="58"/>
      <c r="C2382" s="58"/>
      <c r="D2382" s="58"/>
      <c r="E2382" s="58"/>
      <c r="F2382" s="58"/>
      <c r="G2382" s="95"/>
    </row>
    <row r="2383">
      <c r="A2383" s="92"/>
      <c r="B2383" s="58"/>
      <c r="C2383" s="58"/>
      <c r="D2383" s="58"/>
      <c r="E2383" s="58"/>
      <c r="F2383" s="58"/>
      <c r="G2383" s="95"/>
    </row>
    <row r="2384">
      <c r="A2384" s="92"/>
      <c r="B2384" s="58"/>
      <c r="C2384" s="58"/>
      <c r="D2384" s="58"/>
      <c r="E2384" s="58"/>
      <c r="F2384" s="58"/>
      <c r="G2384" s="95"/>
    </row>
    <row r="2385">
      <c r="A2385" s="92"/>
      <c r="B2385" s="58"/>
      <c r="C2385" s="58"/>
      <c r="D2385" s="58"/>
      <c r="E2385" s="58"/>
      <c r="F2385" s="58"/>
      <c r="G2385" s="95"/>
    </row>
    <row r="2386">
      <c r="A2386" s="92"/>
      <c r="B2386" s="58"/>
      <c r="C2386" s="58"/>
      <c r="D2386" s="58"/>
      <c r="E2386" s="58"/>
      <c r="F2386" s="58"/>
      <c r="G2386" s="95"/>
    </row>
    <row r="2387">
      <c r="A2387" s="92"/>
      <c r="B2387" s="58"/>
      <c r="C2387" s="58"/>
      <c r="D2387" s="58"/>
      <c r="E2387" s="58"/>
      <c r="F2387" s="58"/>
      <c r="G2387" s="95"/>
    </row>
    <row r="2388">
      <c r="A2388" s="92"/>
      <c r="B2388" s="58"/>
      <c r="C2388" s="58"/>
      <c r="D2388" s="58"/>
      <c r="E2388" s="58"/>
      <c r="F2388" s="58"/>
      <c r="G2388" s="95"/>
    </row>
    <row r="2389">
      <c r="A2389" s="92"/>
      <c r="B2389" s="58"/>
      <c r="C2389" s="58"/>
      <c r="D2389" s="58"/>
      <c r="E2389" s="58"/>
      <c r="F2389" s="58"/>
      <c r="G2389" s="95"/>
    </row>
    <row r="2390">
      <c r="A2390" s="92"/>
      <c r="B2390" s="58"/>
      <c r="C2390" s="58"/>
      <c r="D2390" s="58"/>
      <c r="E2390" s="58"/>
      <c r="F2390" s="58"/>
      <c r="G2390" s="95"/>
    </row>
    <row r="2391">
      <c r="A2391" s="92"/>
      <c r="B2391" s="58"/>
      <c r="C2391" s="58"/>
      <c r="D2391" s="58"/>
      <c r="E2391" s="58"/>
      <c r="F2391" s="58"/>
      <c r="G2391" s="95"/>
    </row>
    <row r="2392">
      <c r="A2392" s="92"/>
      <c r="B2392" s="58"/>
      <c r="C2392" s="58"/>
      <c r="D2392" s="58"/>
      <c r="E2392" s="58"/>
      <c r="F2392" s="58"/>
      <c r="G2392" s="95"/>
    </row>
    <row r="2393">
      <c r="A2393" s="92"/>
      <c r="B2393" s="58"/>
      <c r="C2393" s="58"/>
      <c r="D2393" s="58"/>
      <c r="E2393" s="58"/>
      <c r="F2393" s="58"/>
      <c r="G2393" s="95"/>
    </row>
    <row r="2394">
      <c r="A2394" s="92"/>
      <c r="B2394" s="58"/>
      <c r="C2394" s="58"/>
      <c r="D2394" s="58"/>
      <c r="E2394" s="58"/>
      <c r="F2394" s="58"/>
      <c r="G2394" s="95"/>
    </row>
    <row r="2395">
      <c r="A2395" s="92"/>
      <c r="B2395" s="58"/>
      <c r="C2395" s="58"/>
      <c r="D2395" s="58"/>
      <c r="E2395" s="58"/>
      <c r="F2395" s="58"/>
      <c r="G2395" s="95"/>
    </row>
    <row r="2396">
      <c r="A2396" s="92"/>
      <c r="B2396" s="58"/>
      <c r="C2396" s="58"/>
      <c r="D2396" s="58"/>
      <c r="E2396" s="58"/>
      <c r="F2396" s="58"/>
      <c r="G2396" s="95"/>
    </row>
    <row r="2397">
      <c r="A2397" s="92"/>
      <c r="B2397" s="58"/>
      <c r="C2397" s="58"/>
      <c r="D2397" s="58"/>
      <c r="E2397" s="58"/>
      <c r="F2397" s="58"/>
      <c r="G2397" s="95"/>
    </row>
    <row r="2398">
      <c r="A2398" s="92"/>
      <c r="B2398" s="58"/>
      <c r="C2398" s="58"/>
      <c r="D2398" s="58"/>
      <c r="E2398" s="58"/>
      <c r="F2398" s="58"/>
      <c r="G2398" s="95"/>
    </row>
    <row r="2399">
      <c r="A2399" s="92"/>
      <c r="B2399" s="58"/>
      <c r="C2399" s="58"/>
      <c r="D2399" s="58"/>
      <c r="E2399" s="58"/>
      <c r="F2399" s="58"/>
      <c r="G2399" s="95"/>
    </row>
    <row r="2400">
      <c r="A2400" s="92"/>
      <c r="B2400" s="58"/>
      <c r="C2400" s="58"/>
      <c r="D2400" s="58"/>
      <c r="E2400" s="58"/>
      <c r="F2400" s="58"/>
      <c r="G2400" s="95"/>
    </row>
    <row r="2401">
      <c r="A2401" s="92"/>
      <c r="B2401" s="58"/>
      <c r="C2401" s="58"/>
      <c r="D2401" s="58"/>
      <c r="E2401" s="58"/>
      <c r="F2401" s="58"/>
      <c r="G2401" s="95"/>
    </row>
    <row r="2402">
      <c r="A2402" s="92"/>
      <c r="B2402" s="58"/>
      <c r="C2402" s="58"/>
      <c r="D2402" s="58"/>
      <c r="E2402" s="58"/>
      <c r="F2402" s="58"/>
      <c r="G2402" s="95"/>
    </row>
    <row r="2403">
      <c r="A2403" s="92"/>
      <c r="B2403" s="58"/>
      <c r="C2403" s="58"/>
      <c r="D2403" s="58"/>
      <c r="E2403" s="58"/>
      <c r="F2403" s="58"/>
      <c r="G2403" s="95"/>
    </row>
    <row r="2404">
      <c r="A2404" s="92"/>
      <c r="B2404" s="58"/>
      <c r="C2404" s="58"/>
      <c r="D2404" s="58"/>
      <c r="E2404" s="58"/>
      <c r="F2404" s="58"/>
      <c r="G2404" s="95"/>
    </row>
    <row r="2405">
      <c r="A2405" s="92"/>
      <c r="B2405" s="58"/>
      <c r="C2405" s="58"/>
      <c r="D2405" s="58"/>
      <c r="E2405" s="58"/>
      <c r="F2405" s="58"/>
      <c r="G2405" s="95"/>
    </row>
    <row r="2406">
      <c r="A2406" s="92"/>
      <c r="B2406" s="58"/>
      <c r="C2406" s="58"/>
      <c r="D2406" s="58"/>
      <c r="E2406" s="58"/>
      <c r="F2406" s="58"/>
      <c r="G2406" s="95"/>
    </row>
    <row r="2407">
      <c r="A2407" s="92"/>
      <c r="B2407" s="58"/>
      <c r="C2407" s="58"/>
      <c r="D2407" s="58"/>
      <c r="E2407" s="58"/>
      <c r="F2407" s="58"/>
      <c r="G2407" s="95"/>
    </row>
    <row r="2408">
      <c r="A2408" s="92"/>
      <c r="B2408" s="58"/>
      <c r="C2408" s="58"/>
      <c r="D2408" s="58"/>
      <c r="E2408" s="58"/>
      <c r="F2408" s="58"/>
      <c r="G2408" s="95"/>
    </row>
    <row r="2409">
      <c r="A2409" s="92"/>
      <c r="B2409" s="58"/>
      <c r="C2409" s="58"/>
      <c r="D2409" s="58"/>
      <c r="E2409" s="58"/>
      <c r="F2409" s="58"/>
      <c r="G2409" s="95"/>
    </row>
    <row r="2410">
      <c r="A2410" s="92"/>
      <c r="B2410" s="58"/>
      <c r="C2410" s="58"/>
      <c r="D2410" s="58"/>
      <c r="E2410" s="58"/>
      <c r="F2410" s="58"/>
      <c r="G2410" s="95"/>
    </row>
    <row r="2411">
      <c r="A2411" s="92"/>
      <c r="B2411" s="58"/>
      <c r="C2411" s="58"/>
      <c r="D2411" s="58"/>
      <c r="E2411" s="58"/>
      <c r="F2411" s="58"/>
      <c r="G2411" s="95"/>
    </row>
    <row r="2412">
      <c r="A2412" s="92"/>
      <c r="B2412" s="58"/>
      <c r="C2412" s="58"/>
      <c r="D2412" s="58"/>
      <c r="E2412" s="58"/>
      <c r="F2412" s="58"/>
      <c r="G2412" s="95"/>
    </row>
    <row r="2413">
      <c r="A2413" s="92"/>
      <c r="B2413" s="58"/>
      <c r="C2413" s="58"/>
      <c r="D2413" s="58"/>
      <c r="E2413" s="58"/>
      <c r="F2413" s="58"/>
      <c r="G2413" s="95"/>
    </row>
    <row r="2414">
      <c r="A2414" s="92"/>
      <c r="B2414" s="58"/>
      <c r="C2414" s="58"/>
      <c r="D2414" s="58"/>
      <c r="E2414" s="58"/>
      <c r="F2414" s="58"/>
      <c r="G2414" s="95"/>
    </row>
    <row r="2415">
      <c r="A2415" s="92"/>
      <c r="B2415" s="58"/>
      <c r="C2415" s="58"/>
      <c r="D2415" s="58"/>
      <c r="E2415" s="58"/>
      <c r="F2415" s="58"/>
      <c r="G2415" s="95"/>
    </row>
    <row r="2416">
      <c r="A2416" s="92"/>
      <c r="B2416" s="58"/>
      <c r="C2416" s="58"/>
      <c r="D2416" s="58"/>
      <c r="E2416" s="58"/>
      <c r="F2416" s="58"/>
      <c r="G2416" s="95"/>
    </row>
    <row r="2417">
      <c r="A2417" s="92"/>
      <c r="B2417" s="58"/>
      <c r="C2417" s="58"/>
      <c r="D2417" s="58"/>
      <c r="E2417" s="58"/>
      <c r="F2417" s="58"/>
      <c r="G2417" s="95"/>
    </row>
    <row r="2418">
      <c r="A2418" s="92"/>
      <c r="B2418" s="58"/>
      <c r="C2418" s="58"/>
      <c r="D2418" s="58"/>
      <c r="E2418" s="58"/>
      <c r="F2418" s="58"/>
      <c r="G2418" s="95"/>
    </row>
    <row r="2419">
      <c r="A2419" s="92"/>
      <c r="B2419" s="58"/>
      <c r="C2419" s="58"/>
      <c r="D2419" s="58"/>
      <c r="E2419" s="58"/>
      <c r="F2419" s="58"/>
      <c r="G2419" s="95"/>
    </row>
    <row r="2420">
      <c r="A2420" s="92"/>
      <c r="B2420" s="58"/>
      <c r="C2420" s="58"/>
      <c r="D2420" s="58"/>
      <c r="E2420" s="58"/>
      <c r="F2420" s="58"/>
      <c r="G2420" s="95"/>
    </row>
    <row r="2421">
      <c r="A2421" s="92"/>
      <c r="B2421" s="58"/>
      <c r="C2421" s="58"/>
      <c r="D2421" s="58"/>
      <c r="E2421" s="58"/>
      <c r="F2421" s="58"/>
      <c r="G2421" s="95"/>
    </row>
    <row r="2422">
      <c r="A2422" s="92"/>
      <c r="B2422" s="58"/>
      <c r="C2422" s="58"/>
      <c r="D2422" s="58"/>
      <c r="E2422" s="58"/>
      <c r="F2422" s="58"/>
      <c r="G2422" s="95"/>
    </row>
    <row r="2423">
      <c r="A2423" s="92"/>
      <c r="B2423" s="58"/>
      <c r="C2423" s="58"/>
      <c r="D2423" s="58"/>
      <c r="E2423" s="58"/>
      <c r="F2423" s="58"/>
      <c r="G2423" s="95"/>
    </row>
    <row r="2424">
      <c r="A2424" s="92"/>
      <c r="B2424" s="58"/>
      <c r="C2424" s="58"/>
      <c r="D2424" s="58"/>
      <c r="E2424" s="58"/>
      <c r="F2424" s="58"/>
      <c r="G2424" s="95"/>
    </row>
    <row r="2425">
      <c r="A2425" s="92"/>
      <c r="B2425" s="58"/>
      <c r="C2425" s="58"/>
      <c r="D2425" s="58"/>
      <c r="E2425" s="58"/>
      <c r="F2425" s="58"/>
      <c r="G2425" s="95"/>
    </row>
    <row r="2426">
      <c r="A2426" s="92"/>
      <c r="B2426" s="58"/>
      <c r="C2426" s="58"/>
      <c r="D2426" s="58"/>
      <c r="E2426" s="58"/>
      <c r="F2426" s="58"/>
      <c r="G2426" s="95"/>
    </row>
    <row r="2427">
      <c r="A2427" s="92"/>
      <c r="B2427" s="58"/>
      <c r="C2427" s="58"/>
      <c r="D2427" s="58"/>
      <c r="E2427" s="58"/>
      <c r="F2427" s="58"/>
      <c r="G2427" s="95"/>
    </row>
    <row r="2428">
      <c r="A2428" s="92"/>
      <c r="B2428" s="58"/>
      <c r="C2428" s="58"/>
      <c r="D2428" s="58"/>
      <c r="E2428" s="58"/>
      <c r="F2428" s="58"/>
      <c r="G2428" s="95"/>
    </row>
    <row r="2429">
      <c r="A2429" s="92"/>
      <c r="B2429" s="58"/>
      <c r="C2429" s="58"/>
      <c r="D2429" s="58"/>
      <c r="E2429" s="58"/>
      <c r="F2429" s="58"/>
      <c r="G2429" s="95"/>
    </row>
    <row r="2430">
      <c r="A2430" s="92"/>
      <c r="B2430" s="58"/>
      <c r="C2430" s="58"/>
      <c r="D2430" s="58"/>
      <c r="E2430" s="58"/>
      <c r="F2430" s="58"/>
      <c r="G2430" s="95"/>
    </row>
    <row r="2431">
      <c r="A2431" s="92"/>
      <c r="B2431" s="58"/>
      <c r="C2431" s="58"/>
      <c r="D2431" s="58"/>
      <c r="E2431" s="58"/>
      <c r="F2431" s="58"/>
      <c r="G2431" s="95"/>
    </row>
    <row r="2432">
      <c r="A2432" s="92"/>
      <c r="B2432" s="58"/>
      <c r="C2432" s="58"/>
      <c r="D2432" s="58"/>
      <c r="E2432" s="58"/>
      <c r="F2432" s="58"/>
      <c r="G2432" s="95"/>
    </row>
    <row r="2433">
      <c r="A2433" s="92"/>
      <c r="B2433" s="58"/>
      <c r="C2433" s="58"/>
      <c r="D2433" s="58"/>
      <c r="E2433" s="58"/>
      <c r="F2433" s="58"/>
      <c r="G2433" s="95"/>
    </row>
    <row r="2434">
      <c r="A2434" s="92"/>
      <c r="B2434" s="58"/>
      <c r="C2434" s="58"/>
      <c r="D2434" s="58"/>
      <c r="E2434" s="58"/>
      <c r="F2434" s="58"/>
      <c r="G2434" s="95"/>
    </row>
    <row r="2435">
      <c r="A2435" s="92"/>
      <c r="B2435" s="58"/>
      <c r="C2435" s="58"/>
      <c r="D2435" s="58"/>
      <c r="E2435" s="58"/>
      <c r="F2435" s="58"/>
      <c r="G2435" s="95"/>
    </row>
    <row r="2436">
      <c r="A2436" s="92"/>
      <c r="B2436" s="58"/>
      <c r="C2436" s="58"/>
      <c r="D2436" s="58"/>
      <c r="E2436" s="58"/>
      <c r="F2436" s="58"/>
      <c r="G2436" s="95"/>
    </row>
    <row r="2437">
      <c r="A2437" s="92"/>
      <c r="B2437" s="58"/>
      <c r="C2437" s="58"/>
      <c r="D2437" s="58"/>
      <c r="E2437" s="58"/>
      <c r="F2437" s="58"/>
      <c r="G2437" s="95"/>
    </row>
    <row r="2438">
      <c r="A2438" s="92"/>
      <c r="B2438" s="58"/>
      <c r="C2438" s="58"/>
      <c r="D2438" s="58"/>
      <c r="E2438" s="58"/>
      <c r="F2438" s="58"/>
      <c r="G2438" s="95"/>
    </row>
    <row r="2439">
      <c r="A2439" s="92"/>
      <c r="B2439" s="58"/>
      <c r="C2439" s="58"/>
      <c r="D2439" s="58"/>
      <c r="E2439" s="58"/>
      <c r="F2439" s="58"/>
      <c r="G2439" s="95"/>
    </row>
    <row r="2440">
      <c r="A2440" s="92"/>
      <c r="B2440" s="58"/>
      <c r="C2440" s="58"/>
      <c r="D2440" s="58"/>
      <c r="E2440" s="58"/>
      <c r="F2440" s="58"/>
      <c r="G2440" s="95"/>
    </row>
    <row r="2441">
      <c r="A2441" s="92"/>
      <c r="B2441" s="58"/>
      <c r="C2441" s="58"/>
      <c r="D2441" s="58"/>
      <c r="E2441" s="58"/>
      <c r="F2441" s="58"/>
      <c r="G2441" s="95"/>
    </row>
    <row r="2442">
      <c r="A2442" s="92"/>
      <c r="B2442" s="58"/>
      <c r="C2442" s="58"/>
      <c r="D2442" s="58"/>
      <c r="E2442" s="58"/>
      <c r="F2442" s="58"/>
      <c r="G2442" s="95"/>
    </row>
    <row r="2443">
      <c r="A2443" s="92"/>
      <c r="B2443" s="58"/>
      <c r="C2443" s="58"/>
      <c r="D2443" s="58"/>
      <c r="E2443" s="58"/>
      <c r="F2443" s="58"/>
      <c r="G2443" s="95"/>
    </row>
    <row r="2444">
      <c r="A2444" s="92"/>
      <c r="B2444" s="58"/>
      <c r="C2444" s="58"/>
      <c r="D2444" s="58"/>
      <c r="E2444" s="58"/>
      <c r="F2444" s="58"/>
      <c r="G2444" s="95"/>
    </row>
    <row r="2445">
      <c r="A2445" s="92"/>
      <c r="B2445" s="58"/>
      <c r="C2445" s="58"/>
      <c r="D2445" s="58"/>
      <c r="E2445" s="58"/>
      <c r="F2445" s="58"/>
      <c r="G2445" s="95"/>
    </row>
    <row r="2446">
      <c r="A2446" s="92"/>
      <c r="B2446" s="58"/>
      <c r="C2446" s="58"/>
      <c r="D2446" s="58"/>
      <c r="E2446" s="58"/>
      <c r="F2446" s="58"/>
      <c r="G2446" s="95"/>
    </row>
    <row r="2447">
      <c r="A2447" s="92"/>
      <c r="B2447" s="58"/>
      <c r="C2447" s="58"/>
      <c r="D2447" s="58"/>
      <c r="E2447" s="58"/>
      <c r="F2447" s="58"/>
      <c r="G2447" s="95"/>
    </row>
    <row r="2448">
      <c r="A2448" s="92"/>
      <c r="B2448" s="58"/>
      <c r="C2448" s="58"/>
      <c r="D2448" s="58"/>
      <c r="E2448" s="58"/>
      <c r="F2448" s="58"/>
      <c r="G2448" s="95"/>
    </row>
    <row r="2449">
      <c r="A2449" s="92"/>
      <c r="B2449" s="58"/>
      <c r="C2449" s="58"/>
      <c r="D2449" s="58"/>
      <c r="E2449" s="58"/>
      <c r="F2449" s="58"/>
      <c r="G2449" s="95"/>
    </row>
    <row r="2450">
      <c r="A2450" s="92"/>
      <c r="B2450" s="58"/>
      <c r="C2450" s="58"/>
      <c r="D2450" s="58"/>
      <c r="E2450" s="58"/>
      <c r="F2450" s="58"/>
      <c r="G2450" s="95"/>
    </row>
    <row r="2451">
      <c r="A2451" s="92"/>
      <c r="B2451" s="58"/>
      <c r="C2451" s="58"/>
      <c r="D2451" s="58"/>
      <c r="E2451" s="58"/>
      <c r="F2451" s="58"/>
      <c r="G2451" s="95"/>
    </row>
    <row r="2452">
      <c r="A2452" s="92"/>
      <c r="B2452" s="58"/>
      <c r="C2452" s="58"/>
      <c r="D2452" s="58"/>
      <c r="E2452" s="58"/>
      <c r="F2452" s="58"/>
      <c r="G2452" s="95"/>
    </row>
    <row r="2453">
      <c r="A2453" s="92"/>
      <c r="B2453" s="58"/>
      <c r="C2453" s="58"/>
      <c r="D2453" s="58"/>
      <c r="E2453" s="58"/>
      <c r="F2453" s="58"/>
      <c r="G2453" s="95"/>
    </row>
    <row r="2454">
      <c r="A2454" s="92"/>
      <c r="B2454" s="58"/>
      <c r="C2454" s="58"/>
      <c r="D2454" s="58"/>
      <c r="E2454" s="58"/>
      <c r="F2454" s="58"/>
      <c r="G2454" s="95"/>
    </row>
    <row r="2455">
      <c r="A2455" s="92"/>
      <c r="B2455" s="58"/>
      <c r="C2455" s="58"/>
      <c r="D2455" s="58"/>
      <c r="E2455" s="58"/>
      <c r="F2455" s="58"/>
      <c r="G2455" s="95"/>
    </row>
    <row r="2456">
      <c r="A2456" s="92"/>
      <c r="B2456" s="58"/>
      <c r="C2456" s="58"/>
      <c r="D2456" s="58"/>
      <c r="E2456" s="58"/>
      <c r="F2456" s="58"/>
      <c r="G2456" s="95"/>
    </row>
    <row r="2457">
      <c r="A2457" s="92"/>
      <c r="B2457" s="58"/>
      <c r="C2457" s="58"/>
      <c r="D2457" s="58"/>
      <c r="E2457" s="58"/>
      <c r="F2457" s="58"/>
      <c r="G2457" s="95"/>
    </row>
    <row r="2458">
      <c r="A2458" s="92"/>
      <c r="B2458" s="58"/>
      <c r="C2458" s="58"/>
      <c r="D2458" s="58"/>
      <c r="E2458" s="58"/>
      <c r="F2458" s="58"/>
      <c r="G2458" s="95"/>
    </row>
    <row r="2459">
      <c r="A2459" s="92"/>
      <c r="B2459" s="58"/>
      <c r="C2459" s="58"/>
      <c r="D2459" s="58"/>
      <c r="E2459" s="58"/>
      <c r="F2459" s="58"/>
      <c r="G2459" s="95"/>
    </row>
    <row r="2460">
      <c r="A2460" s="92"/>
      <c r="B2460" s="58"/>
      <c r="C2460" s="58"/>
      <c r="D2460" s="58"/>
      <c r="E2460" s="58"/>
      <c r="F2460" s="58"/>
      <c r="G2460" s="95"/>
    </row>
    <row r="2461">
      <c r="A2461" s="92"/>
      <c r="B2461" s="58"/>
      <c r="C2461" s="58"/>
      <c r="D2461" s="58"/>
      <c r="E2461" s="58"/>
      <c r="F2461" s="58"/>
      <c r="G2461" s="95"/>
    </row>
    <row r="2462">
      <c r="A2462" s="92"/>
      <c r="B2462" s="58"/>
      <c r="C2462" s="58"/>
      <c r="D2462" s="58"/>
      <c r="E2462" s="58"/>
      <c r="F2462" s="58"/>
      <c r="G2462" s="95"/>
    </row>
    <row r="2463">
      <c r="A2463" s="92"/>
      <c r="B2463" s="58"/>
      <c r="C2463" s="58"/>
      <c r="D2463" s="58"/>
      <c r="E2463" s="58"/>
      <c r="F2463" s="58"/>
      <c r="G2463" s="95"/>
    </row>
    <row r="2464">
      <c r="A2464" s="92"/>
      <c r="B2464" s="58"/>
      <c r="C2464" s="58"/>
      <c r="D2464" s="58"/>
      <c r="E2464" s="58"/>
      <c r="F2464" s="58"/>
      <c r="G2464" s="95"/>
    </row>
    <row r="2465">
      <c r="A2465" s="92"/>
      <c r="B2465" s="58"/>
      <c r="C2465" s="58"/>
      <c r="D2465" s="58"/>
      <c r="E2465" s="58"/>
      <c r="F2465" s="58"/>
      <c r="G2465" s="95"/>
    </row>
    <row r="2466">
      <c r="A2466" s="92"/>
      <c r="B2466" s="58"/>
      <c r="C2466" s="58"/>
      <c r="D2466" s="58"/>
      <c r="E2466" s="58"/>
      <c r="F2466" s="58"/>
      <c r="G2466" s="95"/>
    </row>
    <row r="2467">
      <c r="A2467" s="92"/>
      <c r="B2467" s="58"/>
      <c r="C2467" s="58"/>
      <c r="D2467" s="58"/>
      <c r="E2467" s="58"/>
      <c r="F2467" s="58"/>
      <c r="G2467" s="95"/>
    </row>
    <row r="2468">
      <c r="A2468" s="92"/>
      <c r="B2468" s="58"/>
      <c r="C2468" s="58"/>
      <c r="D2468" s="58"/>
      <c r="E2468" s="58"/>
      <c r="F2468" s="58"/>
      <c r="G2468" s="95"/>
    </row>
    <row r="2469">
      <c r="A2469" s="92"/>
      <c r="B2469" s="58"/>
      <c r="C2469" s="58"/>
      <c r="D2469" s="58"/>
      <c r="E2469" s="58"/>
      <c r="F2469" s="58"/>
      <c r="G2469" s="95"/>
    </row>
    <row r="2470">
      <c r="A2470" s="92"/>
      <c r="B2470" s="58"/>
      <c r="C2470" s="58"/>
      <c r="D2470" s="58"/>
      <c r="E2470" s="58"/>
      <c r="F2470" s="58"/>
      <c r="G2470" s="95"/>
    </row>
    <row r="2471">
      <c r="A2471" s="92"/>
      <c r="B2471" s="58"/>
      <c r="C2471" s="58"/>
      <c r="D2471" s="58"/>
      <c r="E2471" s="58"/>
      <c r="F2471" s="58"/>
      <c r="G2471" s="95"/>
    </row>
    <row r="2472">
      <c r="A2472" s="92"/>
      <c r="B2472" s="58"/>
      <c r="C2472" s="58"/>
      <c r="D2472" s="58"/>
      <c r="E2472" s="58"/>
      <c r="F2472" s="58"/>
      <c r="G2472" s="95"/>
    </row>
    <row r="2473">
      <c r="A2473" s="92"/>
      <c r="B2473" s="58"/>
      <c r="C2473" s="58"/>
      <c r="D2473" s="58"/>
      <c r="E2473" s="58"/>
      <c r="F2473" s="58"/>
      <c r="G2473" s="95"/>
    </row>
    <row r="2474">
      <c r="A2474" s="92"/>
      <c r="B2474" s="58"/>
      <c r="C2474" s="58"/>
      <c r="D2474" s="58"/>
      <c r="E2474" s="58"/>
      <c r="F2474" s="58"/>
      <c r="G2474" s="95"/>
    </row>
    <row r="2475">
      <c r="A2475" s="92"/>
      <c r="B2475" s="58"/>
      <c r="C2475" s="58"/>
      <c r="D2475" s="58"/>
      <c r="E2475" s="58"/>
      <c r="F2475" s="58"/>
      <c r="G2475" s="95"/>
    </row>
    <row r="2476">
      <c r="A2476" s="92"/>
      <c r="B2476" s="58"/>
      <c r="C2476" s="58"/>
      <c r="D2476" s="58"/>
      <c r="E2476" s="58"/>
      <c r="F2476" s="58"/>
      <c r="G2476" s="95"/>
    </row>
    <row r="2477">
      <c r="A2477" s="92"/>
      <c r="B2477" s="58"/>
      <c r="C2477" s="58"/>
      <c r="D2477" s="58"/>
      <c r="E2477" s="58"/>
      <c r="F2477" s="58"/>
      <c r="G2477" s="95"/>
    </row>
    <row r="2478">
      <c r="A2478" s="92"/>
      <c r="B2478" s="58"/>
      <c r="C2478" s="58"/>
      <c r="D2478" s="58"/>
      <c r="E2478" s="58"/>
      <c r="F2478" s="58"/>
      <c r="G2478" s="95"/>
    </row>
    <row r="2479">
      <c r="A2479" s="92"/>
      <c r="B2479" s="58"/>
      <c r="C2479" s="58"/>
      <c r="D2479" s="58"/>
      <c r="E2479" s="58"/>
      <c r="F2479" s="58"/>
      <c r="G2479" s="95"/>
    </row>
    <row r="2480">
      <c r="A2480" s="92"/>
      <c r="B2480" s="58"/>
      <c r="C2480" s="58"/>
      <c r="D2480" s="58"/>
      <c r="E2480" s="58"/>
      <c r="F2480" s="58"/>
      <c r="G2480" s="95"/>
    </row>
    <row r="2481">
      <c r="A2481" s="92"/>
      <c r="B2481" s="58"/>
      <c r="C2481" s="58"/>
      <c r="D2481" s="58"/>
      <c r="E2481" s="58"/>
      <c r="F2481" s="58"/>
      <c r="G2481" s="95"/>
    </row>
    <row r="2482">
      <c r="A2482" s="92"/>
      <c r="B2482" s="58"/>
      <c r="C2482" s="58"/>
      <c r="D2482" s="58"/>
      <c r="E2482" s="58"/>
      <c r="F2482" s="58"/>
      <c r="G2482" s="95"/>
    </row>
    <row r="2483">
      <c r="A2483" s="92"/>
      <c r="B2483" s="58"/>
      <c r="C2483" s="58"/>
      <c r="D2483" s="58"/>
      <c r="E2483" s="58"/>
      <c r="F2483" s="58"/>
      <c r="G2483" s="95"/>
    </row>
    <row r="2484">
      <c r="A2484" s="92"/>
      <c r="B2484" s="58"/>
      <c r="C2484" s="58"/>
      <c r="D2484" s="58"/>
      <c r="E2484" s="58"/>
      <c r="F2484" s="58"/>
      <c r="G2484" s="95"/>
    </row>
    <row r="2485">
      <c r="A2485" s="92"/>
      <c r="B2485" s="58"/>
      <c r="C2485" s="58"/>
      <c r="D2485" s="58"/>
      <c r="E2485" s="58"/>
      <c r="F2485" s="58"/>
      <c r="G2485" s="95"/>
    </row>
    <row r="2486">
      <c r="A2486" s="92"/>
      <c r="B2486" s="58"/>
      <c r="C2486" s="58"/>
      <c r="D2486" s="58"/>
      <c r="E2486" s="58"/>
      <c r="F2486" s="58"/>
      <c r="G2486" s="95"/>
    </row>
    <row r="2487">
      <c r="A2487" s="92"/>
      <c r="B2487" s="58"/>
      <c r="C2487" s="58"/>
      <c r="D2487" s="58"/>
      <c r="E2487" s="58"/>
      <c r="F2487" s="58"/>
      <c r="G2487" s="95"/>
    </row>
    <row r="2488">
      <c r="A2488" s="92"/>
      <c r="B2488" s="58"/>
      <c r="C2488" s="58"/>
      <c r="D2488" s="58"/>
      <c r="E2488" s="58"/>
      <c r="F2488" s="58"/>
      <c r="G2488" s="95"/>
    </row>
    <row r="2489">
      <c r="A2489" s="92"/>
      <c r="B2489" s="58"/>
      <c r="C2489" s="58"/>
      <c r="D2489" s="58"/>
      <c r="E2489" s="58"/>
      <c r="F2489" s="58"/>
      <c r="G2489" s="95"/>
    </row>
    <row r="2490">
      <c r="A2490" s="92"/>
      <c r="B2490" s="58"/>
      <c r="C2490" s="58"/>
      <c r="D2490" s="58"/>
      <c r="E2490" s="58"/>
      <c r="F2490" s="58"/>
      <c r="G2490" s="95"/>
    </row>
    <row r="2491">
      <c r="A2491" s="92"/>
      <c r="B2491" s="58"/>
      <c r="C2491" s="58"/>
      <c r="D2491" s="58"/>
      <c r="E2491" s="58"/>
      <c r="F2491" s="58"/>
      <c r="G2491" s="95"/>
    </row>
    <row r="2492">
      <c r="A2492" s="92"/>
      <c r="B2492" s="58"/>
      <c r="C2492" s="58"/>
      <c r="D2492" s="58"/>
      <c r="E2492" s="58"/>
      <c r="F2492" s="58"/>
      <c r="G2492" s="95"/>
    </row>
    <row r="2493">
      <c r="A2493" s="92"/>
      <c r="B2493" s="58"/>
      <c r="C2493" s="58"/>
      <c r="D2493" s="58"/>
      <c r="E2493" s="58"/>
      <c r="F2493" s="58"/>
      <c r="G2493" s="95"/>
    </row>
    <row r="2494">
      <c r="A2494" s="92"/>
      <c r="B2494" s="58"/>
      <c r="C2494" s="58"/>
      <c r="D2494" s="58"/>
      <c r="E2494" s="58"/>
      <c r="F2494" s="58"/>
      <c r="G2494" s="95"/>
    </row>
    <row r="2495">
      <c r="A2495" s="92"/>
      <c r="B2495" s="58"/>
      <c r="C2495" s="58"/>
      <c r="D2495" s="58"/>
      <c r="E2495" s="58"/>
      <c r="F2495" s="58"/>
      <c r="G2495" s="95"/>
    </row>
    <row r="2496">
      <c r="A2496" s="92"/>
      <c r="B2496" s="58"/>
      <c r="C2496" s="58"/>
      <c r="D2496" s="58"/>
      <c r="E2496" s="58"/>
      <c r="F2496" s="58"/>
      <c r="G2496" s="95"/>
    </row>
    <row r="2497">
      <c r="A2497" s="92"/>
      <c r="B2497" s="58"/>
      <c r="C2497" s="58"/>
      <c r="D2497" s="58"/>
      <c r="E2497" s="58"/>
      <c r="F2497" s="58"/>
      <c r="G2497" s="95"/>
    </row>
    <row r="2498">
      <c r="A2498" s="92"/>
      <c r="B2498" s="58"/>
      <c r="C2498" s="58"/>
      <c r="D2498" s="58"/>
      <c r="E2498" s="58"/>
      <c r="F2498" s="58"/>
      <c r="G2498" s="95"/>
    </row>
    <row r="2499">
      <c r="A2499" s="92"/>
      <c r="B2499" s="58"/>
      <c r="C2499" s="58"/>
      <c r="D2499" s="58"/>
      <c r="E2499" s="58"/>
      <c r="F2499" s="58"/>
      <c r="G2499" s="95"/>
    </row>
    <row r="2500">
      <c r="A2500" s="92"/>
      <c r="B2500" s="58"/>
      <c r="C2500" s="58"/>
      <c r="D2500" s="58"/>
      <c r="E2500" s="58"/>
      <c r="F2500" s="58"/>
      <c r="G2500" s="95"/>
    </row>
    <row r="2501">
      <c r="A2501" s="92"/>
      <c r="B2501" s="58"/>
      <c r="C2501" s="58"/>
      <c r="D2501" s="58"/>
      <c r="E2501" s="58"/>
      <c r="F2501" s="58"/>
      <c r="G2501" s="95"/>
    </row>
    <row r="2502">
      <c r="A2502" s="92"/>
      <c r="B2502" s="58"/>
      <c r="C2502" s="58"/>
      <c r="D2502" s="58"/>
      <c r="E2502" s="58"/>
      <c r="F2502" s="58"/>
      <c r="G2502" s="95"/>
    </row>
    <row r="2503">
      <c r="A2503" s="92"/>
      <c r="B2503" s="58"/>
      <c r="C2503" s="58"/>
      <c r="D2503" s="58"/>
      <c r="E2503" s="58"/>
      <c r="F2503" s="58"/>
      <c r="G2503" s="95"/>
    </row>
    <row r="2504">
      <c r="A2504" s="92"/>
      <c r="B2504" s="58"/>
      <c r="C2504" s="58"/>
      <c r="D2504" s="58"/>
      <c r="E2504" s="58"/>
      <c r="F2504" s="58"/>
      <c r="G2504" s="95"/>
    </row>
    <row r="2505">
      <c r="A2505" s="92"/>
      <c r="B2505" s="58"/>
      <c r="C2505" s="58"/>
      <c r="D2505" s="58"/>
      <c r="E2505" s="58"/>
      <c r="F2505" s="58"/>
      <c r="G2505" s="95"/>
    </row>
    <row r="2506">
      <c r="A2506" s="92"/>
      <c r="B2506" s="58"/>
      <c r="C2506" s="58"/>
      <c r="D2506" s="58"/>
      <c r="E2506" s="58"/>
      <c r="F2506" s="58"/>
      <c r="G2506" s="95"/>
    </row>
    <row r="2507">
      <c r="A2507" s="92"/>
      <c r="B2507" s="58"/>
      <c r="C2507" s="58"/>
      <c r="D2507" s="58"/>
      <c r="E2507" s="58"/>
      <c r="F2507" s="58"/>
      <c r="G2507" s="95"/>
    </row>
    <row r="2508">
      <c r="A2508" s="92"/>
      <c r="B2508" s="58"/>
      <c r="C2508" s="58"/>
      <c r="D2508" s="58"/>
      <c r="E2508" s="58"/>
      <c r="F2508" s="58"/>
      <c r="G2508" s="95"/>
    </row>
    <row r="2509">
      <c r="A2509" s="92"/>
      <c r="B2509" s="58"/>
      <c r="C2509" s="58"/>
      <c r="D2509" s="58"/>
      <c r="E2509" s="58"/>
      <c r="F2509" s="58"/>
      <c r="G2509" s="95"/>
    </row>
    <row r="2510">
      <c r="A2510" s="92"/>
      <c r="B2510" s="58"/>
      <c r="C2510" s="58"/>
      <c r="D2510" s="58"/>
      <c r="E2510" s="58"/>
      <c r="F2510" s="58"/>
      <c r="G2510" s="95"/>
    </row>
    <row r="2511">
      <c r="A2511" s="92"/>
      <c r="B2511" s="58"/>
      <c r="C2511" s="58"/>
      <c r="D2511" s="58"/>
      <c r="E2511" s="58"/>
      <c r="F2511" s="58"/>
      <c r="G2511" s="95"/>
    </row>
    <row r="2512">
      <c r="A2512" s="92"/>
      <c r="B2512" s="58"/>
      <c r="C2512" s="58"/>
      <c r="D2512" s="58"/>
      <c r="E2512" s="58"/>
      <c r="F2512" s="58"/>
      <c r="G2512" s="95"/>
    </row>
    <row r="2513">
      <c r="A2513" s="92"/>
      <c r="B2513" s="58"/>
      <c r="C2513" s="58"/>
      <c r="D2513" s="58"/>
      <c r="E2513" s="58"/>
      <c r="F2513" s="58"/>
      <c r="G2513" s="95"/>
    </row>
    <row r="2514">
      <c r="A2514" s="92"/>
      <c r="B2514" s="58"/>
      <c r="C2514" s="58"/>
      <c r="D2514" s="58"/>
      <c r="E2514" s="58"/>
      <c r="F2514" s="58"/>
      <c r="G2514" s="95"/>
    </row>
    <row r="2515">
      <c r="A2515" s="92"/>
      <c r="B2515" s="58"/>
      <c r="C2515" s="58"/>
      <c r="D2515" s="58"/>
      <c r="E2515" s="58"/>
      <c r="F2515" s="58"/>
      <c r="G2515" s="95"/>
    </row>
    <row r="2516">
      <c r="A2516" s="92"/>
      <c r="B2516" s="58"/>
      <c r="C2516" s="58"/>
      <c r="D2516" s="58"/>
      <c r="E2516" s="58"/>
      <c r="F2516" s="58"/>
      <c r="G2516" s="95"/>
    </row>
    <row r="2517">
      <c r="A2517" s="92"/>
      <c r="B2517" s="58"/>
      <c r="C2517" s="58"/>
      <c r="D2517" s="58"/>
      <c r="E2517" s="58"/>
      <c r="F2517" s="58"/>
      <c r="G2517" s="95"/>
    </row>
    <row r="2518">
      <c r="A2518" s="92"/>
      <c r="B2518" s="58"/>
      <c r="C2518" s="58"/>
      <c r="D2518" s="58"/>
      <c r="E2518" s="58"/>
      <c r="F2518" s="58"/>
      <c r="G2518" s="95"/>
    </row>
    <row r="2519">
      <c r="A2519" s="92"/>
      <c r="B2519" s="58"/>
      <c r="C2519" s="58"/>
      <c r="D2519" s="58"/>
      <c r="E2519" s="58"/>
      <c r="F2519" s="58"/>
      <c r="G2519" s="95"/>
    </row>
    <row r="2520">
      <c r="A2520" s="92"/>
      <c r="B2520" s="58"/>
      <c r="C2520" s="58"/>
      <c r="D2520" s="58"/>
      <c r="E2520" s="58"/>
      <c r="F2520" s="58"/>
      <c r="G2520" s="95"/>
    </row>
    <row r="2521">
      <c r="A2521" s="92"/>
      <c r="B2521" s="58"/>
      <c r="C2521" s="58"/>
      <c r="D2521" s="58"/>
      <c r="E2521" s="58"/>
      <c r="F2521" s="58"/>
      <c r="G2521" s="95"/>
    </row>
    <row r="2522">
      <c r="A2522" s="92"/>
      <c r="B2522" s="58"/>
      <c r="C2522" s="58"/>
      <c r="D2522" s="58"/>
      <c r="E2522" s="58"/>
      <c r="F2522" s="58"/>
      <c r="G2522" s="95"/>
    </row>
    <row r="2523">
      <c r="A2523" s="92"/>
      <c r="B2523" s="58"/>
      <c r="C2523" s="58"/>
      <c r="D2523" s="58"/>
      <c r="E2523" s="58"/>
      <c r="F2523" s="58"/>
      <c r="G2523" s="95"/>
    </row>
    <row r="2524">
      <c r="A2524" s="92"/>
      <c r="B2524" s="58"/>
      <c r="C2524" s="58"/>
      <c r="D2524" s="58"/>
      <c r="E2524" s="58"/>
      <c r="F2524" s="58"/>
      <c r="G2524" s="95"/>
    </row>
    <row r="2525">
      <c r="A2525" s="92"/>
      <c r="B2525" s="58"/>
      <c r="C2525" s="58"/>
      <c r="D2525" s="58"/>
      <c r="E2525" s="58"/>
      <c r="F2525" s="58"/>
      <c r="G2525" s="95"/>
    </row>
    <row r="2526">
      <c r="A2526" s="92"/>
      <c r="B2526" s="58"/>
      <c r="C2526" s="58"/>
      <c r="D2526" s="58"/>
      <c r="E2526" s="58"/>
      <c r="F2526" s="58"/>
      <c r="G2526" s="95"/>
    </row>
    <row r="2527">
      <c r="A2527" s="92"/>
      <c r="B2527" s="58"/>
      <c r="C2527" s="58"/>
      <c r="D2527" s="58"/>
      <c r="E2527" s="58"/>
      <c r="F2527" s="58"/>
      <c r="G2527" s="95"/>
    </row>
    <row r="2528">
      <c r="A2528" s="92"/>
      <c r="B2528" s="58"/>
      <c r="C2528" s="58"/>
      <c r="D2528" s="58"/>
      <c r="E2528" s="58"/>
      <c r="F2528" s="58"/>
      <c r="G2528" s="95"/>
    </row>
    <row r="2529">
      <c r="A2529" s="92"/>
      <c r="B2529" s="58"/>
      <c r="C2529" s="58"/>
      <c r="D2529" s="58"/>
      <c r="E2529" s="58"/>
      <c r="F2529" s="58"/>
      <c r="G2529" s="95"/>
    </row>
    <row r="2530">
      <c r="A2530" s="92"/>
      <c r="B2530" s="58"/>
      <c r="C2530" s="58"/>
      <c r="D2530" s="58"/>
      <c r="E2530" s="58"/>
      <c r="F2530" s="58"/>
      <c r="G2530" s="95"/>
    </row>
    <row r="2531">
      <c r="A2531" s="92"/>
      <c r="B2531" s="58"/>
      <c r="C2531" s="58"/>
      <c r="D2531" s="58"/>
      <c r="E2531" s="58"/>
      <c r="F2531" s="58"/>
      <c r="G2531" s="95"/>
    </row>
    <row r="2532">
      <c r="A2532" s="92"/>
      <c r="B2532" s="58"/>
      <c r="C2532" s="58"/>
      <c r="D2532" s="58"/>
      <c r="E2532" s="58"/>
      <c r="F2532" s="58"/>
      <c r="G2532" s="95"/>
    </row>
    <row r="2533">
      <c r="A2533" s="92"/>
      <c r="B2533" s="58"/>
      <c r="C2533" s="58"/>
      <c r="D2533" s="58"/>
      <c r="E2533" s="58"/>
      <c r="F2533" s="58"/>
      <c r="G2533" s="95"/>
    </row>
    <row r="2534">
      <c r="A2534" s="92"/>
      <c r="B2534" s="58"/>
      <c r="C2534" s="58"/>
      <c r="D2534" s="58"/>
      <c r="E2534" s="58"/>
      <c r="F2534" s="58"/>
      <c r="G2534" s="95"/>
    </row>
    <row r="2535">
      <c r="A2535" s="92"/>
      <c r="B2535" s="58"/>
      <c r="C2535" s="58"/>
      <c r="D2535" s="58"/>
      <c r="E2535" s="58"/>
      <c r="F2535" s="58"/>
      <c r="G2535" s="95"/>
    </row>
    <row r="2536">
      <c r="A2536" s="92"/>
      <c r="B2536" s="58"/>
      <c r="C2536" s="58"/>
      <c r="D2536" s="58"/>
      <c r="E2536" s="58"/>
      <c r="F2536" s="58"/>
      <c r="G2536" s="95"/>
    </row>
    <row r="2537">
      <c r="A2537" s="92"/>
      <c r="B2537" s="58"/>
      <c r="C2537" s="58"/>
      <c r="D2537" s="58"/>
      <c r="E2537" s="58"/>
      <c r="F2537" s="58"/>
      <c r="G2537" s="95"/>
    </row>
    <row r="2538">
      <c r="A2538" s="92"/>
      <c r="B2538" s="58"/>
      <c r="C2538" s="58"/>
      <c r="D2538" s="58"/>
      <c r="E2538" s="58"/>
      <c r="F2538" s="58"/>
      <c r="G2538" s="95"/>
    </row>
    <row r="2539">
      <c r="A2539" s="92"/>
      <c r="B2539" s="58"/>
      <c r="C2539" s="58"/>
      <c r="D2539" s="58"/>
      <c r="E2539" s="58"/>
      <c r="F2539" s="58"/>
      <c r="G2539" s="95"/>
    </row>
    <row r="2540">
      <c r="A2540" s="92"/>
      <c r="B2540" s="58"/>
      <c r="C2540" s="58"/>
      <c r="D2540" s="58"/>
      <c r="E2540" s="58"/>
      <c r="F2540" s="58"/>
      <c r="G2540" s="95"/>
    </row>
    <row r="2541">
      <c r="A2541" s="92"/>
      <c r="B2541" s="58"/>
      <c r="C2541" s="58"/>
      <c r="D2541" s="58"/>
      <c r="E2541" s="58"/>
      <c r="F2541" s="58"/>
      <c r="G2541" s="95"/>
    </row>
    <row r="2542">
      <c r="A2542" s="92"/>
      <c r="B2542" s="58"/>
      <c r="C2542" s="58"/>
      <c r="D2542" s="58"/>
      <c r="E2542" s="58"/>
      <c r="F2542" s="58"/>
      <c r="G2542" s="95"/>
    </row>
    <row r="2543">
      <c r="A2543" s="92"/>
      <c r="B2543" s="58"/>
      <c r="C2543" s="58"/>
      <c r="D2543" s="58"/>
      <c r="E2543" s="58"/>
      <c r="F2543" s="58"/>
      <c r="G2543" s="95"/>
    </row>
    <row r="2544">
      <c r="A2544" s="92"/>
      <c r="B2544" s="58"/>
      <c r="C2544" s="58"/>
      <c r="D2544" s="58"/>
      <c r="E2544" s="58"/>
      <c r="F2544" s="58"/>
      <c r="G2544" s="95"/>
    </row>
    <row r="2545">
      <c r="A2545" s="92"/>
      <c r="B2545" s="58"/>
      <c r="C2545" s="58"/>
      <c r="D2545" s="58"/>
      <c r="E2545" s="58"/>
      <c r="F2545" s="58"/>
      <c r="G2545" s="95"/>
    </row>
    <row r="2546">
      <c r="A2546" s="92"/>
      <c r="B2546" s="58"/>
      <c r="C2546" s="58"/>
      <c r="D2546" s="58"/>
      <c r="E2546" s="58"/>
      <c r="F2546" s="58"/>
      <c r="G2546" s="95"/>
    </row>
    <row r="2547">
      <c r="A2547" s="92"/>
      <c r="B2547" s="58"/>
      <c r="C2547" s="58"/>
      <c r="D2547" s="58"/>
      <c r="E2547" s="58"/>
      <c r="F2547" s="58"/>
      <c r="G2547" s="95"/>
    </row>
    <row r="2548">
      <c r="A2548" s="92"/>
      <c r="B2548" s="58"/>
      <c r="C2548" s="58"/>
      <c r="D2548" s="58"/>
      <c r="E2548" s="58"/>
      <c r="F2548" s="58"/>
      <c r="G2548" s="95"/>
    </row>
    <row r="2549">
      <c r="A2549" s="92"/>
      <c r="B2549" s="58"/>
      <c r="C2549" s="58"/>
      <c r="D2549" s="58"/>
      <c r="E2549" s="58"/>
      <c r="F2549" s="58"/>
      <c r="G2549" s="95"/>
    </row>
    <row r="2550">
      <c r="A2550" s="92"/>
      <c r="B2550" s="58"/>
      <c r="C2550" s="58"/>
      <c r="D2550" s="58"/>
      <c r="E2550" s="58"/>
      <c r="F2550" s="58"/>
      <c r="G2550" s="95"/>
    </row>
    <row r="2551">
      <c r="A2551" s="92"/>
      <c r="B2551" s="58"/>
      <c r="C2551" s="58"/>
      <c r="D2551" s="58"/>
      <c r="E2551" s="58"/>
      <c r="F2551" s="58"/>
      <c r="G2551" s="95"/>
    </row>
    <row r="2552">
      <c r="A2552" s="92"/>
      <c r="B2552" s="58"/>
      <c r="C2552" s="58"/>
      <c r="D2552" s="58"/>
      <c r="E2552" s="58"/>
      <c r="F2552" s="58"/>
      <c r="G2552" s="95"/>
    </row>
    <row r="2553">
      <c r="A2553" s="92"/>
      <c r="B2553" s="58"/>
      <c r="C2553" s="58"/>
      <c r="D2553" s="58"/>
      <c r="E2553" s="58"/>
      <c r="F2553" s="58"/>
      <c r="G2553" s="95"/>
    </row>
    <row r="2554">
      <c r="A2554" s="92"/>
      <c r="B2554" s="58"/>
      <c r="C2554" s="58"/>
      <c r="D2554" s="58"/>
      <c r="E2554" s="58"/>
      <c r="F2554" s="58"/>
      <c r="G2554" s="95"/>
    </row>
    <row r="2555">
      <c r="A2555" s="92"/>
      <c r="B2555" s="58"/>
      <c r="C2555" s="58"/>
      <c r="D2555" s="58"/>
      <c r="E2555" s="58"/>
      <c r="F2555" s="58"/>
      <c r="G2555" s="95"/>
    </row>
    <row r="2556">
      <c r="A2556" s="92"/>
      <c r="B2556" s="58"/>
      <c r="C2556" s="58"/>
      <c r="D2556" s="58"/>
      <c r="E2556" s="58"/>
      <c r="F2556" s="58"/>
      <c r="G2556" s="95"/>
    </row>
    <row r="2557">
      <c r="A2557" s="92"/>
      <c r="B2557" s="58"/>
      <c r="C2557" s="58"/>
      <c r="D2557" s="58"/>
      <c r="E2557" s="58"/>
      <c r="F2557" s="58"/>
      <c r="G2557" s="95"/>
    </row>
    <row r="2558">
      <c r="A2558" s="92"/>
      <c r="B2558" s="58"/>
      <c r="C2558" s="58"/>
      <c r="D2558" s="58"/>
      <c r="E2558" s="58"/>
      <c r="F2558" s="58"/>
      <c r="G2558" s="95"/>
    </row>
    <row r="2559">
      <c r="A2559" s="92"/>
      <c r="B2559" s="58"/>
      <c r="C2559" s="58"/>
      <c r="D2559" s="58"/>
      <c r="E2559" s="58"/>
      <c r="F2559" s="58"/>
      <c r="G2559" s="95"/>
    </row>
    <row r="2560">
      <c r="A2560" s="92"/>
      <c r="B2560" s="58"/>
      <c r="C2560" s="58"/>
      <c r="D2560" s="58"/>
      <c r="E2560" s="58"/>
      <c r="F2560" s="58"/>
      <c r="G2560" s="95"/>
    </row>
    <row r="2561">
      <c r="A2561" s="92"/>
      <c r="B2561" s="58"/>
      <c r="C2561" s="58"/>
      <c r="D2561" s="58"/>
      <c r="E2561" s="58"/>
      <c r="F2561" s="58"/>
      <c r="G2561" s="95"/>
    </row>
    <row r="2562">
      <c r="A2562" s="92"/>
      <c r="B2562" s="58"/>
      <c r="C2562" s="58"/>
      <c r="D2562" s="58"/>
      <c r="E2562" s="58"/>
      <c r="F2562" s="58"/>
      <c r="G2562" s="95"/>
    </row>
    <row r="2563">
      <c r="A2563" s="92"/>
      <c r="B2563" s="58"/>
      <c r="C2563" s="58"/>
      <c r="D2563" s="58"/>
      <c r="E2563" s="58"/>
      <c r="F2563" s="58"/>
      <c r="G2563" s="95"/>
    </row>
    <row r="2564">
      <c r="A2564" s="92"/>
      <c r="B2564" s="58"/>
      <c r="C2564" s="58"/>
      <c r="D2564" s="58"/>
      <c r="E2564" s="58"/>
      <c r="F2564" s="58"/>
      <c r="G2564" s="95"/>
    </row>
    <row r="2565">
      <c r="A2565" s="92"/>
      <c r="B2565" s="58"/>
      <c r="C2565" s="58"/>
      <c r="D2565" s="58"/>
      <c r="E2565" s="58"/>
      <c r="F2565" s="58"/>
      <c r="G2565" s="95"/>
    </row>
    <row r="2566">
      <c r="A2566" s="92"/>
      <c r="B2566" s="58"/>
      <c r="C2566" s="58"/>
      <c r="D2566" s="58"/>
      <c r="E2566" s="58"/>
      <c r="F2566" s="58"/>
      <c r="G2566" s="95"/>
    </row>
    <row r="2567">
      <c r="A2567" s="92"/>
      <c r="B2567" s="58"/>
      <c r="C2567" s="58"/>
      <c r="D2567" s="58"/>
      <c r="E2567" s="58"/>
      <c r="F2567" s="58"/>
      <c r="G2567" s="95"/>
    </row>
    <row r="2568">
      <c r="A2568" s="92"/>
      <c r="B2568" s="58"/>
      <c r="C2568" s="58"/>
      <c r="D2568" s="58"/>
      <c r="E2568" s="58"/>
      <c r="F2568" s="58"/>
      <c r="G2568" s="95"/>
    </row>
    <row r="2569">
      <c r="A2569" s="92"/>
      <c r="B2569" s="58"/>
      <c r="C2569" s="58"/>
      <c r="D2569" s="58"/>
      <c r="E2569" s="58"/>
      <c r="F2569" s="58"/>
      <c r="G2569" s="95"/>
    </row>
    <row r="2570">
      <c r="A2570" s="92"/>
      <c r="B2570" s="58"/>
      <c r="C2570" s="58"/>
      <c r="D2570" s="58"/>
      <c r="E2570" s="58"/>
      <c r="F2570" s="58"/>
      <c r="G2570" s="95"/>
    </row>
    <row r="2571">
      <c r="A2571" s="92"/>
      <c r="B2571" s="58"/>
      <c r="C2571" s="58"/>
      <c r="D2571" s="58"/>
      <c r="E2571" s="58"/>
      <c r="F2571" s="58"/>
      <c r="G2571" s="95"/>
    </row>
    <row r="2572">
      <c r="A2572" s="92"/>
      <c r="B2572" s="58"/>
      <c r="C2572" s="58"/>
      <c r="D2572" s="58"/>
      <c r="E2572" s="58"/>
      <c r="F2572" s="58"/>
      <c r="G2572" s="95"/>
    </row>
    <row r="2573">
      <c r="A2573" s="92"/>
      <c r="B2573" s="58"/>
      <c r="C2573" s="58"/>
      <c r="D2573" s="58"/>
      <c r="E2573" s="58"/>
      <c r="F2573" s="58"/>
      <c r="G2573" s="95"/>
    </row>
    <row r="2574">
      <c r="A2574" s="92"/>
      <c r="B2574" s="58"/>
      <c r="C2574" s="58"/>
      <c r="D2574" s="58"/>
      <c r="E2574" s="58"/>
      <c r="F2574" s="58"/>
      <c r="G2574" s="95"/>
    </row>
    <row r="2575">
      <c r="A2575" s="92"/>
      <c r="B2575" s="58"/>
      <c r="C2575" s="58"/>
      <c r="D2575" s="58"/>
      <c r="E2575" s="58"/>
      <c r="F2575" s="58"/>
      <c r="G2575" s="95"/>
    </row>
    <row r="2576">
      <c r="A2576" s="92"/>
      <c r="B2576" s="58"/>
      <c r="C2576" s="58"/>
      <c r="D2576" s="58"/>
      <c r="E2576" s="58"/>
      <c r="F2576" s="58"/>
      <c r="G2576" s="95"/>
    </row>
    <row r="2577">
      <c r="A2577" s="92"/>
      <c r="B2577" s="58"/>
      <c r="C2577" s="58"/>
      <c r="D2577" s="58"/>
      <c r="E2577" s="58"/>
      <c r="F2577" s="58"/>
      <c r="G2577" s="95"/>
    </row>
    <row r="2578">
      <c r="A2578" s="92"/>
      <c r="B2578" s="58"/>
      <c r="C2578" s="58"/>
      <c r="D2578" s="58"/>
      <c r="E2578" s="58"/>
      <c r="F2578" s="58"/>
      <c r="G2578" s="95"/>
    </row>
    <row r="2579">
      <c r="A2579" s="92"/>
      <c r="B2579" s="58"/>
      <c r="C2579" s="58"/>
      <c r="D2579" s="58"/>
      <c r="E2579" s="58"/>
      <c r="F2579" s="58"/>
      <c r="G2579" s="95"/>
    </row>
    <row r="2580">
      <c r="A2580" s="92"/>
      <c r="B2580" s="58"/>
      <c r="C2580" s="58"/>
      <c r="D2580" s="58"/>
      <c r="E2580" s="58"/>
      <c r="F2580" s="58"/>
      <c r="G2580" s="95"/>
    </row>
    <row r="2581">
      <c r="A2581" s="92"/>
      <c r="B2581" s="58"/>
      <c r="C2581" s="58"/>
      <c r="D2581" s="58"/>
      <c r="E2581" s="58"/>
      <c r="F2581" s="58"/>
      <c r="G2581" s="95"/>
    </row>
    <row r="2582">
      <c r="A2582" s="92"/>
      <c r="B2582" s="58"/>
      <c r="C2582" s="58"/>
      <c r="D2582" s="58"/>
      <c r="E2582" s="58"/>
      <c r="F2582" s="58"/>
      <c r="G2582" s="95"/>
    </row>
    <row r="2583">
      <c r="A2583" s="92"/>
      <c r="B2583" s="58"/>
      <c r="C2583" s="58"/>
      <c r="D2583" s="58"/>
      <c r="E2583" s="58"/>
      <c r="F2583" s="58"/>
      <c r="G2583" s="95"/>
    </row>
    <row r="2584">
      <c r="A2584" s="92"/>
      <c r="B2584" s="58"/>
      <c r="C2584" s="58"/>
      <c r="D2584" s="58"/>
      <c r="E2584" s="58"/>
      <c r="F2584" s="58"/>
      <c r="G2584" s="95"/>
    </row>
    <row r="2585">
      <c r="A2585" s="92"/>
      <c r="B2585" s="58"/>
      <c r="C2585" s="58"/>
      <c r="D2585" s="58"/>
      <c r="E2585" s="58"/>
      <c r="F2585" s="58"/>
      <c r="G2585" s="95"/>
    </row>
    <row r="2586">
      <c r="A2586" s="92"/>
      <c r="B2586" s="58"/>
      <c r="C2586" s="58"/>
      <c r="D2586" s="58"/>
      <c r="E2586" s="58"/>
      <c r="F2586" s="58"/>
      <c r="G2586" s="95"/>
    </row>
    <row r="2587">
      <c r="A2587" s="92"/>
      <c r="B2587" s="58"/>
      <c r="C2587" s="58"/>
      <c r="D2587" s="58"/>
      <c r="E2587" s="58"/>
      <c r="F2587" s="58"/>
      <c r="G2587" s="95"/>
    </row>
    <row r="2588">
      <c r="A2588" s="92"/>
      <c r="B2588" s="58"/>
      <c r="C2588" s="58"/>
      <c r="D2588" s="58"/>
      <c r="E2588" s="58"/>
      <c r="F2588" s="58"/>
      <c r="G2588" s="95"/>
    </row>
    <row r="2589">
      <c r="A2589" s="92"/>
      <c r="B2589" s="58"/>
      <c r="C2589" s="58"/>
      <c r="D2589" s="58"/>
      <c r="E2589" s="58"/>
      <c r="F2589" s="58"/>
      <c r="G2589" s="95"/>
    </row>
    <row r="2590">
      <c r="A2590" s="92"/>
      <c r="B2590" s="58"/>
      <c r="C2590" s="58"/>
      <c r="D2590" s="58"/>
      <c r="E2590" s="58"/>
      <c r="F2590" s="58"/>
      <c r="G2590" s="95"/>
    </row>
    <row r="2591">
      <c r="A2591" s="92"/>
      <c r="B2591" s="58"/>
      <c r="C2591" s="58"/>
      <c r="D2591" s="58"/>
      <c r="E2591" s="58"/>
      <c r="F2591" s="58"/>
      <c r="G2591" s="95"/>
    </row>
    <row r="2592">
      <c r="A2592" s="92"/>
      <c r="B2592" s="58"/>
      <c r="C2592" s="58"/>
      <c r="D2592" s="58"/>
      <c r="E2592" s="58"/>
      <c r="F2592" s="58"/>
      <c r="G2592" s="95"/>
    </row>
    <row r="2593">
      <c r="A2593" s="92"/>
      <c r="B2593" s="58"/>
      <c r="C2593" s="58"/>
      <c r="D2593" s="58"/>
      <c r="E2593" s="58"/>
      <c r="F2593" s="58"/>
      <c r="G2593" s="95"/>
    </row>
    <row r="2594">
      <c r="A2594" s="92"/>
      <c r="B2594" s="58"/>
      <c r="C2594" s="58"/>
      <c r="D2594" s="58"/>
      <c r="E2594" s="58"/>
      <c r="F2594" s="58"/>
      <c r="G2594" s="95"/>
    </row>
    <row r="2595">
      <c r="A2595" s="92"/>
      <c r="B2595" s="58"/>
      <c r="C2595" s="58"/>
      <c r="D2595" s="58"/>
      <c r="E2595" s="58"/>
      <c r="F2595" s="58"/>
      <c r="G2595" s="95"/>
    </row>
    <row r="2596">
      <c r="A2596" s="92"/>
      <c r="B2596" s="58"/>
      <c r="C2596" s="58"/>
      <c r="D2596" s="58"/>
      <c r="E2596" s="58"/>
      <c r="F2596" s="58"/>
      <c r="G2596" s="95"/>
    </row>
    <row r="2597">
      <c r="A2597" s="92"/>
      <c r="B2597" s="58"/>
      <c r="C2597" s="58"/>
      <c r="D2597" s="58"/>
      <c r="E2597" s="58"/>
      <c r="F2597" s="58"/>
      <c r="G2597" s="95"/>
    </row>
    <row r="2598">
      <c r="A2598" s="92"/>
      <c r="B2598" s="58"/>
      <c r="C2598" s="58"/>
      <c r="D2598" s="58"/>
      <c r="E2598" s="58"/>
      <c r="F2598" s="58"/>
      <c r="G2598" s="95"/>
    </row>
    <row r="2599">
      <c r="A2599" s="92"/>
      <c r="B2599" s="58"/>
      <c r="C2599" s="58"/>
      <c r="D2599" s="58"/>
      <c r="E2599" s="58"/>
      <c r="F2599" s="58"/>
      <c r="G2599" s="95"/>
    </row>
    <row r="2600">
      <c r="A2600" s="92"/>
      <c r="B2600" s="58"/>
      <c r="C2600" s="58"/>
      <c r="D2600" s="58"/>
      <c r="E2600" s="58"/>
      <c r="F2600" s="58"/>
      <c r="G2600" s="95"/>
    </row>
    <row r="2601">
      <c r="A2601" s="92"/>
      <c r="B2601" s="58"/>
      <c r="C2601" s="58"/>
      <c r="D2601" s="58"/>
      <c r="E2601" s="58"/>
      <c r="F2601" s="58"/>
      <c r="G2601" s="95"/>
    </row>
    <row r="2602">
      <c r="A2602" s="92"/>
      <c r="B2602" s="58"/>
      <c r="C2602" s="58"/>
      <c r="D2602" s="58"/>
      <c r="E2602" s="58"/>
      <c r="F2602" s="58"/>
      <c r="G2602" s="95"/>
    </row>
    <row r="2603">
      <c r="A2603" s="92"/>
      <c r="B2603" s="58"/>
      <c r="C2603" s="58"/>
      <c r="D2603" s="58"/>
      <c r="E2603" s="58"/>
      <c r="F2603" s="58"/>
      <c r="G2603" s="95"/>
    </row>
    <row r="2604">
      <c r="A2604" s="92"/>
      <c r="B2604" s="58"/>
      <c r="C2604" s="58"/>
      <c r="D2604" s="58"/>
      <c r="E2604" s="58"/>
      <c r="F2604" s="58"/>
      <c r="G2604" s="95"/>
    </row>
    <row r="2605">
      <c r="A2605" s="92"/>
      <c r="B2605" s="58"/>
      <c r="C2605" s="58"/>
      <c r="D2605" s="58"/>
      <c r="E2605" s="58"/>
      <c r="F2605" s="58"/>
      <c r="G2605" s="95"/>
    </row>
    <row r="2606">
      <c r="A2606" s="92"/>
      <c r="B2606" s="58"/>
      <c r="C2606" s="58"/>
      <c r="D2606" s="58"/>
      <c r="E2606" s="58"/>
      <c r="F2606" s="58"/>
      <c r="G2606" s="95"/>
    </row>
    <row r="2607">
      <c r="A2607" s="92"/>
      <c r="B2607" s="58"/>
      <c r="C2607" s="58"/>
      <c r="D2607" s="58"/>
      <c r="E2607" s="58"/>
      <c r="F2607" s="58"/>
      <c r="G2607" s="95"/>
    </row>
    <row r="2608">
      <c r="A2608" s="92"/>
      <c r="B2608" s="58"/>
      <c r="C2608" s="58"/>
      <c r="D2608" s="58"/>
      <c r="E2608" s="58"/>
      <c r="F2608" s="58"/>
      <c r="G2608" s="95"/>
    </row>
    <row r="2609">
      <c r="A2609" s="92"/>
      <c r="B2609" s="58"/>
      <c r="C2609" s="58"/>
      <c r="D2609" s="58"/>
      <c r="E2609" s="58"/>
      <c r="F2609" s="58"/>
      <c r="G2609" s="95"/>
    </row>
    <row r="2610">
      <c r="A2610" s="92"/>
      <c r="B2610" s="58"/>
      <c r="C2610" s="58"/>
      <c r="D2610" s="58"/>
      <c r="E2610" s="58"/>
      <c r="F2610" s="58"/>
      <c r="G2610" s="95"/>
    </row>
    <row r="2611">
      <c r="A2611" s="92"/>
      <c r="B2611" s="58"/>
      <c r="C2611" s="58"/>
      <c r="D2611" s="58"/>
      <c r="E2611" s="58"/>
      <c r="F2611" s="58"/>
      <c r="G2611" s="95"/>
    </row>
    <row r="2612">
      <c r="A2612" s="92"/>
      <c r="B2612" s="58"/>
      <c r="C2612" s="58"/>
      <c r="D2612" s="58"/>
      <c r="E2612" s="58"/>
      <c r="F2612" s="58"/>
      <c r="G2612" s="95"/>
    </row>
    <row r="2613">
      <c r="A2613" s="92"/>
      <c r="B2613" s="58"/>
      <c r="C2613" s="58"/>
      <c r="D2613" s="58"/>
      <c r="E2613" s="58"/>
      <c r="F2613" s="58"/>
      <c r="G2613" s="95"/>
    </row>
    <row r="2614">
      <c r="A2614" s="92"/>
      <c r="B2614" s="58"/>
      <c r="C2614" s="58"/>
      <c r="D2614" s="58"/>
      <c r="E2614" s="58"/>
      <c r="F2614" s="58"/>
      <c r="G2614" s="95"/>
    </row>
    <row r="2615">
      <c r="A2615" s="92"/>
      <c r="B2615" s="58"/>
      <c r="C2615" s="58"/>
      <c r="D2615" s="58"/>
      <c r="E2615" s="58"/>
      <c r="F2615" s="58"/>
      <c r="G2615" s="95"/>
    </row>
    <row r="2616">
      <c r="A2616" s="92"/>
      <c r="B2616" s="58"/>
      <c r="C2616" s="58"/>
      <c r="D2616" s="58"/>
      <c r="E2616" s="58"/>
      <c r="F2616" s="58"/>
      <c r="G2616" s="95"/>
    </row>
    <row r="2617">
      <c r="A2617" s="92"/>
      <c r="B2617" s="58"/>
      <c r="C2617" s="58"/>
      <c r="D2617" s="58"/>
      <c r="E2617" s="58"/>
      <c r="F2617" s="58"/>
      <c r="G2617" s="95"/>
    </row>
    <row r="2618">
      <c r="A2618" s="92"/>
      <c r="B2618" s="58"/>
      <c r="C2618" s="58"/>
      <c r="D2618" s="58"/>
      <c r="E2618" s="58"/>
      <c r="F2618" s="58"/>
      <c r="G2618" s="95"/>
    </row>
    <row r="2619">
      <c r="A2619" s="92"/>
      <c r="B2619" s="58"/>
      <c r="C2619" s="58"/>
      <c r="D2619" s="58"/>
      <c r="E2619" s="58"/>
      <c r="F2619" s="58"/>
      <c r="G2619" s="95"/>
    </row>
    <row r="2620">
      <c r="A2620" s="92"/>
      <c r="B2620" s="58"/>
      <c r="C2620" s="58"/>
      <c r="D2620" s="58"/>
      <c r="E2620" s="58"/>
      <c r="F2620" s="58"/>
      <c r="G2620" s="95"/>
    </row>
    <row r="2621">
      <c r="A2621" s="92"/>
      <c r="B2621" s="58"/>
      <c r="C2621" s="58"/>
      <c r="D2621" s="58"/>
      <c r="E2621" s="58"/>
      <c r="F2621" s="58"/>
      <c r="G2621" s="95"/>
    </row>
    <row r="2622">
      <c r="A2622" s="92"/>
      <c r="B2622" s="58"/>
      <c r="C2622" s="58"/>
      <c r="D2622" s="58"/>
      <c r="E2622" s="58"/>
      <c r="F2622" s="58"/>
      <c r="G2622" s="95"/>
    </row>
    <row r="2623">
      <c r="A2623" s="92"/>
      <c r="B2623" s="58"/>
      <c r="C2623" s="58"/>
      <c r="D2623" s="58"/>
      <c r="E2623" s="58"/>
      <c r="F2623" s="58"/>
      <c r="G2623" s="95"/>
    </row>
    <row r="2624">
      <c r="A2624" s="92"/>
      <c r="B2624" s="58"/>
      <c r="C2624" s="58"/>
      <c r="D2624" s="58"/>
      <c r="E2624" s="58"/>
      <c r="F2624" s="58"/>
      <c r="G2624" s="95"/>
    </row>
    <row r="2625">
      <c r="A2625" s="92"/>
      <c r="B2625" s="58"/>
      <c r="C2625" s="58"/>
      <c r="D2625" s="58"/>
      <c r="E2625" s="58"/>
      <c r="F2625" s="58"/>
      <c r="G2625" s="95"/>
    </row>
    <row r="2626">
      <c r="A2626" s="92"/>
      <c r="B2626" s="58"/>
      <c r="C2626" s="58"/>
      <c r="D2626" s="58"/>
      <c r="E2626" s="58"/>
      <c r="F2626" s="58"/>
      <c r="G2626" s="95"/>
    </row>
    <row r="2627">
      <c r="A2627" s="92"/>
      <c r="B2627" s="58"/>
      <c r="C2627" s="58"/>
      <c r="D2627" s="58"/>
      <c r="E2627" s="58"/>
      <c r="F2627" s="58"/>
      <c r="G2627" s="95"/>
    </row>
    <row r="2628">
      <c r="A2628" s="92"/>
      <c r="B2628" s="58"/>
      <c r="C2628" s="58"/>
      <c r="D2628" s="58"/>
      <c r="E2628" s="58"/>
      <c r="F2628" s="58"/>
      <c r="G2628" s="95"/>
    </row>
    <row r="2629">
      <c r="A2629" s="92"/>
      <c r="B2629" s="58"/>
      <c r="C2629" s="58"/>
      <c r="D2629" s="58"/>
      <c r="E2629" s="58"/>
      <c r="F2629" s="58"/>
      <c r="G2629" s="95"/>
    </row>
    <row r="2630">
      <c r="A2630" s="92"/>
      <c r="B2630" s="58"/>
      <c r="C2630" s="58"/>
      <c r="D2630" s="58"/>
      <c r="E2630" s="58"/>
      <c r="F2630" s="58"/>
      <c r="G2630" s="95"/>
    </row>
    <row r="2631">
      <c r="A2631" s="92"/>
      <c r="B2631" s="58"/>
      <c r="C2631" s="58"/>
      <c r="D2631" s="58"/>
      <c r="E2631" s="58"/>
      <c r="F2631" s="58"/>
      <c r="G2631" s="95"/>
    </row>
    <row r="2632">
      <c r="A2632" s="92"/>
      <c r="B2632" s="58"/>
      <c r="C2632" s="58"/>
      <c r="D2632" s="58"/>
      <c r="E2632" s="58"/>
      <c r="F2632" s="58"/>
      <c r="G2632" s="95"/>
    </row>
    <row r="2633">
      <c r="A2633" s="92"/>
      <c r="B2633" s="58"/>
      <c r="C2633" s="58"/>
      <c r="D2633" s="58"/>
      <c r="E2633" s="58"/>
      <c r="F2633" s="58"/>
      <c r="G2633" s="95"/>
    </row>
    <row r="2634">
      <c r="A2634" s="92"/>
      <c r="B2634" s="58"/>
      <c r="C2634" s="58"/>
      <c r="D2634" s="58"/>
      <c r="E2634" s="58"/>
      <c r="F2634" s="58"/>
      <c r="G2634" s="95"/>
    </row>
    <row r="2635">
      <c r="A2635" s="92"/>
      <c r="B2635" s="58"/>
      <c r="C2635" s="58"/>
      <c r="D2635" s="58"/>
      <c r="E2635" s="58"/>
      <c r="F2635" s="58"/>
      <c r="G2635" s="95"/>
    </row>
    <row r="2636">
      <c r="A2636" s="92"/>
      <c r="B2636" s="58"/>
      <c r="C2636" s="58"/>
      <c r="D2636" s="58"/>
      <c r="E2636" s="58"/>
      <c r="F2636" s="58"/>
      <c r="G2636" s="95"/>
    </row>
    <row r="2637">
      <c r="A2637" s="92"/>
      <c r="B2637" s="58"/>
      <c r="C2637" s="58"/>
      <c r="D2637" s="58"/>
      <c r="E2637" s="58"/>
      <c r="F2637" s="58"/>
      <c r="G2637" s="95"/>
    </row>
    <row r="2638">
      <c r="A2638" s="92"/>
      <c r="B2638" s="58"/>
      <c r="C2638" s="58"/>
      <c r="D2638" s="58"/>
      <c r="E2638" s="58"/>
      <c r="F2638" s="58"/>
      <c r="G2638" s="95"/>
    </row>
    <row r="2639">
      <c r="A2639" s="92"/>
      <c r="B2639" s="58"/>
      <c r="C2639" s="58"/>
      <c r="D2639" s="58"/>
      <c r="E2639" s="58"/>
      <c r="F2639" s="58"/>
      <c r="G2639" s="95"/>
    </row>
    <row r="2640">
      <c r="A2640" s="92"/>
      <c r="B2640" s="58"/>
      <c r="C2640" s="58"/>
      <c r="D2640" s="58"/>
      <c r="E2640" s="58"/>
      <c r="F2640" s="58"/>
      <c r="G2640" s="95"/>
    </row>
    <row r="2641">
      <c r="A2641" s="92"/>
      <c r="B2641" s="58"/>
      <c r="C2641" s="58"/>
      <c r="D2641" s="58"/>
      <c r="E2641" s="58"/>
      <c r="F2641" s="58"/>
      <c r="G2641" s="95"/>
    </row>
    <row r="2642">
      <c r="A2642" s="92"/>
      <c r="B2642" s="58"/>
      <c r="C2642" s="58"/>
      <c r="D2642" s="58"/>
      <c r="E2642" s="58"/>
      <c r="F2642" s="58"/>
      <c r="G2642" s="95"/>
    </row>
    <row r="2643">
      <c r="A2643" s="92"/>
      <c r="B2643" s="58"/>
      <c r="C2643" s="58"/>
      <c r="D2643" s="58"/>
      <c r="E2643" s="58"/>
      <c r="F2643" s="58"/>
      <c r="G2643" s="95"/>
    </row>
    <row r="2644">
      <c r="A2644" s="92"/>
      <c r="B2644" s="58"/>
      <c r="C2644" s="58"/>
      <c r="D2644" s="58"/>
      <c r="E2644" s="58"/>
      <c r="F2644" s="58"/>
      <c r="G2644" s="95"/>
    </row>
    <row r="2645">
      <c r="A2645" s="92"/>
      <c r="B2645" s="58"/>
      <c r="C2645" s="58"/>
      <c r="D2645" s="58"/>
      <c r="E2645" s="58"/>
      <c r="F2645" s="58"/>
      <c r="G2645" s="95"/>
    </row>
    <row r="2646">
      <c r="A2646" s="92"/>
      <c r="B2646" s="58"/>
      <c r="C2646" s="58"/>
      <c r="D2646" s="58"/>
      <c r="E2646" s="58"/>
      <c r="F2646" s="58"/>
      <c r="G2646" s="95"/>
    </row>
    <row r="2647">
      <c r="A2647" s="92"/>
      <c r="B2647" s="58"/>
      <c r="C2647" s="58"/>
      <c r="D2647" s="58"/>
      <c r="E2647" s="58"/>
      <c r="F2647" s="58"/>
      <c r="G2647" s="95"/>
    </row>
    <row r="2648">
      <c r="A2648" s="92"/>
      <c r="B2648" s="58"/>
      <c r="C2648" s="58"/>
      <c r="D2648" s="58"/>
      <c r="E2648" s="58"/>
      <c r="F2648" s="58"/>
      <c r="G2648" s="95"/>
    </row>
    <row r="2649">
      <c r="A2649" s="92"/>
      <c r="B2649" s="58"/>
      <c r="C2649" s="58"/>
      <c r="D2649" s="58"/>
      <c r="E2649" s="58"/>
      <c r="F2649" s="58"/>
      <c r="G2649" s="95"/>
    </row>
    <row r="2650">
      <c r="A2650" s="92"/>
      <c r="B2650" s="58"/>
      <c r="C2650" s="58"/>
      <c r="D2650" s="58"/>
      <c r="E2650" s="58"/>
      <c r="F2650" s="58"/>
      <c r="G2650" s="95"/>
    </row>
    <row r="2651">
      <c r="A2651" s="92"/>
      <c r="B2651" s="58"/>
      <c r="C2651" s="58"/>
      <c r="D2651" s="58"/>
      <c r="E2651" s="58"/>
      <c r="F2651" s="58"/>
      <c r="G2651" s="95"/>
    </row>
    <row r="2652">
      <c r="A2652" s="92"/>
      <c r="B2652" s="58"/>
      <c r="C2652" s="58"/>
      <c r="D2652" s="58"/>
      <c r="E2652" s="58"/>
      <c r="F2652" s="58"/>
      <c r="G2652" s="95"/>
    </row>
    <row r="2653">
      <c r="A2653" s="92"/>
      <c r="B2653" s="58"/>
      <c r="C2653" s="58"/>
      <c r="D2653" s="58"/>
      <c r="E2653" s="58"/>
      <c r="F2653" s="58"/>
      <c r="G2653" s="95"/>
    </row>
    <row r="2654">
      <c r="A2654" s="92"/>
      <c r="B2654" s="58"/>
      <c r="C2654" s="58"/>
      <c r="D2654" s="58"/>
      <c r="E2654" s="58"/>
      <c r="F2654" s="58"/>
      <c r="G2654" s="95"/>
    </row>
    <row r="2655">
      <c r="A2655" s="92"/>
      <c r="B2655" s="58"/>
      <c r="C2655" s="58"/>
      <c r="D2655" s="58"/>
      <c r="E2655" s="58"/>
      <c r="F2655" s="58"/>
      <c r="G2655" s="95"/>
    </row>
    <row r="2656">
      <c r="A2656" s="92"/>
      <c r="B2656" s="58"/>
      <c r="C2656" s="58"/>
      <c r="D2656" s="58"/>
      <c r="E2656" s="58"/>
      <c r="F2656" s="58"/>
      <c r="G2656" s="95"/>
    </row>
    <row r="2657">
      <c r="A2657" s="92"/>
      <c r="B2657" s="58"/>
      <c r="C2657" s="58"/>
      <c r="D2657" s="58"/>
      <c r="E2657" s="58"/>
      <c r="F2657" s="58"/>
      <c r="G2657" s="95"/>
    </row>
    <row r="2658">
      <c r="A2658" s="92"/>
      <c r="B2658" s="58"/>
      <c r="C2658" s="58"/>
      <c r="D2658" s="58"/>
      <c r="E2658" s="58"/>
      <c r="F2658" s="58"/>
      <c r="G2658" s="95"/>
    </row>
    <row r="2659">
      <c r="A2659" s="92"/>
      <c r="B2659" s="58"/>
      <c r="C2659" s="58"/>
      <c r="D2659" s="58"/>
      <c r="E2659" s="58"/>
      <c r="F2659" s="58"/>
      <c r="G2659" s="95"/>
    </row>
    <row r="2660">
      <c r="A2660" s="92"/>
      <c r="B2660" s="58"/>
      <c r="C2660" s="58"/>
      <c r="D2660" s="58"/>
      <c r="E2660" s="58"/>
      <c r="F2660" s="58"/>
      <c r="G2660" s="95"/>
    </row>
    <row r="2661">
      <c r="A2661" s="92"/>
      <c r="B2661" s="58"/>
      <c r="C2661" s="58"/>
      <c r="D2661" s="58"/>
      <c r="E2661" s="58"/>
      <c r="F2661" s="58"/>
      <c r="G2661" s="95"/>
    </row>
    <row r="2662">
      <c r="A2662" s="92"/>
      <c r="B2662" s="58"/>
      <c r="C2662" s="58"/>
      <c r="D2662" s="58"/>
      <c r="E2662" s="58"/>
      <c r="F2662" s="58"/>
      <c r="G2662" s="95"/>
    </row>
    <row r="2663">
      <c r="A2663" s="92"/>
      <c r="B2663" s="58"/>
      <c r="C2663" s="58"/>
      <c r="D2663" s="58"/>
      <c r="E2663" s="58"/>
      <c r="F2663" s="58"/>
      <c r="G2663" s="95"/>
    </row>
    <row r="2664">
      <c r="A2664" s="92"/>
      <c r="B2664" s="58"/>
      <c r="C2664" s="58"/>
      <c r="D2664" s="58"/>
      <c r="E2664" s="58"/>
      <c r="F2664" s="58"/>
      <c r="G2664" s="95"/>
    </row>
    <row r="2665">
      <c r="A2665" s="92"/>
      <c r="B2665" s="58"/>
      <c r="C2665" s="58"/>
      <c r="D2665" s="58"/>
      <c r="E2665" s="58"/>
      <c r="F2665" s="58"/>
      <c r="G2665" s="95"/>
    </row>
    <row r="2666">
      <c r="A2666" s="92"/>
      <c r="B2666" s="58"/>
      <c r="C2666" s="58"/>
      <c r="D2666" s="58"/>
      <c r="E2666" s="58"/>
      <c r="F2666" s="58"/>
      <c r="G2666" s="95"/>
    </row>
    <row r="2667">
      <c r="A2667" s="92"/>
      <c r="B2667" s="58"/>
      <c r="C2667" s="58"/>
      <c r="D2667" s="58"/>
      <c r="E2667" s="58"/>
      <c r="F2667" s="58"/>
      <c r="G2667" s="95"/>
    </row>
    <row r="2668">
      <c r="A2668" s="92"/>
      <c r="B2668" s="58"/>
      <c r="C2668" s="58"/>
      <c r="D2668" s="58"/>
      <c r="E2668" s="58"/>
      <c r="F2668" s="58"/>
      <c r="G2668" s="95"/>
    </row>
    <row r="2669">
      <c r="A2669" s="92"/>
      <c r="B2669" s="58"/>
      <c r="C2669" s="58"/>
      <c r="D2669" s="58"/>
      <c r="E2669" s="58"/>
      <c r="F2669" s="58"/>
      <c r="G2669" s="95"/>
    </row>
    <row r="2670">
      <c r="A2670" s="92"/>
      <c r="B2670" s="58"/>
      <c r="C2670" s="58"/>
      <c r="D2670" s="58"/>
      <c r="E2670" s="58"/>
      <c r="F2670" s="58"/>
      <c r="G2670" s="95"/>
    </row>
    <row r="2671">
      <c r="A2671" s="92"/>
      <c r="B2671" s="58"/>
      <c r="C2671" s="58"/>
      <c r="D2671" s="58"/>
      <c r="E2671" s="58"/>
      <c r="F2671" s="58"/>
      <c r="G2671" s="95"/>
    </row>
    <row r="2672">
      <c r="A2672" s="92"/>
      <c r="B2672" s="58"/>
      <c r="C2672" s="58"/>
      <c r="D2672" s="58"/>
      <c r="E2672" s="58"/>
      <c r="F2672" s="58"/>
      <c r="G2672" s="95"/>
    </row>
    <row r="2673">
      <c r="A2673" s="92"/>
      <c r="B2673" s="58"/>
      <c r="C2673" s="58"/>
      <c r="D2673" s="58"/>
      <c r="E2673" s="58"/>
      <c r="F2673" s="58"/>
      <c r="G2673" s="95"/>
    </row>
    <row r="2674">
      <c r="A2674" s="92"/>
      <c r="B2674" s="58"/>
      <c r="C2674" s="58"/>
      <c r="D2674" s="58"/>
      <c r="E2674" s="58"/>
      <c r="F2674" s="58"/>
      <c r="G2674" s="95"/>
    </row>
    <row r="2675">
      <c r="A2675" s="92"/>
      <c r="B2675" s="58"/>
      <c r="C2675" s="58"/>
      <c r="D2675" s="58"/>
      <c r="E2675" s="58"/>
      <c r="F2675" s="58"/>
      <c r="G2675" s="95"/>
    </row>
    <row r="2676">
      <c r="A2676" s="92"/>
      <c r="B2676" s="58"/>
      <c r="C2676" s="58"/>
      <c r="D2676" s="58"/>
      <c r="E2676" s="58"/>
      <c r="F2676" s="58"/>
      <c r="G2676" s="95"/>
    </row>
    <row r="2677">
      <c r="A2677" s="92"/>
      <c r="B2677" s="58"/>
      <c r="C2677" s="58"/>
      <c r="D2677" s="58"/>
      <c r="E2677" s="58"/>
      <c r="F2677" s="58"/>
      <c r="G2677" s="95"/>
    </row>
    <row r="2678">
      <c r="A2678" s="92"/>
      <c r="B2678" s="58"/>
      <c r="C2678" s="58"/>
      <c r="D2678" s="58"/>
      <c r="E2678" s="58"/>
      <c r="F2678" s="58"/>
      <c r="G2678" s="95"/>
    </row>
    <row r="2679">
      <c r="A2679" s="92"/>
      <c r="B2679" s="58"/>
      <c r="C2679" s="58"/>
      <c r="D2679" s="58"/>
      <c r="E2679" s="58"/>
      <c r="F2679" s="58"/>
      <c r="G2679" s="95"/>
    </row>
    <row r="2680">
      <c r="A2680" s="92"/>
      <c r="B2680" s="58"/>
      <c r="C2680" s="58"/>
      <c r="D2680" s="58"/>
      <c r="E2680" s="58"/>
      <c r="F2680" s="58"/>
      <c r="G2680" s="95"/>
    </row>
    <row r="2681">
      <c r="A2681" s="92"/>
      <c r="B2681" s="58"/>
      <c r="C2681" s="58"/>
      <c r="D2681" s="58"/>
      <c r="E2681" s="58"/>
      <c r="F2681" s="58"/>
      <c r="G2681" s="95"/>
    </row>
    <row r="2682">
      <c r="A2682" s="92"/>
      <c r="B2682" s="58"/>
      <c r="C2682" s="58"/>
      <c r="D2682" s="58"/>
      <c r="E2682" s="58"/>
      <c r="F2682" s="58"/>
      <c r="G2682" s="95"/>
    </row>
    <row r="2683">
      <c r="A2683" s="92"/>
      <c r="B2683" s="58"/>
      <c r="C2683" s="58"/>
      <c r="D2683" s="58"/>
      <c r="E2683" s="58"/>
      <c r="F2683" s="58"/>
      <c r="G2683" s="95"/>
    </row>
    <row r="2684">
      <c r="A2684" s="92"/>
      <c r="B2684" s="58"/>
      <c r="C2684" s="58"/>
      <c r="D2684" s="58"/>
      <c r="E2684" s="58"/>
      <c r="F2684" s="58"/>
      <c r="G2684" s="95"/>
    </row>
    <row r="2685">
      <c r="A2685" s="92"/>
      <c r="B2685" s="58"/>
      <c r="C2685" s="58"/>
      <c r="D2685" s="58"/>
      <c r="E2685" s="58"/>
      <c r="F2685" s="58"/>
      <c r="G2685" s="95"/>
    </row>
    <row r="2686">
      <c r="A2686" s="92"/>
      <c r="B2686" s="58"/>
      <c r="C2686" s="58"/>
      <c r="D2686" s="58"/>
      <c r="E2686" s="58"/>
      <c r="F2686" s="58"/>
      <c r="G2686" s="95"/>
    </row>
    <row r="2687">
      <c r="A2687" s="92"/>
      <c r="B2687" s="58"/>
      <c r="C2687" s="58"/>
      <c r="D2687" s="58"/>
      <c r="E2687" s="58"/>
      <c r="F2687" s="58"/>
      <c r="G2687" s="95"/>
    </row>
    <row r="2688">
      <c r="A2688" s="92"/>
      <c r="B2688" s="58"/>
      <c r="C2688" s="58"/>
      <c r="D2688" s="58"/>
      <c r="E2688" s="58"/>
      <c r="F2688" s="58"/>
      <c r="G2688" s="95"/>
    </row>
    <row r="2689">
      <c r="A2689" s="92"/>
      <c r="B2689" s="58"/>
      <c r="C2689" s="58"/>
      <c r="D2689" s="58"/>
      <c r="E2689" s="58"/>
      <c r="F2689" s="58"/>
      <c r="G2689" s="95"/>
    </row>
    <row r="2690">
      <c r="A2690" s="92"/>
      <c r="B2690" s="58"/>
      <c r="C2690" s="58"/>
      <c r="D2690" s="58"/>
      <c r="E2690" s="58"/>
      <c r="F2690" s="58"/>
      <c r="G2690" s="95"/>
    </row>
    <row r="2691">
      <c r="A2691" s="92"/>
      <c r="B2691" s="58"/>
      <c r="C2691" s="58"/>
      <c r="D2691" s="58"/>
      <c r="E2691" s="58"/>
      <c r="F2691" s="58"/>
      <c r="G2691" s="95"/>
    </row>
    <row r="2692">
      <c r="A2692" s="92"/>
      <c r="B2692" s="58"/>
      <c r="C2692" s="58"/>
      <c r="D2692" s="58"/>
      <c r="E2692" s="58"/>
      <c r="F2692" s="58"/>
      <c r="G2692" s="95"/>
    </row>
    <row r="2693">
      <c r="A2693" s="92"/>
      <c r="B2693" s="58"/>
      <c r="C2693" s="58"/>
      <c r="D2693" s="58"/>
      <c r="E2693" s="58"/>
      <c r="F2693" s="58"/>
      <c r="G2693" s="95"/>
    </row>
    <row r="2694">
      <c r="A2694" s="92"/>
      <c r="B2694" s="58"/>
      <c r="C2694" s="58"/>
      <c r="D2694" s="58"/>
      <c r="E2694" s="58"/>
      <c r="F2694" s="58"/>
      <c r="G2694" s="95"/>
    </row>
    <row r="2695">
      <c r="A2695" s="92"/>
      <c r="B2695" s="58"/>
      <c r="C2695" s="58"/>
      <c r="D2695" s="58"/>
      <c r="E2695" s="58"/>
      <c r="F2695" s="58"/>
      <c r="G2695" s="95"/>
    </row>
    <row r="2696">
      <c r="A2696" s="92"/>
      <c r="B2696" s="58"/>
      <c r="C2696" s="58"/>
      <c r="D2696" s="58"/>
      <c r="E2696" s="58"/>
      <c r="F2696" s="58"/>
      <c r="G2696" s="95"/>
    </row>
    <row r="2697">
      <c r="A2697" s="92"/>
      <c r="B2697" s="58"/>
      <c r="C2697" s="58"/>
      <c r="D2697" s="58"/>
      <c r="E2697" s="58"/>
      <c r="F2697" s="58"/>
      <c r="G2697" s="95"/>
    </row>
    <row r="2698">
      <c r="A2698" s="92"/>
      <c r="B2698" s="58"/>
      <c r="C2698" s="58"/>
      <c r="D2698" s="58"/>
      <c r="E2698" s="58"/>
      <c r="F2698" s="58"/>
      <c r="G2698" s="95"/>
    </row>
    <row r="2699">
      <c r="A2699" s="92"/>
      <c r="B2699" s="58"/>
      <c r="C2699" s="58"/>
      <c r="D2699" s="58"/>
      <c r="E2699" s="58"/>
      <c r="F2699" s="58"/>
      <c r="G2699" s="95"/>
    </row>
    <row r="2700">
      <c r="A2700" s="92"/>
      <c r="B2700" s="58"/>
      <c r="C2700" s="58"/>
      <c r="D2700" s="58"/>
      <c r="E2700" s="58"/>
      <c r="F2700" s="58"/>
      <c r="G2700" s="95"/>
    </row>
    <row r="2701">
      <c r="A2701" s="92"/>
      <c r="B2701" s="58"/>
      <c r="C2701" s="58"/>
      <c r="D2701" s="58"/>
      <c r="E2701" s="58"/>
      <c r="F2701" s="58"/>
      <c r="G2701" s="95"/>
    </row>
    <row r="2702">
      <c r="A2702" s="92"/>
      <c r="B2702" s="58"/>
      <c r="C2702" s="58"/>
      <c r="D2702" s="58"/>
      <c r="E2702" s="58"/>
      <c r="F2702" s="58"/>
      <c r="G2702" s="95"/>
    </row>
    <row r="2703">
      <c r="A2703" s="92"/>
      <c r="B2703" s="58"/>
      <c r="C2703" s="58"/>
      <c r="D2703" s="58"/>
      <c r="E2703" s="58"/>
      <c r="F2703" s="58"/>
      <c r="G2703" s="95"/>
    </row>
    <row r="2704">
      <c r="A2704" s="92"/>
      <c r="B2704" s="58"/>
      <c r="C2704" s="58"/>
      <c r="D2704" s="58"/>
      <c r="E2704" s="58"/>
      <c r="F2704" s="58"/>
      <c r="G2704" s="95"/>
    </row>
    <row r="2705">
      <c r="A2705" s="92"/>
      <c r="B2705" s="58"/>
      <c r="C2705" s="58"/>
      <c r="D2705" s="58"/>
      <c r="E2705" s="58"/>
      <c r="F2705" s="58"/>
      <c r="G2705" s="95"/>
    </row>
    <row r="2706">
      <c r="A2706" s="92"/>
      <c r="B2706" s="58"/>
      <c r="C2706" s="58"/>
      <c r="D2706" s="58"/>
      <c r="E2706" s="58"/>
      <c r="F2706" s="58"/>
      <c r="G2706" s="95"/>
    </row>
    <row r="2707">
      <c r="A2707" s="92"/>
      <c r="B2707" s="58"/>
      <c r="C2707" s="58"/>
      <c r="D2707" s="58"/>
      <c r="E2707" s="58"/>
      <c r="F2707" s="58"/>
      <c r="G2707" s="95"/>
    </row>
    <row r="2708">
      <c r="A2708" s="92"/>
      <c r="B2708" s="58"/>
      <c r="C2708" s="58"/>
      <c r="D2708" s="58"/>
      <c r="E2708" s="58"/>
      <c r="F2708" s="58"/>
      <c r="G2708" s="95"/>
    </row>
    <row r="2709">
      <c r="A2709" s="92"/>
      <c r="B2709" s="58"/>
      <c r="C2709" s="58"/>
      <c r="D2709" s="58"/>
      <c r="E2709" s="58"/>
      <c r="F2709" s="58"/>
      <c r="G2709" s="95"/>
    </row>
    <row r="2710">
      <c r="A2710" s="92"/>
      <c r="B2710" s="58"/>
      <c r="C2710" s="58"/>
      <c r="D2710" s="58"/>
      <c r="E2710" s="58"/>
      <c r="F2710" s="58"/>
      <c r="G2710" s="95"/>
    </row>
    <row r="2711">
      <c r="A2711" s="92"/>
      <c r="B2711" s="58"/>
      <c r="C2711" s="58"/>
      <c r="D2711" s="58"/>
      <c r="E2711" s="58"/>
      <c r="F2711" s="58"/>
      <c r="G2711" s="95"/>
    </row>
    <row r="2712">
      <c r="A2712" s="92"/>
      <c r="B2712" s="58"/>
      <c r="C2712" s="58"/>
      <c r="D2712" s="58"/>
      <c r="E2712" s="58"/>
      <c r="F2712" s="58"/>
      <c r="G2712" s="95"/>
    </row>
    <row r="2713">
      <c r="A2713" s="92"/>
      <c r="B2713" s="58"/>
      <c r="C2713" s="58"/>
      <c r="D2713" s="58"/>
      <c r="E2713" s="58"/>
      <c r="F2713" s="58"/>
      <c r="G2713" s="95"/>
    </row>
    <row r="2714">
      <c r="A2714" s="92"/>
      <c r="B2714" s="58"/>
      <c r="C2714" s="58"/>
      <c r="D2714" s="58"/>
      <c r="E2714" s="58"/>
      <c r="F2714" s="58"/>
      <c r="G2714" s="95"/>
    </row>
    <row r="2715">
      <c r="A2715" s="92"/>
      <c r="B2715" s="58"/>
      <c r="C2715" s="58"/>
      <c r="D2715" s="58"/>
      <c r="E2715" s="58"/>
      <c r="F2715" s="58"/>
      <c r="G2715" s="95"/>
    </row>
    <row r="2716">
      <c r="A2716" s="92"/>
      <c r="B2716" s="58"/>
      <c r="C2716" s="58"/>
      <c r="D2716" s="58"/>
      <c r="E2716" s="58"/>
      <c r="F2716" s="58"/>
      <c r="G2716" s="95"/>
    </row>
    <row r="2717">
      <c r="A2717" s="92"/>
      <c r="B2717" s="58"/>
      <c r="C2717" s="58"/>
      <c r="D2717" s="58"/>
      <c r="E2717" s="58"/>
      <c r="F2717" s="58"/>
      <c r="G2717" s="95"/>
    </row>
    <row r="2718">
      <c r="A2718" s="92"/>
      <c r="B2718" s="58"/>
      <c r="C2718" s="58"/>
      <c r="D2718" s="58"/>
      <c r="E2718" s="58"/>
      <c r="F2718" s="58"/>
      <c r="G2718" s="95"/>
    </row>
    <row r="2719">
      <c r="A2719" s="92"/>
      <c r="B2719" s="58"/>
      <c r="C2719" s="58"/>
      <c r="D2719" s="58"/>
      <c r="E2719" s="58"/>
      <c r="F2719" s="58"/>
      <c r="G2719" s="95"/>
    </row>
    <row r="2720">
      <c r="A2720" s="92"/>
      <c r="B2720" s="58"/>
      <c r="C2720" s="58"/>
      <c r="D2720" s="58"/>
      <c r="E2720" s="58"/>
      <c r="F2720" s="58"/>
      <c r="G2720" s="95"/>
    </row>
    <row r="2721">
      <c r="A2721" s="92"/>
      <c r="B2721" s="58"/>
      <c r="C2721" s="58"/>
      <c r="D2721" s="58"/>
      <c r="E2721" s="58"/>
      <c r="F2721" s="58"/>
      <c r="G2721" s="95"/>
    </row>
    <row r="2722">
      <c r="A2722" s="92"/>
      <c r="B2722" s="58"/>
      <c r="C2722" s="58"/>
      <c r="D2722" s="58"/>
      <c r="E2722" s="58"/>
      <c r="F2722" s="58"/>
      <c r="G2722" s="95"/>
    </row>
    <row r="2723">
      <c r="A2723" s="92"/>
      <c r="B2723" s="58"/>
      <c r="C2723" s="58"/>
      <c r="D2723" s="58"/>
      <c r="E2723" s="58"/>
      <c r="F2723" s="58"/>
      <c r="G2723" s="95"/>
    </row>
    <row r="2724">
      <c r="A2724" s="92"/>
      <c r="B2724" s="58"/>
      <c r="C2724" s="58"/>
      <c r="D2724" s="58"/>
      <c r="E2724" s="58"/>
      <c r="F2724" s="58"/>
      <c r="G2724" s="95"/>
    </row>
    <row r="2725">
      <c r="A2725" s="92"/>
      <c r="B2725" s="58"/>
      <c r="C2725" s="58"/>
      <c r="D2725" s="58"/>
      <c r="E2725" s="58"/>
      <c r="F2725" s="58"/>
      <c r="G2725" s="95"/>
    </row>
    <row r="2726">
      <c r="A2726" s="92"/>
      <c r="B2726" s="58"/>
      <c r="C2726" s="58"/>
      <c r="D2726" s="58"/>
      <c r="E2726" s="58"/>
      <c r="F2726" s="58"/>
      <c r="G2726" s="95"/>
    </row>
    <row r="2727">
      <c r="A2727" s="92"/>
      <c r="B2727" s="58"/>
      <c r="C2727" s="58"/>
      <c r="D2727" s="58"/>
      <c r="E2727" s="58"/>
      <c r="F2727" s="58"/>
      <c r="G2727" s="95"/>
    </row>
    <row r="2728">
      <c r="A2728" s="92"/>
      <c r="B2728" s="58"/>
      <c r="C2728" s="58"/>
      <c r="D2728" s="58"/>
      <c r="E2728" s="58"/>
      <c r="F2728" s="58"/>
      <c r="G2728" s="95"/>
    </row>
    <row r="2729">
      <c r="A2729" s="92"/>
      <c r="B2729" s="58"/>
      <c r="C2729" s="58"/>
      <c r="D2729" s="58"/>
      <c r="E2729" s="58"/>
      <c r="F2729" s="58"/>
      <c r="G2729" s="95"/>
    </row>
    <row r="2730">
      <c r="A2730" s="92"/>
      <c r="B2730" s="58"/>
      <c r="C2730" s="58"/>
      <c r="D2730" s="58"/>
      <c r="E2730" s="58"/>
      <c r="F2730" s="58"/>
      <c r="G2730" s="95"/>
    </row>
    <row r="2731">
      <c r="A2731" s="92"/>
      <c r="B2731" s="58"/>
      <c r="C2731" s="58"/>
      <c r="D2731" s="58"/>
      <c r="E2731" s="58"/>
      <c r="F2731" s="58"/>
      <c r="G2731" s="95"/>
    </row>
    <row r="2732">
      <c r="A2732" s="92"/>
      <c r="B2732" s="58"/>
      <c r="C2732" s="58"/>
      <c r="D2732" s="58"/>
      <c r="E2732" s="58"/>
      <c r="F2732" s="58"/>
      <c r="G2732" s="95"/>
    </row>
    <row r="2733">
      <c r="A2733" s="92"/>
      <c r="B2733" s="58"/>
      <c r="C2733" s="58"/>
      <c r="D2733" s="58"/>
      <c r="E2733" s="58"/>
      <c r="F2733" s="58"/>
      <c r="G2733" s="95"/>
    </row>
    <row r="2734">
      <c r="A2734" s="92"/>
      <c r="B2734" s="58"/>
      <c r="C2734" s="58"/>
      <c r="D2734" s="58"/>
      <c r="E2734" s="58"/>
      <c r="F2734" s="58"/>
      <c r="G2734" s="95"/>
    </row>
    <row r="2735">
      <c r="A2735" s="92"/>
      <c r="B2735" s="58"/>
      <c r="C2735" s="58"/>
      <c r="D2735" s="58"/>
      <c r="E2735" s="58"/>
      <c r="F2735" s="58"/>
      <c r="G2735" s="95"/>
    </row>
    <row r="2736">
      <c r="A2736" s="92"/>
      <c r="B2736" s="58"/>
      <c r="C2736" s="58"/>
      <c r="D2736" s="58"/>
      <c r="E2736" s="58"/>
      <c r="F2736" s="58"/>
      <c r="G2736" s="95"/>
    </row>
    <row r="2737">
      <c r="A2737" s="92"/>
      <c r="B2737" s="58"/>
      <c r="C2737" s="58"/>
      <c r="D2737" s="58"/>
      <c r="E2737" s="58"/>
      <c r="F2737" s="58"/>
      <c r="G2737" s="95"/>
    </row>
    <row r="2738">
      <c r="A2738" s="92"/>
      <c r="B2738" s="58"/>
      <c r="C2738" s="58"/>
      <c r="D2738" s="58"/>
      <c r="E2738" s="58"/>
      <c r="F2738" s="58"/>
      <c r="G2738" s="95"/>
    </row>
    <row r="2739">
      <c r="A2739" s="92"/>
      <c r="B2739" s="58"/>
      <c r="C2739" s="58"/>
      <c r="D2739" s="58"/>
      <c r="E2739" s="58"/>
      <c r="F2739" s="58"/>
      <c r="G2739" s="95"/>
    </row>
    <row r="2740">
      <c r="A2740" s="92"/>
      <c r="B2740" s="58"/>
      <c r="C2740" s="58"/>
      <c r="D2740" s="58"/>
      <c r="E2740" s="58"/>
      <c r="F2740" s="58"/>
      <c r="G2740" s="95"/>
    </row>
    <row r="2741">
      <c r="A2741" s="92"/>
      <c r="B2741" s="58"/>
      <c r="C2741" s="58"/>
      <c r="D2741" s="58"/>
      <c r="E2741" s="58"/>
      <c r="F2741" s="58"/>
      <c r="G2741" s="95"/>
    </row>
    <row r="2742">
      <c r="A2742" s="92"/>
      <c r="B2742" s="58"/>
      <c r="C2742" s="58"/>
      <c r="D2742" s="58"/>
      <c r="E2742" s="58"/>
      <c r="F2742" s="58"/>
      <c r="G2742" s="95"/>
    </row>
    <row r="2743">
      <c r="A2743" s="92"/>
      <c r="B2743" s="58"/>
      <c r="C2743" s="58"/>
      <c r="D2743" s="58"/>
      <c r="E2743" s="58"/>
      <c r="F2743" s="58"/>
      <c r="G2743" s="95"/>
    </row>
    <row r="2744">
      <c r="A2744" s="92"/>
      <c r="B2744" s="58"/>
      <c r="C2744" s="58"/>
      <c r="D2744" s="58"/>
      <c r="E2744" s="58"/>
      <c r="F2744" s="58"/>
      <c r="G2744" s="95"/>
    </row>
    <row r="2745">
      <c r="A2745" s="92"/>
      <c r="B2745" s="58"/>
      <c r="C2745" s="58"/>
      <c r="D2745" s="58"/>
      <c r="E2745" s="58"/>
      <c r="F2745" s="58"/>
      <c r="G2745" s="95"/>
    </row>
    <row r="2746">
      <c r="A2746" s="92"/>
      <c r="B2746" s="58"/>
      <c r="C2746" s="58"/>
      <c r="D2746" s="58"/>
      <c r="E2746" s="58"/>
      <c r="F2746" s="58"/>
      <c r="G2746" s="95"/>
    </row>
    <row r="2747">
      <c r="A2747" s="92"/>
      <c r="B2747" s="58"/>
      <c r="C2747" s="58"/>
      <c r="D2747" s="58"/>
      <c r="E2747" s="58"/>
      <c r="F2747" s="58"/>
      <c r="G2747" s="95"/>
    </row>
    <row r="2748">
      <c r="A2748" s="92"/>
      <c r="B2748" s="58"/>
      <c r="C2748" s="58"/>
      <c r="D2748" s="58"/>
      <c r="E2748" s="58"/>
      <c r="F2748" s="58"/>
      <c r="G2748" s="95"/>
    </row>
    <row r="2749">
      <c r="A2749" s="92"/>
      <c r="B2749" s="58"/>
      <c r="C2749" s="58"/>
      <c r="D2749" s="58"/>
      <c r="E2749" s="58"/>
      <c r="F2749" s="58"/>
      <c r="G2749" s="95"/>
    </row>
    <row r="2750">
      <c r="A2750" s="92"/>
      <c r="B2750" s="58"/>
      <c r="C2750" s="58"/>
      <c r="D2750" s="58"/>
      <c r="E2750" s="58"/>
      <c r="F2750" s="58"/>
      <c r="G2750" s="95"/>
    </row>
    <row r="2751">
      <c r="A2751" s="92"/>
      <c r="B2751" s="58"/>
      <c r="C2751" s="58"/>
      <c r="D2751" s="58"/>
      <c r="E2751" s="58"/>
      <c r="F2751" s="58"/>
      <c r="G2751" s="95"/>
    </row>
    <row r="2752">
      <c r="A2752" s="92"/>
      <c r="B2752" s="58"/>
      <c r="C2752" s="58"/>
      <c r="D2752" s="58"/>
      <c r="E2752" s="58"/>
      <c r="F2752" s="58"/>
      <c r="G2752" s="95"/>
    </row>
    <row r="2753">
      <c r="A2753" s="92"/>
      <c r="B2753" s="58"/>
      <c r="C2753" s="58"/>
      <c r="D2753" s="58"/>
      <c r="E2753" s="58"/>
      <c r="F2753" s="58"/>
      <c r="G2753" s="95"/>
    </row>
    <row r="2754">
      <c r="A2754" s="92"/>
      <c r="B2754" s="58"/>
      <c r="C2754" s="58"/>
      <c r="D2754" s="58"/>
      <c r="E2754" s="58"/>
      <c r="F2754" s="58"/>
      <c r="G2754" s="95"/>
    </row>
    <row r="2755">
      <c r="A2755" s="92"/>
      <c r="B2755" s="58"/>
      <c r="C2755" s="58"/>
      <c r="D2755" s="58"/>
      <c r="E2755" s="58"/>
      <c r="F2755" s="58"/>
      <c r="G2755" s="95"/>
    </row>
    <row r="2756">
      <c r="A2756" s="92"/>
      <c r="B2756" s="58"/>
      <c r="C2756" s="58"/>
      <c r="D2756" s="58"/>
      <c r="E2756" s="58"/>
      <c r="F2756" s="58"/>
      <c r="G2756" s="95"/>
    </row>
    <row r="2757">
      <c r="A2757" s="92"/>
      <c r="B2757" s="58"/>
      <c r="C2757" s="58"/>
      <c r="D2757" s="58"/>
      <c r="E2757" s="58"/>
      <c r="F2757" s="58"/>
      <c r="G2757" s="95"/>
    </row>
    <row r="2758">
      <c r="A2758" s="92"/>
      <c r="B2758" s="58"/>
      <c r="C2758" s="58"/>
      <c r="D2758" s="58"/>
      <c r="E2758" s="58"/>
      <c r="F2758" s="58"/>
      <c r="G2758" s="95"/>
    </row>
    <row r="2759">
      <c r="A2759" s="92"/>
      <c r="B2759" s="58"/>
      <c r="C2759" s="58"/>
      <c r="D2759" s="58"/>
      <c r="E2759" s="58"/>
      <c r="F2759" s="58"/>
      <c r="G2759" s="95"/>
    </row>
    <row r="2760">
      <c r="A2760" s="92"/>
      <c r="B2760" s="58"/>
      <c r="C2760" s="58"/>
      <c r="D2760" s="58"/>
      <c r="E2760" s="58"/>
      <c r="F2760" s="58"/>
      <c r="G2760" s="95"/>
    </row>
    <row r="2761">
      <c r="A2761" s="92"/>
      <c r="B2761" s="58"/>
      <c r="C2761" s="58"/>
      <c r="D2761" s="58"/>
      <c r="E2761" s="58"/>
      <c r="F2761" s="58"/>
      <c r="G2761" s="95"/>
    </row>
    <row r="2762">
      <c r="A2762" s="92"/>
      <c r="B2762" s="58"/>
      <c r="C2762" s="58"/>
      <c r="D2762" s="58"/>
      <c r="E2762" s="58"/>
      <c r="F2762" s="58"/>
      <c r="G2762" s="95"/>
    </row>
    <row r="2763">
      <c r="A2763" s="92"/>
      <c r="B2763" s="58"/>
      <c r="C2763" s="58"/>
      <c r="D2763" s="58"/>
      <c r="E2763" s="58"/>
      <c r="F2763" s="58"/>
      <c r="G2763" s="95"/>
    </row>
    <row r="2764">
      <c r="A2764" s="92"/>
      <c r="B2764" s="58"/>
      <c r="C2764" s="58"/>
      <c r="D2764" s="58"/>
      <c r="E2764" s="58"/>
      <c r="F2764" s="58"/>
      <c r="G2764" s="95"/>
    </row>
    <row r="2765">
      <c r="A2765" s="92"/>
      <c r="B2765" s="58"/>
      <c r="C2765" s="58"/>
      <c r="D2765" s="58"/>
      <c r="E2765" s="58"/>
      <c r="F2765" s="58"/>
      <c r="G2765" s="95"/>
    </row>
    <row r="2766">
      <c r="A2766" s="92"/>
      <c r="B2766" s="58"/>
      <c r="C2766" s="58"/>
      <c r="D2766" s="58"/>
      <c r="E2766" s="58"/>
      <c r="F2766" s="58"/>
      <c r="G2766" s="95"/>
    </row>
    <row r="2767">
      <c r="A2767" s="92"/>
      <c r="B2767" s="58"/>
      <c r="C2767" s="58"/>
      <c r="D2767" s="58"/>
      <c r="E2767" s="58"/>
      <c r="F2767" s="58"/>
      <c r="G2767" s="95"/>
    </row>
    <row r="2768">
      <c r="A2768" s="92"/>
      <c r="B2768" s="58"/>
      <c r="C2768" s="58"/>
      <c r="D2768" s="58"/>
      <c r="E2768" s="58"/>
      <c r="F2768" s="58"/>
      <c r="G2768" s="95"/>
    </row>
    <row r="2769">
      <c r="A2769" s="92"/>
      <c r="B2769" s="58"/>
      <c r="C2769" s="58"/>
      <c r="D2769" s="58"/>
      <c r="E2769" s="58"/>
      <c r="F2769" s="58"/>
      <c r="G2769" s="95"/>
    </row>
    <row r="2770">
      <c r="A2770" s="92"/>
      <c r="B2770" s="58"/>
      <c r="C2770" s="58"/>
      <c r="D2770" s="58"/>
      <c r="E2770" s="58"/>
      <c r="F2770" s="58"/>
      <c r="G2770" s="95"/>
    </row>
    <row r="2771">
      <c r="A2771" s="92"/>
      <c r="B2771" s="58"/>
      <c r="C2771" s="58"/>
      <c r="D2771" s="58"/>
      <c r="E2771" s="58"/>
      <c r="F2771" s="58"/>
      <c r="G2771" s="95"/>
    </row>
    <row r="2772">
      <c r="A2772" s="92"/>
      <c r="B2772" s="58"/>
      <c r="C2772" s="58"/>
      <c r="D2772" s="58"/>
      <c r="E2772" s="58"/>
      <c r="F2772" s="58"/>
      <c r="G2772" s="95"/>
    </row>
    <row r="2773">
      <c r="A2773" s="92"/>
      <c r="B2773" s="58"/>
      <c r="C2773" s="58"/>
      <c r="D2773" s="58"/>
      <c r="E2773" s="58"/>
      <c r="F2773" s="58"/>
      <c r="G2773" s="95"/>
    </row>
    <row r="2774">
      <c r="A2774" s="92"/>
      <c r="B2774" s="58"/>
      <c r="C2774" s="58"/>
      <c r="D2774" s="58"/>
      <c r="E2774" s="58"/>
      <c r="F2774" s="58"/>
      <c r="G2774" s="95"/>
    </row>
    <row r="2775">
      <c r="A2775" s="92"/>
      <c r="B2775" s="58"/>
      <c r="C2775" s="58"/>
      <c r="D2775" s="58"/>
      <c r="E2775" s="58"/>
      <c r="F2775" s="58"/>
      <c r="G2775" s="95"/>
    </row>
    <row r="2776">
      <c r="A2776" s="92"/>
      <c r="B2776" s="58"/>
      <c r="C2776" s="58"/>
      <c r="D2776" s="58"/>
      <c r="E2776" s="58"/>
      <c r="F2776" s="58"/>
      <c r="G2776" s="95"/>
    </row>
    <row r="2777">
      <c r="A2777" s="92"/>
      <c r="B2777" s="58"/>
      <c r="C2777" s="58"/>
      <c r="D2777" s="58"/>
      <c r="E2777" s="58"/>
      <c r="F2777" s="58"/>
      <c r="G2777" s="95"/>
    </row>
    <row r="2778">
      <c r="A2778" s="92"/>
      <c r="B2778" s="58"/>
      <c r="C2778" s="58"/>
      <c r="D2778" s="58"/>
      <c r="E2778" s="58"/>
      <c r="F2778" s="58"/>
      <c r="G2778" s="95"/>
    </row>
    <row r="2779">
      <c r="A2779" s="92"/>
      <c r="B2779" s="58"/>
      <c r="C2779" s="58"/>
      <c r="D2779" s="58"/>
      <c r="E2779" s="58"/>
      <c r="F2779" s="58"/>
      <c r="G2779" s="95"/>
    </row>
    <row r="2780">
      <c r="A2780" s="92"/>
      <c r="B2780" s="58"/>
      <c r="C2780" s="58"/>
      <c r="D2780" s="58"/>
      <c r="E2780" s="58"/>
      <c r="F2780" s="58"/>
      <c r="G2780" s="95"/>
    </row>
    <row r="2781">
      <c r="A2781" s="92"/>
      <c r="B2781" s="58"/>
      <c r="C2781" s="58"/>
      <c r="D2781" s="58"/>
      <c r="E2781" s="58"/>
      <c r="F2781" s="58"/>
      <c r="G2781" s="95"/>
    </row>
    <row r="2782">
      <c r="A2782" s="92"/>
      <c r="B2782" s="58"/>
      <c r="C2782" s="58"/>
      <c r="D2782" s="58"/>
      <c r="E2782" s="58"/>
      <c r="F2782" s="58"/>
      <c r="G2782" s="95"/>
    </row>
    <row r="2783">
      <c r="A2783" s="92"/>
      <c r="B2783" s="58"/>
      <c r="C2783" s="58"/>
      <c r="D2783" s="58"/>
      <c r="E2783" s="58"/>
      <c r="F2783" s="58"/>
      <c r="G2783" s="95"/>
    </row>
    <row r="2784">
      <c r="A2784" s="92"/>
      <c r="B2784" s="58"/>
      <c r="C2784" s="58"/>
      <c r="D2784" s="58"/>
      <c r="E2784" s="58"/>
      <c r="F2784" s="58"/>
      <c r="G2784" s="95"/>
    </row>
    <row r="2785">
      <c r="A2785" s="92"/>
      <c r="B2785" s="58"/>
      <c r="C2785" s="58"/>
      <c r="D2785" s="58"/>
      <c r="E2785" s="58"/>
      <c r="F2785" s="58"/>
      <c r="G2785" s="95"/>
    </row>
    <row r="2786">
      <c r="A2786" s="92"/>
      <c r="B2786" s="58"/>
      <c r="C2786" s="58"/>
      <c r="D2786" s="58"/>
      <c r="E2786" s="58"/>
      <c r="F2786" s="58"/>
      <c r="G2786" s="95"/>
    </row>
    <row r="2787">
      <c r="A2787" s="92"/>
      <c r="B2787" s="58"/>
      <c r="C2787" s="58"/>
      <c r="D2787" s="58"/>
      <c r="E2787" s="58"/>
      <c r="F2787" s="58"/>
      <c r="G2787" s="95"/>
    </row>
    <row r="2788">
      <c r="A2788" s="92"/>
      <c r="B2788" s="58"/>
      <c r="C2788" s="58"/>
      <c r="D2788" s="58"/>
      <c r="E2788" s="58"/>
      <c r="F2788" s="58"/>
      <c r="G2788" s="95"/>
    </row>
    <row r="2789">
      <c r="A2789" s="92"/>
      <c r="B2789" s="58"/>
      <c r="C2789" s="58"/>
      <c r="D2789" s="58"/>
      <c r="E2789" s="58"/>
      <c r="F2789" s="58"/>
      <c r="G2789" s="95"/>
    </row>
    <row r="2790">
      <c r="A2790" s="92"/>
      <c r="B2790" s="58"/>
      <c r="C2790" s="58"/>
      <c r="D2790" s="58"/>
      <c r="E2790" s="58"/>
      <c r="F2790" s="58"/>
      <c r="G2790" s="95"/>
    </row>
    <row r="2791">
      <c r="A2791" s="92"/>
      <c r="B2791" s="58"/>
      <c r="C2791" s="58"/>
      <c r="D2791" s="58"/>
      <c r="E2791" s="58"/>
      <c r="F2791" s="58"/>
      <c r="G2791" s="95"/>
    </row>
    <row r="2792">
      <c r="A2792" s="92"/>
      <c r="B2792" s="58"/>
      <c r="C2792" s="58"/>
      <c r="D2792" s="58"/>
      <c r="E2792" s="58"/>
      <c r="F2792" s="58"/>
      <c r="G2792" s="95"/>
    </row>
    <row r="2793">
      <c r="A2793" s="92"/>
      <c r="B2793" s="58"/>
      <c r="C2793" s="58"/>
      <c r="D2793" s="58"/>
      <c r="E2793" s="58"/>
      <c r="F2793" s="58"/>
      <c r="G2793" s="95"/>
    </row>
    <row r="2794">
      <c r="A2794" s="92"/>
      <c r="B2794" s="58"/>
      <c r="C2794" s="58"/>
      <c r="D2794" s="58"/>
      <c r="E2794" s="58"/>
      <c r="F2794" s="58"/>
      <c r="G2794" s="95"/>
    </row>
    <row r="2795">
      <c r="A2795" s="92"/>
      <c r="B2795" s="58"/>
      <c r="C2795" s="58"/>
      <c r="D2795" s="58"/>
      <c r="E2795" s="58"/>
      <c r="F2795" s="58"/>
      <c r="G2795" s="95"/>
    </row>
    <row r="2796">
      <c r="A2796" s="92"/>
      <c r="B2796" s="58"/>
      <c r="C2796" s="58"/>
      <c r="D2796" s="58"/>
      <c r="E2796" s="58"/>
      <c r="F2796" s="58"/>
      <c r="G2796" s="95"/>
    </row>
    <row r="2797">
      <c r="A2797" s="92"/>
      <c r="B2797" s="58"/>
      <c r="C2797" s="58"/>
      <c r="D2797" s="58"/>
      <c r="E2797" s="58"/>
      <c r="F2797" s="58"/>
      <c r="G2797" s="95"/>
    </row>
    <row r="2798">
      <c r="A2798" s="92"/>
      <c r="B2798" s="58"/>
      <c r="C2798" s="58"/>
      <c r="D2798" s="58"/>
      <c r="E2798" s="58"/>
      <c r="F2798" s="58"/>
      <c r="G2798" s="95"/>
    </row>
    <row r="2799">
      <c r="A2799" s="92"/>
      <c r="B2799" s="58"/>
      <c r="C2799" s="58"/>
      <c r="D2799" s="58"/>
      <c r="E2799" s="58"/>
      <c r="F2799" s="58"/>
      <c r="G2799" s="95"/>
    </row>
    <row r="2800">
      <c r="A2800" s="92"/>
      <c r="B2800" s="58"/>
      <c r="C2800" s="58"/>
      <c r="D2800" s="58"/>
      <c r="E2800" s="58"/>
      <c r="F2800" s="58"/>
      <c r="G2800" s="95"/>
    </row>
    <row r="2801">
      <c r="A2801" s="92"/>
      <c r="B2801" s="58"/>
      <c r="C2801" s="58"/>
      <c r="D2801" s="58"/>
      <c r="E2801" s="58"/>
      <c r="F2801" s="58"/>
      <c r="G2801" s="95"/>
    </row>
    <row r="2802">
      <c r="A2802" s="92"/>
      <c r="B2802" s="58"/>
      <c r="C2802" s="58"/>
      <c r="D2802" s="58"/>
      <c r="E2802" s="58"/>
      <c r="F2802" s="58"/>
      <c r="G2802" s="95"/>
    </row>
    <row r="2803">
      <c r="A2803" s="92"/>
      <c r="B2803" s="58"/>
      <c r="C2803" s="58"/>
      <c r="D2803" s="58"/>
      <c r="E2803" s="58"/>
      <c r="F2803" s="58"/>
      <c r="G2803" s="95"/>
    </row>
    <row r="2804">
      <c r="A2804" s="92"/>
      <c r="B2804" s="58"/>
      <c r="C2804" s="58"/>
      <c r="D2804" s="58"/>
      <c r="E2804" s="58"/>
      <c r="F2804" s="58"/>
      <c r="G2804" s="95"/>
    </row>
    <row r="2805">
      <c r="A2805" s="92"/>
      <c r="B2805" s="58"/>
      <c r="C2805" s="58"/>
      <c r="D2805" s="58"/>
      <c r="E2805" s="58"/>
      <c r="F2805" s="58"/>
      <c r="G2805" s="95"/>
    </row>
    <row r="2806">
      <c r="A2806" s="92"/>
      <c r="B2806" s="58"/>
      <c r="C2806" s="58"/>
      <c r="D2806" s="58"/>
      <c r="E2806" s="58"/>
      <c r="F2806" s="58"/>
      <c r="G2806" s="95"/>
    </row>
    <row r="2807">
      <c r="A2807" s="92"/>
      <c r="B2807" s="58"/>
      <c r="C2807" s="58"/>
      <c r="D2807" s="58"/>
      <c r="E2807" s="58"/>
      <c r="F2807" s="58"/>
      <c r="G2807" s="95"/>
    </row>
    <row r="2808">
      <c r="A2808" s="92"/>
      <c r="B2808" s="58"/>
      <c r="C2808" s="58"/>
      <c r="D2808" s="58"/>
      <c r="E2808" s="58"/>
      <c r="F2808" s="58"/>
      <c r="G2808" s="95"/>
    </row>
    <row r="2809">
      <c r="A2809" s="92"/>
      <c r="B2809" s="58"/>
      <c r="C2809" s="58"/>
      <c r="D2809" s="58"/>
      <c r="E2809" s="58"/>
      <c r="F2809" s="58"/>
      <c r="G2809" s="95"/>
    </row>
    <row r="2810">
      <c r="A2810" s="92"/>
      <c r="B2810" s="58"/>
      <c r="C2810" s="58"/>
      <c r="D2810" s="58"/>
      <c r="E2810" s="58"/>
      <c r="F2810" s="58"/>
      <c r="G2810" s="95"/>
    </row>
    <row r="2811">
      <c r="A2811" s="92"/>
      <c r="B2811" s="58"/>
      <c r="C2811" s="58"/>
      <c r="D2811" s="58"/>
      <c r="E2811" s="58"/>
      <c r="F2811" s="58"/>
      <c r="G2811" s="95"/>
    </row>
    <row r="2812">
      <c r="A2812" s="92"/>
      <c r="B2812" s="58"/>
      <c r="C2812" s="58"/>
      <c r="D2812" s="58"/>
      <c r="E2812" s="58"/>
      <c r="F2812" s="58"/>
      <c r="G2812" s="95"/>
    </row>
    <row r="2813">
      <c r="A2813" s="92"/>
      <c r="B2813" s="58"/>
      <c r="C2813" s="58"/>
      <c r="D2813" s="58"/>
      <c r="E2813" s="58"/>
      <c r="F2813" s="58"/>
      <c r="G2813" s="95"/>
    </row>
    <row r="2814">
      <c r="A2814" s="92"/>
      <c r="B2814" s="58"/>
      <c r="C2814" s="58"/>
      <c r="D2814" s="58"/>
      <c r="E2814" s="58"/>
      <c r="F2814" s="58"/>
      <c r="G2814" s="95"/>
    </row>
    <row r="2815">
      <c r="A2815" s="92"/>
      <c r="B2815" s="58"/>
      <c r="C2815" s="58"/>
      <c r="D2815" s="58"/>
      <c r="E2815" s="58"/>
      <c r="F2815" s="58"/>
      <c r="G2815" s="95"/>
    </row>
    <row r="2816">
      <c r="A2816" s="92"/>
      <c r="B2816" s="58"/>
      <c r="C2816" s="58"/>
      <c r="D2816" s="58"/>
      <c r="E2816" s="58"/>
      <c r="F2816" s="58"/>
      <c r="G2816" s="95"/>
    </row>
    <row r="2817">
      <c r="A2817" s="92"/>
      <c r="B2817" s="58"/>
      <c r="C2817" s="58"/>
      <c r="D2817" s="58"/>
      <c r="E2817" s="58"/>
      <c r="F2817" s="58"/>
      <c r="G2817" s="95"/>
    </row>
    <row r="2818">
      <c r="A2818" s="92"/>
      <c r="B2818" s="58"/>
      <c r="C2818" s="58"/>
      <c r="D2818" s="58"/>
      <c r="E2818" s="58"/>
      <c r="F2818" s="58"/>
      <c r="G2818" s="95"/>
    </row>
    <row r="2819">
      <c r="A2819" s="92"/>
      <c r="B2819" s="58"/>
      <c r="C2819" s="58"/>
      <c r="D2819" s="58"/>
      <c r="E2819" s="58"/>
      <c r="F2819" s="58"/>
      <c r="G2819" s="95"/>
    </row>
    <row r="2820">
      <c r="A2820" s="92"/>
      <c r="B2820" s="58"/>
      <c r="C2820" s="58"/>
      <c r="D2820" s="58"/>
      <c r="E2820" s="58"/>
      <c r="F2820" s="58"/>
      <c r="G2820" s="95"/>
    </row>
    <row r="2821">
      <c r="A2821" s="92"/>
      <c r="B2821" s="58"/>
      <c r="C2821" s="58"/>
      <c r="D2821" s="58"/>
      <c r="E2821" s="58"/>
      <c r="F2821" s="58"/>
      <c r="G2821" s="95"/>
    </row>
    <row r="2822">
      <c r="A2822" s="92"/>
      <c r="B2822" s="58"/>
      <c r="C2822" s="58"/>
      <c r="D2822" s="58"/>
      <c r="E2822" s="58"/>
      <c r="F2822" s="58"/>
      <c r="G2822" s="95"/>
    </row>
    <row r="2823">
      <c r="A2823" s="92"/>
      <c r="B2823" s="58"/>
      <c r="C2823" s="58"/>
      <c r="D2823" s="58"/>
      <c r="E2823" s="58"/>
      <c r="F2823" s="58"/>
      <c r="G2823" s="95"/>
    </row>
    <row r="2824">
      <c r="A2824" s="92"/>
      <c r="B2824" s="58"/>
      <c r="C2824" s="58"/>
      <c r="D2824" s="58"/>
      <c r="E2824" s="58"/>
      <c r="F2824" s="58"/>
      <c r="G2824" s="95"/>
    </row>
    <row r="2825">
      <c r="A2825" s="92"/>
      <c r="B2825" s="58"/>
      <c r="C2825" s="58"/>
      <c r="D2825" s="58"/>
      <c r="E2825" s="58"/>
      <c r="F2825" s="58"/>
      <c r="G2825" s="95"/>
    </row>
    <row r="2826">
      <c r="A2826" s="92"/>
      <c r="B2826" s="58"/>
      <c r="C2826" s="58"/>
      <c r="D2826" s="58"/>
      <c r="E2826" s="58"/>
      <c r="F2826" s="58"/>
      <c r="G2826" s="95"/>
    </row>
    <row r="2827">
      <c r="A2827" s="92"/>
      <c r="B2827" s="58"/>
      <c r="C2827" s="58"/>
      <c r="D2827" s="58"/>
      <c r="E2827" s="58"/>
      <c r="F2827" s="58"/>
      <c r="G2827" s="95"/>
    </row>
    <row r="2828">
      <c r="A2828" s="92"/>
      <c r="B2828" s="58"/>
      <c r="C2828" s="58"/>
      <c r="D2828" s="58"/>
      <c r="E2828" s="58"/>
      <c r="F2828" s="58"/>
      <c r="G2828" s="95"/>
    </row>
    <row r="2829">
      <c r="A2829" s="92"/>
      <c r="B2829" s="58"/>
      <c r="C2829" s="58"/>
      <c r="D2829" s="58"/>
      <c r="E2829" s="58"/>
      <c r="F2829" s="58"/>
      <c r="G2829" s="95"/>
    </row>
    <row r="2830">
      <c r="A2830" s="92"/>
      <c r="B2830" s="58"/>
      <c r="C2830" s="58"/>
      <c r="D2830" s="58"/>
      <c r="E2830" s="58"/>
      <c r="F2830" s="58"/>
      <c r="G2830" s="95"/>
    </row>
    <row r="2831">
      <c r="A2831" s="92"/>
      <c r="B2831" s="58"/>
      <c r="C2831" s="58"/>
      <c r="D2831" s="58"/>
      <c r="E2831" s="58"/>
      <c r="F2831" s="58"/>
      <c r="G2831" s="95"/>
    </row>
    <row r="2832">
      <c r="A2832" s="92"/>
      <c r="B2832" s="58"/>
      <c r="C2832" s="58"/>
      <c r="D2832" s="58"/>
      <c r="E2832" s="58"/>
      <c r="F2832" s="58"/>
      <c r="G2832" s="95"/>
    </row>
    <row r="2833">
      <c r="A2833" s="92"/>
      <c r="B2833" s="58"/>
      <c r="C2833" s="58"/>
      <c r="D2833" s="58"/>
      <c r="E2833" s="58"/>
      <c r="F2833" s="58"/>
      <c r="G2833" s="95"/>
    </row>
    <row r="2834">
      <c r="A2834" s="92"/>
      <c r="B2834" s="58"/>
      <c r="C2834" s="58"/>
      <c r="D2834" s="58"/>
      <c r="E2834" s="58"/>
      <c r="F2834" s="58"/>
      <c r="G2834" s="95"/>
    </row>
    <row r="2835">
      <c r="A2835" s="92"/>
      <c r="B2835" s="58"/>
      <c r="C2835" s="58"/>
      <c r="D2835" s="58"/>
      <c r="E2835" s="58"/>
      <c r="F2835" s="58"/>
      <c r="G2835" s="95"/>
    </row>
    <row r="2836">
      <c r="A2836" s="92"/>
      <c r="B2836" s="58"/>
      <c r="C2836" s="58"/>
      <c r="D2836" s="58"/>
      <c r="E2836" s="58"/>
      <c r="F2836" s="58"/>
      <c r="G2836" s="95"/>
    </row>
    <row r="2837">
      <c r="A2837" s="92"/>
      <c r="B2837" s="58"/>
      <c r="C2837" s="58"/>
      <c r="D2837" s="58"/>
      <c r="E2837" s="58"/>
      <c r="F2837" s="58"/>
      <c r="G2837" s="95"/>
    </row>
    <row r="2838">
      <c r="A2838" s="92"/>
      <c r="B2838" s="58"/>
      <c r="C2838" s="58"/>
      <c r="D2838" s="58"/>
      <c r="E2838" s="58"/>
      <c r="F2838" s="58"/>
      <c r="G2838" s="95"/>
    </row>
    <row r="2839">
      <c r="A2839" s="92"/>
      <c r="B2839" s="58"/>
      <c r="C2839" s="58"/>
      <c r="D2839" s="58"/>
      <c r="E2839" s="58"/>
      <c r="F2839" s="58"/>
      <c r="G2839" s="95"/>
    </row>
    <row r="2840">
      <c r="A2840" s="92"/>
      <c r="B2840" s="58"/>
      <c r="C2840" s="58"/>
      <c r="D2840" s="58"/>
      <c r="E2840" s="58"/>
      <c r="F2840" s="58"/>
      <c r="G2840" s="95"/>
    </row>
    <row r="2841">
      <c r="A2841" s="92"/>
      <c r="B2841" s="58"/>
      <c r="C2841" s="58"/>
      <c r="D2841" s="58"/>
      <c r="E2841" s="58"/>
      <c r="F2841" s="58"/>
      <c r="G2841" s="95"/>
    </row>
    <row r="2842">
      <c r="A2842" s="92"/>
      <c r="B2842" s="58"/>
      <c r="C2842" s="58"/>
      <c r="D2842" s="58"/>
      <c r="E2842" s="58"/>
      <c r="F2842" s="58"/>
      <c r="G2842" s="95"/>
    </row>
    <row r="2843">
      <c r="A2843" s="92"/>
      <c r="B2843" s="58"/>
      <c r="C2843" s="58"/>
      <c r="D2843" s="58"/>
      <c r="E2843" s="58"/>
      <c r="F2843" s="58"/>
      <c r="G2843" s="95"/>
    </row>
    <row r="2844">
      <c r="A2844" s="92"/>
      <c r="B2844" s="58"/>
      <c r="C2844" s="58"/>
      <c r="D2844" s="58"/>
      <c r="E2844" s="58"/>
      <c r="F2844" s="58"/>
      <c r="G2844" s="95"/>
    </row>
    <row r="2845">
      <c r="A2845" s="92"/>
      <c r="B2845" s="58"/>
      <c r="C2845" s="58"/>
      <c r="D2845" s="58"/>
      <c r="E2845" s="58"/>
      <c r="F2845" s="58"/>
      <c r="G2845" s="95"/>
    </row>
    <row r="2846">
      <c r="A2846" s="92"/>
      <c r="B2846" s="58"/>
      <c r="C2846" s="58"/>
      <c r="D2846" s="58"/>
      <c r="E2846" s="58"/>
      <c r="F2846" s="58"/>
      <c r="G2846" s="95"/>
    </row>
    <row r="2847">
      <c r="A2847" s="92"/>
      <c r="B2847" s="58"/>
      <c r="C2847" s="58"/>
      <c r="D2847" s="58"/>
      <c r="E2847" s="58"/>
      <c r="F2847" s="58"/>
      <c r="G2847" s="95"/>
    </row>
    <row r="2848">
      <c r="A2848" s="92"/>
      <c r="B2848" s="58"/>
      <c r="C2848" s="58"/>
      <c r="D2848" s="58"/>
      <c r="E2848" s="58"/>
      <c r="F2848" s="58"/>
      <c r="G2848" s="95"/>
    </row>
    <row r="2849">
      <c r="A2849" s="92"/>
      <c r="B2849" s="58"/>
      <c r="C2849" s="58"/>
      <c r="D2849" s="58"/>
      <c r="E2849" s="58"/>
      <c r="F2849" s="58"/>
      <c r="G2849" s="95"/>
    </row>
    <row r="2850">
      <c r="A2850" s="92"/>
      <c r="B2850" s="58"/>
      <c r="C2850" s="58"/>
      <c r="D2850" s="58"/>
      <c r="E2850" s="58"/>
      <c r="F2850" s="58"/>
      <c r="G2850" s="95"/>
    </row>
    <row r="2851">
      <c r="A2851" s="92"/>
      <c r="B2851" s="58"/>
      <c r="C2851" s="58"/>
      <c r="D2851" s="58"/>
      <c r="E2851" s="58"/>
      <c r="F2851" s="58"/>
      <c r="G2851" s="95"/>
    </row>
    <row r="2852">
      <c r="A2852" s="92"/>
      <c r="B2852" s="58"/>
      <c r="C2852" s="58"/>
      <c r="D2852" s="58"/>
      <c r="E2852" s="58"/>
      <c r="F2852" s="58"/>
      <c r="G2852" s="95"/>
    </row>
    <row r="2853">
      <c r="A2853" s="92"/>
      <c r="B2853" s="58"/>
      <c r="C2853" s="58"/>
      <c r="D2853" s="58"/>
      <c r="E2853" s="58"/>
      <c r="F2853" s="58"/>
      <c r="G2853" s="95"/>
    </row>
    <row r="2854">
      <c r="A2854" s="92"/>
      <c r="B2854" s="58"/>
      <c r="C2854" s="58"/>
      <c r="D2854" s="58"/>
      <c r="E2854" s="58"/>
      <c r="F2854" s="58"/>
      <c r="G2854" s="95"/>
    </row>
    <row r="2855">
      <c r="A2855" s="92"/>
      <c r="B2855" s="58"/>
      <c r="C2855" s="58"/>
      <c r="D2855" s="58"/>
      <c r="E2855" s="58"/>
      <c r="F2855" s="58"/>
      <c r="G2855" s="95"/>
    </row>
    <row r="2856">
      <c r="A2856" s="92"/>
      <c r="B2856" s="58"/>
      <c r="C2856" s="58"/>
      <c r="D2856" s="58"/>
      <c r="E2856" s="58"/>
      <c r="F2856" s="58"/>
      <c r="G2856" s="95"/>
    </row>
    <row r="2857">
      <c r="A2857" s="92"/>
      <c r="B2857" s="58"/>
      <c r="C2857" s="58"/>
      <c r="D2857" s="58"/>
      <c r="E2857" s="58"/>
      <c r="F2857" s="58"/>
      <c r="G2857" s="95"/>
    </row>
    <row r="2858">
      <c r="A2858" s="92"/>
      <c r="B2858" s="58"/>
      <c r="C2858" s="58"/>
      <c r="D2858" s="58"/>
      <c r="E2858" s="58"/>
      <c r="F2858" s="58"/>
      <c r="G2858" s="95"/>
    </row>
    <row r="2859">
      <c r="A2859" s="92"/>
      <c r="B2859" s="58"/>
      <c r="C2859" s="58"/>
      <c r="D2859" s="58"/>
      <c r="E2859" s="58"/>
      <c r="F2859" s="58"/>
      <c r="G2859" s="95"/>
    </row>
    <row r="2860">
      <c r="A2860" s="92"/>
      <c r="B2860" s="58"/>
      <c r="C2860" s="58"/>
      <c r="D2860" s="58"/>
      <c r="E2860" s="58"/>
      <c r="F2860" s="58"/>
      <c r="G2860" s="95"/>
    </row>
    <row r="2861">
      <c r="A2861" s="92"/>
      <c r="B2861" s="58"/>
      <c r="C2861" s="58"/>
      <c r="D2861" s="58"/>
      <c r="E2861" s="58"/>
      <c r="F2861" s="58"/>
      <c r="G2861" s="95"/>
    </row>
    <row r="2862">
      <c r="A2862" s="92"/>
      <c r="B2862" s="58"/>
      <c r="C2862" s="58"/>
      <c r="D2862" s="58"/>
      <c r="E2862" s="58"/>
      <c r="F2862" s="58"/>
      <c r="G2862" s="95"/>
    </row>
    <row r="2863">
      <c r="A2863" s="92"/>
      <c r="B2863" s="58"/>
      <c r="C2863" s="58"/>
      <c r="D2863" s="58"/>
      <c r="E2863" s="58"/>
      <c r="F2863" s="58"/>
      <c r="G2863" s="95"/>
    </row>
    <row r="2864">
      <c r="A2864" s="92"/>
      <c r="B2864" s="58"/>
      <c r="C2864" s="58"/>
      <c r="D2864" s="58"/>
      <c r="E2864" s="58"/>
      <c r="F2864" s="58"/>
      <c r="G2864" s="95"/>
    </row>
    <row r="2865">
      <c r="A2865" s="92"/>
      <c r="B2865" s="58"/>
      <c r="C2865" s="58"/>
      <c r="D2865" s="58"/>
      <c r="E2865" s="58"/>
      <c r="F2865" s="58"/>
      <c r="G2865" s="95"/>
    </row>
    <row r="2866">
      <c r="A2866" s="92"/>
      <c r="B2866" s="58"/>
      <c r="C2866" s="58"/>
      <c r="D2866" s="58"/>
      <c r="E2866" s="58"/>
      <c r="F2866" s="58"/>
      <c r="G2866" s="95"/>
    </row>
    <row r="2867">
      <c r="A2867" s="92"/>
      <c r="B2867" s="58"/>
      <c r="C2867" s="58"/>
      <c r="D2867" s="58"/>
      <c r="E2867" s="58"/>
      <c r="F2867" s="58"/>
      <c r="G2867" s="95"/>
    </row>
    <row r="2868">
      <c r="A2868" s="92"/>
      <c r="B2868" s="58"/>
      <c r="C2868" s="58"/>
      <c r="D2868" s="58"/>
      <c r="E2868" s="58"/>
      <c r="F2868" s="58"/>
      <c r="G2868" s="95"/>
    </row>
    <row r="2869">
      <c r="A2869" s="92"/>
      <c r="B2869" s="58"/>
      <c r="C2869" s="58"/>
      <c r="D2869" s="58"/>
      <c r="E2869" s="58"/>
      <c r="F2869" s="58"/>
      <c r="G2869" s="95"/>
    </row>
    <row r="2870">
      <c r="A2870" s="92"/>
      <c r="B2870" s="58"/>
      <c r="C2870" s="58"/>
      <c r="D2870" s="58"/>
      <c r="E2870" s="58"/>
      <c r="F2870" s="58"/>
      <c r="G2870" s="95"/>
    </row>
    <row r="2871">
      <c r="A2871" s="92"/>
      <c r="B2871" s="58"/>
      <c r="C2871" s="58"/>
      <c r="D2871" s="58"/>
      <c r="E2871" s="58"/>
      <c r="F2871" s="58"/>
      <c r="G2871" s="95"/>
    </row>
    <row r="2872">
      <c r="A2872" s="92"/>
      <c r="B2872" s="58"/>
      <c r="C2872" s="58"/>
      <c r="D2872" s="58"/>
      <c r="E2872" s="58"/>
      <c r="F2872" s="58"/>
      <c r="G2872" s="95"/>
    </row>
    <row r="2873">
      <c r="A2873" s="92"/>
      <c r="B2873" s="58"/>
      <c r="C2873" s="58"/>
      <c r="D2873" s="58"/>
      <c r="E2873" s="58"/>
      <c r="F2873" s="58"/>
      <c r="G2873" s="95"/>
    </row>
    <row r="2874">
      <c r="A2874" s="92"/>
      <c r="B2874" s="58"/>
      <c r="C2874" s="58"/>
      <c r="D2874" s="58"/>
      <c r="E2874" s="58"/>
      <c r="F2874" s="58"/>
      <c r="G2874" s="95"/>
    </row>
    <row r="2875">
      <c r="A2875" s="92"/>
      <c r="B2875" s="58"/>
      <c r="C2875" s="58"/>
      <c r="D2875" s="58"/>
      <c r="E2875" s="58"/>
      <c r="F2875" s="58"/>
      <c r="G2875" s="95"/>
    </row>
    <row r="2876">
      <c r="A2876" s="92"/>
      <c r="B2876" s="58"/>
      <c r="C2876" s="58"/>
      <c r="D2876" s="58"/>
      <c r="E2876" s="58"/>
      <c r="F2876" s="58"/>
      <c r="G2876" s="95"/>
    </row>
    <row r="2877">
      <c r="A2877" s="92"/>
      <c r="B2877" s="58"/>
      <c r="C2877" s="58"/>
      <c r="D2877" s="58"/>
      <c r="E2877" s="58"/>
      <c r="F2877" s="58"/>
      <c r="G2877" s="95"/>
    </row>
    <row r="2878">
      <c r="A2878" s="92"/>
      <c r="B2878" s="58"/>
      <c r="C2878" s="58"/>
      <c r="D2878" s="58"/>
      <c r="E2878" s="58"/>
      <c r="F2878" s="58"/>
      <c r="G2878" s="95"/>
    </row>
    <row r="2879">
      <c r="A2879" s="92"/>
      <c r="B2879" s="58"/>
      <c r="C2879" s="58"/>
      <c r="D2879" s="58"/>
      <c r="E2879" s="58"/>
      <c r="F2879" s="58"/>
      <c r="G2879" s="95"/>
    </row>
    <row r="2880">
      <c r="A2880" s="92"/>
      <c r="B2880" s="58"/>
      <c r="C2880" s="58"/>
      <c r="D2880" s="58"/>
      <c r="E2880" s="58"/>
      <c r="F2880" s="58"/>
      <c r="G2880" s="95"/>
    </row>
    <row r="2881">
      <c r="A2881" s="92"/>
      <c r="B2881" s="58"/>
      <c r="C2881" s="58"/>
      <c r="D2881" s="58"/>
      <c r="E2881" s="58"/>
      <c r="F2881" s="58"/>
      <c r="G2881" s="95"/>
    </row>
    <row r="2882">
      <c r="A2882" s="92"/>
      <c r="B2882" s="58"/>
      <c r="C2882" s="58"/>
      <c r="D2882" s="58"/>
      <c r="E2882" s="58"/>
      <c r="F2882" s="58"/>
      <c r="G2882" s="95"/>
    </row>
    <row r="2883">
      <c r="A2883" s="92"/>
      <c r="B2883" s="58"/>
      <c r="C2883" s="58"/>
      <c r="D2883" s="58"/>
      <c r="E2883" s="58"/>
      <c r="F2883" s="58"/>
      <c r="G2883" s="95"/>
    </row>
    <row r="2884">
      <c r="A2884" s="92"/>
      <c r="B2884" s="58"/>
      <c r="C2884" s="58"/>
      <c r="D2884" s="58"/>
      <c r="E2884" s="58"/>
      <c r="F2884" s="58"/>
      <c r="G2884" s="95"/>
    </row>
    <row r="2885">
      <c r="A2885" s="92"/>
      <c r="B2885" s="58"/>
      <c r="C2885" s="58"/>
      <c r="D2885" s="58"/>
      <c r="E2885" s="58"/>
      <c r="F2885" s="58"/>
      <c r="G2885" s="95"/>
    </row>
    <row r="2886">
      <c r="A2886" s="92"/>
      <c r="B2886" s="58"/>
      <c r="C2886" s="58"/>
      <c r="D2886" s="58"/>
      <c r="E2886" s="58"/>
      <c r="F2886" s="58"/>
      <c r="G2886" s="95"/>
    </row>
    <row r="2887">
      <c r="A2887" s="92"/>
      <c r="B2887" s="58"/>
      <c r="C2887" s="58"/>
      <c r="D2887" s="58"/>
      <c r="E2887" s="58"/>
      <c r="F2887" s="58"/>
      <c r="G2887" s="95"/>
    </row>
    <row r="2888">
      <c r="A2888" s="92"/>
      <c r="B2888" s="58"/>
      <c r="C2888" s="58"/>
      <c r="D2888" s="58"/>
      <c r="E2888" s="58"/>
      <c r="F2888" s="58"/>
      <c r="G2888" s="95"/>
    </row>
    <row r="2889">
      <c r="A2889" s="92"/>
      <c r="B2889" s="58"/>
      <c r="C2889" s="58"/>
      <c r="D2889" s="58"/>
      <c r="E2889" s="58"/>
      <c r="F2889" s="58"/>
      <c r="G2889" s="95"/>
    </row>
    <row r="2890">
      <c r="A2890" s="92"/>
      <c r="B2890" s="58"/>
      <c r="C2890" s="58"/>
      <c r="D2890" s="58"/>
      <c r="E2890" s="58"/>
      <c r="F2890" s="58"/>
      <c r="G2890" s="95"/>
    </row>
    <row r="2891">
      <c r="A2891" s="92"/>
      <c r="B2891" s="58"/>
      <c r="C2891" s="58"/>
      <c r="D2891" s="58"/>
      <c r="E2891" s="58"/>
      <c r="F2891" s="58"/>
      <c r="G2891" s="95"/>
    </row>
    <row r="2892">
      <c r="A2892" s="92"/>
      <c r="B2892" s="58"/>
      <c r="C2892" s="58"/>
      <c r="D2892" s="58"/>
      <c r="E2892" s="58"/>
      <c r="F2892" s="58"/>
      <c r="G2892" s="95"/>
    </row>
    <row r="2893">
      <c r="A2893" s="92"/>
      <c r="B2893" s="58"/>
      <c r="C2893" s="58"/>
      <c r="D2893" s="58"/>
      <c r="E2893" s="58"/>
      <c r="F2893" s="58"/>
      <c r="G2893" s="95"/>
    </row>
    <row r="2894">
      <c r="A2894" s="92"/>
      <c r="B2894" s="58"/>
      <c r="C2894" s="58"/>
      <c r="D2894" s="58"/>
      <c r="E2894" s="58"/>
      <c r="F2894" s="58"/>
      <c r="G2894" s="95"/>
    </row>
    <row r="2895">
      <c r="A2895" s="92"/>
      <c r="B2895" s="58"/>
      <c r="C2895" s="58"/>
      <c r="D2895" s="58"/>
      <c r="E2895" s="58"/>
      <c r="F2895" s="58"/>
      <c r="G2895" s="95"/>
    </row>
    <row r="2896">
      <c r="A2896" s="92"/>
      <c r="B2896" s="58"/>
      <c r="C2896" s="58"/>
      <c r="D2896" s="58"/>
      <c r="E2896" s="58"/>
      <c r="F2896" s="58"/>
      <c r="G2896" s="95"/>
    </row>
    <row r="2897">
      <c r="A2897" s="92"/>
      <c r="B2897" s="58"/>
      <c r="C2897" s="58"/>
      <c r="D2897" s="58"/>
      <c r="E2897" s="58"/>
      <c r="F2897" s="58"/>
      <c r="G2897" s="95"/>
    </row>
    <row r="2898">
      <c r="A2898" s="92"/>
      <c r="B2898" s="58"/>
      <c r="C2898" s="58"/>
      <c r="D2898" s="58"/>
      <c r="E2898" s="58"/>
      <c r="F2898" s="58"/>
      <c r="G2898" s="95"/>
    </row>
    <row r="2899">
      <c r="A2899" s="92"/>
      <c r="B2899" s="58"/>
      <c r="C2899" s="58"/>
      <c r="D2899" s="58"/>
      <c r="E2899" s="58"/>
      <c r="F2899" s="58"/>
      <c r="G2899" s="95"/>
    </row>
    <row r="2900">
      <c r="A2900" s="92"/>
      <c r="B2900" s="58"/>
      <c r="C2900" s="58"/>
      <c r="D2900" s="58"/>
      <c r="E2900" s="58"/>
      <c r="F2900" s="58"/>
      <c r="G2900" s="95"/>
    </row>
    <row r="2901">
      <c r="A2901" s="92"/>
      <c r="B2901" s="58"/>
      <c r="C2901" s="58"/>
      <c r="D2901" s="58"/>
      <c r="E2901" s="58"/>
      <c r="F2901" s="58"/>
      <c r="G2901" s="95"/>
    </row>
    <row r="2902">
      <c r="A2902" s="92"/>
      <c r="B2902" s="58"/>
      <c r="C2902" s="58"/>
      <c r="D2902" s="58"/>
      <c r="E2902" s="58"/>
      <c r="F2902" s="58"/>
      <c r="G2902" s="95"/>
    </row>
    <row r="2903">
      <c r="A2903" s="92"/>
      <c r="B2903" s="58"/>
      <c r="C2903" s="58"/>
      <c r="D2903" s="58"/>
      <c r="E2903" s="58"/>
      <c r="F2903" s="58"/>
      <c r="G2903" s="95"/>
    </row>
    <row r="2904">
      <c r="A2904" s="92"/>
      <c r="B2904" s="58"/>
      <c r="C2904" s="58"/>
      <c r="D2904" s="58"/>
      <c r="E2904" s="58"/>
      <c r="F2904" s="58"/>
      <c r="G2904" s="95"/>
    </row>
    <row r="2905">
      <c r="A2905" s="92"/>
      <c r="B2905" s="58"/>
      <c r="C2905" s="58"/>
      <c r="D2905" s="58"/>
      <c r="E2905" s="58"/>
      <c r="F2905" s="58"/>
      <c r="G2905" s="95"/>
    </row>
    <row r="2906">
      <c r="A2906" s="92"/>
      <c r="B2906" s="58"/>
      <c r="C2906" s="58"/>
      <c r="D2906" s="58"/>
      <c r="E2906" s="58"/>
      <c r="F2906" s="58"/>
      <c r="G2906" s="95"/>
    </row>
    <row r="2907">
      <c r="A2907" s="92"/>
      <c r="B2907" s="58"/>
      <c r="C2907" s="58"/>
      <c r="D2907" s="58"/>
      <c r="E2907" s="58"/>
      <c r="F2907" s="58"/>
      <c r="G2907" s="95"/>
    </row>
    <row r="2908">
      <c r="A2908" s="92"/>
      <c r="B2908" s="58"/>
      <c r="C2908" s="58"/>
      <c r="D2908" s="58"/>
      <c r="E2908" s="58"/>
      <c r="F2908" s="58"/>
      <c r="G2908" s="95"/>
    </row>
    <row r="2909">
      <c r="A2909" s="92"/>
      <c r="B2909" s="58"/>
      <c r="C2909" s="58"/>
      <c r="D2909" s="58"/>
      <c r="E2909" s="58"/>
      <c r="F2909" s="58"/>
      <c r="G2909" s="95"/>
    </row>
    <row r="2910">
      <c r="A2910" s="92"/>
      <c r="B2910" s="58"/>
      <c r="C2910" s="58"/>
      <c r="D2910" s="58"/>
      <c r="E2910" s="58"/>
      <c r="F2910" s="58"/>
      <c r="G2910" s="95"/>
    </row>
    <row r="2911">
      <c r="A2911" s="92"/>
      <c r="B2911" s="58"/>
      <c r="C2911" s="58"/>
      <c r="D2911" s="58"/>
      <c r="E2911" s="58"/>
      <c r="F2911" s="58"/>
      <c r="G2911" s="95"/>
    </row>
    <row r="2912">
      <c r="A2912" s="92"/>
      <c r="B2912" s="58"/>
      <c r="C2912" s="58"/>
      <c r="D2912" s="58"/>
      <c r="E2912" s="58"/>
      <c r="F2912" s="58"/>
      <c r="G2912" s="95"/>
    </row>
    <row r="2913">
      <c r="A2913" s="92"/>
      <c r="B2913" s="58"/>
      <c r="C2913" s="58"/>
      <c r="D2913" s="58"/>
      <c r="E2913" s="58"/>
      <c r="F2913" s="58"/>
      <c r="G2913" s="95"/>
    </row>
    <row r="2914">
      <c r="A2914" s="92"/>
      <c r="B2914" s="58"/>
      <c r="C2914" s="58"/>
      <c r="D2914" s="58"/>
      <c r="E2914" s="58"/>
      <c r="F2914" s="58"/>
      <c r="G2914" s="95"/>
    </row>
    <row r="2915">
      <c r="A2915" s="92"/>
      <c r="B2915" s="58"/>
      <c r="C2915" s="58"/>
      <c r="D2915" s="58"/>
      <c r="E2915" s="58"/>
      <c r="F2915" s="58"/>
      <c r="G2915" s="95"/>
    </row>
    <row r="2916">
      <c r="A2916" s="92"/>
      <c r="B2916" s="58"/>
      <c r="C2916" s="58"/>
      <c r="D2916" s="58"/>
      <c r="E2916" s="58"/>
      <c r="F2916" s="58"/>
      <c r="G2916" s="95"/>
    </row>
    <row r="2917">
      <c r="A2917" s="92"/>
      <c r="B2917" s="58"/>
      <c r="C2917" s="58"/>
      <c r="D2917" s="58"/>
      <c r="E2917" s="58"/>
      <c r="F2917" s="58"/>
      <c r="G2917" s="95"/>
    </row>
    <row r="2918">
      <c r="A2918" s="92"/>
      <c r="B2918" s="58"/>
      <c r="C2918" s="58"/>
      <c r="D2918" s="58"/>
      <c r="E2918" s="58"/>
      <c r="F2918" s="58"/>
      <c r="G2918" s="95"/>
    </row>
    <row r="2919">
      <c r="A2919" s="92"/>
      <c r="B2919" s="58"/>
      <c r="C2919" s="58"/>
      <c r="D2919" s="58"/>
      <c r="E2919" s="58"/>
      <c r="F2919" s="58"/>
      <c r="G2919" s="95"/>
    </row>
    <row r="2920">
      <c r="A2920" s="92"/>
      <c r="B2920" s="58"/>
      <c r="C2920" s="58"/>
      <c r="D2920" s="58"/>
      <c r="E2920" s="58"/>
      <c r="F2920" s="58"/>
      <c r="G2920" s="95"/>
    </row>
    <row r="2921">
      <c r="A2921" s="92"/>
      <c r="B2921" s="58"/>
      <c r="C2921" s="58"/>
      <c r="D2921" s="58"/>
      <c r="E2921" s="58"/>
      <c r="F2921" s="58"/>
      <c r="G2921" s="95"/>
    </row>
    <row r="2922">
      <c r="A2922" s="92"/>
      <c r="B2922" s="58"/>
      <c r="C2922" s="58"/>
      <c r="D2922" s="58"/>
      <c r="E2922" s="58"/>
      <c r="F2922" s="58"/>
      <c r="G2922" s="95"/>
    </row>
    <row r="2923">
      <c r="A2923" s="92"/>
      <c r="B2923" s="58"/>
      <c r="C2923" s="58"/>
      <c r="D2923" s="58"/>
      <c r="E2923" s="58"/>
      <c r="F2923" s="58"/>
      <c r="G2923" s="95"/>
    </row>
    <row r="2924">
      <c r="A2924" s="92"/>
      <c r="B2924" s="58"/>
      <c r="C2924" s="58"/>
      <c r="D2924" s="58"/>
      <c r="E2924" s="58"/>
      <c r="F2924" s="58"/>
      <c r="G2924" s="95"/>
    </row>
    <row r="2925">
      <c r="A2925" s="92"/>
      <c r="B2925" s="58"/>
      <c r="C2925" s="58"/>
      <c r="D2925" s="58"/>
      <c r="E2925" s="58"/>
      <c r="F2925" s="58"/>
      <c r="G2925" s="95"/>
    </row>
    <row r="2926">
      <c r="A2926" s="92"/>
      <c r="B2926" s="58"/>
      <c r="C2926" s="58"/>
      <c r="D2926" s="58"/>
      <c r="E2926" s="58"/>
      <c r="F2926" s="58"/>
      <c r="G2926" s="95"/>
    </row>
    <row r="2927">
      <c r="A2927" s="92"/>
      <c r="B2927" s="58"/>
      <c r="C2927" s="58"/>
      <c r="D2927" s="58"/>
      <c r="E2927" s="58"/>
      <c r="F2927" s="58"/>
      <c r="G2927" s="95"/>
    </row>
    <row r="2928">
      <c r="A2928" s="92"/>
      <c r="B2928" s="58"/>
      <c r="C2928" s="58"/>
      <c r="D2928" s="58"/>
      <c r="E2928" s="58"/>
      <c r="F2928" s="58"/>
      <c r="G2928" s="95"/>
    </row>
    <row r="2929">
      <c r="A2929" s="92"/>
      <c r="B2929" s="58"/>
      <c r="C2929" s="58"/>
      <c r="D2929" s="58"/>
      <c r="E2929" s="58"/>
      <c r="F2929" s="58"/>
      <c r="G2929" s="95"/>
    </row>
    <row r="2930">
      <c r="A2930" s="92"/>
      <c r="B2930" s="58"/>
      <c r="C2930" s="58"/>
      <c r="D2930" s="58"/>
      <c r="E2930" s="58"/>
      <c r="F2930" s="58"/>
      <c r="G2930" s="95"/>
    </row>
    <row r="2931">
      <c r="A2931" s="92"/>
      <c r="B2931" s="58"/>
      <c r="C2931" s="58"/>
      <c r="D2931" s="58"/>
      <c r="E2931" s="58"/>
      <c r="F2931" s="58"/>
      <c r="G2931" s="95"/>
    </row>
    <row r="2932">
      <c r="A2932" s="92"/>
      <c r="B2932" s="58"/>
      <c r="C2932" s="58"/>
      <c r="D2932" s="58"/>
      <c r="E2932" s="58"/>
      <c r="F2932" s="58"/>
      <c r="G2932" s="95"/>
    </row>
    <row r="2933">
      <c r="A2933" s="92"/>
      <c r="B2933" s="58"/>
      <c r="C2933" s="58"/>
      <c r="D2933" s="58"/>
      <c r="E2933" s="58"/>
      <c r="F2933" s="58"/>
      <c r="G2933" s="95"/>
    </row>
    <row r="2934">
      <c r="A2934" s="92"/>
      <c r="B2934" s="58"/>
      <c r="C2934" s="58"/>
      <c r="D2934" s="58"/>
      <c r="E2934" s="58"/>
      <c r="F2934" s="58"/>
      <c r="G2934" s="95"/>
    </row>
    <row r="2935">
      <c r="A2935" s="92"/>
      <c r="B2935" s="58"/>
      <c r="C2935" s="58"/>
      <c r="D2935" s="58"/>
      <c r="E2935" s="58"/>
      <c r="F2935" s="58"/>
      <c r="G2935" s="95"/>
    </row>
    <row r="2936">
      <c r="A2936" s="92"/>
      <c r="B2936" s="58"/>
      <c r="C2936" s="58"/>
      <c r="D2936" s="58"/>
      <c r="E2936" s="58"/>
      <c r="F2936" s="58"/>
      <c r="G2936" s="95"/>
    </row>
    <row r="2937">
      <c r="A2937" s="92"/>
      <c r="B2937" s="58"/>
      <c r="C2937" s="58"/>
      <c r="D2937" s="58"/>
      <c r="E2937" s="58"/>
      <c r="F2937" s="58"/>
      <c r="G2937" s="95"/>
    </row>
    <row r="2938">
      <c r="A2938" s="92"/>
      <c r="B2938" s="58"/>
      <c r="C2938" s="58"/>
      <c r="D2938" s="58"/>
      <c r="E2938" s="58"/>
      <c r="F2938" s="58"/>
      <c r="G2938" s="95"/>
    </row>
    <row r="2939">
      <c r="A2939" s="92"/>
      <c r="B2939" s="58"/>
      <c r="C2939" s="58"/>
      <c r="D2939" s="58"/>
      <c r="E2939" s="58"/>
      <c r="F2939" s="58"/>
      <c r="G2939" s="95"/>
    </row>
    <row r="2940">
      <c r="A2940" s="92"/>
      <c r="B2940" s="58"/>
      <c r="C2940" s="58"/>
      <c r="D2940" s="58"/>
      <c r="E2940" s="58"/>
      <c r="F2940" s="58"/>
      <c r="G2940" s="95"/>
    </row>
    <row r="2941">
      <c r="A2941" s="92"/>
      <c r="B2941" s="58"/>
      <c r="C2941" s="58"/>
      <c r="D2941" s="58"/>
      <c r="E2941" s="58"/>
      <c r="F2941" s="58"/>
      <c r="G2941" s="95"/>
    </row>
    <row r="2942">
      <c r="A2942" s="92"/>
      <c r="B2942" s="58"/>
      <c r="C2942" s="58"/>
      <c r="D2942" s="58"/>
      <c r="E2942" s="58"/>
      <c r="F2942" s="58"/>
      <c r="G2942" s="95"/>
    </row>
    <row r="2943">
      <c r="A2943" s="92"/>
      <c r="B2943" s="58"/>
      <c r="C2943" s="58"/>
      <c r="D2943" s="58"/>
      <c r="E2943" s="58"/>
      <c r="F2943" s="58"/>
      <c r="G2943" s="95"/>
    </row>
    <row r="2944">
      <c r="A2944" s="92"/>
      <c r="B2944" s="58"/>
      <c r="C2944" s="58"/>
      <c r="D2944" s="58"/>
      <c r="E2944" s="58"/>
      <c r="F2944" s="58"/>
      <c r="G2944" s="95"/>
    </row>
    <row r="2945">
      <c r="A2945" s="92"/>
      <c r="B2945" s="58"/>
      <c r="C2945" s="58"/>
      <c r="D2945" s="58"/>
      <c r="E2945" s="58"/>
      <c r="F2945" s="58"/>
      <c r="G2945" s="95"/>
    </row>
    <row r="2946">
      <c r="A2946" s="92"/>
      <c r="B2946" s="58"/>
      <c r="C2946" s="58"/>
      <c r="D2946" s="58"/>
      <c r="E2946" s="58"/>
      <c r="F2946" s="58"/>
      <c r="G2946" s="95"/>
    </row>
    <row r="2947">
      <c r="A2947" s="92"/>
      <c r="B2947" s="58"/>
      <c r="C2947" s="58"/>
      <c r="D2947" s="58"/>
      <c r="E2947" s="58"/>
      <c r="F2947" s="58"/>
      <c r="G2947" s="95"/>
    </row>
    <row r="2948">
      <c r="A2948" s="92"/>
      <c r="B2948" s="58"/>
      <c r="C2948" s="58"/>
      <c r="D2948" s="58"/>
      <c r="E2948" s="58"/>
      <c r="F2948" s="58"/>
      <c r="G2948" s="95"/>
    </row>
    <row r="2949">
      <c r="A2949" s="92"/>
      <c r="B2949" s="58"/>
      <c r="C2949" s="58"/>
      <c r="D2949" s="58"/>
      <c r="E2949" s="58"/>
      <c r="F2949" s="58"/>
      <c r="G2949" s="95"/>
    </row>
    <row r="2950">
      <c r="A2950" s="92"/>
      <c r="B2950" s="58"/>
      <c r="C2950" s="58"/>
      <c r="D2950" s="58"/>
      <c r="E2950" s="58"/>
      <c r="F2950" s="58"/>
      <c r="G2950" s="95"/>
    </row>
    <row r="2951">
      <c r="A2951" s="92"/>
      <c r="B2951" s="58"/>
      <c r="C2951" s="58"/>
      <c r="D2951" s="58"/>
      <c r="E2951" s="58"/>
      <c r="F2951" s="58"/>
      <c r="G2951" s="95"/>
    </row>
    <row r="2952">
      <c r="A2952" s="92"/>
      <c r="B2952" s="58"/>
      <c r="C2952" s="58"/>
      <c r="D2952" s="58"/>
      <c r="E2952" s="58"/>
      <c r="F2952" s="58"/>
      <c r="G2952" s="95"/>
    </row>
    <row r="2953">
      <c r="A2953" s="92"/>
      <c r="B2953" s="58"/>
      <c r="C2953" s="58"/>
      <c r="D2953" s="58"/>
      <c r="E2953" s="58"/>
      <c r="F2953" s="58"/>
      <c r="G2953" s="95"/>
    </row>
    <row r="2954">
      <c r="A2954" s="92"/>
      <c r="B2954" s="58"/>
      <c r="C2954" s="58"/>
      <c r="D2954" s="58"/>
      <c r="E2954" s="58"/>
      <c r="F2954" s="58"/>
      <c r="G2954" s="95"/>
    </row>
    <row r="2955">
      <c r="A2955" s="92"/>
      <c r="B2955" s="58"/>
      <c r="C2955" s="58"/>
      <c r="D2955" s="58"/>
      <c r="E2955" s="58"/>
      <c r="F2955" s="58"/>
      <c r="G2955" s="95"/>
    </row>
    <row r="2956">
      <c r="A2956" s="92"/>
      <c r="B2956" s="58"/>
      <c r="C2956" s="58"/>
      <c r="D2956" s="58"/>
      <c r="E2956" s="58"/>
      <c r="F2956" s="58"/>
      <c r="G2956" s="95"/>
    </row>
    <row r="2957">
      <c r="A2957" s="92"/>
      <c r="B2957" s="58"/>
      <c r="C2957" s="58"/>
      <c r="D2957" s="58"/>
      <c r="E2957" s="58"/>
      <c r="F2957" s="58"/>
      <c r="G2957" s="95"/>
    </row>
    <row r="2958">
      <c r="A2958" s="92"/>
      <c r="B2958" s="58"/>
      <c r="C2958" s="58"/>
      <c r="D2958" s="58"/>
      <c r="E2958" s="58"/>
      <c r="F2958" s="58"/>
      <c r="G2958" s="95"/>
    </row>
    <row r="2959">
      <c r="A2959" s="92"/>
      <c r="B2959" s="58"/>
      <c r="C2959" s="58"/>
      <c r="D2959" s="58"/>
      <c r="E2959" s="58"/>
      <c r="F2959" s="58"/>
      <c r="G2959" s="95"/>
    </row>
    <row r="2960">
      <c r="A2960" s="92"/>
      <c r="B2960" s="58"/>
      <c r="C2960" s="58"/>
      <c r="D2960" s="58"/>
      <c r="E2960" s="58"/>
      <c r="F2960" s="58"/>
      <c r="G2960" s="95"/>
    </row>
    <row r="2961">
      <c r="A2961" s="92"/>
      <c r="B2961" s="58"/>
      <c r="C2961" s="58"/>
      <c r="D2961" s="58"/>
      <c r="E2961" s="58"/>
      <c r="F2961" s="58"/>
      <c r="G2961" s="95"/>
    </row>
    <row r="2962">
      <c r="A2962" s="92"/>
      <c r="B2962" s="58"/>
      <c r="C2962" s="58"/>
      <c r="D2962" s="58"/>
      <c r="E2962" s="58"/>
      <c r="F2962" s="58"/>
      <c r="G2962" s="95"/>
    </row>
    <row r="2963">
      <c r="A2963" s="92"/>
      <c r="B2963" s="58"/>
      <c r="C2963" s="58"/>
      <c r="D2963" s="58"/>
      <c r="E2963" s="58"/>
      <c r="F2963" s="58"/>
      <c r="G2963" s="95"/>
    </row>
    <row r="2964">
      <c r="A2964" s="92"/>
      <c r="B2964" s="58"/>
      <c r="C2964" s="58"/>
      <c r="D2964" s="58"/>
      <c r="E2964" s="58"/>
      <c r="F2964" s="58"/>
      <c r="G2964" s="95"/>
    </row>
    <row r="2965">
      <c r="A2965" s="92"/>
      <c r="B2965" s="58"/>
      <c r="C2965" s="58"/>
      <c r="D2965" s="58"/>
      <c r="E2965" s="58"/>
      <c r="F2965" s="58"/>
      <c r="G2965" s="95"/>
    </row>
    <row r="2966">
      <c r="A2966" s="92"/>
      <c r="B2966" s="58"/>
      <c r="C2966" s="58"/>
      <c r="D2966" s="58"/>
      <c r="E2966" s="58"/>
      <c r="F2966" s="58"/>
      <c r="G2966" s="95"/>
    </row>
    <row r="2967">
      <c r="A2967" s="92"/>
      <c r="B2967" s="58"/>
      <c r="C2967" s="58"/>
      <c r="D2967" s="58"/>
      <c r="E2967" s="58"/>
      <c r="F2967" s="58"/>
      <c r="G2967" s="95"/>
    </row>
    <row r="2968">
      <c r="A2968" s="92"/>
      <c r="B2968" s="58"/>
      <c r="C2968" s="58"/>
      <c r="D2968" s="58"/>
      <c r="E2968" s="58"/>
      <c r="F2968" s="58"/>
      <c r="G2968" s="95"/>
    </row>
    <row r="2969">
      <c r="A2969" s="92"/>
      <c r="B2969" s="58"/>
      <c r="C2969" s="58"/>
      <c r="D2969" s="58"/>
      <c r="E2969" s="58"/>
      <c r="F2969" s="58"/>
      <c r="G2969" s="95"/>
    </row>
    <row r="2970">
      <c r="A2970" s="92"/>
      <c r="B2970" s="58"/>
      <c r="C2970" s="58"/>
      <c r="D2970" s="58"/>
      <c r="E2970" s="58"/>
      <c r="F2970" s="58"/>
      <c r="G2970" s="95"/>
    </row>
    <row r="2971">
      <c r="A2971" s="92"/>
      <c r="B2971" s="58"/>
      <c r="C2971" s="58"/>
      <c r="D2971" s="58"/>
      <c r="E2971" s="58"/>
      <c r="F2971" s="58"/>
      <c r="G2971" s="95"/>
    </row>
    <row r="2972">
      <c r="A2972" s="92"/>
      <c r="B2972" s="58"/>
      <c r="C2972" s="58"/>
      <c r="D2972" s="58"/>
      <c r="E2972" s="58"/>
      <c r="F2972" s="58"/>
      <c r="G2972" s="95"/>
    </row>
    <row r="2973">
      <c r="A2973" s="92"/>
      <c r="B2973" s="58"/>
      <c r="C2973" s="58"/>
      <c r="D2973" s="58"/>
      <c r="E2973" s="58"/>
      <c r="F2973" s="58"/>
      <c r="G2973" s="95"/>
    </row>
    <row r="2974">
      <c r="A2974" s="92"/>
      <c r="B2974" s="58"/>
      <c r="C2974" s="58"/>
      <c r="D2974" s="58"/>
      <c r="E2974" s="58"/>
      <c r="F2974" s="58"/>
      <c r="G2974" s="95"/>
    </row>
    <row r="2975">
      <c r="A2975" s="92"/>
      <c r="B2975" s="58"/>
      <c r="C2975" s="58"/>
      <c r="D2975" s="58"/>
      <c r="E2975" s="58"/>
      <c r="F2975" s="58"/>
      <c r="G2975" s="95"/>
    </row>
    <row r="2976">
      <c r="A2976" s="92"/>
      <c r="B2976" s="58"/>
      <c r="C2976" s="58"/>
      <c r="D2976" s="58"/>
      <c r="E2976" s="58"/>
      <c r="F2976" s="58"/>
      <c r="G2976" s="95"/>
    </row>
    <row r="2977">
      <c r="A2977" s="92"/>
      <c r="B2977" s="58"/>
      <c r="C2977" s="58"/>
      <c r="D2977" s="58"/>
      <c r="E2977" s="58"/>
      <c r="F2977" s="58"/>
      <c r="G2977" s="95"/>
    </row>
    <row r="2978">
      <c r="A2978" s="92"/>
      <c r="B2978" s="58"/>
      <c r="C2978" s="58"/>
      <c r="D2978" s="58"/>
      <c r="E2978" s="58"/>
      <c r="F2978" s="58"/>
      <c r="G2978" s="95"/>
    </row>
    <row r="2979">
      <c r="A2979" s="92"/>
      <c r="B2979" s="58"/>
      <c r="C2979" s="58"/>
      <c r="D2979" s="58"/>
      <c r="E2979" s="58"/>
      <c r="F2979" s="58"/>
      <c r="G2979" s="95"/>
    </row>
    <row r="2980">
      <c r="A2980" s="92"/>
      <c r="B2980" s="58"/>
      <c r="C2980" s="58"/>
      <c r="D2980" s="58"/>
      <c r="E2980" s="58"/>
      <c r="F2980" s="58"/>
      <c r="G2980" s="95"/>
    </row>
    <row r="2981">
      <c r="A2981" s="92"/>
      <c r="B2981" s="58"/>
      <c r="C2981" s="58"/>
      <c r="D2981" s="58"/>
      <c r="E2981" s="58"/>
      <c r="F2981" s="58"/>
      <c r="G2981" s="95"/>
    </row>
    <row r="2982">
      <c r="A2982" s="92"/>
      <c r="B2982" s="58"/>
      <c r="C2982" s="58"/>
      <c r="D2982" s="58"/>
      <c r="E2982" s="58"/>
      <c r="F2982" s="58"/>
      <c r="G2982" s="95"/>
    </row>
    <row r="2983">
      <c r="A2983" s="92"/>
      <c r="B2983" s="58"/>
      <c r="C2983" s="58"/>
      <c r="D2983" s="58"/>
      <c r="E2983" s="58"/>
      <c r="F2983" s="58"/>
      <c r="G2983" s="95"/>
    </row>
    <row r="2984">
      <c r="A2984" s="92"/>
      <c r="B2984" s="58"/>
      <c r="C2984" s="58"/>
      <c r="D2984" s="58"/>
      <c r="E2984" s="58"/>
      <c r="F2984" s="58"/>
      <c r="G2984" s="95"/>
    </row>
    <row r="2985">
      <c r="A2985" s="92"/>
      <c r="B2985" s="58"/>
      <c r="C2985" s="58"/>
      <c r="D2985" s="58"/>
      <c r="E2985" s="58"/>
      <c r="F2985" s="58"/>
      <c r="G2985" s="95"/>
    </row>
    <row r="2986">
      <c r="A2986" s="92"/>
      <c r="B2986" s="58"/>
      <c r="C2986" s="58"/>
      <c r="D2986" s="58"/>
      <c r="E2986" s="58"/>
      <c r="F2986" s="58"/>
      <c r="G2986" s="95"/>
    </row>
    <row r="2987">
      <c r="A2987" s="92"/>
      <c r="B2987" s="58"/>
      <c r="C2987" s="58"/>
      <c r="D2987" s="58"/>
      <c r="E2987" s="58"/>
      <c r="F2987" s="58"/>
      <c r="G2987" s="95"/>
    </row>
    <row r="2988">
      <c r="A2988" s="92"/>
      <c r="B2988" s="58"/>
      <c r="C2988" s="58"/>
      <c r="D2988" s="58"/>
      <c r="E2988" s="58"/>
      <c r="F2988" s="58"/>
      <c r="G2988" s="95"/>
    </row>
    <row r="2989">
      <c r="A2989" s="92"/>
      <c r="B2989" s="58"/>
      <c r="C2989" s="58"/>
      <c r="D2989" s="58"/>
      <c r="E2989" s="58"/>
      <c r="F2989" s="58"/>
      <c r="G2989" s="95"/>
    </row>
    <row r="2990">
      <c r="A2990" s="92"/>
      <c r="B2990" s="58"/>
      <c r="C2990" s="58"/>
      <c r="D2990" s="58"/>
      <c r="E2990" s="58"/>
      <c r="F2990" s="58"/>
      <c r="G2990" s="95"/>
    </row>
    <row r="2991">
      <c r="A2991" s="92"/>
      <c r="B2991" s="58"/>
      <c r="C2991" s="58"/>
      <c r="D2991" s="58"/>
      <c r="E2991" s="58"/>
      <c r="F2991" s="58"/>
      <c r="G2991" s="95"/>
    </row>
    <row r="2992">
      <c r="A2992" s="92"/>
      <c r="B2992" s="58"/>
      <c r="C2992" s="58"/>
      <c r="D2992" s="58"/>
      <c r="E2992" s="58"/>
      <c r="F2992" s="58"/>
      <c r="G2992" s="95"/>
    </row>
    <row r="2993">
      <c r="A2993" s="92"/>
      <c r="B2993" s="58"/>
      <c r="C2993" s="58"/>
      <c r="D2993" s="58"/>
      <c r="E2993" s="58"/>
      <c r="F2993" s="58"/>
      <c r="G2993" s="95"/>
    </row>
    <row r="2994">
      <c r="A2994" s="92"/>
      <c r="B2994" s="58"/>
      <c r="C2994" s="58"/>
      <c r="D2994" s="58"/>
      <c r="E2994" s="58"/>
      <c r="F2994" s="58"/>
      <c r="G2994" s="95"/>
    </row>
    <row r="2995">
      <c r="A2995" s="92"/>
      <c r="B2995" s="58"/>
      <c r="C2995" s="58"/>
      <c r="D2995" s="58"/>
      <c r="E2995" s="58"/>
      <c r="F2995" s="58"/>
      <c r="G2995" s="95"/>
    </row>
    <row r="2996">
      <c r="A2996" s="92"/>
      <c r="B2996" s="58"/>
      <c r="C2996" s="58"/>
      <c r="D2996" s="58"/>
      <c r="E2996" s="58"/>
      <c r="F2996" s="58"/>
      <c r="G2996" s="95"/>
    </row>
    <row r="2997">
      <c r="A2997" s="92"/>
      <c r="B2997" s="58"/>
      <c r="C2997" s="58"/>
      <c r="D2997" s="58"/>
      <c r="E2997" s="58"/>
      <c r="F2997" s="58"/>
      <c r="G2997" s="95"/>
    </row>
    <row r="2998">
      <c r="A2998" s="92"/>
      <c r="B2998" s="58"/>
      <c r="C2998" s="58"/>
      <c r="D2998" s="58"/>
      <c r="E2998" s="58"/>
      <c r="F2998" s="58"/>
      <c r="G2998" s="95"/>
    </row>
    <row r="2999">
      <c r="A2999" s="92"/>
      <c r="B2999" s="58"/>
      <c r="C2999" s="58"/>
      <c r="D2999" s="58"/>
      <c r="E2999" s="58"/>
      <c r="F2999" s="58"/>
      <c r="G2999" s="95"/>
    </row>
    <row r="3000">
      <c r="A3000" s="92"/>
      <c r="B3000" s="58"/>
      <c r="C3000" s="58"/>
      <c r="D3000" s="58"/>
      <c r="E3000" s="58"/>
      <c r="F3000" s="58"/>
      <c r="G3000" s="95"/>
    </row>
    <row r="3001">
      <c r="A3001" s="92"/>
      <c r="B3001" s="58"/>
      <c r="C3001" s="58"/>
      <c r="D3001" s="58"/>
      <c r="E3001" s="58"/>
      <c r="F3001" s="58"/>
      <c r="G3001" s="95"/>
    </row>
    <row r="3002">
      <c r="A3002" s="92"/>
      <c r="B3002" s="58"/>
      <c r="C3002" s="58"/>
      <c r="D3002" s="58"/>
      <c r="E3002" s="58"/>
      <c r="F3002" s="58"/>
      <c r="G3002" s="95"/>
    </row>
    <row r="3003">
      <c r="A3003" s="92"/>
      <c r="B3003" s="58"/>
      <c r="C3003" s="58"/>
      <c r="D3003" s="58"/>
      <c r="E3003" s="58"/>
      <c r="F3003" s="58"/>
      <c r="G3003" s="95"/>
    </row>
    <row r="3004">
      <c r="A3004" s="92"/>
      <c r="B3004" s="58"/>
      <c r="C3004" s="58"/>
      <c r="D3004" s="58"/>
      <c r="E3004" s="58"/>
      <c r="F3004" s="58"/>
      <c r="G3004" s="95"/>
    </row>
    <row r="3005">
      <c r="A3005" s="92"/>
      <c r="B3005" s="58"/>
      <c r="C3005" s="58"/>
      <c r="D3005" s="58"/>
      <c r="E3005" s="58"/>
      <c r="F3005" s="58"/>
      <c r="G3005" s="95"/>
    </row>
    <row r="3006">
      <c r="A3006" s="92"/>
      <c r="B3006" s="58"/>
      <c r="C3006" s="58"/>
      <c r="D3006" s="58"/>
      <c r="E3006" s="58"/>
      <c r="F3006" s="58"/>
      <c r="G3006" s="95"/>
    </row>
    <row r="3007">
      <c r="A3007" s="92"/>
      <c r="B3007" s="58"/>
      <c r="C3007" s="58"/>
      <c r="D3007" s="58"/>
      <c r="E3007" s="58"/>
      <c r="F3007" s="58"/>
      <c r="G3007" s="95"/>
    </row>
    <row r="3008">
      <c r="A3008" s="92"/>
      <c r="B3008" s="58"/>
      <c r="C3008" s="58"/>
      <c r="D3008" s="58"/>
      <c r="E3008" s="58"/>
      <c r="F3008" s="58"/>
      <c r="G3008" s="95"/>
    </row>
    <row r="3009">
      <c r="A3009" s="92"/>
      <c r="B3009" s="58"/>
      <c r="C3009" s="58"/>
      <c r="D3009" s="58"/>
      <c r="E3009" s="58"/>
      <c r="F3009" s="58"/>
      <c r="G3009" s="95"/>
    </row>
    <row r="3010">
      <c r="A3010" s="92"/>
      <c r="B3010" s="58"/>
      <c r="C3010" s="58"/>
      <c r="D3010" s="58"/>
      <c r="E3010" s="58"/>
      <c r="F3010" s="58"/>
      <c r="G3010" s="95"/>
    </row>
    <row r="3011">
      <c r="A3011" s="92"/>
      <c r="B3011" s="58"/>
      <c r="C3011" s="58"/>
      <c r="D3011" s="58"/>
      <c r="E3011" s="58"/>
      <c r="F3011" s="58"/>
      <c r="G3011" s="95"/>
    </row>
    <row r="3012">
      <c r="A3012" s="92"/>
      <c r="B3012" s="58"/>
      <c r="C3012" s="58"/>
      <c r="D3012" s="58"/>
      <c r="E3012" s="58"/>
      <c r="F3012" s="58"/>
      <c r="G3012" s="95"/>
    </row>
    <row r="3013">
      <c r="A3013" s="92"/>
      <c r="B3013" s="58"/>
      <c r="C3013" s="58"/>
      <c r="D3013" s="58"/>
      <c r="E3013" s="58"/>
      <c r="F3013" s="58"/>
      <c r="G3013" s="95"/>
    </row>
    <row r="3014">
      <c r="A3014" s="92"/>
      <c r="B3014" s="58"/>
      <c r="C3014" s="58"/>
      <c r="D3014" s="58"/>
      <c r="E3014" s="58"/>
      <c r="F3014" s="58"/>
      <c r="G3014" s="95"/>
    </row>
    <row r="3015">
      <c r="A3015" s="92"/>
      <c r="B3015" s="58"/>
      <c r="C3015" s="58"/>
      <c r="D3015" s="58"/>
      <c r="E3015" s="58"/>
      <c r="F3015" s="58"/>
      <c r="G3015" s="95"/>
    </row>
    <row r="3016">
      <c r="A3016" s="92"/>
      <c r="B3016" s="58"/>
      <c r="C3016" s="58"/>
      <c r="D3016" s="58"/>
      <c r="E3016" s="58"/>
      <c r="F3016" s="58"/>
      <c r="G3016" s="95"/>
    </row>
    <row r="3017">
      <c r="A3017" s="92"/>
      <c r="B3017" s="58"/>
      <c r="C3017" s="58"/>
      <c r="D3017" s="58"/>
      <c r="E3017" s="58"/>
      <c r="F3017" s="58"/>
      <c r="G3017" s="95"/>
    </row>
    <row r="3018">
      <c r="A3018" s="92"/>
      <c r="B3018" s="58"/>
      <c r="C3018" s="58"/>
      <c r="D3018" s="58"/>
      <c r="E3018" s="58"/>
      <c r="F3018" s="58"/>
      <c r="G3018" s="95"/>
    </row>
    <row r="3019">
      <c r="A3019" s="92"/>
      <c r="B3019" s="58"/>
      <c r="C3019" s="58"/>
      <c r="D3019" s="58"/>
      <c r="E3019" s="58"/>
      <c r="F3019" s="58"/>
      <c r="G3019" s="95"/>
    </row>
    <row r="3020">
      <c r="A3020" s="92"/>
      <c r="B3020" s="58"/>
      <c r="C3020" s="58"/>
      <c r="D3020" s="58"/>
      <c r="E3020" s="58"/>
      <c r="F3020" s="58"/>
      <c r="G3020" s="95"/>
    </row>
    <row r="3021">
      <c r="A3021" s="92"/>
      <c r="B3021" s="58"/>
      <c r="C3021" s="58"/>
      <c r="D3021" s="58"/>
      <c r="E3021" s="58"/>
      <c r="F3021" s="58"/>
      <c r="G3021" s="95"/>
    </row>
    <row r="3022">
      <c r="A3022" s="92"/>
      <c r="B3022" s="58"/>
      <c r="C3022" s="58"/>
      <c r="D3022" s="58"/>
      <c r="E3022" s="58"/>
      <c r="F3022" s="58"/>
      <c r="G3022" s="95"/>
    </row>
    <row r="3023">
      <c r="A3023" s="92"/>
      <c r="B3023" s="58"/>
      <c r="C3023" s="58"/>
      <c r="D3023" s="58"/>
      <c r="E3023" s="58"/>
      <c r="F3023" s="58"/>
      <c r="G3023" s="95"/>
    </row>
    <row r="3024">
      <c r="A3024" s="92"/>
      <c r="B3024" s="58"/>
      <c r="C3024" s="58"/>
      <c r="D3024" s="58"/>
      <c r="E3024" s="58"/>
      <c r="F3024" s="58"/>
      <c r="G3024" s="95"/>
    </row>
    <row r="3025">
      <c r="A3025" s="92"/>
      <c r="B3025" s="58"/>
      <c r="C3025" s="58"/>
      <c r="D3025" s="58"/>
      <c r="E3025" s="58"/>
      <c r="F3025" s="58"/>
      <c r="G3025" s="95"/>
    </row>
    <row r="3026">
      <c r="A3026" s="92"/>
      <c r="B3026" s="58"/>
      <c r="C3026" s="58"/>
      <c r="D3026" s="58"/>
      <c r="E3026" s="58"/>
      <c r="F3026" s="58"/>
      <c r="G3026" s="95"/>
    </row>
    <row r="3027">
      <c r="A3027" s="92"/>
      <c r="B3027" s="58"/>
      <c r="C3027" s="58"/>
      <c r="D3027" s="58"/>
      <c r="E3027" s="58"/>
      <c r="F3027" s="58"/>
      <c r="G3027" s="95"/>
    </row>
    <row r="3028">
      <c r="A3028" s="92"/>
      <c r="B3028" s="58"/>
      <c r="C3028" s="58"/>
      <c r="D3028" s="58"/>
      <c r="E3028" s="58"/>
      <c r="F3028" s="58"/>
      <c r="G3028" s="95"/>
    </row>
    <row r="3029">
      <c r="A3029" s="92"/>
      <c r="B3029" s="58"/>
      <c r="C3029" s="58"/>
      <c r="D3029" s="58"/>
      <c r="E3029" s="58"/>
      <c r="F3029" s="58"/>
      <c r="G3029" s="95"/>
    </row>
    <row r="3030">
      <c r="A3030" s="92"/>
      <c r="B3030" s="58"/>
      <c r="C3030" s="58"/>
      <c r="D3030" s="58"/>
      <c r="E3030" s="58"/>
      <c r="F3030" s="58"/>
      <c r="G3030" s="95"/>
    </row>
    <row r="3031">
      <c r="A3031" s="92"/>
      <c r="B3031" s="58"/>
      <c r="C3031" s="58"/>
      <c r="D3031" s="58"/>
      <c r="E3031" s="58"/>
      <c r="F3031" s="58"/>
      <c r="G3031" s="95"/>
    </row>
    <row r="3032">
      <c r="A3032" s="92"/>
      <c r="B3032" s="58"/>
      <c r="C3032" s="58"/>
      <c r="D3032" s="58"/>
      <c r="E3032" s="58"/>
      <c r="F3032" s="58"/>
      <c r="G3032" s="95"/>
    </row>
    <row r="3033">
      <c r="A3033" s="92"/>
      <c r="B3033" s="58"/>
      <c r="C3033" s="58"/>
      <c r="D3033" s="58"/>
      <c r="E3033" s="58"/>
      <c r="F3033" s="58"/>
      <c r="G3033" s="95"/>
    </row>
    <row r="3034">
      <c r="A3034" s="92"/>
      <c r="B3034" s="58"/>
      <c r="C3034" s="58"/>
      <c r="D3034" s="58"/>
      <c r="E3034" s="58"/>
      <c r="F3034" s="58"/>
      <c r="G3034" s="95"/>
    </row>
    <row r="3035">
      <c r="A3035" s="92"/>
      <c r="B3035" s="58"/>
      <c r="C3035" s="58"/>
      <c r="D3035" s="58"/>
      <c r="E3035" s="58"/>
      <c r="F3035" s="58"/>
      <c r="G3035" s="95"/>
    </row>
    <row r="3036">
      <c r="A3036" s="92"/>
      <c r="B3036" s="58"/>
      <c r="C3036" s="58"/>
      <c r="D3036" s="58"/>
      <c r="E3036" s="58"/>
      <c r="F3036" s="58"/>
      <c r="G3036" s="95"/>
    </row>
    <row r="3037">
      <c r="A3037" s="92"/>
      <c r="B3037" s="58"/>
      <c r="C3037" s="58"/>
      <c r="D3037" s="58"/>
      <c r="E3037" s="58"/>
      <c r="F3037" s="58"/>
      <c r="G3037" s="95"/>
    </row>
    <row r="3038">
      <c r="A3038" s="92"/>
      <c r="B3038" s="58"/>
      <c r="C3038" s="58"/>
      <c r="D3038" s="58"/>
      <c r="E3038" s="58"/>
      <c r="F3038" s="58"/>
      <c r="G3038" s="95"/>
    </row>
    <row r="3039">
      <c r="A3039" s="92"/>
      <c r="B3039" s="58"/>
      <c r="C3039" s="58"/>
      <c r="D3039" s="58"/>
      <c r="E3039" s="58"/>
      <c r="F3039" s="58"/>
      <c r="G3039" s="95"/>
    </row>
    <row r="3040">
      <c r="A3040" s="92"/>
      <c r="B3040" s="58"/>
      <c r="C3040" s="58"/>
      <c r="D3040" s="58"/>
      <c r="E3040" s="58"/>
      <c r="F3040" s="58"/>
      <c r="G3040" s="95"/>
    </row>
    <row r="3041">
      <c r="A3041" s="92"/>
      <c r="B3041" s="58"/>
      <c r="C3041" s="58"/>
      <c r="D3041" s="58"/>
      <c r="E3041" s="58"/>
      <c r="F3041" s="58"/>
      <c r="G3041" s="95"/>
    </row>
    <row r="3042">
      <c r="A3042" s="92"/>
      <c r="B3042" s="58"/>
      <c r="C3042" s="58"/>
      <c r="D3042" s="58"/>
      <c r="E3042" s="58"/>
      <c r="F3042" s="58"/>
      <c r="G3042" s="95"/>
    </row>
    <row r="3043">
      <c r="A3043" s="92"/>
      <c r="B3043" s="58"/>
      <c r="C3043" s="58"/>
      <c r="D3043" s="58"/>
      <c r="E3043" s="58"/>
      <c r="F3043" s="58"/>
      <c r="G3043" s="95"/>
    </row>
    <row r="3044">
      <c r="A3044" s="92"/>
      <c r="B3044" s="58"/>
      <c r="C3044" s="58"/>
      <c r="D3044" s="58"/>
      <c r="E3044" s="58"/>
      <c r="F3044" s="58"/>
      <c r="G3044" s="95"/>
    </row>
    <row r="3045">
      <c r="A3045" s="92"/>
      <c r="B3045" s="58"/>
      <c r="C3045" s="58"/>
      <c r="D3045" s="58"/>
      <c r="E3045" s="58"/>
      <c r="F3045" s="58"/>
      <c r="G3045" s="95"/>
    </row>
    <row r="3046">
      <c r="A3046" s="92"/>
      <c r="B3046" s="58"/>
      <c r="C3046" s="58"/>
      <c r="D3046" s="58"/>
      <c r="E3046" s="58"/>
      <c r="F3046" s="58"/>
      <c r="G3046" s="95"/>
    </row>
    <row r="3047">
      <c r="A3047" s="92"/>
      <c r="B3047" s="58"/>
      <c r="C3047" s="58"/>
      <c r="D3047" s="58"/>
      <c r="E3047" s="58"/>
      <c r="F3047" s="58"/>
      <c r="G3047" s="95"/>
    </row>
    <row r="3048">
      <c r="A3048" s="92"/>
      <c r="B3048" s="58"/>
      <c r="C3048" s="58"/>
      <c r="D3048" s="58"/>
      <c r="E3048" s="58"/>
      <c r="F3048" s="58"/>
      <c r="G3048" s="95"/>
    </row>
    <row r="3049">
      <c r="A3049" s="92"/>
      <c r="B3049" s="58"/>
      <c r="C3049" s="58"/>
      <c r="D3049" s="58"/>
      <c r="E3049" s="58"/>
      <c r="F3049" s="58"/>
      <c r="G3049" s="95"/>
    </row>
    <row r="3050">
      <c r="A3050" s="92"/>
      <c r="B3050" s="58"/>
      <c r="C3050" s="58"/>
      <c r="D3050" s="58"/>
      <c r="E3050" s="58"/>
      <c r="F3050" s="58"/>
      <c r="G3050" s="95"/>
    </row>
    <row r="3051">
      <c r="A3051" s="92"/>
      <c r="B3051" s="58"/>
      <c r="C3051" s="58"/>
      <c r="D3051" s="58"/>
      <c r="E3051" s="58"/>
      <c r="F3051" s="58"/>
      <c r="G3051" s="95"/>
    </row>
    <row r="3052">
      <c r="A3052" s="92"/>
      <c r="B3052" s="58"/>
      <c r="C3052" s="58"/>
      <c r="D3052" s="58"/>
      <c r="E3052" s="58"/>
      <c r="F3052" s="58"/>
      <c r="G3052" s="95"/>
    </row>
    <row r="3053">
      <c r="A3053" s="92"/>
      <c r="B3053" s="58"/>
      <c r="C3053" s="58"/>
      <c r="D3053" s="58"/>
      <c r="E3053" s="58"/>
      <c r="F3053" s="58"/>
      <c r="G3053" s="95"/>
    </row>
    <row r="3054">
      <c r="A3054" s="92"/>
      <c r="B3054" s="58"/>
      <c r="C3054" s="58"/>
      <c r="D3054" s="58"/>
      <c r="E3054" s="58"/>
      <c r="F3054" s="58"/>
      <c r="G3054" s="95"/>
    </row>
    <row r="3055">
      <c r="A3055" s="92"/>
      <c r="B3055" s="58"/>
      <c r="C3055" s="58"/>
      <c r="D3055" s="58"/>
      <c r="E3055" s="58"/>
      <c r="F3055" s="58"/>
      <c r="G3055" s="95"/>
    </row>
    <row r="3056">
      <c r="A3056" s="92"/>
      <c r="B3056" s="58"/>
      <c r="C3056" s="58"/>
      <c r="D3056" s="58"/>
      <c r="E3056" s="58"/>
      <c r="F3056" s="58"/>
      <c r="G3056" s="95"/>
    </row>
    <row r="3057">
      <c r="A3057" s="92"/>
      <c r="B3057" s="58"/>
      <c r="C3057" s="58"/>
      <c r="D3057" s="58"/>
      <c r="E3057" s="58"/>
      <c r="F3057" s="58"/>
      <c r="G3057" s="95"/>
    </row>
    <row r="3058">
      <c r="A3058" s="92"/>
      <c r="B3058" s="58"/>
      <c r="C3058" s="58"/>
      <c r="D3058" s="58"/>
      <c r="E3058" s="58"/>
      <c r="F3058" s="58"/>
      <c r="G3058" s="95"/>
    </row>
    <row r="3059">
      <c r="A3059" s="92"/>
      <c r="B3059" s="58"/>
      <c r="C3059" s="58"/>
      <c r="D3059" s="58"/>
      <c r="E3059" s="58"/>
      <c r="F3059" s="58"/>
      <c r="G3059" s="95"/>
    </row>
    <row r="3060">
      <c r="A3060" s="92"/>
      <c r="B3060" s="58"/>
      <c r="C3060" s="58"/>
      <c r="D3060" s="58"/>
      <c r="E3060" s="58"/>
      <c r="F3060" s="58"/>
      <c r="G3060" s="95"/>
    </row>
    <row r="3061">
      <c r="A3061" s="92"/>
      <c r="B3061" s="58"/>
      <c r="C3061" s="58"/>
      <c r="D3061" s="58"/>
      <c r="E3061" s="58"/>
      <c r="F3061" s="58"/>
      <c r="G3061" s="95"/>
    </row>
    <row r="3062">
      <c r="A3062" s="92"/>
      <c r="B3062" s="58"/>
      <c r="C3062" s="58"/>
      <c r="D3062" s="58"/>
      <c r="E3062" s="58"/>
      <c r="F3062" s="58"/>
      <c r="G3062" s="95"/>
    </row>
    <row r="3063">
      <c r="A3063" s="92"/>
      <c r="B3063" s="58"/>
      <c r="C3063" s="58"/>
      <c r="D3063" s="58"/>
      <c r="E3063" s="58"/>
      <c r="F3063" s="58"/>
      <c r="G3063" s="95"/>
    </row>
    <row r="3064">
      <c r="A3064" s="92"/>
      <c r="B3064" s="58"/>
      <c r="C3064" s="58"/>
      <c r="D3064" s="58"/>
      <c r="E3064" s="58"/>
      <c r="F3064" s="58"/>
      <c r="G3064" s="95"/>
    </row>
    <row r="3065">
      <c r="A3065" s="92"/>
      <c r="B3065" s="58"/>
      <c r="C3065" s="58"/>
      <c r="D3065" s="58"/>
      <c r="E3065" s="58"/>
      <c r="F3065" s="58"/>
      <c r="G3065" s="95"/>
    </row>
    <row r="3066">
      <c r="A3066" s="92"/>
      <c r="B3066" s="58"/>
      <c r="C3066" s="58"/>
      <c r="D3066" s="58"/>
      <c r="E3066" s="58"/>
      <c r="F3066" s="58"/>
      <c r="G3066" s="95"/>
    </row>
    <row r="3067">
      <c r="A3067" s="92"/>
      <c r="B3067" s="58"/>
      <c r="C3067" s="58"/>
      <c r="D3067" s="58"/>
      <c r="E3067" s="58"/>
      <c r="F3067" s="58"/>
      <c r="G3067" s="95"/>
    </row>
    <row r="3068">
      <c r="A3068" s="92"/>
      <c r="B3068" s="58"/>
      <c r="C3068" s="58"/>
      <c r="D3068" s="58"/>
      <c r="E3068" s="58"/>
      <c r="F3068" s="58"/>
      <c r="G3068" s="95"/>
    </row>
    <row r="3069">
      <c r="A3069" s="92"/>
      <c r="B3069" s="58"/>
      <c r="C3069" s="58"/>
      <c r="D3069" s="58"/>
      <c r="E3069" s="58"/>
      <c r="F3069" s="58"/>
      <c r="G3069" s="95"/>
    </row>
    <row r="3070">
      <c r="A3070" s="92"/>
      <c r="B3070" s="58"/>
      <c r="C3070" s="58"/>
      <c r="D3070" s="58"/>
      <c r="E3070" s="58"/>
      <c r="F3070" s="58"/>
      <c r="G3070" s="95"/>
    </row>
    <row r="3071">
      <c r="A3071" s="92"/>
      <c r="B3071" s="58"/>
      <c r="C3071" s="58"/>
      <c r="D3071" s="58"/>
      <c r="E3071" s="58"/>
      <c r="F3071" s="58"/>
      <c r="G3071" s="95"/>
    </row>
    <row r="3072">
      <c r="A3072" s="92"/>
      <c r="B3072" s="58"/>
      <c r="C3072" s="58"/>
      <c r="D3072" s="58"/>
      <c r="E3072" s="58"/>
      <c r="F3072" s="58"/>
      <c r="G3072" s="95"/>
    </row>
    <row r="3073">
      <c r="A3073" s="92"/>
      <c r="B3073" s="58"/>
      <c r="C3073" s="58"/>
      <c r="D3073" s="58"/>
      <c r="E3073" s="58"/>
      <c r="F3073" s="58"/>
      <c r="G3073" s="95"/>
    </row>
    <row r="3074">
      <c r="A3074" s="92"/>
      <c r="B3074" s="58"/>
      <c r="C3074" s="58"/>
      <c r="D3074" s="58"/>
      <c r="E3074" s="58"/>
      <c r="F3074" s="58"/>
      <c r="G3074" s="95"/>
    </row>
    <row r="3075">
      <c r="A3075" s="92"/>
      <c r="B3075" s="58"/>
      <c r="C3075" s="58"/>
      <c r="D3075" s="58"/>
      <c r="E3075" s="58"/>
      <c r="F3075" s="58"/>
      <c r="G3075" s="95"/>
    </row>
    <row r="3076">
      <c r="A3076" s="92"/>
      <c r="B3076" s="58"/>
      <c r="C3076" s="58"/>
      <c r="D3076" s="58"/>
      <c r="E3076" s="58"/>
      <c r="F3076" s="58"/>
      <c r="G3076" s="95"/>
    </row>
    <row r="3077">
      <c r="A3077" s="92"/>
      <c r="B3077" s="58"/>
      <c r="C3077" s="58"/>
      <c r="D3077" s="58"/>
      <c r="E3077" s="58"/>
      <c r="F3077" s="58"/>
      <c r="G3077" s="95"/>
    </row>
    <row r="3078">
      <c r="A3078" s="92"/>
      <c r="B3078" s="58"/>
      <c r="C3078" s="58"/>
      <c r="D3078" s="58"/>
      <c r="E3078" s="58"/>
      <c r="F3078" s="58"/>
      <c r="G3078" s="95"/>
    </row>
    <row r="3079">
      <c r="A3079" s="92"/>
      <c r="B3079" s="58"/>
      <c r="C3079" s="58"/>
      <c r="D3079" s="58"/>
      <c r="E3079" s="58"/>
      <c r="F3079" s="58"/>
      <c r="G3079" s="95"/>
    </row>
    <row r="3080">
      <c r="A3080" s="92"/>
      <c r="B3080" s="58"/>
      <c r="C3080" s="58"/>
      <c r="D3080" s="58"/>
      <c r="E3080" s="58"/>
      <c r="F3080" s="58"/>
      <c r="G3080" s="95"/>
    </row>
    <row r="3081">
      <c r="A3081" s="92"/>
      <c r="B3081" s="58"/>
      <c r="C3081" s="58"/>
      <c r="D3081" s="58"/>
      <c r="E3081" s="58"/>
      <c r="F3081" s="58"/>
      <c r="G3081" s="95"/>
    </row>
    <row r="3082">
      <c r="A3082" s="92"/>
      <c r="B3082" s="58"/>
      <c r="C3082" s="58"/>
      <c r="D3082" s="58"/>
      <c r="E3082" s="58"/>
      <c r="F3082" s="58"/>
      <c r="G3082" s="95"/>
    </row>
    <row r="3083">
      <c r="A3083" s="92"/>
      <c r="B3083" s="58"/>
      <c r="C3083" s="58"/>
      <c r="D3083" s="58"/>
      <c r="E3083" s="58"/>
      <c r="F3083" s="58"/>
      <c r="G3083" s="95"/>
    </row>
    <row r="3084">
      <c r="A3084" s="92"/>
      <c r="B3084" s="58"/>
      <c r="C3084" s="58"/>
      <c r="D3084" s="58"/>
      <c r="E3084" s="58"/>
      <c r="F3084" s="58"/>
      <c r="G3084" s="95"/>
    </row>
    <row r="3085">
      <c r="A3085" s="92"/>
      <c r="B3085" s="58"/>
      <c r="C3085" s="58"/>
      <c r="D3085" s="58"/>
      <c r="E3085" s="58"/>
      <c r="F3085" s="58"/>
      <c r="G3085" s="95"/>
    </row>
    <row r="3086">
      <c r="A3086" s="92"/>
      <c r="B3086" s="58"/>
      <c r="C3086" s="58"/>
      <c r="D3086" s="58"/>
      <c r="E3086" s="58"/>
      <c r="F3086" s="58"/>
      <c r="G3086" s="95"/>
    </row>
    <row r="3087">
      <c r="A3087" s="92"/>
      <c r="B3087" s="58"/>
      <c r="C3087" s="58"/>
      <c r="D3087" s="58"/>
      <c r="E3087" s="58"/>
      <c r="F3087" s="58"/>
      <c r="G3087" s="95"/>
    </row>
    <row r="3088">
      <c r="A3088" s="92"/>
      <c r="B3088" s="58"/>
      <c r="C3088" s="58"/>
      <c r="D3088" s="58"/>
      <c r="E3088" s="58"/>
      <c r="F3088" s="58"/>
      <c r="G3088" s="95"/>
    </row>
    <row r="3089">
      <c r="A3089" s="92"/>
      <c r="B3089" s="58"/>
      <c r="C3089" s="58"/>
      <c r="D3089" s="58"/>
      <c r="E3089" s="58"/>
      <c r="F3089" s="58"/>
      <c r="G3089" s="95"/>
    </row>
    <row r="3090">
      <c r="A3090" s="92"/>
      <c r="B3090" s="58"/>
      <c r="C3090" s="58"/>
      <c r="D3090" s="58"/>
      <c r="E3090" s="58"/>
      <c r="F3090" s="58"/>
      <c r="G3090" s="95"/>
    </row>
    <row r="3091">
      <c r="A3091" s="92"/>
      <c r="B3091" s="58"/>
      <c r="C3091" s="58"/>
      <c r="D3091" s="58"/>
      <c r="E3091" s="58"/>
      <c r="F3091" s="58"/>
      <c r="G3091" s="95"/>
    </row>
    <row r="3092">
      <c r="A3092" s="92"/>
      <c r="B3092" s="58"/>
      <c r="C3092" s="58"/>
      <c r="D3092" s="58"/>
      <c r="E3092" s="58"/>
      <c r="F3092" s="58"/>
      <c r="G3092" s="95"/>
    </row>
    <row r="3093">
      <c r="A3093" s="92"/>
      <c r="B3093" s="58"/>
      <c r="C3093" s="58"/>
      <c r="D3093" s="58"/>
      <c r="E3093" s="58"/>
      <c r="F3093" s="58"/>
      <c r="G3093" s="95"/>
    </row>
    <row r="3094">
      <c r="A3094" s="92"/>
      <c r="B3094" s="58"/>
      <c r="C3094" s="58"/>
      <c r="D3094" s="58"/>
      <c r="E3094" s="58"/>
      <c r="F3094" s="58"/>
      <c r="G3094" s="95"/>
    </row>
    <row r="3095">
      <c r="A3095" s="92"/>
      <c r="B3095" s="58"/>
      <c r="C3095" s="58"/>
      <c r="D3095" s="58"/>
      <c r="E3095" s="58"/>
      <c r="F3095" s="58"/>
      <c r="G3095" s="95"/>
    </row>
    <row r="3096">
      <c r="A3096" s="92"/>
      <c r="B3096" s="58"/>
      <c r="C3096" s="58"/>
      <c r="D3096" s="58"/>
      <c r="E3096" s="58"/>
      <c r="F3096" s="58"/>
      <c r="G3096" s="95"/>
    </row>
    <row r="3097">
      <c r="A3097" s="92"/>
      <c r="B3097" s="58"/>
      <c r="C3097" s="58"/>
      <c r="D3097" s="58"/>
      <c r="E3097" s="58"/>
      <c r="F3097" s="58"/>
      <c r="G3097" s="95"/>
    </row>
    <row r="3098">
      <c r="A3098" s="92"/>
      <c r="B3098" s="58"/>
      <c r="C3098" s="58"/>
      <c r="D3098" s="58"/>
      <c r="E3098" s="58"/>
      <c r="F3098" s="58"/>
      <c r="G3098" s="95"/>
    </row>
    <row r="3099">
      <c r="A3099" s="92"/>
      <c r="B3099" s="58"/>
      <c r="C3099" s="58"/>
      <c r="D3099" s="58"/>
      <c r="E3099" s="58"/>
      <c r="F3099" s="58"/>
      <c r="G3099" s="95"/>
    </row>
    <row r="3100">
      <c r="A3100" s="92"/>
      <c r="B3100" s="58"/>
      <c r="C3100" s="58"/>
      <c r="D3100" s="58"/>
      <c r="E3100" s="58"/>
      <c r="F3100" s="58"/>
      <c r="G3100" s="95"/>
    </row>
    <row r="3101">
      <c r="A3101" s="92"/>
      <c r="B3101" s="58"/>
      <c r="C3101" s="58"/>
      <c r="D3101" s="58"/>
      <c r="E3101" s="58"/>
      <c r="F3101" s="58"/>
      <c r="G3101" s="95"/>
    </row>
    <row r="3102">
      <c r="A3102" s="92"/>
      <c r="B3102" s="58"/>
      <c r="C3102" s="58"/>
      <c r="D3102" s="58"/>
      <c r="E3102" s="58"/>
      <c r="F3102" s="58"/>
      <c r="G3102" s="95"/>
    </row>
    <row r="3103">
      <c r="A3103" s="92"/>
      <c r="B3103" s="58"/>
      <c r="C3103" s="58"/>
      <c r="D3103" s="58"/>
      <c r="E3103" s="58"/>
      <c r="F3103" s="58"/>
      <c r="G3103" s="95"/>
    </row>
    <row r="3104">
      <c r="A3104" s="92"/>
      <c r="B3104" s="58"/>
      <c r="C3104" s="58"/>
      <c r="D3104" s="58"/>
      <c r="E3104" s="58"/>
      <c r="F3104" s="58"/>
      <c r="G3104" s="95"/>
    </row>
    <row r="3105">
      <c r="A3105" s="92"/>
      <c r="B3105" s="58"/>
      <c r="C3105" s="58"/>
      <c r="D3105" s="58"/>
      <c r="E3105" s="58"/>
      <c r="F3105" s="58"/>
      <c r="G3105" s="95"/>
    </row>
    <row r="3106">
      <c r="A3106" s="92"/>
      <c r="B3106" s="58"/>
      <c r="C3106" s="58"/>
      <c r="D3106" s="58"/>
      <c r="E3106" s="58"/>
      <c r="F3106" s="58"/>
      <c r="G3106" s="95"/>
    </row>
    <row r="3107">
      <c r="A3107" s="92"/>
      <c r="B3107" s="58"/>
      <c r="C3107" s="58"/>
      <c r="D3107" s="58"/>
      <c r="E3107" s="58"/>
      <c r="F3107" s="58"/>
      <c r="G3107" s="95"/>
    </row>
    <row r="3108">
      <c r="A3108" s="92"/>
      <c r="B3108" s="58"/>
      <c r="C3108" s="58"/>
      <c r="D3108" s="58"/>
      <c r="E3108" s="58"/>
      <c r="F3108" s="58"/>
      <c r="G3108" s="95"/>
    </row>
    <row r="3109">
      <c r="A3109" s="92"/>
      <c r="B3109" s="58"/>
      <c r="C3109" s="58"/>
      <c r="D3109" s="58"/>
      <c r="E3109" s="58"/>
      <c r="F3109" s="58"/>
      <c r="G3109" s="95"/>
    </row>
    <row r="3110">
      <c r="A3110" s="92"/>
      <c r="B3110" s="58"/>
      <c r="C3110" s="58"/>
      <c r="D3110" s="58"/>
      <c r="E3110" s="58"/>
      <c r="F3110" s="58"/>
      <c r="G3110" s="95"/>
    </row>
    <row r="3111">
      <c r="A3111" s="92"/>
      <c r="B3111" s="58"/>
      <c r="C3111" s="58"/>
      <c r="D3111" s="58"/>
      <c r="E3111" s="58"/>
      <c r="F3111" s="58"/>
      <c r="G3111" s="95"/>
    </row>
    <row r="3112">
      <c r="A3112" s="92"/>
      <c r="B3112" s="58"/>
      <c r="C3112" s="58"/>
      <c r="D3112" s="58"/>
      <c r="E3112" s="58"/>
      <c r="F3112" s="58"/>
      <c r="G3112" s="95"/>
    </row>
    <row r="3113">
      <c r="A3113" s="92"/>
      <c r="B3113" s="58"/>
      <c r="C3113" s="58"/>
      <c r="D3113" s="58"/>
      <c r="E3113" s="58"/>
      <c r="F3113" s="58"/>
      <c r="G3113" s="95"/>
    </row>
    <row r="3114">
      <c r="A3114" s="92"/>
      <c r="B3114" s="58"/>
      <c r="C3114" s="58"/>
      <c r="D3114" s="58"/>
      <c r="E3114" s="58"/>
      <c r="F3114" s="58"/>
      <c r="G3114" s="95"/>
    </row>
    <row r="3115">
      <c r="A3115" s="92"/>
      <c r="B3115" s="58"/>
      <c r="C3115" s="58"/>
      <c r="D3115" s="58"/>
      <c r="E3115" s="58"/>
      <c r="F3115" s="58"/>
      <c r="G3115" s="95"/>
    </row>
    <row r="3116">
      <c r="A3116" s="92"/>
      <c r="B3116" s="58"/>
      <c r="C3116" s="58"/>
      <c r="D3116" s="58"/>
      <c r="E3116" s="58"/>
      <c r="F3116" s="58"/>
      <c r="G3116" s="95"/>
    </row>
    <row r="3117">
      <c r="A3117" s="92"/>
      <c r="B3117" s="58"/>
      <c r="C3117" s="58"/>
      <c r="D3117" s="58"/>
      <c r="E3117" s="58"/>
      <c r="F3117" s="58"/>
      <c r="G3117" s="95"/>
    </row>
    <row r="3118">
      <c r="A3118" s="92"/>
      <c r="B3118" s="58"/>
      <c r="C3118" s="58"/>
      <c r="D3118" s="58"/>
      <c r="E3118" s="58"/>
      <c r="F3118" s="58"/>
      <c r="G3118" s="95"/>
    </row>
    <row r="3119">
      <c r="A3119" s="92"/>
      <c r="B3119" s="58"/>
      <c r="C3119" s="58"/>
      <c r="D3119" s="58"/>
      <c r="E3119" s="58"/>
      <c r="F3119" s="58"/>
      <c r="G3119" s="95"/>
    </row>
    <row r="3120">
      <c r="A3120" s="92"/>
      <c r="B3120" s="58"/>
      <c r="C3120" s="58"/>
      <c r="D3120" s="58"/>
      <c r="E3120" s="58"/>
      <c r="F3120" s="58"/>
      <c r="G3120" s="95"/>
    </row>
    <row r="3121">
      <c r="A3121" s="92"/>
      <c r="B3121" s="58"/>
      <c r="C3121" s="58"/>
      <c r="D3121" s="58"/>
      <c r="E3121" s="58"/>
      <c r="F3121" s="58"/>
      <c r="G3121" s="95"/>
    </row>
    <row r="3122">
      <c r="A3122" s="92"/>
      <c r="B3122" s="58"/>
      <c r="C3122" s="58"/>
      <c r="D3122" s="58"/>
      <c r="E3122" s="58"/>
      <c r="F3122" s="58"/>
      <c r="G3122" s="95"/>
    </row>
    <row r="3123">
      <c r="A3123" s="92"/>
      <c r="B3123" s="58"/>
      <c r="C3123" s="58"/>
      <c r="D3123" s="58"/>
      <c r="E3123" s="58"/>
      <c r="F3123" s="58"/>
      <c r="G3123" s="95"/>
    </row>
    <row r="3124">
      <c r="A3124" s="92"/>
      <c r="B3124" s="58"/>
      <c r="C3124" s="58"/>
      <c r="D3124" s="58"/>
      <c r="E3124" s="58"/>
      <c r="F3124" s="58"/>
      <c r="G3124" s="95"/>
    </row>
    <row r="3125">
      <c r="A3125" s="92"/>
      <c r="B3125" s="58"/>
      <c r="C3125" s="58"/>
      <c r="D3125" s="58"/>
      <c r="E3125" s="58"/>
      <c r="F3125" s="58"/>
      <c r="G3125" s="95"/>
    </row>
    <row r="3126">
      <c r="A3126" s="92"/>
      <c r="B3126" s="58"/>
      <c r="C3126" s="58"/>
      <c r="D3126" s="58"/>
      <c r="E3126" s="58"/>
      <c r="F3126" s="58"/>
      <c r="G3126" s="95"/>
    </row>
    <row r="3127">
      <c r="A3127" s="92"/>
      <c r="B3127" s="58"/>
      <c r="C3127" s="58"/>
      <c r="D3127" s="58"/>
      <c r="E3127" s="58"/>
      <c r="F3127" s="58"/>
      <c r="G3127" s="95"/>
    </row>
    <row r="3128">
      <c r="A3128" s="92"/>
      <c r="B3128" s="58"/>
      <c r="C3128" s="58"/>
      <c r="D3128" s="58"/>
      <c r="E3128" s="58"/>
      <c r="F3128" s="58"/>
      <c r="G3128" s="95"/>
    </row>
    <row r="3129">
      <c r="A3129" s="92"/>
      <c r="B3129" s="58"/>
      <c r="C3129" s="58"/>
      <c r="D3129" s="58"/>
      <c r="E3129" s="58"/>
      <c r="F3129" s="58"/>
      <c r="G3129" s="95"/>
    </row>
    <row r="3130">
      <c r="A3130" s="92"/>
      <c r="B3130" s="58"/>
      <c r="C3130" s="58"/>
      <c r="D3130" s="58"/>
      <c r="E3130" s="58"/>
      <c r="F3130" s="58"/>
      <c r="G3130" s="95"/>
    </row>
    <row r="3131">
      <c r="A3131" s="92"/>
      <c r="B3131" s="58"/>
      <c r="C3131" s="58"/>
      <c r="D3131" s="58"/>
      <c r="E3131" s="58"/>
      <c r="F3131" s="58"/>
      <c r="G3131" s="95"/>
    </row>
    <row r="3132">
      <c r="A3132" s="92"/>
      <c r="B3132" s="58"/>
      <c r="C3132" s="58"/>
      <c r="D3132" s="58"/>
      <c r="E3132" s="58"/>
      <c r="F3132" s="58"/>
      <c r="G3132" s="95"/>
    </row>
    <row r="3133">
      <c r="A3133" s="92"/>
      <c r="B3133" s="58"/>
      <c r="C3133" s="58"/>
      <c r="D3133" s="58"/>
      <c r="E3133" s="58"/>
      <c r="F3133" s="58"/>
      <c r="G3133" s="95"/>
    </row>
    <row r="3134">
      <c r="A3134" s="92"/>
      <c r="B3134" s="58"/>
      <c r="C3134" s="58"/>
      <c r="D3134" s="58"/>
      <c r="E3134" s="58"/>
      <c r="F3134" s="58"/>
      <c r="G3134" s="95"/>
    </row>
    <row r="3135">
      <c r="A3135" s="92"/>
      <c r="B3135" s="58"/>
      <c r="C3135" s="58"/>
      <c r="D3135" s="58"/>
      <c r="E3135" s="58"/>
      <c r="F3135" s="58"/>
      <c r="G3135" s="95"/>
    </row>
    <row r="3136">
      <c r="A3136" s="92"/>
      <c r="B3136" s="58"/>
      <c r="C3136" s="58"/>
      <c r="D3136" s="58"/>
      <c r="E3136" s="58"/>
      <c r="F3136" s="58"/>
      <c r="G3136" s="95"/>
    </row>
    <row r="3137">
      <c r="A3137" s="92"/>
      <c r="B3137" s="58"/>
      <c r="C3137" s="58"/>
      <c r="D3137" s="58"/>
      <c r="E3137" s="58"/>
      <c r="F3137" s="58"/>
      <c r="G3137" s="95"/>
    </row>
    <row r="3138">
      <c r="A3138" s="92"/>
      <c r="B3138" s="58"/>
      <c r="C3138" s="58"/>
      <c r="D3138" s="58"/>
      <c r="E3138" s="58"/>
      <c r="F3138" s="58"/>
      <c r="G3138" s="95"/>
    </row>
    <row r="3139">
      <c r="A3139" s="92"/>
      <c r="B3139" s="58"/>
      <c r="C3139" s="58"/>
      <c r="D3139" s="58"/>
      <c r="E3139" s="58"/>
      <c r="F3139" s="58"/>
      <c r="G3139" s="95"/>
    </row>
    <row r="3140">
      <c r="A3140" s="92"/>
      <c r="B3140" s="58"/>
      <c r="C3140" s="58"/>
      <c r="D3140" s="58"/>
      <c r="E3140" s="58"/>
      <c r="F3140" s="58"/>
      <c r="G3140" s="95"/>
    </row>
    <row r="3141">
      <c r="A3141" s="92"/>
      <c r="B3141" s="58"/>
      <c r="C3141" s="58"/>
      <c r="D3141" s="58"/>
      <c r="E3141" s="58"/>
      <c r="F3141" s="58"/>
      <c r="G3141" s="95"/>
    </row>
    <row r="3142">
      <c r="A3142" s="92"/>
      <c r="B3142" s="58"/>
      <c r="C3142" s="58"/>
      <c r="D3142" s="58"/>
      <c r="E3142" s="58"/>
      <c r="F3142" s="58"/>
      <c r="G3142" s="95"/>
    </row>
    <row r="3143">
      <c r="A3143" s="92"/>
      <c r="B3143" s="58"/>
      <c r="C3143" s="58"/>
      <c r="D3143" s="58"/>
      <c r="E3143" s="58"/>
      <c r="F3143" s="58"/>
      <c r="G3143" s="95"/>
    </row>
    <row r="3144">
      <c r="A3144" s="92"/>
      <c r="B3144" s="58"/>
      <c r="C3144" s="58"/>
      <c r="D3144" s="58"/>
      <c r="E3144" s="58"/>
      <c r="F3144" s="58"/>
      <c r="G3144" s="95"/>
    </row>
    <row r="3145">
      <c r="A3145" s="92"/>
      <c r="B3145" s="58"/>
      <c r="C3145" s="58"/>
      <c r="D3145" s="58"/>
      <c r="E3145" s="58"/>
      <c r="F3145" s="58"/>
      <c r="G3145" s="95"/>
    </row>
    <row r="3146">
      <c r="A3146" s="92"/>
      <c r="B3146" s="58"/>
      <c r="C3146" s="58"/>
      <c r="D3146" s="58"/>
      <c r="E3146" s="58"/>
      <c r="F3146" s="58"/>
      <c r="G3146" s="95"/>
    </row>
    <row r="3147">
      <c r="A3147" s="92"/>
      <c r="B3147" s="58"/>
      <c r="C3147" s="58"/>
      <c r="D3147" s="58"/>
      <c r="E3147" s="58"/>
      <c r="F3147" s="58"/>
      <c r="G3147" s="95"/>
    </row>
    <row r="3148">
      <c r="A3148" s="92"/>
      <c r="B3148" s="58"/>
      <c r="C3148" s="58"/>
      <c r="D3148" s="58"/>
      <c r="E3148" s="58"/>
      <c r="F3148" s="58"/>
      <c r="G3148" s="95"/>
    </row>
    <row r="3149">
      <c r="A3149" s="92"/>
      <c r="B3149" s="58"/>
      <c r="C3149" s="58"/>
      <c r="D3149" s="58"/>
      <c r="E3149" s="58"/>
      <c r="F3149" s="58"/>
      <c r="G3149" s="95"/>
    </row>
    <row r="3150">
      <c r="A3150" s="92"/>
      <c r="B3150" s="58"/>
      <c r="C3150" s="58"/>
      <c r="D3150" s="58"/>
      <c r="E3150" s="58"/>
      <c r="F3150" s="58"/>
      <c r="G3150" s="95"/>
    </row>
    <row r="3151">
      <c r="A3151" s="92"/>
      <c r="B3151" s="58"/>
      <c r="C3151" s="58"/>
      <c r="D3151" s="58"/>
      <c r="E3151" s="58"/>
      <c r="F3151" s="58"/>
      <c r="G3151" s="95"/>
    </row>
    <row r="3152">
      <c r="A3152" s="92"/>
      <c r="B3152" s="58"/>
      <c r="C3152" s="58"/>
      <c r="D3152" s="58"/>
      <c r="E3152" s="58"/>
      <c r="F3152" s="58"/>
      <c r="G3152" s="95"/>
    </row>
    <row r="3153">
      <c r="A3153" s="92"/>
      <c r="B3153" s="58"/>
      <c r="C3153" s="58"/>
      <c r="D3153" s="58"/>
      <c r="E3153" s="58"/>
      <c r="F3153" s="58"/>
      <c r="G3153" s="95"/>
    </row>
    <row r="3154">
      <c r="A3154" s="92"/>
      <c r="B3154" s="58"/>
      <c r="C3154" s="58"/>
      <c r="D3154" s="58"/>
      <c r="E3154" s="58"/>
      <c r="F3154" s="58"/>
      <c r="G3154" s="95"/>
    </row>
    <row r="3155">
      <c r="A3155" s="92"/>
      <c r="B3155" s="58"/>
      <c r="C3155" s="58"/>
      <c r="D3155" s="58"/>
      <c r="E3155" s="58"/>
      <c r="F3155" s="58"/>
      <c r="G3155" s="95"/>
    </row>
    <row r="3156">
      <c r="A3156" s="92"/>
      <c r="B3156" s="58"/>
      <c r="C3156" s="58"/>
      <c r="D3156" s="58"/>
      <c r="E3156" s="58"/>
      <c r="F3156" s="58"/>
      <c r="G3156" s="95"/>
    </row>
    <row r="3157">
      <c r="A3157" s="92"/>
      <c r="B3157" s="58"/>
      <c r="C3157" s="58"/>
      <c r="D3157" s="58"/>
      <c r="E3157" s="58"/>
      <c r="F3157" s="58"/>
      <c r="G3157" s="95"/>
    </row>
    <row r="3158">
      <c r="A3158" s="92"/>
      <c r="B3158" s="58"/>
      <c r="C3158" s="58"/>
      <c r="D3158" s="58"/>
      <c r="E3158" s="58"/>
      <c r="F3158" s="58"/>
      <c r="G3158" s="95"/>
    </row>
    <row r="3159">
      <c r="A3159" s="92"/>
      <c r="B3159" s="58"/>
      <c r="C3159" s="58"/>
      <c r="D3159" s="58"/>
      <c r="E3159" s="58"/>
      <c r="F3159" s="58"/>
      <c r="G3159" s="95"/>
    </row>
    <row r="3160">
      <c r="A3160" s="92"/>
      <c r="B3160" s="58"/>
      <c r="C3160" s="58"/>
      <c r="D3160" s="58"/>
      <c r="E3160" s="58"/>
      <c r="F3160" s="58"/>
      <c r="G3160" s="95"/>
    </row>
    <row r="3161">
      <c r="A3161" s="92"/>
      <c r="B3161" s="58"/>
      <c r="C3161" s="58"/>
      <c r="D3161" s="58"/>
      <c r="E3161" s="58"/>
      <c r="F3161" s="58"/>
      <c r="G3161" s="95"/>
    </row>
    <row r="3162">
      <c r="A3162" s="92"/>
      <c r="B3162" s="58"/>
      <c r="C3162" s="58"/>
      <c r="D3162" s="58"/>
      <c r="E3162" s="58"/>
      <c r="F3162" s="58"/>
      <c r="G3162" s="95"/>
    </row>
    <row r="3163">
      <c r="A3163" s="92"/>
      <c r="B3163" s="58"/>
      <c r="C3163" s="58"/>
      <c r="D3163" s="58"/>
      <c r="E3163" s="58"/>
      <c r="F3163" s="58"/>
      <c r="G3163" s="95"/>
    </row>
    <row r="3164">
      <c r="A3164" s="92"/>
      <c r="B3164" s="58"/>
      <c r="C3164" s="58"/>
      <c r="D3164" s="58"/>
      <c r="E3164" s="58"/>
      <c r="F3164" s="58"/>
      <c r="G3164" s="95"/>
    </row>
    <row r="3165">
      <c r="A3165" s="92"/>
      <c r="B3165" s="58"/>
      <c r="C3165" s="58"/>
      <c r="D3165" s="58"/>
      <c r="E3165" s="58"/>
      <c r="F3165" s="58"/>
      <c r="G3165" s="95"/>
    </row>
    <row r="3166">
      <c r="A3166" s="92"/>
      <c r="B3166" s="58"/>
      <c r="C3166" s="58"/>
      <c r="D3166" s="58"/>
      <c r="E3166" s="58"/>
      <c r="F3166" s="58"/>
      <c r="G3166" s="95"/>
    </row>
    <row r="3167">
      <c r="A3167" s="92"/>
      <c r="B3167" s="58"/>
      <c r="C3167" s="58"/>
      <c r="D3167" s="58"/>
      <c r="E3167" s="58"/>
      <c r="F3167" s="58"/>
      <c r="G3167" s="95"/>
    </row>
    <row r="3168">
      <c r="A3168" s="92"/>
      <c r="B3168" s="58"/>
      <c r="C3168" s="58"/>
      <c r="D3168" s="58"/>
      <c r="E3168" s="58"/>
      <c r="F3168" s="58"/>
      <c r="G3168" s="95"/>
    </row>
    <row r="3169">
      <c r="A3169" s="92"/>
      <c r="B3169" s="58"/>
      <c r="C3169" s="58"/>
      <c r="D3169" s="58"/>
      <c r="E3169" s="58"/>
      <c r="F3169" s="58"/>
      <c r="G3169" s="95"/>
    </row>
    <row r="3170">
      <c r="A3170" s="92"/>
      <c r="B3170" s="58"/>
      <c r="C3170" s="58"/>
      <c r="D3170" s="58"/>
      <c r="E3170" s="58"/>
      <c r="F3170" s="58"/>
      <c r="G3170" s="95"/>
    </row>
    <row r="3171">
      <c r="A3171" s="92"/>
      <c r="B3171" s="58"/>
      <c r="C3171" s="58"/>
      <c r="D3171" s="58"/>
      <c r="E3171" s="58"/>
      <c r="F3171" s="58"/>
      <c r="G3171" s="95"/>
    </row>
    <row r="3172">
      <c r="A3172" s="92"/>
      <c r="B3172" s="58"/>
      <c r="C3172" s="58"/>
      <c r="D3172" s="58"/>
      <c r="E3172" s="58"/>
      <c r="F3172" s="58"/>
      <c r="G3172" s="95"/>
    </row>
    <row r="3173">
      <c r="A3173" s="92"/>
      <c r="B3173" s="58"/>
      <c r="C3173" s="58"/>
      <c r="D3173" s="58"/>
      <c r="E3173" s="58"/>
      <c r="F3173" s="58"/>
      <c r="G3173" s="95"/>
    </row>
    <row r="3174">
      <c r="A3174" s="92"/>
      <c r="B3174" s="58"/>
      <c r="C3174" s="58"/>
      <c r="D3174" s="58"/>
      <c r="E3174" s="58"/>
      <c r="F3174" s="58"/>
      <c r="G3174" s="95"/>
    </row>
    <row r="3175">
      <c r="A3175" s="92"/>
      <c r="B3175" s="58"/>
      <c r="C3175" s="58"/>
      <c r="D3175" s="58"/>
      <c r="E3175" s="58"/>
      <c r="F3175" s="58"/>
      <c r="G3175" s="95"/>
    </row>
    <row r="3176">
      <c r="A3176" s="92"/>
      <c r="B3176" s="58"/>
      <c r="C3176" s="58"/>
      <c r="D3176" s="58"/>
      <c r="E3176" s="58"/>
      <c r="F3176" s="58"/>
      <c r="G3176" s="95"/>
    </row>
    <row r="3177">
      <c r="A3177" s="92"/>
      <c r="B3177" s="58"/>
      <c r="C3177" s="58"/>
      <c r="D3177" s="58"/>
      <c r="E3177" s="58"/>
      <c r="F3177" s="58"/>
      <c r="G3177" s="95"/>
    </row>
    <row r="3178">
      <c r="A3178" s="92"/>
      <c r="B3178" s="58"/>
      <c r="C3178" s="58"/>
      <c r="D3178" s="58"/>
      <c r="E3178" s="58"/>
      <c r="F3178" s="58"/>
      <c r="G3178" s="95"/>
    </row>
    <row r="3179">
      <c r="A3179" s="92"/>
      <c r="B3179" s="58"/>
      <c r="C3179" s="58"/>
      <c r="D3179" s="58"/>
      <c r="E3179" s="58"/>
      <c r="F3179" s="58"/>
      <c r="G3179" s="95"/>
    </row>
    <row r="3180">
      <c r="A3180" s="92"/>
      <c r="B3180" s="58"/>
      <c r="C3180" s="58"/>
      <c r="D3180" s="58"/>
      <c r="E3180" s="58"/>
      <c r="F3180" s="58"/>
      <c r="G3180" s="95"/>
    </row>
    <row r="3181">
      <c r="A3181" s="92"/>
      <c r="B3181" s="58"/>
      <c r="C3181" s="58"/>
      <c r="D3181" s="58"/>
      <c r="E3181" s="58"/>
      <c r="F3181" s="58"/>
      <c r="G3181" s="95"/>
    </row>
    <row r="3182">
      <c r="A3182" s="92"/>
      <c r="B3182" s="58"/>
      <c r="C3182" s="58"/>
      <c r="D3182" s="58"/>
      <c r="E3182" s="58"/>
      <c r="F3182" s="58"/>
      <c r="G3182" s="95"/>
    </row>
    <row r="3183">
      <c r="A3183" s="92"/>
      <c r="B3183" s="58"/>
      <c r="C3183" s="58"/>
      <c r="D3183" s="58"/>
      <c r="E3183" s="58"/>
      <c r="F3183" s="58"/>
      <c r="G3183" s="95"/>
    </row>
    <row r="3184">
      <c r="A3184" s="92"/>
      <c r="B3184" s="58"/>
      <c r="C3184" s="58"/>
      <c r="D3184" s="58"/>
      <c r="E3184" s="58"/>
      <c r="F3184" s="58"/>
      <c r="G3184" s="95"/>
    </row>
    <row r="3185">
      <c r="A3185" s="92"/>
      <c r="B3185" s="58"/>
      <c r="C3185" s="58"/>
      <c r="D3185" s="58"/>
      <c r="E3185" s="58"/>
      <c r="F3185" s="58"/>
      <c r="G3185" s="95"/>
    </row>
    <row r="3186">
      <c r="A3186" s="92"/>
      <c r="B3186" s="58"/>
      <c r="C3186" s="58"/>
      <c r="D3186" s="58"/>
      <c r="E3186" s="58"/>
      <c r="F3186" s="58"/>
      <c r="G3186" s="95"/>
    </row>
    <row r="3187">
      <c r="A3187" s="92"/>
      <c r="B3187" s="58"/>
      <c r="C3187" s="58"/>
      <c r="D3187" s="58"/>
      <c r="E3187" s="58"/>
      <c r="F3187" s="58"/>
      <c r="G3187" s="95"/>
    </row>
    <row r="3188">
      <c r="A3188" s="92"/>
      <c r="B3188" s="58"/>
      <c r="C3188" s="58"/>
      <c r="D3188" s="58"/>
      <c r="E3188" s="58"/>
      <c r="F3188" s="58"/>
      <c r="G3188" s="95"/>
    </row>
    <row r="3189">
      <c r="A3189" s="92"/>
      <c r="B3189" s="58"/>
      <c r="C3189" s="58"/>
      <c r="D3189" s="58"/>
      <c r="E3189" s="58"/>
      <c r="F3189" s="58"/>
      <c r="G3189" s="95"/>
    </row>
    <row r="3190">
      <c r="A3190" s="92"/>
      <c r="B3190" s="58"/>
      <c r="C3190" s="58"/>
      <c r="D3190" s="58"/>
      <c r="E3190" s="58"/>
      <c r="F3190" s="58"/>
      <c r="G3190" s="95"/>
    </row>
    <row r="3191">
      <c r="A3191" s="92"/>
      <c r="B3191" s="58"/>
      <c r="C3191" s="58"/>
      <c r="D3191" s="58"/>
      <c r="E3191" s="58"/>
      <c r="F3191" s="58"/>
      <c r="G3191" s="95"/>
    </row>
    <row r="3192">
      <c r="A3192" s="92"/>
      <c r="B3192" s="58"/>
      <c r="C3192" s="58"/>
      <c r="D3192" s="58"/>
      <c r="E3192" s="58"/>
      <c r="F3192" s="58"/>
      <c r="G3192" s="95"/>
    </row>
    <row r="3193">
      <c r="A3193" s="92"/>
      <c r="B3193" s="58"/>
      <c r="C3193" s="58"/>
      <c r="D3193" s="58"/>
      <c r="E3193" s="58"/>
      <c r="F3193" s="58"/>
      <c r="G3193" s="95"/>
    </row>
    <row r="3194">
      <c r="A3194" s="92"/>
      <c r="B3194" s="58"/>
      <c r="C3194" s="58"/>
      <c r="D3194" s="58"/>
      <c r="E3194" s="58"/>
      <c r="F3194" s="58"/>
      <c r="G3194" s="95"/>
    </row>
    <row r="3195">
      <c r="A3195" s="92"/>
      <c r="B3195" s="58"/>
      <c r="C3195" s="58"/>
      <c r="D3195" s="58"/>
      <c r="E3195" s="58"/>
      <c r="F3195" s="58"/>
      <c r="G3195" s="95"/>
    </row>
    <row r="3196">
      <c r="A3196" s="92"/>
      <c r="B3196" s="58"/>
      <c r="C3196" s="58"/>
      <c r="D3196" s="58"/>
      <c r="E3196" s="58"/>
      <c r="F3196" s="58"/>
      <c r="G3196" s="95"/>
    </row>
    <row r="3197">
      <c r="A3197" s="92"/>
      <c r="B3197" s="58"/>
      <c r="C3197" s="58"/>
      <c r="D3197" s="58"/>
      <c r="E3197" s="58"/>
      <c r="F3197" s="58"/>
      <c r="G3197" s="95"/>
    </row>
    <row r="3198">
      <c r="A3198" s="92"/>
      <c r="B3198" s="58"/>
      <c r="C3198" s="58"/>
      <c r="D3198" s="58"/>
      <c r="E3198" s="58"/>
      <c r="F3198" s="58"/>
      <c r="G3198" s="95"/>
    </row>
    <row r="3199">
      <c r="A3199" s="92"/>
      <c r="B3199" s="58"/>
      <c r="C3199" s="58"/>
      <c r="D3199" s="58"/>
      <c r="E3199" s="58"/>
      <c r="F3199" s="58"/>
      <c r="G3199" s="95"/>
    </row>
    <row r="3200">
      <c r="A3200" s="92"/>
      <c r="B3200" s="58"/>
      <c r="C3200" s="58"/>
      <c r="D3200" s="58"/>
      <c r="E3200" s="58"/>
      <c r="F3200" s="58"/>
      <c r="G3200" s="95"/>
    </row>
    <row r="3201">
      <c r="A3201" s="92"/>
      <c r="B3201" s="58"/>
      <c r="C3201" s="58"/>
      <c r="D3201" s="58"/>
      <c r="E3201" s="58"/>
      <c r="F3201" s="58"/>
      <c r="G3201" s="95"/>
    </row>
    <row r="3202">
      <c r="A3202" s="92"/>
      <c r="B3202" s="58"/>
      <c r="C3202" s="58"/>
      <c r="D3202" s="58"/>
      <c r="E3202" s="58"/>
      <c r="F3202" s="58"/>
      <c r="G3202" s="95"/>
    </row>
    <row r="3203">
      <c r="A3203" s="92"/>
      <c r="B3203" s="58"/>
      <c r="C3203" s="58"/>
      <c r="D3203" s="58"/>
      <c r="E3203" s="58"/>
      <c r="F3203" s="58"/>
      <c r="G3203" s="95"/>
    </row>
    <row r="3204">
      <c r="A3204" s="92"/>
      <c r="B3204" s="58"/>
      <c r="C3204" s="58"/>
      <c r="D3204" s="58"/>
      <c r="E3204" s="58"/>
      <c r="F3204" s="58"/>
      <c r="G3204" s="95"/>
    </row>
    <row r="3205">
      <c r="A3205" s="92"/>
      <c r="B3205" s="58"/>
      <c r="C3205" s="58"/>
      <c r="D3205" s="58"/>
      <c r="E3205" s="58"/>
      <c r="F3205" s="58"/>
      <c r="G3205" s="95"/>
    </row>
    <row r="3206">
      <c r="A3206" s="92"/>
      <c r="B3206" s="58"/>
      <c r="C3206" s="58"/>
      <c r="D3206" s="58"/>
      <c r="E3206" s="58"/>
      <c r="F3206" s="58"/>
      <c r="G3206" s="95"/>
    </row>
    <row r="3207">
      <c r="A3207" s="92"/>
      <c r="B3207" s="58"/>
      <c r="C3207" s="58"/>
      <c r="D3207" s="58"/>
      <c r="E3207" s="58"/>
      <c r="F3207" s="58"/>
      <c r="G3207" s="95"/>
    </row>
    <row r="3208">
      <c r="A3208" s="92"/>
      <c r="B3208" s="58"/>
      <c r="C3208" s="58"/>
      <c r="D3208" s="58"/>
      <c r="E3208" s="58"/>
      <c r="F3208" s="58"/>
      <c r="G3208" s="95"/>
    </row>
    <row r="3209">
      <c r="A3209" s="92"/>
      <c r="B3209" s="58"/>
      <c r="C3209" s="58"/>
      <c r="D3209" s="58"/>
      <c r="E3209" s="58"/>
      <c r="F3209" s="58"/>
      <c r="G3209" s="95"/>
    </row>
    <row r="3210">
      <c r="A3210" s="92"/>
      <c r="B3210" s="58"/>
      <c r="C3210" s="58"/>
      <c r="D3210" s="58"/>
      <c r="E3210" s="58"/>
      <c r="F3210" s="58"/>
      <c r="G3210" s="95"/>
    </row>
    <row r="3211">
      <c r="A3211" s="92"/>
      <c r="B3211" s="58"/>
      <c r="C3211" s="58"/>
      <c r="D3211" s="58"/>
      <c r="E3211" s="58"/>
      <c r="F3211" s="58"/>
      <c r="G3211" s="95"/>
    </row>
    <row r="3212">
      <c r="A3212" s="92"/>
      <c r="B3212" s="58"/>
      <c r="C3212" s="58"/>
      <c r="D3212" s="58"/>
      <c r="E3212" s="58"/>
      <c r="F3212" s="58"/>
      <c r="G3212" s="95"/>
    </row>
    <row r="3213">
      <c r="A3213" s="92"/>
      <c r="B3213" s="58"/>
      <c r="C3213" s="58"/>
      <c r="D3213" s="58"/>
      <c r="E3213" s="58"/>
      <c r="F3213" s="58"/>
      <c r="G3213" s="95"/>
    </row>
    <row r="3214">
      <c r="A3214" s="92"/>
      <c r="B3214" s="58"/>
      <c r="C3214" s="58"/>
      <c r="D3214" s="58"/>
      <c r="E3214" s="58"/>
      <c r="F3214" s="58"/>
      <c r="G3214" s="95"/>
    </row>
    <row r="3215">
      <c r="A3215" s="92"/>
      <c r="B3215" s="58"/>
      <c r="C3215" s="58"/>
      <c r="D3215" s="58"/>
      <c r="E3215" s="58"/>
      <c r="F3215" s="58"/>
      <c r="G3215" s="95"/>
    </row>
    <row r="3216">
      <c r="A3216" s="92"/>
      <c r="B3216" s="58"/>
      <c r="C3216" s="58"/>
      <c r="D3216" s="58"/>
      <c r="E3216" s="58"/>
      <c r="F3216" s="58"/>
      <c r="G3216" s="95"/>
    </row>
    <row r="3217">
      <c r="A3217" s="92"/>
      <c r="B3217" s="58"/>
      <c r="C3217" s="58"/>
      <c r="D3217" s="58"/>
      <c r="E3217" s="58"/>
      <c r="F3217" s="58"/>
      <c r="G3217" s="95"/>
    </row>
    <row r="3218">
      <c r="A3218" s="92"/>
      <c r="B3218" s="58"/>
      <c r="C3218" s="58"/>
      <c r="D3218" s="58"/>
      <c r="E3218" s="58"/>
      <c r="F3218" s="58"/>
      <c r="G3218" s="95"/>
    </row>
    <row r="3219">
      <c r="A3219" s="92"/>
      <c r="B3219" s="58"/>
      <c r="C3219" s="58"/>
      <c r="D3219" s="58"/>
      <c r="E3219" s="58"/>
      <c r="F3219" s="58"/>
      <c r="G3219" s="95"/>
    </row>
    <row r="3220">
      <c r="A3220" s="92"/>
      <c r="B3220" s="58"/>
      <c r="C3220" s="58"/>
      <c r="D3220" s="58"/>
      <c r="E3220" s="58"/>
      <c r="F3220" s="58"/>
      <c r="G3220" s="95"/>
    </row>
    <row r="3221">
      <c r="A3221" s="92"/>
      <c r="B3221" s="58"/>
      <c r="C3221" s="58"/>
      <c r="D3221" s="58"/>
      <c r="E3221" s="58"/>
      <c r="F3221" s="58"/>
      <c r="G3221" s="95"/>
    </row>
    <row r="3222">
      <c r="A3222" s="92"/>
      <c r="B3222" s="58"/>
      <c r="C3222" s="58"/>
      <c r="D3222" s="58"/>
      <c r="E3222" s="58"/>
      <c r="F3222" s="58"/>
      <c r="G3222" s="95"/>
    </row>
    <row r="3223">
      <c r="A3223" s="92"/>
      <c r="B3223" s="58"/>
      <c r="C3223" s="58"/>
      <c r="D3223" s="58"/>
      <c r="E3223" s="58"/>
      <c r="F3223" s="58"/>
      <c r="G3223" s="95"/>
    </row>
    <row r="3224">
      <c r="A3224" s="92"/>
      <c r="B3224" s="58"/>
      <c r="C3224" s="58"/>
      <c r="D3224" s="58"/>
      <c r="E3224" s="58"/>
      <c r="F3224" s="58"/>
      <c r="G3224" s="95"/>
    </row>
    <row r="3225">
      <c r="A3225" s="92"/>
      <c r="B3225" s="58"/>
      <c r="C3225" s="58"/>
      <c r="D3225" s="58"/>
      <c r="E3225" s="58"/>
      <c r="F3225" s="58"/>
      <c r="G3225" s="95"/>
    </row>
    <row r="3226">
      <c r="A3226" s="92"/>
      <c r="B3226" s="58"/>
      <c r="C3226" s="58"/>
      <c r="D3226" s="58"/>
      <c r="E3226" s="58"/>
      <c r="F3226" s="58"/>
      <c r="G3226" s="95"/>
    </row>
    <row r="3227">
      <c r="A3227" s="92"/>
      <c r="B3227" s="58"/>
      <c r="C3227" s="58"/>
      <c r="D3227" s="58"/>
      <c r="E3227" s="58"/>
      <c r="F3227" s="58"/>
      <c r="G3227" s="95"/>
    </row>
    <row r="3228">
      <c r="A3228" s="92"/>
      <c r="B3228" s="58"/>
      <c r="C3228" s="58"/>
      <c r="D3228" s="58"/>
      <c r="E3228" s="58"/>
      <c r="F3228" s="58"/>
      <c r="G3228" s="95"/>
    </row>
    <row r="3229">
      <c r="A3229" s="92"/>
      <c r="B3229" s="58"/>
      <c r="C3229" s="58"/>
      <c r="D3229" s="58"/>
      <c r="E3229" s="58"/>
      <c r="F3229" s="58"/>
      <c r="G3229" s="95"/>
    </row>
    <row r="3230">
      <c r="A3230" s="92"/>
      <c r="B3230" s="58"/>
      <c r="C3230" s="58"/>
      <c r="D3230" s="58"/>
      <c r="E3230" s="58"/>
      <c r="F3230" s="58"/>
      <c r="G3230" s="95"/>
    </row>
    <row r="3231">
      <c r="A3231" s="92"/>
      <c r="B3231" s="58"/>
      <c r="C3231" s="58"/>
      <c r="D3231" s="58"/>
      <c r="E3231" s="58"/>
      <c r="F3231" s="58"/>
      <c r="G3231" s="95"/>
    </row>
    <row r="3232">
      <c r="A3232" s="92"/>
      <c r="B3232" s="58"/>
      <c r="C3232" s="58"/>
      <c r="D3232" s="58"/>
      <c r="E3232" s="58"/>
      <c r="F3232" s="58"/>
      <c r="G3232" s="95"/>
    </row>
    <row r="3233">
      <c r="A3233" s="92"/>
      <c r="B3233" s="58"/>
      <c r="C3233" s="58"/>
      <c r="D3233" s="58"/>
      <c r="E3233" s="58"/>
      <c r="F3233" s="58"/>
      <c r="G3233" s="95"/>
    </row>
    <row r="3234">
      <c r="A3234" s="92"/>
      <c r="B3234" s="58"/>
      <c r="C3234" s="58"/>
      <c r="D3234" s="58"/>
      <c r="E3234" s="58"/>
      <c r="F3234" s="58"/>
      <c r="G3234" s="95"/>
    </row>
    <row r="3235">
      <c r="A3235" s="92"/>
      <c r="B3235" s="58"/>
      <c r="C3235" s="58"/>
      <c r="D3235" s="58"/>
      <c r="E3235" s="58"/>
      <c r="F3235" s="58"/>
      <c r="G3235" s="95"/>
    </row>
    <row r="3236">
      <c r="A3236" s="92"/>
      <c r="B3236" s="58"/>
      <c r="C3236" s="58"/>
      <c r="D3236" s="58"/>
      <c r="E3236" s="58"/>
      <c r="F3236" s="58"/>
      <c r="G3236" s="95"/>
    </row>
    <row r="3237">
      <c r="A3237" s="92"/>
      <c r="B3237" s="58"/>
      <c r="C3237" s="58"/>
      <c r="D3237" s="58"/>
      <c r="E3237" s="58"/>
      <c r="F3237" s="58"/>
      <c r="G3237" s="95"/>
    </row>
    <row r="3238">
      <c r="A3238" s="92"/>
      <c r="B3238" s="58"/>
      <c r="C3238" s="58"/>
      <c r="D3238" s="58"/>
      <c r="E3238" s="58"/>
      <c r="F3238" s="58"/>
      <c r="G3238" s="95"/>
    </row>
    <row r="3239">
      <c r="A3239" s="92"/>
      <c r="B3239" s="58"/>
      <c r="C3239" s="58"/>
      <c r="D3239" s="58"/>
      <c r="E3239" s="58"/>
      <c r="F3239" s="58"/>
      <c r="G3239" s="95"/>
    </row>
    <row r="3240">
      <c r="A3240" s="92"/>
      <c r="B3240" s="58"/>
      <c r="C3240" s="58"/>
      <c r="D3240" s="58"/>
      <c r="E3240" s="58"/>
      <c r="F3240" s="58"/>
      <c r="G3240" s="95"/>
    </row>
    <row r="3241">
      <c r="A3241" s="92"/>
      <c r="B3241" s="58"/>
      <c r="C3241" s="58"/>
      <c r="D3241" s="58"/>
      <c r="E3241" s="58"/>
      <c r="F3241" s="58"/>
      <c r="G3241" s="95"/>
    </row>
    <row r="3242">
      <c r="A3242" s="92"/>
      <c r="B3242" s="58"/>
      <c r="C3242" s="58"/>
      <c r="D3242" s="58"/>
      <c r="E3242" s="58"/>
      <c r="F3242" s="58"/>
      <c r="G3242" s="95"/>
    </row>
    <row r="3243">
      <c r="A3243" s="92"/>
      <c r="B3243" s="58"/>
      <c r="C3243" s="58"/>
      <c r="D3243" s="58"/>
      <c r="E3243" s="58"/>
      <c r="F3243" s="58"/>
      <c r="G3243" s="95"/>
    </row>
    <row r="3244">
      <c r="A3244" s="92"/>
      <c r="B3244" s="58"/>
      <c r="C3244" s="58"/>
      <c r="D3244" s="58"/>
      <c r="E3244" s="58"/>
      <c r="F3244" s="58"/>
      <c r="G3244" s="95"/>
    </row>
    <row r="3245">
      <c r="A3245" s="92"/>
      <c r="B3245" s="58"/>
      <c r="C3245" s="58"/>
      <c r="D3245" s="58"/>
      <c r="E3245" s="58"/>
      <c r="F3245" s="58"/>
      <c r="G3245" s="95"/>
    </row>
    <row r="3246">
      <c r="A3246" s="92"/>
      <c r="B3246" s="58"/>
      <c r="C3246" s="58"/>
      <c r="D3246" s="58"/>
      <c r="E3246" s="58"/>
      <c r="F3246" s="58"/>
      <c r="G3246" s="95"/>
    </row>
    <row r="3247">
      <c r="A3247" s="92"/>
      <c r="B3247" s="58"/>
      <c r="C3247" s="58"/>
      <c r="D3247" s="58"/>
      <c r="E3247" s="58"/>
      <c r="F3247" s="58"/>
      <c r="G3247" s="95"/>
    </row>
    <row r="3248">
      <c r="A3248" s="92"/>
      <c r="B3248" s="58"/>
      <c r="C3248" s="58"/>
      <c r="D3248" s="58"/>
      <c r="E3248" s="58"/>
      <c r="F3248" s="58"/>
      <c r="G3248" s="95"/>
    </row>
    <row r="3249">
      <c r="A3249" s="92"/>
      <c r="B3249" s="58"/>
      <c r="C3249" s="58"/>
      <c r="D3249" s="58"/>
      <c r="E3249" s="58"/>
      <c r="F3249" s="58"/>
      <c r="G3249" s="95"/>
    </row>
    <row r="3250">
      <c r="A3250" s="92"/>
      <c r="B3250" s="58"/>
      <c r="C3250" s="58"/>
      <c r="D3250" s="58"/>
      <c r="E3250" s="58"/>
      <c r="F3250" s="58"/>
      <c r="G3250" s="95"/>
    </row>
    <row r="3251">
      <c r="A3251" s="92"/>
      <c r="B3251" s="58"/>
      <c r="C3251" s="58"/>
      <c r="D3251" s="58"/>
      <c r="E3251" s="58"/>
      <c r="F3251" s="58"/>
      <c r="G3251" s="95"/>
    </row>
    <row r="3252">
      <c r="A3252" s="92"/>
      <c r="B3252" s="58"/>
      <c r="C3252" s="58"/>
      <c r="D3252" s="58"/>
      <c r="E3252" s="58"/>
      <c r="F3252" s="58"/>
      <c r="G3252" s="95"/>
    </row>
    <row r="3253">
      <c r="A3253" s="92"/>
      <c r="B3253" s="58"/>
      <c r="C3253" s="58"/>
      <c r="D3253" s="58"/>
      <c r="E3253" s="58"/>
      <c r="F3253" s="58"/>
      <c r="G3253" s="95"/>
    </row>
    <row r="3254">
      <c r="A3254" s="92"/>
      <c r="B3254" s="58"/>
      <c r="C3254" s="58"/>
      <c r="D3254" s="58"/>
      <c r="E3254" s="58"/>
      <c r="F3254" s="58"/>
      <c r="G3254" s="95"/>
    </row>
    <row r="3255">
      <c r="A3255" s="92"/>
      <c r="B3255" s="58"/>
      <c r="C3255" s="58"/>
      <c r="D3255" s="58"/>
      <c r="E3255" s="58"/>
      <c r="F3255" s="58"/>
      <c r="G3255" s="95"/>
    </row>
    <row r="3256">
      <c r="A3256" s="92"/>
      <c r="B3256" s="58"/>
      <c r="C3256" s="58"/>
      <c r="D3256" s="58"/>
      <c r="E3256" s="58"/>
      <c r="F3256" s="58"/>
      <c r="G3256" s="95"/>
    </row>
    <row r="3257">
      <c r="A3257" s="92"/>
      <c r="B3257" s="58"/>
      <c r="C3257" s="58"/>
      <c r="D3257" s="58"/>
      <c r="E3257" s="58"/>
      <c r="F3257" s="58"/>
      <c r="G3257" s="95"/>
    </row>
    <row r="3258">
      <c r="A3258" s="92"/>
      <c r="B3258" s="58"/>
      <c r="C3258" s="58"/>
      <c r="D3258" s="58"/>
      <c r="E3258" s="58"/>
      <c r="F3258" s="58"/>
      <c r="G3258" s="95"/>
    </row>
    <row r="3259">
      <c r="A3259" s="92"/>
      <c r="B3259" s="58"/>
      <c r="C3259" s="58"/>
      <c r="D3259" s="58"/>
      <c r="E3259" s="58"/>
      <c r="F3259" s="58"/>
      <c r="G3259" s="95"/>
    </row>
    <row r="3260">
      <c r="A3260" s="92"/>
      <c r="B3260" s="58"/>
      <c r="C3260" s="58"/>
      <c r="D3260" s="58"/>
      <c r="E3260" s="58"/>
      <c r="F3260" s="58"/>
      <c r="G3260" s="95"/>
    </row>
    <row r="3261">
      <c r="A3261" s="92"/>
      <c r="B3261" s="58"/>
      <c r="C3261" s="58"/>
      <c r="D3261" s="58"/>
      <c r="E3261" s="58"/>
      <c r="F3261" s="58"/>
      <c r="G3261" s="95"/>
    </row>
    <row r="3262">
      <c r="A3262" s="92"/>
      <c r="B3262" s="58"/>
      <c r="C3262" s="58"/>
      <c r="D3262" s="58"/>
      <c r="E3262" s="58"/>
      <c r="F3262" s="58"/>
      <c r="G3262" s="95"/>
    </row>
    <row r="3263">
      <c r="A3263" s="92"/>
      <c r="B3263" s="58"/>
      <c r="C3263" s="58"/>
      <c r="D3263" s="58"/>
      <c r="E3263" s="58"/>
      <c r="F3263" s="58"/>
      <c r="G3263" s="95"/>
    </row>
    <row r="3264">
      <c r="A3264" s="92"/>
      <c r="B3264" s="58"/>
      <c r="C3264" s="58"/>
      <c r="D3264" s="58"/>
      <c r="E3264" s="58"/>
      <c r="F3264" s="58"/>
      <c r="G3264" s="95"/>
    </row>
    <row r="3265">
      <c r="A3265" s="92"/>
      <c r="B3265" s="58"/>
      <c r="C3265" s="58"/>
      <c r="D3265" s="58"/>
      <c r="E3265" s="58"/>
      <c r="F3265" s="58"/>
      <c r="G3265" s="95"/>
    </row>
    <row r="3266">
      <c r="A3266" s="92"/>
      <c r="B3266" s="58"/>
      <c r="C3266" s="58"/>
      <c r="D3266" s="58"/>
      <c r="E3266" s="58"/>
      <c r="F3266" s="58"/>
      <c r="G3266" s="95"/>
    </row>
    <row r="3267">
      <c r="A3267" s="92"/>
      <c r="B3267" s="58"/>
      <c r="C3267" s="58"/>
      <c r="D3267" s="58"/>
      <c r="E3267" s="58"/>
      <c r="F3267" s="58"/>
      <c r="G3267" s="95"/>
    </row>
    <row r="3268">
      <c r="A3268" s="92"/>
      <c r="B3268" s="58"/>
      <c r="C3268" s="58"/>
      <c r="D3268" s="58"/>
      <c r="E3268" s="58"/>
      <c r="F3268" s="58"/>
      <c r="G3268" s="95"/>
    </row>
    <row r="3269">
      <c r="A3269" s="92"/>
      <c r="B3269" s="58"/>
      <c r="C3269" s="58"/>
      <c r="D3269" s="58"/>
      <c r="E3269" s="58"/>
      <c r="F3269" s="58"/>
      <c r="G3269" s="95"/>
    </row>
    <row r="3270">
      <c r="A3270" s="92"/>
      <c r="B3270" s="58"/>
      <c r="C3270" s="58"/>
      <c r="D3270" s="58"/>
      <c r="E3270" s="58"/>
      <c r="F3270" s="58"/>
      <c r="G3270" s="95"/>
    </row>
    <row r="3271">
      <c r="A3271" s="92"/>
      <c r="B3271" s="58"/>
      <c r="C3271" s="58"/>
      <c r="D3271" s="58"/>
      <c r="E3271" s="58"/>
      <c r="F3271" s="58"/>
      <c r="G3271" s="95"/>
    </row>
    <row r="3272">
      <c r="A3272" s="92"/>
      <c r="B3272" s="58"/>
      <c r="C3272" s="58"/>
      <c r="D3272" s="58"/>
      <c r="E3272" s="58"/>
      <c r="F3272" s="58"/>
      <c r="G3272" s="95"/>
    </row>
    <row r="3273">
      <c r="A3273" s="92"/>
      <c r="B3273" s="58"/>
      <c r="C3273" s="58"/>
      <c r="D3273" s="58"/>
      <c r="E3273" s="58"/>
      <c r="F3273" s="58"/>
      <c r="G3273" s="95"/>
    </row>
    <row r="3274">
      <c r="A3274" s="92"/>
      <c r="B3274" s="58"/>
      <c r="C3274" s="58"/>
      <c r="D3274" s="58"/>
      <c r="E3274" s="58"/>
      <c r="F3274" s="58"/>
      <c r="G3274" s="95"/>
    </row>
    <row r="3275">
      <c r="A3275" s="92"/>
      <c r="B3275" s="58"/>
      <c r="C3275" s="58"/>
      <c r="D3275" s="58"/>
      <c r="E3275" s="58"/>
      <c r="F3275" s="58"/>
      <c r="G3275" s="95"/>
    </row>
    <row r="3276">
      <c r="A3276" s="92"/>
      <c r="B3276" s="58"/>
      <c r="C3276" s="58"/>
      <c r="D3276" s="58"/>
      <c r="E3276" s="58"/>
      <c r="F3276" s="58"/>
      <c r="G3276" s="95"/>
    </row>
    <row r="3277">
      <c r="A3277" s="92"/>
      <c r="B3277" s="58"/>
      <c r="C3277" s="58"/>
      <c r="D3277" s="58"/>
      <c r="E3277" s="58"/>
      <c r="F3277" s="58"/>
      <c r="G3277" s="95"/>
    </row>
    <row r="3278">
      <c r="A3278" s="92"/>
      <c r="B3278" s="58"/>
      <c r="C3278" s="58"/>
      <c r="D3278" s="58"/>
      <c r="E3278" s="58"/>
      <c r="F3278" s="58"/>
      <c r="G3278" s="95"/>
    </row>
    <row r="3279">
      <c r="A3279" s="92"/>
      <c r="B3279" s="58"/>
      <c r="C3279" s="58"/>
      <c r="D3279" s="58"/>
      <c r="E3279" s="58"/>
      <c r="F3279" s="58"/>
      <c r="G3279" s="95"/>
    </row>
    <row r="3280">
      <c r="A3280" s="92"/>
      <c r="B3280" s="58"/>
      <c r="C3280" s="58"/>
      <c r="D3280" s="58"/>
      <c r="E3280" s="58"/>
      <c r="F3280" s="58"/>
      <c r="G3280" s="95"/>
    </row>
    <row r="3281">
      <c r="A3281" s="92"/>
      <c r="B3281" s="58"/>
      <c r="C3281" s="58"/>
      <c r="D3281" s="58"/>
      <c r="E3281" s="58"/>
      <c r="F3281" s="58"/>
      <c r="G3281" s="95"/>
    </row>
    <row r="3282">
      <c r="A3282" s="92"/>
      <c r="B3282" s="58"/>
      <c r="C3282" s="58"/>
      <c r="D3282" s="58"/>
      <c r="E3282" s="58"/>
      <c r="F3282" s="58"/>
      <c r="G3282" s="95"/>
    </row>
    <row r="3283">
      <c r="A3283" s="92"/>
      <c r="B3283" s="58"/>
      <c r="C3283" s="58"/>
      <c r="D3283" s="58"/>
      <c r="E3283" s="58"/>
      <c r="F3283" s="58"/>
      <c r="G3283" s="95"/>
    </row>
    <row r="3284">
      <c r="A3284" s="92"/>
      <c r="B3284" s="58"/>
      <c r="C3284" s="58"/>
      <c r="D3284" s="58"/>
      <c r="E3284" s="58"/>
      <c r="F3284" s="58"/>
      <c r="G3284" s="95"/>
    </row>
    <row r="3285">
      <c r="A3285" s="92"/>
      <c r="B3285" s="58"/>
      <c r="C3285" s="58"/>
      <c r="D3285" s="58"/>
      <c r="E3285" s="58"/>
      <c r="F3285" s="58"/>
      <c r="G3285" s="95"/>
    </row>
    <row r="3286">
      <c r="A3286" s="92"/>
      <c r="B3286" s="58"/>
      <c r="C3286" s="58"/>
      <c r="D3286" s="58"/>
      <c r="E3286" s="58"/>
      <c r="F3286" s="58"/>
      <c r="G3286" s="95"/>
    </row>
    <row r="3287">
      <c r="A3287" s="92"/>
      <c r="B3287" s="58"/>
      <c r="C3287" s="58"/>
      <c r="D3287" s="58"/>
      <c r="E3287" s="58"/>
      <c r="F3287" s="58"/>
      <c r="G3287" s="95"/>
    </row>
    <row r="3288">
      <c r="A3288" s="92"/>
      <c r="B3288" s="58"/>
      <c r="C3288" s="58"/>
      <c r="D3288" s="58"/>
      <c r="E3288" s="58"/>
      <c r="F3288" s="58"/>
      <c r="G3288" s="95"/>
    </row>
    <row r="3289">
      <c r="A3289" s="92"/>
      <c r="B3289" s="58"/>
      <c r="C3289" s="58"/>
      <c r="D3289" s="58"/>
      <c r="E3289" s="58"/>
      <c r="F3289" s="58"/>
      <c r="G3289" s="95"/>
    </row>
    <row r="3290">
      <c r="A3290" s="92"/>
      <c r="B3290" s="58"/>
      <c r="C3290" s="58"/>
      <c r="D3290" s="58"/>
      <c r="E3290" s="58"/>
      <c r="F3290" s="58"/>
      <c r="G3290" s="95"/>
    </row>
    <row r="3291">
      <c r="A3291" s="92"/>
      <c r="B3291" s="58"/>
      <c r="C3291" s="58"/>
      <c r="D3291" s="58"/>
      <c r="E3291" s="58"/>
      <c r="F3291" s="58"/>
      <c r="G3291" s="95"/>
    </row>
    <row r="3292">
      <c r="A3292" s="92"/>
      <c r="B3292" s="58"/>
      <c r="C3292" s="58"/>
      <c r="D3292" s="58"/>
      <c r="E3292" s="58"/>
      <c r="F3292" s="58"/>
      <c r="G3292" s="95"/>
    </row>
    <row r="3293">
      <c r="A3293" s="92"/>
      <c r="B3293" s="58"/>
      <c r="C3293" s="58"/>
      <c r="D3293" s="58"/>
      <c r="E3293" s="58"/>
      <c r="F3293" s="58"/>
      <c r="G3293" s="95"/>
    </row>
    <row r="3294">
      <c r="A3294" s="92"/>
      <c r="B3294" s="58"/>
      <c r="C3294" s="58"/>
      <c r="D3294" s="58"/>
      <c r="E3294" s="58"/>
      <c r="F3294" s="58"/>
      <c r="G3294" s="95"/>
    </row>
    <row r="3295">
      <c r="A3295" s="92"/>
      <c r="B3295" s="58"/>
      <c r="C3295" s="58"/>
      <c r="D3295" s="58"/>
      <c r="E3295" s="58"/>
      <c r="F3295" s="58"/>
      <c r="G3295" s="95"/>
    </row>
    <row r="3296">
      <c r="A3296" s="92"/>
      <c r="B3296" s="58"/>
      <c r="C3296" s="58"/>
      <c r="D3296" s="58"/>
      <c r="E3296" s="58"/>
      <c r="F3296" s="58"/>
      <c r="G3296" s="95"/>
    </row>
    <row r="3297">
      <c r="A3297" s="92"/>
      <c r="B3297" s="58"/>
      <c r="C3297" s="58"/>
      <c r="D3297" s="58"/>
      <c r="E3297" s="58"/>
      <c r="F3297" s="58"/>
      <c r="G3297" s="95"/>
    </row>
    <row r="3298">
      <c r="A3298" s="92"/>
      <c r="B3298" s="58"/>
      <c r="C3298" s="58"/>
      <c r="D3298" s="58"/>
      <c r="E3298" s="58"/>
      <c r="F3298" s="58"/>
      <c r="G3298" s="95"/>
    </row>
    <row r="3299">
      <c r="A3299" s="92"/>
      <c r="B3299" s="58"/>
      <c r="C3299" s="58"/>
      <c r="D3299" s="58"/>
      <c r="E3299" s="58"/>
      <c r="F3299" s="58"/>
      <c r="G3299" s="95"/>
    </row>
    <row r="3300">
      <c r="A3300" s="92"/>
      <c r="B3300" s="58"/>
      <c r="C3300" s="58"/>
      <c r="D3300" s="58"/>
      <c r="E3300" s="58"/>
      <c r="F3300" s="58"/>
      <c r="G3300" s="95"/>
    </row>
    <row r="3301">
      <c r="A3301" s="92"/>
      <c r="B3301" s="58"/>
      <c r="C3301" s="58"/>
      <c r="D3301" s="58"/>
      <c r="E3301" s="58"/>
      <c r="F3301" s="58"/>
      <c r="G3301" s="95"/>
    </row>
    <row r="3302">
      <c r="A3302" s="92"/>
      <c r="B3302" s="58"/>
      <c r="C3302" s="58"/>
      <c r="D3302" s="58"/>
      <c r="E3302" s="58"/>
      <c r="F3302" s="58"/>
      <c r="G3302" s="95"/>
    </row>
    <row r="3303">
      <c r="A3303" s="92"/>
      <c r="B3303" s="58"/>
      <c r="C3303" s="58"/>
      <c r="D3303" s="58"/>
      <c r="E3303" s="58"/>
      <c r="F3303" s="58"/>
      <c r="G3303" s="95"/>
    </row>
    <row r="3304">
      <c r="A3304" s="92"/>
      <c r="B3304" s="58"/>
      <c r="C3304" s="58"/>
      <c r="D3304" s="58"/>
      <c r="E3304" s="58"/>
      <c r="F3304" s="58"/>
      <c r="G3304" s="95"/>
    </row>
    <row r="3305">
      <c r="A3305" s="92"/>
      <c r="B3305" s="58"/>
      <c r="C3305" s="58"/>
      <c r="D3305" s="58"/>
      <c r="E3305" s="58"/>
      <c r="F3305" s="58"/>
      <c r="G3305" s="95"/>
    </row>
    <row r="3306">
      <c r="A3306" s="92"/>
      <c r="B3306" s="58"/>
      <c r="C3306" s="58"/>
      <c r="D3306" s="58"/>
      <c r="E3306" s="58"/>
      <c r="F3306" s="58"/>
      <c r="G3306" s="95"/>
    </row>
    <row r="3307">
      <c r="A3307" s="92"/>
      <c r="B3307" s="58"/>
      <c r="C3307" s="58"/>
      <c r="D3307" s="58"/>
      <c r="E3307" s="58"/>
      <c r="F3307" s="58"/>
      <c r="G3307" s="95"/>
    </row>
    <row r="3308">
      <c r="A3308" s="92"/>
      <c r="B3308" s="58"/>
      <c r="C3308" s="58"/>
      <c r="D3308" s="58"/>
      <c r="E3308" s="58"/>
      <c r="F3308" s="58"/>
      <c r="G3308" s="95"/>
    </row>
    <row r="3309">
      <c r="A3309" s="92"/>
      <c r="B3309" s="58"/>
      <c r="C3309" s="58"/>
      <c r="D3309" s="58"/>
      <c r="E3309" s="58"/>
      <c r="F3309" s="58"/>
      <c r="G3309" s="95"/>
    </row>
    <row r="3310">
      <c r="A3310" s="92"/>
      <c r="B3310" s="58"/>
      <c r="C3310" s="58"/>
      <c r="D3310" s="58"/>
      <c r="E3310" s="58"/>
      <c r="F3310" s="58"/>
      <c r="G3310" s="95"/>
    </row>
    <row r="3311">
      <c r="A3311" s="92"/>
      <c r="B3311" s="58"/>
      <c r="C3311" s="58"/>
      <c r="D3311" s="58"/>
      <c r="E3311" s="58"/>
      <c r="F3311" s="58"/>
      <c r="G3311" s="95"/>
    </row>
    <row r="3312">
      <c r="A3312" s="92"/>
      <c r="B3312" s="58"/>
      <c r="C3312" s="58"/>
      <c r="D3312" s="58"/>
      <c r="E3312" s="58"/>
      <c r="F3312" s="58"/>
      <c r="G3312" s="95"/>
    </row>
    <row r="3313">
      <c r="A3313" s="92"/>
      <c r="B3313" s="58"/>
      <c r="C3313" s="58"/>
      <c r="D3313" s="58"/>
      <c r="E3313" s="58"/>
      <c r="F3313" s="58"/>
      <c r="G3313" s="95"/>
    </row>
    <row r="3314">
      <c r="A3314" s="92"/>
      <c r="B3314" s="58"/>
      <c r="C3314" s="58"/>
      <c r="D3314" s="58"/>
      <c r="E3314" s="58"/>
      <c r="F3314" s="58"/>
      <c r="G3314" s="95"/>
    </row>
    <row r="3315">
      <c r="A3315" s="92"/>
      <c r="B3315" s="58"/>
      <c r="C3315" s="58"/>
      <c r="D3315" s="58"/>
      <c r="E3315" s="58"/>
      <c r="F3315" s="58"/>
      <c r="G3315" s="95"/>
    </row>
    <row r="3316">
      <c r="A3316" s="92"/>
      <c r="B3316" s="58"/>
      <c r="C3316" s="58"/>
      <c r="D3316" s="58"/>
      <c r="E3316" s="58"/>
      <c r="F3316" s="58"/>
      <c r="G3316" s="95"/>
    </row>
    <row r="3317">
      <c r="A3317" s="92"/>
      <c r="B3317" s="58"/>
      <c r="C3317" s="58"/>
      <c r="D3317" s="58"/>
      <c r="E3317" s="58"/>
      <c r="F3317" s="58"/>
      <c r="G3317" s="95"/>
    </row>
    <row r="3318">
      <c r="A3318" s="92"/>
      <c r="B3318" s="58"/>
      <c r="C3318" s="58"/>
      <c r="D3318" s="58"/>
      <c r="E3318" s="58"/>
      <c r="F3318" s="58"/>
      <c r="G3318" s="95"/>
    </row>
    <row r="3319">
      <c r="A3319" s="92"/>
      <c r="B3319" s="58"/>
      <c r="C3319" s="58"/>
      <c r="D3319" s="58"/>
      <c r="E3319" s="58"/>
      <c r="F3319" s="58"/>
      <c r="G3319" s="95"/>
    </row>
    <row r="3320">
      <c r="A3320" s="92"/>
      <c r="B3320" s="58"/>
      <c r="C3320" s="58"/>
      <c r="D3320" s="58"/>
      <c r="E3320" s="58"/>
      <c r="F3320" s="58"/>
      <c r="G3320" s="95"/>
    </row>
    <row r="3321">
      <c r="A3321" s="92"/>
      <c r="B3321" s="58"/>
      <c r="C3321" s="58"/>
      <c r="D3321" s="58"/>
      <c r="E3321" s="58"/>
      <c r="F3321" s="58"/>
      <c r="G3321" s="95"/>
    </row>
    <row r="3322">
      <c r="A3322" s="92"/>
      <c r="B3322" s="58"/>
      <c r="C3322" s="58"/>
      <c r="D3322" s="58"/>
      <c r="E3322" s="58"/>
      <c r="F3322" s="58"/>
      <c r="G3322" s="95"/>
    </row>
    <row r="3323">
      <c r="A3323" s="92"/>
      <c r="B3323" s="58"/>
      <c r="C3323" s="58"/>
      <c r="D3323" s="58"/>
      <c r="E3323" s="58"/>
      <c r="F3323" s="58"/>
      <c r="G3323" s="95"/>
    </row>
    <row r="3324">
      <c r="A3324" s="92"/>
      <c r="B3324" s="58"/>
      <c r="C3324" s="58"/>
      <c r="D3324" s="58"/>
      <c r="E3324" s="58"/>
      <c r="F3324" s="58"/>
      <c r="G3324" s="95"/>
    </row>
    <row r="3325">
      <c r="A3325" s="92"/>
      <c r="B3325" s="58"/>
      <c r="C3325" s="58"/>
      <c r="D3325" s="58"/>
      <c r="E3325" s="58"/>
      <c r="F3325" s="58"/>
      <c r="G3325" s="95"/>
    </row>
    <row r="3326">
      <c r="A3326" s="92"/>
      <c r="B3326" s="58"/>
      <c r="C3326" s="58"/>
      <c r="D3326" s="58"/>
      <c r="E3326" s="58"/>
      <c r="F3326" s="58"/>
      <c r="G3326" s="95"/>
    </row>
    <row r="3327">
      <c r="A3327" s="92"/>
      <c r="B3327" s="58"/>
      <c r="C3327" s="58"/>
      <c r="D3327" s="58"/>
      <c r="E3327" s="58"/>
      <c r="F3327" s="58"/>
      <c r="G3327" s="95"/>
    </row>
    <row r="3328">
      <c r="A3328" s="92"/>
      <c r="B3328" s="58"/>
      <c r="C3328" s="58"/>
      <c r="D3328" s="58"/>
      <c r="E3328" s="58"/>
      <c r="F3328" s="58"/>
      <c r="G3328" s="95"/>
    </row>
    <row r="3329">
      <c r="A3329" s="92"/>
      <c r="B3329" s="58"/>
      <c r="C3329" s="58"/>
      <c r="D3329" s="58"/>
      <c r="E3329" s="58"/>
      <c r="F3329" s="58"/>
      <c r="G3329" s="95"/>
    </row>
    <row r="3330">
      <c r="A3330" s="92"/>
      <c r="B3330" s="58"/>
      <c r="C3330" s="58"/>
      <c r="D3330" s="58"/>
      <c r="E3330" s="58"/>
      <c r="F3330" s="58"/>
      <c r="G3330" s="95"/>
    </row>
    <row r="3331">
      <c r="A3331" s="92"/>
      <c r="B3331" s="58"/>
      <c r="C3331" s="58"/>
      <c r="D3331" s="58"/>
      <c r="E3331" s="58"/>
      <c r="F3331" s="58"/>
      <c r="G3331" s="95"/>
    </row>
    <row r="3332">
      <c r="A3332" s="92"/>
      <c r="B3332" s="58"/>
      <c r="C3332" s="58"/>
      <c r="D3332" s="58"/>
      <c r="E3332" s="58"/>
      <c r="F3332" s="58"/>
      <c r="G3332" s="95"/>
    </row>
    <row r="3333">
      <c r="A3333" s="92"/>
      <c r="B3333" s="58"/>
      <c r="C3333" s="58"/>
      <c r="D3333" s="58"/>
      <c r="E3333" s="58"/>
      <c r="F3333" s="58"/>
      <c r="G3333" s="95"/>
    </row>
    <row r="3334">
      <c r="A3334" s="92"/>
      <c r="B3334" s="58"/>
      <c r="C3334" s="58"/>
      <c r="D3334" s="58"/>
      <c r="E3334" s="58"/>
      <c r="F3334" s="58"/>
      <c r="G3334" s="95"/>
    </row>
    <row r="3335">
      <c r="A3335" s="92"/>
      <c r="B3335" s="58"/>
      <c r="C3335" s="58"/>
      <c r="D3335" s="58"/>
      <c r="E3335" s="58"/>
      <c r="F3335" s="58"/>
      <c r="G3335" s="95"/>
    </row>
    <row r="3336">
      <c r="A3336" s="92"/>
      <c r="B3336" s="58"/>
      <c r="C3336" s="58"/>
      <c r="D3336" s="58"/>
      <c r="E3336" s="58"/>
      <c r="F3336" s="58"/>
      <c r="G3336" s="95"/>
    </row>
    <row r="3337">
      <c r="A3337" s="92"/>
      <c r="B3337" s="58"/>
      <c r="C3337" s="58"/>
      <c r="D3337" s="58"/>
      <c r="E3337" s="58"/>
      <c r="F3337" s="58"/>
      <c r="G3337" s="95"/>
    </row>
    <row r="3338">
      <c r="A3338" s="92"/>
      <c r="B3338" s="58"/>
      <c r="C3338" s="58"/>
      <c r="D3338" s="58"/>
      <c r="E3338" s="58"/>
      <c r="F3338" s="58"/>
      <c r="G3338" s="95"/>
    </row>
    <row r="3339">
      <c r="A3339" s="92"/>
      <c r="B3339" s="58"/>
      <c r="C3339" s="58"/>
      <c r="D3339" s="58"/>
      <c r="E3339" s="58"/>
      <c r="F3339" s="58"/>
      <c r="G3339" s="95"/>
    </row>
    <row r="3340">
      <c r="A3340" s="92"/>
      <c r="B3340" s="58"/>
      <c r="C3340" s="58"/>
      <c r="D3340" s="58"/>
      <c r="E3340" s="58"/>
      <c r="F3340" s="58"/>
      <c r="G3340" s="95"/>
    </row>
    <row r="3341">
      <c r="A3341" s="92"/>
      <c r="B3341" s="58"/>
      <c r="C3341" s="58"/>
      <c r="D3341" s="58"/>
      <c r="E3341" s="58"/>
      <c r="F3341" s="58"/>
      <c r="G3341" s="95"/>
    </row>
    <row r="3342">
      <c r="A3342" s="92"/>
      <c r="B3342" s="58"/>
      <c r="C3342" s="58"/>
      <c r="D3342" s="58"/>
      <c r="E3342" s="58"/>
      <c r="F3342" s="58"/>
      <c r="G3342" s="95"/>
    </row>
    <row r="3343">
      <c r="A3343" s="92"/>
      <c r="B3343" s="58"/>
      <c r="C3343" s="58"/>
      <c r="D3343" s="58"/>
      <c r="E3343" s="58"/>
      <c r="F3343" s="58"/>
      <c r="G3343" s="95"/>
    </row>
    <row r="3344">
      <c r="A3344" s="92"/>
      <c r="B3344" s="58"/>
      <c r="C3344" s="58"/>
      <c r="D3344" s="58"/>
      <c r="E3344" s="58"/>
      <c r="F3344" s="58"/>
      <c r="G3344" s="95"/>
    </row>
    <row r="3345">
      <c r="A3345" s="92"/>
      <c r="B3345" s="58"/>
      <c r="C3345" s="58"/>
      <c r="D3345" s="58"/>
      <c r="E3345" s="58"/>
      <c r="F3345" s="58"/>
      <c r="G3345" s="95"/>
    </row>
    <row r="3346">
      <c r="A3346" s="92"/>
      <c r="B3346" s="58"/>
      <c r="C3346" s="58"/>
      <c r="D3346" s="58"/>
      <c r="E3346" s="58"/>
      <c r="F3346" s="58"/>
      <c r="G3346" s="95"/>
    </row>
    <row r="3347">
      <c r="A3347" s="92"/>
      <c r="B3347" s="58"/>
      <c r="C3347" s="58"/>
      <c r="D3347" s="58"/>
      <c r="E3347" s="58"/>
      <c r="F3347" s="58"/>
      <c r="G3347" s="95"/>
    </row>
    <row r="3348">
      <c r="A3348" s="92"/>
      <c r="B3348" s="58"/>
      <c r="C3348" s="58"/>
      <c r="D3348" s="58"/>
      <c r="E3348" s="58"/>
      <c r="F3348" s="58"/>
      <c r="G3348" s="95"/>
    </row>
    <row r="3349">
      <c r="A3349" s="92"/>
      <c r="B3349" s="58"/>
      <c r="C3349" s="58"/>
      <c r="D3349" s="58"/>
      <c r="E3349" s="58"/>
      <c r="F3349" s="58"/>
      <c r="G3349" s="95"/>
    </row>
    <row r="3350">
      <c r="A3350" s="92"/>
      <c r="B3350" s="58"/>
      <c r="C3350" s="58"/>
      <c r="D3350" s="58"/>
      <c r="E3350" s="58"/>
      <c r="F3350" s="58"/>
      <c r="G3350" s="95"/>
    </row>
    <row r="3351">
      <c r="A3351" s="92"/>
      <c r="B3351" s="58"/>
      <c r="C3351" s="58"/>
      <c r="D3351" s="58"/>
      <c r="E3351" s="58"/>
      <c r="F3351" s="58"/>
      <c r="G3351" s="95"/>
    </row>
    <row r="3352">
      <c r="A3352" s="92"/>
      <c r="B3352" s="58"/>
      <c r="C3352" s="58"/>
      <c r="D3352" s="58"/>
      <c r="E3352" s="58"/>
      <c r="F3352" s="58"/>
      <c r="G3352" s="95"/>
    </row>
    <row r="3353">
      <c r="A3353" s="92"/>
      <c r="B3353" s="58"/>
      <c r="C3353" s="58"/>
      <c r="D3353" s="58"/>
      <c r="E3353" s="58"/>
      <c r="F3353" s="58"/>
      <c r="G3353" s="95"/>
    </row>
    <row r="3354">
      <c r="A3354" s="92"/>
      <c r="B3354" s="58"/>
      <c r="C3354" s="58"/>
      <c r="D3354" s="58"/>
      <c r="E3354" s="58"/>
      <c r="F3354" s="58"/>
      <c r="G3354" s="95"/>
    </row>
    <row r="3355">
      <c r="A3355" s="92"/>
      <c r="B3355" s="58"/>
      <c r="C3355" s="58"/>
      <c r="D3355" s="58"/>
      <c r="E3355" s="58"/>
      <c r="F3355" s="58"/>
      <c r="G3355" s="95"/>
    </row>
    <row r="3356">
      <c r="A3356" s="92"/>
      <c r="B3356" s="58"/>
      <c r="C3356" s="58"/>
      <c r="D3356" s="58"/>
      <c r="E3356" s="58"/>
      <c r="F3356" s="58"/>
      <c r="G3356" s="95"/>
    </row>
    <row r="3357">
      <c r="A3357" s="92"/>
      <c r="B3357" s="58"/>
      <c r="C3357" s="58"/>
      <c r="D3357" s="58"/>
      <c r="E3357" s="58"/>
      <c r="F3357" s="58"/>
      <c r="G3357" s="95"/>
    </row>
    <row r="3358">
      <c r="A3358" s="92"/>
      <c r="B3358" s="58"/>
      <c r="C3358" s="58"/>
      <c r="D3358" s="58"/>
      <c r="E3358" s="58"/>
      <c r="F3358" s="58"/>
      <c r="G3358" s="95"/>
    </row>
    <row r="3359">
      <c r="A3359" s="92"/>
      <c r="B3359" s="58"/>
      <c r="C3359" s="58"/>
      <c r="D3359" s="58"/>
      <c r="E3359" s="58"/>
      <c r="F3359" s="58"/>
      <c r="G3359" s="95"/>
    </row>
    <row r="3360">
      <c r="A3360" s="92"/>
      <c r="B3360" s="58"/>
      <c r="C3360" s="58"/>
      <c r="D3360" s="58"/>
      <c r="E3360" s="58"/>
      <c r="F3360" s="58"/>
      <c r="G3360" s="95"/>
    </row>
    <row r="3361">
      <c r="A3361" s="92"/>
      <c r="B3361" s="58"/>
      <c r="C3361" s="58"/>
      <c r="D3361" s="58"/>
      <c r="E3361" s="58"/>
      <c r="F3361" s="58"/>
      <c r="G3361" s="95"/>
    </row>
    <row r="3362">
      <c r="A3362" s="92"/>
      <c r="B3362" s="58"/>
      <c r="C3362" s="58"/>
      <c r="D3362" s="58"/>
      <c r="E3362" s="58"/>
      <c r="F3362" s="58"/>
      <c r="G3362" s="95"/>
    </row>
    <row r="3363">
      <c r="A3363" s="92"/>
      <c r="B3363" s="58"/>
      <c r="C3363" s="58"/>
      <c r="D3363" s="58"/>
      <c r="E3363" s="58"/>
      <c r="F3363" s="58"/>
      <c r="G3363" s="95"/>
    </row>
    <row r="3364">
      <c r="A3364" s="92"/>
      <c r="B3364" s="58"/>
      <c r="C3364" s="58"/>
      <c r="D3364" s="58"/>
      <c r="E3364" s="58"/>
      <c r="F3364" s="58"/>
      <c r="G3364" s="95"/>
    </row>
    <row r="3365">
      <c r="A3365" s="92"/>
      <c r="B3365" s="58"/>
      <c r="C3365" s="58"/>
      <c r="D3365" s="58"/>
      <c r="E3365" s="58"/>
      <c r="F3365" s="58"/>
      <c r="G3365" s="95"/>
    </row>
    <row r="3366">
      <c r="A3366" s="92"/>
      <c r="B3366" s="58"/>
      <c r="C3366" s="58"/>
      <c r="D3366" s="58"/>
      <c r="E3366" s="58"/>
      <c r="F3366" s="58"/>
      <c r="G3366" s="95"/>
    </row>
    <row r="3367">
      <c r="A3367" s="92"/>
      <c r="B3367" s="58"/>
      <c r="C3367" s="58"/>
      <c r="D3367" s="58"/>
      <c r="E3367" s="58"/>
      <c r="F3367" s="58"/>
      <c r="G3367" s="95"/>
    </row>
    <row r="3368">
      <c r="A3368" s="92"/>
      <c r="B3368" s="58"/>
      <c r="C3368" s="58"/>
      <c r="D3368" s="58"/>
      <c r="E3368" s="58"/>
      <c r="F3368" s="58"/>
      <c r="G3368" s="95"/>
    </row>
    <row r="3369">
      <c r="A3369" s="92"/>
      <c r="B3369" s="58"/>
      <c r="C3369" s="58"/>
      <c r="D3369" s="58"/>
      <c r="E3369" s="58"/>
      <c r="F3369" s="58"/>
      <c r="G3369" s="95"/>
    </row>
    <row r="3370">
      <c r="A3370" s="92"/>
      <c r="B3370" s="58"/>
      <c r="C3370" s="58"/>
      <c r="D3370" s="58"/>
      <c r="E3370" s="58"/>
      <c r="F3370" s="58"/>
      <c r="G3370" s="95"/>
    </row>
    <row r="3371">
      <c r="A3371" s="92"/>
      <c r="B3371" s="58"/>
      <c r="C3371" s="58"/>
      <c r="D3371" s="58"/>
      <c r="E3371" s="58"/>
      <c r="F3371" s="58"/>
      <c r="G3371" s="95"/>
    </row>
    <row r="3372">
      <c r="A3372" s="92"/>
      <c r="B3372" s="58"/>
      <c r="C3372" s="58"/>
      <c r="D3372" s="58"/>
      <c r="E3372" s="58"/>
      <c r="F3372" s="58"/>
      <c r="G3372" s="95"/>
    </row>
    <row r="3373">
      <c r="A3373" s="92"/>
      <c r="B3373" s="58"/>
      <c r="C3373" s="58"/>
      <c r="D3373" s="58"/>
      <c r="E3373" s="58"/>
      <c r="F3373" s="58"/>
      <c r="G3373" s="95"/>
    </row>
    <row r="3374">
      <c r="A3374" s="92"/>
      <c r="B3374" s="58"/>
      <c r="C3374" s="58"/>
      <c r="D3374" s="58"/>
      <c r="E3374" s="58"/>
      <c r="F3374" s="58"/>
      <c r="G3374" s="95"/>
    </row>
    <row r="3375">
      <c r="A3375" s="92"/>
      <c r="B3375" s="58"/>
      <c r="C3375" s="58"/>
      <c r="D3375" s="58"/>
      <c r="E3375" s="58"/>
      <c r="F3375" s="58"/>
      <c r="G3375" s="95"/>
    </row>
    <row r="3376">
      <c r="A3376" s="92"/>
      <c r="B3376" s="58"/>
      <c r="C3376" s="58"/>
      <c r="D3376" s="58"/>
      <c r="E3376" s="58"/>
      <c r="F3376" s="58"/>
      <c r="G3376" s="95"/>
    </row>
    <row r="3377">
      <c r="A3377" s="92"/>
      <c r="B3377" s="58"/>
      <c r="C3377" s="58"/>
      <c r="D3377" s="58"/>
      <c r="E3377" s="58"/>
      <c r="F3377" s="58"/>
      <c r="G3377" s="95"/>
    </row>
    <row r="3378">
      <c r="A3378" s="92"/>
      <c r="B3378" s="58"/>
      <c r="C3378" s="58"/>
      <c r="D3378" s="58"/>
      <c r="E3378" s="58"/>
      <c r="F3378" s="58"/>
      <c r="G3378" s="95"/>
    </row>
    <row r="3379">
      <c r="A3379" s="92"/>
      <c r="B3379" s="58"/>
      <c r="C3379" s="58"/>
      <c r="D3379" s="58"/>
      <c r="E3379" s="58"/>
      <c r="F3379" s="58"/>
      <c r="G3379" s="95"/>
    </row>
    <row r="3380">
      <c r="A3380" s="92"/>
      <c r="B3380" s="58"/>
      <c r="C3380" s="58"/>
      <c r="D3380" s="58"/>
      <c r="E3380" s="58"/>
      <c r="F3380" s="58"/>
      <c r="G3380" s="95"/>
    </row>
    <row r="3381">
      <c r="A3381" s="92"/>
      <c r="B3381" s="58"/>
      <c r="C3381" s="58"/>
      <c r="D3381" s="58"/>
      <c r="E3381" s="58"/>
      <c r="F3381" s="58"/>
      <c r="G3381" s="95"/>
    </row>
    <row r="3382">
      <c r="A3382" s="92"/>
      <c r="B3382" s="58"/>
      <c r="C3382" s="58"/>
      <c r="D3382" s="58"/>
      <c r="E3382" s="58"/>
      <c r="F3382" s="58"/>
      <c r="G3382" s="95"/>
    </row>
    <row r="3383">
      <c r="A3383" s="92"/>
      <c r="B3383" s="58"/>
      <c r="C3383" s="58"/>
      <c r="D3383" s="58"/>
      <c r="E3383" s="58"/>
      <c r="F3383" s="58"/>
      <c r="G3383" s="95"/>
    </row>
    <row r="3384">
      <c r="A3384" s="92"/>
      <c r="B3384" s="58"/>
      <c r="C3384" s="58"/>
      <c r="D3384" s="58"/>
      <c r="E3384" s="58"/>
      <c r="F3384" s="58"/>
      <c r="G3384" s="95"/>
    </row>
    <row r="3385">
      <c r="A3385" s="92"/>
      <c r="B3385" s="58"/>
      <c r="C3385" s="58"/>
      <c r="D3385" s="58"/>
      <c r="E3385" s="58"/>
      <c r="F3385" s="58"/>
      <c r="G3385" s="95"/>
    </row>
    <row r="3386">
      <c r="A3386" s="92"/>
      <c r="B3386" s="58"/>
      <c r="C3386" s="58"/>
      <c r="D3386" s="58"/>
      <c r="E3386" s="58"/>
      <c r="F3386" s="58"/>
      <c r="G3386" s="95"/>
    </row>
    <row r="3387">
      <c r="A3387" s="92"/>
      <c r="B3387" s="58"/>
      <c r="C3387" s="58"/>
      <c r="D3387" s="58"/>
      <c r="E3387" s="58"/>
      <c r="F3387" s="58"/>
      <c r="G3387" s="95"/>
    </row>
    <row r="3388">
      <c r="A3388" s="92"/>
      <c r="B3388" s="58"/>
      <c r="C3388" s="58"/>
      <c r="D3388" s="58"/>
      <c r="E3388" s="58"/>
      <c r="F3388" s="58"/>
      <c r="G3388" s="95"/>
    </row>
    <row r="3389">
      <c r="A3389" s="92"/>
      <c r="B3389" s="58"/>
      <c r="C3389" s="58"/>
      <c r="D3389" s="58"/>
      <c r="E3389" s="58"/>
      <c r="F3389" s="58"/>
      <c r="G3389" s="95"/>
    </row>
    <row r="3390">
      <c r="A3390" s="92"/>
      <c r="B3390" s="58"/>
      <c r="C3390" s="58"/>
      <c r="D3390" s="58"/>
      <c r="E3390" s="58"/>
      <c r="F3390" s="58"/>
      <c r="G3390" s="95"/>
    </row>
    <row r="3391">
      <c r="A3391" s="92"/>
      <c r="B3391" s="58"/>
      <c r="C3391" s="58"/>
      <c r="D3391" s="58"/>
      <c r="E3391" s="58"/>
      <c r="F3391" s="58"/>
      <c r="G3391" s="95"/>
    </row>
    <row r="3392">
      <c r="A3392" s="92"/>
      <c r="B3392" s="58"/>
      <c r="C3392" s="58"/>
      <c r="D3392" s="58"/>
      <c r="E3392" s="58"/>
      <c r="F3392" s="58"/>
      <c r="G3392" s="95"/>
    </row>
    <row r="3393">
      <c r="A3393" s="92"/>
      <c r="B3393" s="58"/>
      <c r="C3393" s="58"/>
      <c r="D3393" s="58"/>
      <c r="E3393" s="58"/>
      <c r="F3393" s="58"/>
      <c r="G3393" s="95"/>
    </row>
    <row r="3394">
      <c r="A3394" s="92"/>
      <c r="B3394" s="58"/>
      <c r="C3394" s="58"/>
      <c r="D3394" s="58"/>
      <c r="E3394" s="58"/>
      <c r="F3394" s="58"/>
      <c r="G3394" s="95"/>
    </row>
    <row r="3395">
      <c r="A3395" s="92"/>
      <c r="B3395" s="58"/>
      <c r="C3395" s="58"/>
      <c r="D3395" s="58"/>
      <c r="E3395" s="58"/>
      <c r="F3395" s="58"/>
      <c r="G3395" s="95"/>
    </row>
    <row r="3396">
      <c r="A3396" s="92"/>
      <c r="B3396" s="58"/>
      <c r="C3396" s="58"/>
      <c r="D3396" s="58"/>
      <c r="E3396" s="58"/>
      <c r="F3396" s="58"/>
      <c r="G3396" s="95"/>
    </row>
    <row r="3397">
      <c r="A3397" s="92"/>
      <c r="B3397" s="58"/>
      <c r="C3397" s="58"/>
      <c r="D3397" s="58"/>
      <c r="E3397" s="58"/>
      <c r="F3397" s="58"/>
      <c r="G3397" s="95"/>
    </row>
    <row r="3398">
      <c r="A3398" s="92"/>
      <c r="B3398" s="58"/>
      <c r="C3398" s="58"/>
      <c r="D3398" s="58"/>
      <c r="E3398" s="58"/>
      <c r="F3398" s="58"/>
      <c r="G3398" s="95"/>
    </row>
    <row r="3399">
      <c r="A3399" s="92"/>
      <c r="B3399" s="58"/>
      <c r="C3399" s="58"/>
      <c r="D3399" s="58"/>
      <c r="E3399" s="58"/>
      <c r="F3399" s="58"/>
      <c r="G3399" s="95"/>
    </row>
    <row r="3400">
      <c r="A3400" s="92"/>
      <c r="B3400" s="58"/>
      <c r="C3400" s="58"/>
      <c r="D3400" s="58"/>
      <c r="E3400" s="58"/>
      <c r="F3400" s="58"/>
      <c r="G3400" s="95"/>
    </row>
    <row r="3401">
      <c r="A3401" s="92"/>
      <c r="B3401" s="58"/>
      <c r="C3401" s="58"/>
      <c r="D3401" s="58"/>
      <c r="E3401" s="58"/>
      <c r="F3401" s="58"/>
      <c r="G3401" s="95"/>
    </row>
    <row r="3402">
      <c r="A3402" s="92"/>
      <c r="B3402" s="58"/>
      <c r="C3402" s="58"/>
      <c r="D3402" s="58"/>
      <c r="E3402" s="58"/>
      <c r="F3402" s="58"/>
      <c r="G3402" s="95"/>
    </row>
    <row r="3403">
      <c r="A3403" s="92"/>
      <c r="B3403" s="58"/>
      <c r="C3403" s="58"/>
      <c r="D3403" s="58"/>
      <c r="E3403" s="58"/>
      <c r="F3403" s="58"/>
      <c r="G3403" s="95"/>
    </row>
    <row r="3404">
      <c r="A3404" s="92"/>
      <c r="B3404" s="58"/>
      <c r="C3404" s="58"/>
      <c r="D3404" s="58"/>
      <c r="E3404" s="58"/>
      <c r="F3404" s="58"/>
      <c r="G3404" s="95"/>
    </row>
    <row r="3405">
      <c r="A3405" s="92"/>
      <c r="B3405" s="58"/>
      <c r="C3405" s="58"/>
      <c r="D3405" s="58"/>
      <c r="E3405" s="58"/>
      <c r="F3405" s="58"/>
      <c r="G3405" s="95"/>
    </row>
    <row r="3406">
      <c r="A3406" s="92"/>
      <c r="B3406" s="58"/>
      <c r="C3406" s="58"/>
      <c r="D3406" s="58"/>
      <c r="E3406" s="58"/>
      <c r="F3406" s="58"/>
      <c r="G3406" s="95"/>
    </row>
    <row r="3407">
      <c r="A3407" s="92"/>
      <c r="B3407" s="58"/>
      <c r="C3407" s="58"/>
      <c r="D3407" s="58"/>
      <c r="E3407" s="58"/>
      <c r="F3407" s="58"/>
      <c r="G3407" s="95"/>
    </row>
    <row r="3408">
      <c r="A3408" s="92"/>
      <c r="B3408" s="58"/>
      <c r="C3408" s="58"/>
      <c r="D3408" s="58"/>
      <c r="E3408" s="58"/>
      <c r="F3408" s="58"/>
      <c r="G3408" s="95"/>
    </row>
    <row r="3409">
      <c r="A3409" s="92"/>
      <c r="B3409" s="58"/>
      <c r="C3409" s="58"/>
      <c r="D3409" s="58"/>
      <c r="E3409" s="58"/>
      <c r="F3409" s="58"/>
      <c r="G3409" s="95"/>
    </row>
    <row r="3410">
      <c r="A3410" s="92"/>
      <c r="B3410" s="58"/>
      <c r="C3410" s="58"/>
      <c r="D3410" s="58"/>
      <c r="E3410" s="58"/>
      <c r="F3410" s="58"/>
      <c r="G3410" s="95"/>
    </row>
    <row r="3411">
      <c r="A3411" s="92"/>
      <c r="B3411" s="58"/>
      <c r="C3411" s="58"/>
      <c r="D3411" s="58"/>
      <c r="E3411" s="58"/>
      <c r="F3411" s="58"/>
      <c r="G3411" s="95"/>
    </row>
    <row r="3412">
      <c r="A3412" s="92"/>
      <c r="B3412" s="58"/>
      <c r="C3412" s="58"/>
      <c r="D3412" s="58"/>
      <c r="E3412" s="58"/>
      <c r="F3412" s="58"/>
      <c r="G3412" s="95"/>
    </row>
    <row r="3413">
      <c r="A3413" s="92"/>
      <c r="B3413" s="58"/>
      <c r="C3413" s="58"/>
      <c r="D3413" s="58"/>
      <c r="E3413" s="58"/>
      <c r="F3413" s="58"/>
      <c r="G3413" s="95"/>
    </row>
    <row r="3414">
      <c r="A3414" s="92"/>
      <c r="B3414" s="58"/>
      <c r="C3414" s="58"/>
      <c r="D3414" s="58"/>
      <c r="E3414" s="58"/>
      <c r="F3414" s="58"/>
      <c r="G3414" s="95"/>
    </row>
    <row r="3415">
      <c r="A3415" s="92"/>
      <c r="B3415" s="58"/>
      <c r="C3415" s="58"/>
      <c r="D3415" s="58"/>
      <c r="E3415" s="58"/>
      <c r="F3415" s="58"/>
      <c r="G3415" s="95"/>
    </row>
    <row r="3416">
      <c r="A3416" s="92"/>
      <c r="B3416" s="58"/>
      <c r="C3416" s="58"/>
      <c r="D3416" s="58"/>
      <c r="E3416" s="58"/>
      <c r="F3416" s="58"/>
      <c r="G3416" s="95"/>
    </row>
    <row r="3417">
      <c r="A3417" s="92"/>
      <c r="B3417" s="58"/>
      <c r="C3417" s="58"/>
      <c r="D3417" s="58"/>
      <c r="E3417" s="58"/>
      <c r="F3417" s="58"/>
      <c r="G3417" s="95"/>
    </row>
    <row r="3418">
      <c r="A3418" s="92"/>
      <c r="B3418" s="58"/>
      <c r="C3418" s="58"/>
      <c r="D3418" s="58"/>
      <c r="E3418" s="58"/>
      <c r="F3418" s="58"/>
      <c r="G3418" s="95"/>
    </row>
    <row r="3419">
      <c r="A3419" s="92"/>
      <c r="B3419" s="58"/>
      <c r="C3419" s="58"/>
      <c r="D3419" s="58"/>
      <c r="E3419" s="58"/>
      <c r="F3419" s="58"/>
      <c r="G3419" s="95"/>
    </row>
    <row r="3420">
      <c r="A3420" s="92"/>
      <c r="B3420" s="58"/>
      <c r="C3420" s="58"/>
      <c r="D3420" s="58"/>
      <c r="E3420" s="58"/>
      <c r="F3420" s="58"/>
      <c r="G3420" s="95"/>
    </row>
    <row r="3421">
      <c r="A3421" s="92"/>
      <c r="B3421" s="58"/>
      <c r="C3421" s="58"/>
      <c r="D3421" s="58"/>
      <c r="E3421" s="58"/>
      <c r="F3421" s="58"/>
      <c r="G3421" s="95"/>
    </row>
    <row r="3422">
      <c r="A3422" s="92"/>
      <c r="B3422" s="58"/>
      <c r="C3422" s="58"/>
      <c r="D3422" s="58"/>
      <c r="E3422" s="58"/>
      <c r="F3422" s="58"/>
      <c r="G3422" s="95"/>
    </row>
    <row r="3423">
      <c r="A3423" s="92"/>
      <c r="B3423" s="58"/>
      <c r="C3423" s="58"/>
      <c r="D3423" s="58"/>
      <c r="E3423" s="58"/>
      <c r="F3423" s="58"/>
      <c r="G3423" s="95"/>
    </row>
    <row r="3424">
      <c r="A3424" s="92"/>
      <c r="B3424" s="58"/>
      <c r="C3424" s="58"/>
      <c r="D3424" s="58"/>
      <c r="E3424" s="58"/>
      <c r="F3424" s="58"/>
      <c r="G3424" s="95"/>
    </row>
    <row r="3425">
      <c r="A3425" s="92"/>
      <c r="B3425" s="58"/>
      <c r="C3425" s="58"/>
      <c r="D3425" s="58"/>
      <c r="E3425" s="58"/>
      <c r="F3425" s="58"/>
      <c r="G3425" s="95"/>
    </row>
    <row r="3426">
      <c r="A3426" s="92"/>
      <c r="B3426" s="58"/>
      <c r="C3426" s="58"/>
      <c r="D3426" s="58"/>
      <c r="E3426" s="58"/>
      <c r="F3426" s="58"/>
      <c r="G3426" s="95"/>
    </row>
    <row r="3427">
      <c r="A3427" s="92"/>
      <c r="B3427" s="58"/>
      <c r="C3427" s="58"/>
      <c r="D3427" s="58"/>
      <c r="E3427" s="58"/>
      <c r="F3427" s="58"/>
      <c r="G3427" s="95"/>
    </row>
    <row r="3428">
      <c r="A3428" s="92"/>
      <c r="B3428" s="58"/>
      <c r="C3428" s="58"/>
      <c r="D3428" s="58"/>
      <c r="E3428" s="58"/>
      <c r="F3428" s="58"/>
      <c r="G3428" s="95"/>
    </row>
    <row r="3429">
      <c r="A3429" s="92"/>
      <c r="B3429" s="58"/>
      <c r="C3429" s="58"/>
      <c r="D3429" s="58"/>
      <c r="E3429" s="58"/>
      <c r="F3429" s="58"/>
      <c r="G3429" s="95"/>
    </row>
    <row r="3430">
      <c r="A3430" s="92"/>
      <c r="B3430" s="58"/>
      <c r="C3430" s="58"/>
      <c r="D3430" s="58"/>
      <c r="E3430" s="58"/>
      <c r="F3430" s="58"/>
      <c r="G3430" s="95"/>
    </row>
    <row r="3431">
      <c r="A3431" s="92"/>
      <c r="B3431" s="58"/>
      <c r="C3431" s="58"/>
      <c r="D3431" s="58"/>
      <c r="E3431" s="58"/>
      <c r="F3431" s="58"/>
      <c r="G3431" s="95"/>
    </row>
    <row r="3432">
      <c r="A3432" s="92"/>
      <c r="B3432" s="58"/>
      <c r="C3432" s="58"/>
      <c r="D3432" s="58"/>
      <c r="E3432" s="58"/>
      <c r="F3432" s="58"/>
      <c r="G3432" s="95"/>
    </row>
    <row r="3433">
      <c r="A3433" s="92"/>
      <c r="B3433" s="58"/>
      <c r="C3433" s="58"/>
      <c r="D3433" s="58"/>
      <c r="E3433" s="58"/>
      <c r="F3433" s="58"/>
      <c r="G3433" s="95"/>
    </row>
    <row r="3434">
      <c r="A3434" s="92"/>
      <c r="B3434" s="58"/>
      <c r="C3434" s="58"/>
      <c r="D3434" s="58"/>
      <c r="E3434" s="58"/>
      <c r="F3434" s="58"/>
      <c r="G3434" s="95"/>
    </row>
    <row r="3435">
      <c r="A3435" s="92"/>
      <c r="B3435" s="58"/>
      <c r="C3435" s="58"/>
      <c r="D3435" s="58"/>
      <c r="E3435" s="58"/>
      <c r="F3435" s="58"/>
      <c r="G3435" s="95"/>
    </row>
    <row r="3436">
      <c r="A3436" s="92"/>
      <c r="B3436" s="58"/>
      <c r="C3436" s="58"/>
      <c r="D3436" s="58"/>
      <c r="E3436" s="58"/>
      <c r="F3436" s="58"/>
      <c r="G3436" s="95"/>
    </row>
    <row r="3437">
      <c r="A3437" s="92"/>
      <c r="B3437" s="58"/>
      <c r="C3437" s="58"/>
      <c r="D3437" s="58"/>
      <c r="E3437" s="58"/>
      <c r="F3437" s="58"/>
      <c r="G3437" s="95"/>
    </row>
    <row r="3438">
      <c r="A3438" s="92"/>
      <c r="B3438" s="58"/>
      <c r="C3438" s="58"/>
      <c r="D3438" s="58"/>
      <c r="E3438" s="58"/>
      <c r="F3438" s="58"/>
      <c r="G3438" s="95"/>
    </row>
    <row r="3439">
      <c r="A3439" s="92"/>
      <c r="B3439" s="58"/>
      <c r="C3439" s="58"/>
      <c r="D3439" s="58"/>
      <c r="E3439" s="58"/>
      <c r="F3439" s="58"/>
      <c r="G3439" s="95"/>
    </row>
    <row r="3440">
      <c r="A3440" s="92"/>
      <c r="B3440" s="58"/>
      <c r="C3440" s="58"/>
      <c r="D3440" s="58"/>
      <c r="E3440" s="58"/>
      <c r="F3440" s="58"/>
      <c r="G3440" s="95"/>
    </row>
    <row r="3441">
      <c r="A3441" s="92"/>
      <c r="B3441" s="58"/>
      <c r="C3441" s="58"/>
      <c r="D3441" s="58"/>
      <c r="E3441" s="58"/>
      <c r="F3441" s="58"/>
      <c r="G3441" s="95"/>
    </row>
    <row r="3442">
      <c r="A3442" s="92"/>
      <c r="B3442" s="58"/>
      <c r="C3442" s="58"/>
      <c r="D3442" s="58"/>
      <c r="E3442" s="58"/>
      <c r="F3442" s="58"/>
      <c r="G3442" s="95"/>
    </row>
    <row r="3443">
      <c r="A3443" s="92"/>
      <c r="B3443" s="58"/>
      <c r="C3443" s="58"/>
      <c r="D3443" s="58"/>
      <c r="E3443" s="58"/>
      <c r="F3443" s="58"/>
      <c r="G3443" s="95"/>
    </row>
    <row r="3444">
      <c r="A3444" s="92"/>
      <c r="B3444" s="58"/>
      <c r="C3444" s="58"/>
      <c r="D3444" s="58"/>
      <c r="E3444" s="58"/>
      <c r="F3444" s="58"/>
      <c r="G3444" s="95"/>
    </row>
    <row r="3445">
      <c r="A3445" s="92"/>
      <c r="B3445" s="58"/>
      <c r="C3445" s="58"/>
      <c r="D3445" s="58"/>
      <c r="E3445" s="58"/>
      <c r="F3445" s="58"/>
      <c r="G3445" s="95"/>
    </row>
    <row r="3446">
      <c r="A3446" s="92"/>
      <c r="B3446" s="58"/>
      <c r="C3446" s="58"/>
      <c r="D3446" s="58"/>
      <c r="E3446" s="58"/>
      <c r="F3446" s="58"/>
      <c r="G3446" s="95"/>
    </row>
    <row r="3447">
      <c r="A3447" s="92"/>
      <c r="B3447" s="58"/>
      <c r="C3447" s="58"/>
      <c r="D3447" s="58"/>
      <c r="E3447" s="58"/>
      <c r="F3447" s="58"/>
      <c r="G3447" s="95"/>
    </row>
    <row r="3448">
      <c r="A3448" s="92"/>
      <c r="B3448" s="58"/>
      <c r="C3448" s="58"/>
      <c r="D3448" s="58"/>
      <c r="E3448" s="58"/>
      <c r="F3448" s="58"/>
      <c r="G3448" s="95"/>
    </row>
    <row r="3449">
      <c r="A3449" s="92"/>
      <c r="B3449" s="58"/>
      <c r="C3449" s="58"/>
      <c r="D3449" s="58"/>
      <c r="E3449" s="58"/>
      <c r="F3449" s="58"/>
      <c r="G3449" s="95"/>
    </row>
    <row r="3450">
      <c r="A3450" s="92"/>
      <c r="B3450" s="58"/>
      <c r="C3450" s="58"/>
      <c r="D3450" s="58"/>
      <c r="E3450" s="58"/>
      <c r="F3450" s="58"/>
      <c r="G3450" s="95"/>
    </row>
    <row r="3451">
      <c r="A3451" s="92"/>
      <c r="B3451" s="58"/>
      <c r="C3451" s="58"/>
      <c r="D3451" s="58"/>
      <c r="E3451" s="58"/>
      <c r="F3451" s="58"/>
      <c r="G3451" s="95"/>
    </row>
    <row r="3452">
      <c r="A3452" s="92"/>
      <c r="B3452" s="58"/>
      <c r="C3452" s="58"/>
      <c r="D3452" s="58"/>
      <c r="E3452" s="58"/>
      <c r="F3452" s="58"/>
      <c r="G3452" s="95"/>
    </row>
    <row r="3453">
      <c r="A3453" s="92"/>
      <c r="B3453" s="58"/>
      <c r="C3453" s="58"/>
      <c r="D3453" s="58"/>
      <c r="E3453" s="58"/>
      <c r="F3453" s="58"/>
      <c r="G3453" s="95"/>
    </row>
    <row r="3454">
      <c r="A3454" s="92"/>
      <c r="B3454" s="58"/>
      <c r="C3454" s="58"/>
      <c r="D3454" s="58"/>
      <c r="E3454" s="58"/>
      <c r="F3454" s="58"/>
      <c r="G3454" s="95"/>
    </row>
    <row r="3455">
      <c r="A3455" s="92"/>
      <c r="B3455" s="58"/>
      <c r="C3455" s="58"/>
      <c r="D3455" s="58"/>
      <c r="E3455" s="58"/>
      <c r="F3455" s="58"/>
      <c r="G3455" s="95"/>
    </row>
    <row r="3456">
      <c r="A3456" s="92"/>
      <c r="B3456" s="58"/>
      <c r="C3456" s="58"/>
      <c r="D3456" s="58"/>
      <c r="E3456" s="58"/>
      <c r="F3456" s="58"/>
      <c r="G3456" s="95"/>
    </row>
    <row r="3457">
      <c r="A3457" s="92"/>
      <c r="B3457" s="58"/>
      <c r="C3457" s="58"/>
      <c r="D3457" s="58"/>
      <c r="E3457" s="58"/>
      <c r="F3457" s="58"/>
      <c r="G3457" s="95"/>
    </row>
    <row r="3458">
      <c r="A3458" s="92"/>
      <c r="B3458" s="58"/>
      <c r="C3458" s="58"/>
      <c r="D3458" s="58"/>
      <c r="E3458" s="58"/>
      <c r="F3458" s="58"/>
      <c r="G3458" s="95"/>
    </row>
    <row r="3459">
      <c r="A3459" s="92"/>
      <c r="B3459" s="58"/>
      <c r="C3459" s="58"/>
      <c r="D3459" s="58"/>
      <c r="E3459" s="58"/>
      <c r="F3459" s="58"/>
      <c r="G3459" s="95"/>
    </row>
    <row r="3460">
      <c r="A3460" s="92"/>
      <c r="B3460" s="58"/>
      <c r="C3460" s="58"/>
      <c r="D3460" s="58"/>
      <c r="E3460" s="58"/>
      <c r="F3460" s="58"/>
      <c r="G3460" s="95"/>
    </row>
    <row r="3461">
      <c r="A3461" s="92"/>
      <c r="B3461" s="58"/>
      <c r="C3461" s="58"/>
      <c r="D3461" s="58"/>
      <c r="E3461" s="58"/>
      <c r="F3461" s="58"/>
      <c r="G3461" s="95"/>
    </row>
    <row r="3462">
      <c r="A3462" s="92"/>
      <c r="B3462" s="58"/>
      <c r="C3462" s="58"/>
      <c r="D3462" s="58"/>
      <c r="E3462" s="58"/>
      <c r="F3462" s="58"/>
      <c r="G3462" s="95"/>
    </row>
    <row r="3463">
      <c r="A3463" s="92"/>
      <c r="B3463" s="58"/>
      <c r="C3463" s="58"/>
      <c r="D3463" s="58"/>
      <c r="E3463" s="58"/>
      <c r="F3463" s="58"/>
      <c r="G3463" s="95"/>
    </row>
    <row r="3464">
      <c r="A3464" s="92"/>
      <c r="B3464" s="58"/>
      <c r="C3464" s="58"/>
      <c r="D3464" s="58"/>
      <c r="E3464" s="58"/>
      <c r="F3464" s="58"/>
      <c r="G3464" s="95"/>
    </row>
    <row r="3465">
      <c r="A3465" s="92"/>
      <c r="B3465" s="58"/>
      <c r="C3465" s="58"/>
      <c r="D3465" s="58"/>
      <c r="E3465" s="58"/>
      <c r="F3465" s="58"/>
      <c r="G3465" s="95"/>
    </row>
    <row r="3466">
      <c r="A3466" s="92"/>
      <c r="B3466" s="58"/>
      <c r="C3466" s="58"/>
      <c r="D3466" s="58"/>
      <c r="E3466" s="58"/>
      <c r="F3466" s="58"/>
      <c r="G3466" s="95"/>
    </row>
    <row r="3467">
      <c r="A3467" s="92"/>
      <c r="B3467" s="58"/>
      <c r="C3467" s="58"/>
      <c r="D3467" s="58"/>
      <c r="E3467" s="58"/>
      <c r="F3467" s="58"/>
      <c r="G3467" s="95"/>
    </row>
    <row r="3468">
      <c r="A3468" s="92"/>
      <c r="B3468" s="58"/>
      <c r="C3468" s="58"/>
      <c r="D3468" s="58"/>
      <c r="E3468" s="58"/>
      <c r="F3468" s="58"/>
      <c r="G3468" s="95"/>
    </row>
    <row r="3469">
      <c r="A3469" s="92"/>
      <c r="B3469" s="58"/>
      <c r="C3469" s="58"/>
      <c r="D3469" s="58"/>
      <c r="E3469" s="58"/>
      <c r="F3469" s="58"/>
      <c r="G3469" s="95"/>
    </row>
    <row r="3470">
      <c r="A3470" s="92"/>
      <c r="B3470" s="58"/>
      <c r="C3470" s="58"/>
      <c r="D3470" s="58"/>
      <c r="E3470" s="58"/>
      <c r="F3470" s="58"/>
      <c r="G3470" s="95"/>
    </row>
    <row r="3471">
      <c r="A3471" s="92"/>
      <c r="B3471" s="58"/>
      <c r="C3471" s="58"/>
      <c r="D3471" s="58"/>
      <c r="E3471" s="58"/>
      <c r="F3471" s="58"/>
      <c r="G3471" s="95"/>
    </row>
    <row r="3472">
      <c r="A3472" s="92"/>
      <c r="B3472" s="58"/>
      <c r="C3472" s="58"/>
      <c r="D3472" s="58"/>
      <c r="E3472" s="58"/>
      <c r="F3472" s="58"/>
      <c r="G3472" s="95"/>
    </row>
    <row r="3473">
      <c r="A3473" s="92"/>
      <c r="B3473" s="58"/>
      <c r="C3473" s="58"/>
      <c r="D3473" s="58"/>
      <c r="E3473" s="58"/>
      <c r="F3473" s="58"/>
      <c r="G3473" s="95"/>
    </row>
    <row r="3474">
      <c r="A3474" s="92"/>
      <c r="B3474" s="58"/>
      <c r="C3474" s="58"/>
      <c r="D3474" s="58"/>
      <c r="E3474" s="58"/>
      <c r="F3474" s="58"/>
      <c r="G3474" s="95"/>
    </row>
    <row r="3475">
      <c r="A3475" s="92"/>
      <c r="B3475" s="58"/>
      <c r="C3475" s="58"/>
      <c r="D3475" s="58"/>
      <c r="E3475" s="58"/>
      <c r="F3475" s="58"/>
      <c r="G3475" s="95"/>
    </row>
    <row r="3476">
      <c r="A3476" s="92"/>
      <c r="B3476" s="58"/>
      <c r="C3476" s="58"/>
      <c r="D3476" s="58"/>
      <c r="E3476" s="58"/>
      <c r="F3476" s="58"/>
      <c r="G3476" s="95"/>
    </row>
    <row r="3477">
      <c r="A3477" s="92"/>
      <c r="B3477" s="58"/>
      <c r="C3477" s="58"/>
      <c r="D3477" s="58"/>
      <c r="E3477" s="58"/>
      <c r="F3477" s="58"/>
      <c r="G3477" s="95"/>
    </row>
    <row r="3478">
      <c r="A3478" s="92"/>
      <c r="B3478" s="58"/>
      <c r="C3478" s="58"/>
      <c r="D3478" s="58"/>
      <c r="E3478" s="58"/>
      <c r="F3478" s="58"/>
      <c r="G3478" s="95"/>
    </row>
    <row r="3479">
      <c r="A3479" s="92"/>
      <c r="B3479" s="58"/>
      <c r="C3479" s="58"/>
      <c r="D3479" s="58"/>
      <c r="E3479" s="58"/>
      <c r="F3479" s="58"/>
      <c r="G3479" s="95"/>
    </row>
    <row r="3480">
      <c r="A3480" s="92"/>
      <c r="B3480" s="58"/>
      <c r="C3480" s="58"/>
      <c r="D3480" s="58"/>
      <c r="E3480" s="58"/>
      <c r="F3480" s="58"/>
      <c r="G3480" s="95"/>
    </row>
    <row r="3481">
      <c r="A3481" s="92"/>
      <c r="B3481" s="58"/>
      <c r="C3481" s="58"/>
      <c r="D3481" s="58"/>
      <c r="E3481" s="58"/>
      <c r="F3481" s="58"/>
      <c r="G3481" s="95"/>
    </row>
    <row r="3482">
      <c r="A3482" s="92"/>
      <c r="B3482" s="58"/>
      <c r="C3482" s="58"/>
      <c r="D3482" s="58"/>
      <c r="E3482" s="58"/>
      <c r="F3482" s="58"/>
      <c r="G3482" s="95"/>
    </row>
    <row r="3483">
      <c r="A3483" s="92"/>
      <c r="B3483" s="58"/>
      <c r="C3483" s="58"/>
      <c r="D3483" s="58"/>
      <c r="E3483" s="58"/>
      <c r="F3483" s="58"/>
      <c r="G3483" s="95"/>
    </row>
    <row r="3484">
      <c r="A3484" s="92"/>
      <c r="B3484" s="58"/>
      <c r="C3484" s="58"/>
      <c r="D3484" s="58"/>
      <c r="E3484" s="58"/>
      <c r="F3484" s="58"/>
      <c r="G3484" s="95"/>
    </row>
    <row r="3485">
      <c r="A3485" s="92"/>
      <c r="B3485" s="58"/>
      <c r="C3485" s="58"/>
      <c r="D3485" s="58"/>
      <c r="E3485" s="58"/>
      <c r="F3485" s="58"/>
      <c r="G3485" s="95"/>
    </row>
    <row r="3486">
      <c r="A3486" s="92"/>
      <c r="B3486" s="58"/>
      <c r="C3486" s="58"/>
      <c r="D3486" s="58"/>
      <c r="E3486" s="58"/>
      <c r="F3486" s="58"/>
      <c r="G3486" s="95"/>
    </row>
    <row r="3487">
      <c r="A3487" s="92"/>
      <c r="B3487" s="58"/>
      <c r="C3487" s="58"/>
      <c r="D3487" s="58"/>
      <c r="E3487" s="58"/>
      <c r="F3487" s="58"/>
      <c r="G3487" s="95"/>
    </row>
    <row r="3488">
      <c r="A3488" s="92"/>
      <c r="B3488" s="58"/>
      <c r="C3488" s="58"/>
      <c r="D3488" s="58"/>
      <c r="E3488" s="58"/>
      <c r="F3488" s="58"/>
      <c r="G3488" s="95"/>
    </row>
    <row r="3489">
      <c r="A3489" s="92"/>
      <c r="B3489" s="58"/>
      <c r="C3489" s="58"/>
      <c r="D3489" s="58"/>
      <c r="E3489" s="58"/>
      <c r="F3489" s="58"/>
      <c r="G3489" s="95"/>
    </row>
    <row r="3490">
      <c r="A3490" s="92"/>
      <c r="B3490" s="58"/>
      <c r="C3490" s="58"/>
      <c r="D3490" s="58"/>
      <c r="E3490" s="58"/>
      <c r="F3490" s="58"/>
      <c r="G3490" s="95"/>
    </row>
    <row r="3491">
      <c r="A3491" s="92"/>
      <c r="B3491" s="58"/>
      <c r="C3491" s="58"/>
      <c r="D3491" s="58"/>
      <c r="E3491" s="58"/>
      <c r="F3491" s="58"/>
      <c r="G3491" s="95"/>
    </row>
    <row r="3492">
      <c r="A3492" s="92"/>
      <c r="B3492" s="58"/>
      <c r="C3492" s="58"/>
      <c r="D3492" s="58"/>
      <c r="E3492" s="58"/>
      <c r="F3492" s="58"/>
      <c r="G3492" s="95"/>
    </row>
    <row r="3493">
      <c r="A3493" s="92"/>
      <c r="B3493" s="58"/>
      <c r="C3493" s="58"/>
      <c r="D3493" s="58"/>
      <c r="E3493" s="58"/>
      <c r="F3493" s="58"/>
      <c r="G3493" s="95"/>
    </row>
    <row r="3494">
      <c r="A3494" s="92"/>
      <c r="B3494" s="58"/>
      <c r="C3494" s="58"/>
      <c r="D3494" s="58"/>
      <c r="E3494" s="58"/>
      <c r="F3494" s="58"/>
      <c r="G3494" s="95"/>
    </row>
    <row r="3495">
      <c r="A3495" s="92"/>
      <c r="B3495" s="58"/>
      <c r="C3495" s="58"/>
      <c r="D3495" s="58"/>
      <c r="E3495" s="58"/>
      <c r="F3495" s="58"/>
      <c r="G3495" s="95"/>
    </row>
    <row r="3496">
      <c r="A3496" s="92"/>
      <c r="B3496" s="58"/>
      <c r="C3496" s="58"/>
      <c r="D3496" s="58"/>
      <c r="E3496" s="58"/>
      <c r="F3496" s="58"/>
      <c r="G3496" s="95"/>
    </row>
    <row r="3497">
      <c r="A3497" s="92"/>
      <c r="B3497" s="58"/>
      <c r="C3497" s="58"/>
      <c r="D3497" s="58"/>
      <c r="E3497" s="58"/>
      <c r="F3497" s="58"/>
      <c r="G3497" s="95"/>
    </row>
    <row r="3498">
      <c r="A3498" s="92"/>
      <c r="B3498" s="58"/>
      <c r="C3498" s="58"/>
      <c r="D3498" s="58"/>
      <c r="E3498" s="58"/>
      <c r="F3498" s="58"/>
      <c r="G3498" s="95"/>
    </row>
    <row r="3499">
      <c r="A3499" s="92"/>
      <c r="B3499" s="58"/>
      <c r="C3499" s="58"/>
      <c r="D3499" s="58"/>
      <c r="E3499" s="58"/>
      <c r="F3499" s="58"/>
      <c r="G3499" s="95"/>
    </row>
    <row r="3500">
      <c r="A3500" s="92"/>
      <c r="B3500" s="58"/>
      <c r="C3500" s="58"/>
      <c r="D3500" s="58"/>
      <c r="E3500" s="58"/>
      <c r="F3500" s="58"/>
      <c r="G3500" s="95"/>
    </row>
    <row r="3501">
      <c r="A3501" s="92"/>
      <c r="B3501" s="58"/>
      <c r="C3501" s="58"/>
      <c r="D3501" s="58"/>
      <c r="E3501" s="58"/>
      <c r="F3501" s="58"/>
      <c r="G3501" s="95"/>
    </row>
    <row r="3502">
      <c r="A3502" s="92"/>
      <c r="B3502" s="58"/>
      <c r="C3502" s="58"/>
      <c r="D3502" s="58"/>
      <c r="E3502" s="58"/>
      <c r="F3502" s="58"/>
      <c r="G3502" s="95"/>
    </row>
    <row r="3503">
      <c r="A3503" s="92"/>
      <c r="B3503" s="58"/>
      <c r="C3503" s="58"/>
      <c r="D3503" s="58"/>
      <c r="E3503" s="58"/>
      <c r="F3503" s="58"/>
      <c r="G3503" s="95"/>
    </row>
    <row r="3504">
      <c r="A3504" s="92"/>
      <c r="B3504" s="58"/>
      <c r="C3504" s="58"/>
      <c r="D3504" s="58"/>
      <c r="E3504" s="58"/>
      <c r="F3504" s="58"/>
      <c r="G3504" s="95"/>
    </row>
    <row r="3505">
      <c r="A3505" s="92"/>
      <c r="B3505" s="58"/>
      <c r="C3505" s="58"/>
      <c r="D3505" s="58"/>
      <c r="E3505" s="58"/>
      <c r="F3505" s="58"/>
      <c r="G3505" s="95"/>
    </row>
    <row r="3506">
      <c r="A3506" s="92"/>
      <c r="B3506" s="58"/>
      <c r="C3506" s="58"/>
      <c r="D3506" s="58"/>
      <c r="E3506" s="58"/>
      <c r="F3506" s="58"/>
      <c r="G3506" s="95"/>
    </row>
    <row r="3507">
      <c r="A3507" s="92"/>
      <c r="B3507" s="58"/>
      <c r="C3507" s="58"/>
      <c r="D3507" s="58"/>
      <c r="E3507" s="58"/>
      <c r="F3507" s="58"/>
      <c r="G3507" s="95"/>
    </row>
    <row r="3508">
      <c r="A3508" s="92"/>
      <c r="B3508" s="58"/>
      <c r="C3508" s="58"/>
      <c r="D3508" s="58"/>
      <c r="E3508" s="58"/>
      <c r="F3508" s="58"/>
      <c r="G3508" s="95"/>
    </row>
    <row r="3509">
      <c r="A3509" s="92"/>
      <c r="B3509" s="58"/>
      <c r="C3509" s="58"/>
      <c r="D3509" s="58"/>
      <c r="E3509" s="58"/>
      <c r="F3509" s="58"/>
      <c r="G3509" s="95"/>
    </row>
    <row r="3510">
      <c r="A3510" s="92"/>
      <c r="B3510" s="58"/>
      <c r="C3510" s="58"/>
      <c r="D3510" s="58"/>
      <c r="E3510" s="58"/>
      <c r="F3510" s="58"/>
      <c r="G3510" s="95"/>
    </row>
    <row r="3511">
      <c r="A3511" s="92"/>
      <c r="B3511" s="58"/>
      <c r="C3511" s="58"/>
      <c r="D3511" s="58"/>
      <c r="E3511" s="58"/>
      <c r="F3511" s="58"/>
      <c r="G3511" s="95"/>
    </row>
    <row r="3512">
      <c r="A3512" s="92"/>
      <c r="B3512" s="58"/>
      <c r="C3512" s="58"/>
      <c r="D3512" s="58"/>
      <c r="E3512" s="58"/>
      <c r="F3512" s="58"/>
      <c r="G3512" s="95"/>
    </row>
    <row r="3513">
      <c r="A3513" s="92"/>
      <c r="B3513" s="58"/>
      <c r="C3513" s="58"/>
      <c r="D3513" s="58"/>
      <c r="E3513" s="58"/>
      <c r="F3513" s="58"/>
      <c r="G3513" s="95"/>
    </row>
    <row r="3514">
      <c r="A3514" s="92"/>
      <c r="B3514" s="58"/>
      <c r="C3514" s="58"/>
      <c r="D3514" s="58"/>
      <c r="E3514" s="58"/>
      <c r="F3514" s="58"/>
      <c r="G3514" s="95"/>
    </row>
    <row r="3515">
      <c r="A3515" s="92"/>
      <c r="B3515" s="58"/>
      <c r="C3515" s="58"/>
      <c r="D3515" s="58"/>
      <c r="E3515" s="58"/>
      <c r="F3515" s="58"/>
      <c r="G3515" s="95"/>
    </row>
    <row r="3516">
      <c r="A3516" s="92"/>
      <c r="B3516" s="58"/>
      <c r="C3516" s="58"/>
      <c r="D3516" s="58"/>
      <c r="E3516" s="58"/>
      <c r="F3516" s="58"/>
      <c r="G3516" s="95"/>
    </row>
    <row r="3517">
      <c r="A3517" s="92"/>
      <c r="B3517" s="58"/>
      <c r="C3517" s="58"/>
      <c r="D3517" s="58"/>
      <c r="E3517" s="58"/>
      <c r="F3517" s="58"/>
      <c r="G3517" s="95"/>
    </row>
    <row r="3518">
      <c r="A3518" s="92"/>
      <c r="B3518" s="58"/>
      <c r="C3518" s="58"/>
      <c r="D3518" s="58"/>
      <c r="E3518" s="58"/>
      <c r="F3518" s="58"/>
      <c r="G3518" s="95"/>
    </row>
    <row r="3519">
      <c r="A3519" s="92"/>
      <c r="B3519" s="58"/>
      <c r="C3519" s="58"/>
      <c r="D3519" s="58"/>
      <c r="E3519" s="58"/>
      <c r="F3519" s="58"/>
      <c r="G3519" s="95"/>
    </row>
    <row r="3520">
      <c r="A3520" s="92"/>
      <c r="B3520" s="58"/>
      <c r="C3520" s="58"/>
      <c r="D3520" s="58"/>
      <c r="E3520" s="58"/>
      <c r="F3520" s="58"/>
      <c r="G3520" s="95"/>
    </row>
    <row r="3521">
      <c r="A3521" s="92"/>
      <c r="B3521" s="58"/>
      <c r="C3521" s="58"/>
      <c r="D3521" s="58"/>
      <c r="E3521" s="58"/>
      <c r="F3521" s="58"/>
      <c r="G3521" s="95"/>
    </row>
    <row r="3522">
      <c r="A3522" s="92"/>
      <c r="B3522" s="58"/>
      <c r="C3522" s="58"/>
      <c r="D3522" s="58"/>
      <c r="E3522" s="58"/>
      <c r="F3522" s="58"/>
      <c r="G3522" s="95"/>
    </row>
    <row r="3523">
      <c r="A3523" s="92"/>
      <c r="B3523" s="58"/>
      <c r="C3523" s="58"/>
      <c r="D3523" s="58"/>
      <c r="E3523" s="58"/>
      <c r="F3523" s="58"/>
      <c r="G3523" s="95"/>
    </row>
    <row r="3524">
      <c r="A3524" s="92"/>
      <c r="B3524" s="58"/>
      <c r="C3524" s="58"/>
      <c r="D3524" s="58"/>
      <c r="E3524" s="58"/>
      <c r="F3524" s="58"/>
      <c r="G3524" s="95"/>
    </row>
    <row r="3525">
      <c r="A3525" s="92"/>
      <c r="B3525" s="58"/>
      <c r="C3525" s="58"/>
      <c r="D3525" s="58"/>
      <c r="E3525" s="58"/>
      <c r="F3525" s="58"/>
      <c r="G3525" s="95"/>
    </row>
    <row r="3526">
      <c r="A3526" s="92"/>
      <c r="B3526" s="58"/>
      <c r="C3526" s="58"/>
      <c r="D3526" s="58"/>
      <c r="E3526" s="58"/>
      <c r="F3526" s="58"/>
      <c r="G3526" s="95"/>
    </row>
    <row r="3527">
      <c r="A3527" s="92"/>
      <c r="B3527" s="58"/>
      <c r="C3527" s="58"/>
      <c r="D3527" s="58"/>
      <c r="E3527" s="58"/>
      <c r="F3527" s="58"/>
      <c r="G3527" s="95"/>
    </row>
    <row r="3528">
      <c r="A3528" s="92"/>
      <c r="B3528" s="58"/>
      <c r="C3528" s="58"/>
      <c r="D3528" s="58"/>
      <c r="E3528" s="58"/>
      <c r="F3528" s="58"/>
      <c r="G3528" s="95"/>
    </row>
    <row r="3529">
      <c r="A3529" s="92"/>
      <c r="B3529" s="58"/>
      <c r="C3529" s="58"/>
      <c r="D3529" s="58"/>
      <c r="E3529" s="58"/>
      <c r="F3529" s="58"/>
      <c r="G3529" s="95"/>
    </row>
    <row r="3530">
      <c r="A3530" s="92"/>
      <c r="B3530" s="58"/>
      <c r="C3530" s="58"/>
      <c r="D3530" s="58"/>
      <c r="E3530" s="58"/>
      <c r="F3530" s="58"/>
      <c r="G3530" s="95"/>
    </row>
    <row r="3531">
      <c r="A3531" s="92"/>
      <c r="B3531" s="58"/>
      <c r="C3531" s="58"/>
      <c r="D3531" s="58"/>
      <c r="E3531" s="58"/>
      <c r="F3531" s="58"/>
      <c r="G3531" s="95"/>
    </row>
    <row r="3532">
      <c r="A3532" s="92"/>
      <c r="B3532" s="58"/>
      <c r="C3532" s="58"/>
      <c r="D3532" s="58"/>
      <c r="E3532" s="58"/>
      <c r="F3532" s="58"/>
      <c r="G3532" s="95"/>
    </row>
    <row r="3533">
      <c r="A3533" s="92"/>
      <c r="B3533" s="58"/>
      <c r="C3533" s="58"/>
      <c r="D3533" s="58"/>
      <c r="E3533" s="58"/>
      <c r="F3533" s="58"/>
      <c r="G3533" s="95"/>
    </row>
    <row r="3534">
      <c r="A3534" s="92"/>
      <c r="B3534" s="58"/>
      <c r="C3534" s="58"/>
      <c r="D3534" s="58"/>
      <c r="E3534" s="58"/>
      <c r="F3534" s="58"/>
      <c r="G3534" s="95"/>
    </row>
    <row r="3535">
      <c r="A3535" s="92"/>
      <c r="B3535" s="58"/>
      <c r="C3535" s="58"/>
      <c r="D3535" s="58"/>
      <c r="E3535" s="58"/>
      <c r="F3535" s="58"/>
      <c r="G3535" s="95"/>
    </row>
    <row r="3536">
      <c r="A3536" s="92"/>
      <c r="B3536" s="58"/>
      <c r="C3536" s="58"/>
      <c r="D3536" s="58"/>
      <c r="E3536" s="58"/>
      <c r="F3536" s="58"/>
      <c r="G3536" s="95"/>
    </row>
    <row r="3537">
      <c r="A3537" s="92"/>
      <c r="B3537" s="58"/>
      <c r="C3537" s="58"/>
      <c r="D3537" s="58"/>
      <c r="E3537" s="58"/>
      <c r="F3537" s="58"/>
      <c r="G3537" s="95"/>
    </row>
    <row r="3538">
      <c r="A3538" s="92"/>
      <c r="B3538" s="58"/>
      <c r="C3538" s="58"/>
      <c r="D3538" s="58"/>
      <c r="E3538" s="58"/>
      <c r="F3538" s="58"/>
      <c r="G3538" s="95"/>
    </row>
    <row r="3539" ht="15.75" customHeight="1">
      <c r="A3539" s="58"/>
      <c r="B3539" s="58"/>
      <c r="C3539" s="58"/>
      <c r="D3539" s="58"/>
      <c r="E3539" s="58"/>
      <c r="F3539" s="58"/>
      <c r="G3539" s="95"/>
    </row>
    <row r="3540" ht="15.75" customHeight="1">
      <c r="A3540" s="58"/>
      <c r="B3540" s="58"/>
      <c r="C3540" s="58"/>
      <c r="D3540" s="58"/>
      <c r="E3540" s="58"/>
      <c r="F3540" s="58"/>
      <c r="G3540" s="95"/>
    </row>
    <row r="3541" ht="15.75" customHeight="1">
      <c r="A3541" s="58"/>
      <c r="B3541" s="58"/>
      <c r="C3541" s="58"/>
      <c r="D3541" s="58"/>
      <c r="E3541" s="58"/>
      <c r="F3541" s="58"/>
      <c r="G3541" s="95"/>
    </row>
    <row r="3542" ht="15.75" customHeight="1">
      <c r="A3542" s="58"/>
      <c r="B3542" s="58"/>
      <c r="C3542" s="58"/>
      <c r="D3542" s="58"/>
      <c r="E3542" s="58"/>
      <c r="F3542" s="58"/>
      <c r="G3542" s="95"/>
    </row>
    <row r="3543" ht="15.75" customHeight="1">
      <c r="A3543" s="58"/>
      <c r="B3543" s="58"/>
      <c r="C3543" s="58"/>
      <c r="D3543" s="58"/>
      <c r="E3543" s="58"/>
      <c r="F3543" s="58"/>
      <c r="G3543" s="95"/>
    </row>
    <row r="3544" ht="15.75" customHeight="1">
      <c r="A3544" s="58"/>
      <c r="B3544" s="58"/>
      <c r="C3544" s="58"/>
      <c r="D3544" s="58"/>
      <c r="E3544" s="58"/>
      <c r="F3544" s="58"/>
      <c r="G3544" s="95"/>
    </row>
    <row r="3545" ht="15.75" customHeight="1">
      <c r="A3545" s="58"/>
      <c r="B3545" s="58"/>
      <c r="C3545" s="58"/>
      <c r="D3545" s="58"/>
      <c r="E3545" s="58"/>
      <c r="F3545" s="58"/>
      <c r="G3545" s="95"/>
    </row>
    <row r="3546" ht="15.75" customHeight="1">
      <c r="A3546" s="58"/>
      <c r="B3546" s="58"/>
      <c r="C3546" s="58"/>
      <c r="D3546" s="58"/>
      <c r="E3546" s="58"/>
      <c r="F3546" s="58"/>
      <c r="G3546" s="95"/>
    </row>
    <row r="3547" ht="15.75" customHeight="1">
      <c r="A3547" s="58"/>
      <c r="B3547" s="58"/>
      <c r="C3547" s="58"/>
      <c r="D3547" s="58"/>
      <c r="E3547" s="58"/>
      <c r="F3547" s="58"/>
      <c r="G3547" s="95"/>
    </row>
    <row r="3548" ht="15.75" customHeight="1">
      <c r="A3548" s="58"/>
      <c r="B3548" s="58"/>
      <c r="C3548" s="58"/>
      <c r="D3548" s="58"/>
      <c r="E3548" s="58"/>
      <c r="F3548" s="58"/>
      <c r="G3548" s="95"/>
    </row>
    <row r="3549" ht="15.75" customHeight="1">
      <c r="A3549" s="58"/>
      <c r="B3549" s="58"/>
      <c r="C3549" s="58"/>
      <c r="D3549" s="58"/>
      <c r="E3549" s="58"/>
      <c r="F3549" s="58"/>
      <c r="G3549" s="95"/>
    </row>
    <row r="3550" ht="15.75" customHeight="1">
      <c r="A3550" s="58"/>
      <c r="B3550" s="58"/>
      <c r="C3550" s="58"/>
      <c r="D3550" s="58"/>
      <c r="E3550" s="58"/>
      <c r="F3550" s="58"/>
      <c r="G3550" s="95"/>
    </row>
    <row r="3551" ht="15.75" customHeight="1">
      <c r="A3551" s="58"/>
      <c r="B3551" s="58"/>
      <c r="C3551" s="58"/>
      <c r="D3551" s="58"/>
      <c r="E3551" s="58"/>
      <c r="F3551" s="58"/>
      <c r="G3551" s="95"/>
    </row>
    <row r="3552" ht="15.75" customHeight="1">
      <c r="A3552" s="58"/>
      <c r="B3552" s="58"/>
      <c r="C3552" s="58"/>
      <c r="D3552" s="58"/>
      <c r="E3552" s="58"/>
      <c r="F3552" s="58"/>
      <c r="G3552" s="95"/>
    </row>
    <row r="3553" ht="15.75" customHeight="1">
      <c r="A3553" s="58"/>
      <c r="B3553" s="58"/>
      <c r="C3553" s="58"/>
      <c r="D3553" s="58"/>
      <c r="E3553" s="58"/>
      <c r="F3553" s="58"/>
      <c r="G3553" s="95"/>
    </row>
    <row r="3554" ht="15.75" customHeight="1">
      <c r="A3554" s="58"/>
      <c r="B3554" s="58"/>
      <c r="C3554" s="58"/>
      <c r="D3554" s="58"/>
      <c r="E3554" s="58"/>
      <c r="F3554" s="58"/>
      <c r="G3554" s="95"/>
    </row>
    <row r="3555" ht="15.75" customHeight="1">
      <c r="A3555" s="58"/>
      <c r="B3555" s="58"/>
      <c r="C3555" s="58"/>
      <c r="D3555" s="58"/>
      <c r="E3555" s="58"/>
      <c r="F3555" s="58"/>
      <c r="G3555" s="95"/>
    </row>
    <row r="3556" ht="15.75" customHeight="1">
      <c r="A3556" s="58"/>
      <c r="B3556" s="58"/>
      <c r="C3556" s="58"/>
      <c r="D3556" s="58"/>
      <c r="E3556" s="58"/>
      <c r="F3556" s="58"/>
      <c r="G3556" s="95"/>
    </row>
    <row r="3557" ht="15.75" customHeight="1">
      <c r="A3557" s="58"/>
      <c r="B3557" s="58"/>
      <c r="C3557" s="58"/>
      <c r="D3557" s="58"/>
      <c r="E3557" s="58"/>
      <c r="F3557" s="58"/>
      <c r="G3557" s="95"/>
    </row>
    <row r="3558" ht="15.75" customHeight="1">
      <c r="A3558" s="58"/>
      <c r="B3558" s="58"/>
      <c r="C3558" s="58"/>
      <c r="D3558" s="58"/>
      <c r="E3558" s="58"/>
      <c r="F3558" s="58"/>
      <c r="G3558" s="95"/>
    </row>
    <row r="3559" ht="15.75" customHeight="1">
      <c r="A3559" s="58"/>
      <c r="B3559" s="58"/>
      <c r="C3559" s="58"/>
      <c r="D3559" s="58"/>
      <c r="E3559" s="58"/>
      <c r="F3559" s="58"/>
      <c r="G3559" s="95"/>
    </row>
    <row r="3560" ht="15.75" customHeight="1">
      <c r="A3560" s="58"/>
      <c r="B3560" s="58"/>
      <c r="C3560" s="58"/>
      <c r="D3560" s="58"/>
      <c r="E3560" s="58"/>
      <c r="F3560" s="58"/>
      <c r="G3560" s="95"/>
    </row>
    <row r="3561" ht="15.75" customHeight="1">
      <c r="A3561" s="58"/>
      <c r="B3561" s="58"/>
      <c r="C3561" s="58"/>
      <c r="D3561" s="58"/>
      <c r="E3561" s="58"/>
      <c r="F3561" s="58"/>
      <c r="G3561" s="95"/>
    </row>
    <row r="3562" ht="15.75" customHeight="1">
      <c r="A3562" s="58"/>
      <c r="B3562" s="58"/>
      <c r="C3562" s="58"/>
      <c r="D3562" s="58"/>
      <c r="E3562" s="58"/>
      <c r="F3562" s="58"/>
      <c r="G3562" s="95"/>
    </row>
    <row r="3563" ht="15.75" customHeight="1">
      <c r="A3563" s="58"/>
      <c r="B3563" s="58"/>
      <c r="C3563" s="58"/>
      <c r="D3563" s="58"/>
      <c r="E3563" s="58"/>
      <c r="F3563" s="58"/>
      <c r="G3563" s="95"/>
    </row>
    <row r="3564" ht="15.75" customHeight="1">
      <c r="A3564" s="58"/>
      <c r="B3564" s="58"/>
      <c r="C3564" s="58"/>
      <c r="D3564" s="58"/>
      <c r="E3564" s="58"/>
      <c r="F3564" s="58"/>
      <c r="G3564" s="95"/>
    </row>
    <row r="3565" ht="15.75" customHeight="1">
      <c r="A3565" s="58"/>
      <c r="B3565" s="58"/>
      <c r="C3565" s="58"/>
      <c r="D3565" s="58"/>
      <c r="E3565" s="58"/>
      <c r="F3565" s="58"/>
      <c r="G3565" s="95"/>
    </row>
    <row r="3566" ht="15.75" customHeight="1">
      <c r="A3566" s="58"/>
      <c r="B3566" s="58"/>
      <c r="C3566" s="58"/>
      <c r="D3566" s="58"/>
      <c r="E3566" s="58"/>
      <c r="F3566" s="58"/>
      <c r="G3566" s="95"/>
    </row>
    <row r="3567" ht="15.75" customHeight="1">
      <c r="A3567" s="58"/>
      <c r="B3567" s="58"/>
      <c r="C3567" s="58"/>
      <c r="D3567" s="58"/>
      <c r="E3567" s="58"/>
      <c r="F3567" s="58"/>
      <c r="G3567" s="95"/>
    </row>
    <row r="3568" ht="15.75" customHeight="1">
      <c r="A3568" s="58"/>
      <c r="B3568" s="58"/>
      <c r="C3568" s="58"/>
      <c r="D3568" s="58"/>
      <c r="E3568" s="58"/>
      <c r="F3568" s="58"/>
      <c r="G3568" s="95"/>
    </row>
    <row r="3569" ht="15.75" customHeight="1">
      <c r="A3569" s="58"/>
      <c r="B3569" s="58"/>
      <c r="C3569" s="58"/>
      <c r="D3569" s="58"/>
      <c r="E3569" s="58"/>
      <c r="F3569" s="58"/>
      <c r="G3569" s="95"/>
    </row>
    <row r="3570" ht="15.75" customHeight="1">
      <c r="A3570" s="58"/>
      <c r="B3570" s="58"/>
      <c r="C3570" s="58"/>
      <c r="D3570" s="58"/>
      <c r="E3570" s="58"/>
      <c r="F3570" s="58"/>
      <c r="G3570" s="95"/>
    </row>
    <row r="3571" ht="15.75" customHeight="1">
      <c r="A3571" s="58"/>
      <c r="B3571" s="58"/>
      <c r="C3571" s="58"/>
      <c r="D3571" s="58"/>
      <c r="E3571" s="58"/>
      <c r="F3571" s="58"/>
      <c r="G3571" s="95"/>
    </row>
    <row r="3572" ht="15.75" customHeight="1">
      <c r="A3572" s="58"/>
      <c r="B3572" s="58"/>
      <c r="C3572" s="58"/>
      <c r="D3572" s="58"/>
      <c r="E3572" s="58"/>
      <c r="F3572" s="58"/>
      <c r="G3572" s="95"/>
    </row>
    <row r="3573" ht="15.75" customHeight="1">
      <c r="A3573" s="58"/>
      <c r="B3573" s="58"/>
      <c r="C3573" s="58"/>
      <c r="D3573" s="58"/>
      <c r="E3573" s="58"/>
      <c r="F3573" s="58"/>
      <c r="G3573" s="95"/>
    </row>
    <row r="3574" ht="15.75" customHeight="1">
      <c r="A3574" s="58"/>
      <c r="B3574" s="58"/>
      <c r="C3574" s="58"/>
      <c r="D3574" s="58"/>
      <c r="E3574" s="58"/>
      <c r="F3574" s="58"/>
      <c r="G3574" s="95"/>
    </row>
    <row r="3575" ht="15.75" customHeight="1">
      <c r="A3575" s="58"/>
      <c r="B3575" s="58"/>
      <c r="C3575" s="58"/>
      <c r="D3575" s="58"/>
      <c r="E3575" s="58"/>
      <c r="F3575" s="58"/>
      <c r="G3575" s="95"/>
    </row>
    <row r="3576" ht="15.75" customHeight="1">
      <c r="A3576" s="58"/>
      <c r="B3576" s="58"/>
      <c r="C3576" s="58"/>
      <c r="D3576" s="58"/>
      <c r="E3576" s="58"/>
      <c r="F3576" s="58"/>
      <c r="G3576" s="95"/>
    </row>
    <row r="3577" ht="15.75" customHeight="1">
      <c r="A3577" s="58"/>
      <c r="B3577" s="58"/>
      <c r="C3577" s="58"/>
      <c r="D3577" s="58"/>
      <c r="E3577" s="58"/>
      <c r="F3577" s="58"/>
      <c r="G3577" s="95"/>
    </row>
    <row r="3578" ht="15.75" customHeight="1">
      <c r="A3578" s="58"/>
      <c r="B3578" s="58"/>
      <c r="C3578" s="58"/>
      <c r="D3578" s="58"/>
      <c r="E3578" s="58"/>
      <c r="F3578" s="58"/>
      <c r="G3578" s="95"/>
    </row>
    <row r="3579" ht="15.75" customHeight="1">
      <c r="A3579" s="58"/>
      <c r="B3579" s="58"/>
      <c r="C3579" s="58"/>
      <c r="D3579" s="58"/>
      <c r="E3579" s="58"/>
      <c r="F3579" s="58"/>
      <c r="G3579" s="95"/>
    </row>
    <row r="3580" ht="15.75" customHeight="1">
      <c r="A3580" s="58"/>
      <c r="B3580" s="58"/>
      <c r="C3580" s="58"/>
      <c r="D3580" s="58"/>
      <c r="E3580" s="58"/>
      <c r="F3580" s="58"/>
      <c r="G3580" s="95"/>
    </row>
    <row r="3581" ht="15.75" customHeight="1">
      <c r="A3581" s="58"/>
      <c r="B3581" s="58"/>
      <c r="C3581" s="58"/>
      <c r="D3581" s="58"/>
      <c r="E3581" s="58"/>
      <c r="F3581" s="58"/>
      <c r="G3581" s="95"/>
    </row>
    <row r="3582" ht="15.75" customHeight="1">
      <c r="A3582" s="58"/>
      <c r="B3582" s="58"/>
      <c r="C3582" s="58"/>
      <c r="D3582" s="58"/>
      <c r="E3582" s="58"/>
      <c r="F3582" s="58"/>
      <c r="G3582" s="95"/>
    </row>
    <row r="3583" ht="15.75" customHeight="1">
      <c r="A3583" s="58"/>
      <c r="B3583" s="58"/>
      <c r="C3583" s="58"/>
      <c r="D3583" s="58"/>
      <c r="E3583" s="58"/>
      <c r="F3583" s="58"/>
      <c r="G3583" s="95"/>
    </row>
    <row r="3584" ht="15.75" customHeight="1">
      <c r="A3584" s="58"/>
      <c r="B3584" s="58"/>
      <c r="C3584" s="58"/>
      <c r="D3584" s="58"/>
      <c r="E3584" s="58"/>
      <c r="F3584" s="58"/>
      <c r="G3584" s="95"/>
    </row>
    <row r="3585" ht="15.75" customHeight="1">
      <c r="A3585" s="58"/>
      <c r="B3585" s="58"/>
      <c r="C3585" s="58"/>
      <c r="D3585" s="58"/>
      <c r="E3585" s="58"/>
      <c r="F3585" s="58"/>
      <c r="G3585" s="95"/>
    </row>
    <row r="3586" ht="15.75" customHeight="1">
      <c r="A3586" s="58"/>
      <c r="B3586" s="58"/>
      <c r="C3586" s="58"/>
      <c r="D3586" s="58"/>
      <c r="E3586" s="58"/>
      <c r="F3586" s="58"/>
      <c r="G3586" s="95"/>
    </row>
    <row r="3587" ht="15.75" customHeight="1">
      <c r="A3587" s="58"/>
      <c r="B3587" s="58"/>
      <c r="C3587" s="58"/>
      <c r="D3587" s="58"/>
      <c r="E3587" s="58"/>
      <c r="F3587" s="58"/>
      <c r="G3587" s="95"/>
    </row>
    <row r="3588" ht="15.75" customHeight="1">
      <c r="A3588" s="58"/>
      <c r="B3588" s="58"/>
      <c r="C3588" s="58"/>
      <c r="D3588" s="58"/>
      <c r="E3588" s="58"/>
      <c r="F3588" s="58"/>
      <c r="G3588" s="95"/>
    </row>
    <row r="3589" ht="15.75" customHeight="1">
      <c r="A3589" s="58"/>
      <c r="B3589" s="58"/>
      <c r="C3589" s="58"/>
      <c r="D3589" s="58"/>
      <c r="E3589" s="58"/>
      <c r="F3589" s="58"/>
      <c r="G3589" s="95"/>
    </row>
    <row r="3590" ht="15.75" customHeight="1">
      <c r="A3590" s="58"/>
      <c r="B3590" s="58"/>
      <c r="C3590" s="58"/>
      <c r="D3590" s="58"/>
      <c r="E3590" s="58"/>
      <c r="F3590" s="58"/>
      <c r="G3590" s="95"/>
    </row>
    <row r="3591" ht="15.75" customHeight="1">
      <c r="A3591" s="58"/>
      <c r="B3591" s="58"/>
      <c r="C3591" s="58"/>
      <c r="D3591" s="58"/>
      <c r="E3591" s="58"/>
      <c r="F3591" s="58"/>
      <c r="G3591" s="95"/>
    </row>
    <row r="3592" ht="15.75" customHeight="1">
      <c r="A3592" s="58"/>
      <c r="B3592" s="58"/>
      <c r="C3592" s="58"/>
      <c r="D3592" s="58"/>
      <c r="E3592" s="58"/>
      <c r="F3592" s="58"/>
      <c r="G3592" s="95"/>
    </row>
    <row r="3593" ht="15.75" customHeight="1">
      <c r="A3593" s="58"/>
      <c r="B3593" s="58"/>
      <c r="C3593" s="58"/>
      <c r="D3593" s="58"/>
      <c r="E3593" s="58"/>
      <c r="F3593" s="58"/>
      <c r="G3593" s="95"/>
    </row>
    <row r="3594" ht="15.75" customHeight="1">
      <c r="A3594" s="58"/>
      <c r="B3594" s="58"/>
      <c r="C3594" s="58"/>
      <c r="D3594" s="58"/>
      <c r="E3594" s="58"/>
      <c r="F3594" s="58"/>
      <c r="G3594" s="95"/>
    </row>
    <row r="3595" ht="15.75" customHeight="1">
      <c r="A3595" s="58"/>
      <c r="B3595" s="58"/>
      <c r="C3595" s="58"/>
      <c r="D3595" s="58"/>
      <c r="E3595" s="58"/>
      <c r="F3595" s="58"/>
      <c r="G3595" s="95"/>
    </row>
    <row r="3596" ht="15.75" customHeight="1">
      <c r="A3596" s="58"/>
      <c r="B3596" s="58"/>
      <c r="C3596" s="58"/>
      <c r="D3596" s="58"/>
      <c r="E3596" s="58"/>
      <c r="F3596" s="58"/>
      <c r="G3596" s="95"/>
    </row>
    <row r="3597" ht="15.75" customHeight="1">
      <c r="A3597" s="58"/>
      <c r="B3597" s="58"/>
      <c r="C3597" s="58"/>
      <c r="D3597" s="58"/>
      <c r="E3597" s="58"/>
      <c r="F3597" s="58"/>
      <c r="G3597" s="95"/>
    </row>
    <row r="3598" ht="15.75" customHeight="1">
      <c r="A3598" s="58"/>
      <c r="B3598" s="58"/>
      <c r="C3598" s="58"/>
      <c r="D3598" s="58"/>
      <c r="E3598" s="58"/>
      <c r="F3598" s="58"/>
      <c r="G3598" s="95"/>
    </row>
    <row r="3599" ht="15.75" customHeight="1">
      <c r="A3599" s="58"/>
      <c r="B3599" s="58"/>
      <c r="C3599" s="58"/>
      <c r="D3599" s="58"/>
      <c r="E3599" s="58"/>
      <c r="F3599" s="58"/>
      <c r="G3599" s="95"/>
    </row>
    <row r="3600" ht="15.75" customHeight="1">
      <c r="A3600" s="58"/>
      <c r="B3600" s="58"/>
      <c r="C3600" s="58"/>
      <c r="D3600" s="58"/>
      <c r="E3600" s="58"/>
      <c r="F3600" s="58"/>
      <c r="G3600" s="95"/>
    </row>
    <row r="3601" ht="15.75" customHeight="1">
      <c r="A3601" s="58"/>
      <c r="B3601" s="58"/>
      <c r="C3601" s="58"/>
      <c r="D3601" s="58"/>
      <c r="E3601" s="58"/>
      <c r="F3601" s="58"/>
      <c r="G3601" s="95"/>
    </row>
    <row r="3602" ht="15.75" customHeight="1">
      <c r="A3602" s="58"/>
      <c r="B3602" s="58"/>
      <c r="C3602" s="58"/>
      <c r="D3602" s="58"/>
      <c r="E3602" s="58"/>
      <c r="F3602" s="58"/>
      <c r="G3602" s="95"/>
    </row>
    <row r="3603" ht="15.75" customHeight="1">
      <c r="A3603" s="58"/>
      <c r="B3603" s="58"/>
      <c r="C3603" s="58"/>
      <c r="D3603" s="58"/>
      <c r="E3603" s="58"/>
      <c r="F3603" s="58"/>
      <c r="G3603" s="95"/>
    </row>
    <row r="3604" ht="15.75" customHeight="1">
      <c r="A3604" s="58"/>
      <c r="B3604" s="58"/>
      <c r="C3604" s="58"/>
      <c r="D3604" s="58"/>
      <c r="E3604" s="58"/>
      <c r="F3604" s="58"/>
      <c r="G3604" s="95"/>
    </row>
    <row r="3605" ht="15.75" customHeight="1">
      <c r="A3605" s="58"/>
      <c r="B3605" s="58"/>
      <c r="C3605" s="58"/>
      <c r="D3605" s="58"/>
      <c r="E3605" s="58"/>
      <c r="F3605" s="58"/>
      <c r="G3605" s="95"/>
    </row>
    <row r="3606" ht="15.75" customHeight="1">
      <c r="A3606" s="58"/>
      <c r="B3606" s="58"/>
      <c r="C3606" s="58"/>
      <c r="D3606" s="58"/>
      <c r="E3606" s="58"/>
      <c r="F3606" s="58"/>
      <c r="G3606" s="95"/>
    </row>
    <row r="3607" ht="15.75" customHeight="1">
      <c r="A3607" s="58"/>
      <c r="B3607" s="58"/>
      <c r="C3607" s="58"/>
      <c r="D3607" s="58"/>
      <c r="E3607" s="58"/>
      <c r="F3607" s="58"/>
      <c r="G3607" s="95"/>
    </row>
    <row r="3608" ht="15.75" customHeight="1">
      <c r="A3608" s="58"/>
      <c r="B3608" s="58"/>
      <c r="C3608" s="58"/>
      <c r="D3608" s="58"/>
      <c r="E3608" s="58"/>
      <c r="F3608" s="58"/>
      <c r="G3608" s="95"/>
    </row>
    <row r="3609" ht="15.75" customHeight="1">
      <c r="A3609" s="58"/>
      <c r="B3609" s="58"/>
      <c r="C3609" s="58"/>
      <c r="D3609" s="58"/>
      <c r="E3609" s="58"/>
      <c r="F3609" s="58"/>
      <c r="G3609" s="95"/>
    </row>
    <row r="3610" ht="15.75" customHeight="1">
      <c r="A3610" s="58"/>
      <c r="B3610" s="58"/>
      <c r="C3610" s="58"/>
      <c r="D3610" s="58"/>
      <c r="E3610" s="58"/>
      <c r="F3610" s="58"/>
      <c r="G3610" s="95"/>
    </row>
    <row r="3611" ht="15.75" customHeight="1">
      <c r="A3611" s="58"/>
      <c r="B3611" s="58"/>
      <c r="C3611" s="58"/>
      <c r="D3611" s="58"/>
      <c r="E3611" s="58"/>
      <c r="F3611" s="58"/>
      <c r="G3611" s="95"/>
    </row>
    <row r="3612" ht="15.75" customHeight="1">
      <c r="A3612" s="58"/>
      <c r="B3612" s="58"/>
      <c r="C3612" s="58"/>
      <c r="D3612" s="58"/>
      <c r="E3612" s="58"/>
      <c r="F3612" s="58"/>
      <c r="G3612" s="95"/>
    </row>
    <row r="3613" ht="15.75" customHeight="1">
      <c r="A3613" s="58"/>
      <c r="B3613" s="58"/>
      <c r="C3613" s="58"/>
      <c r="D3613" s="58"/>
      <c r="E3613" s="58"/>
      <c r="F3613" s="58"/>
      <c r="G3613" s="95"/>
    </row>
    <row r="3614" ht="15.75" customHeight="1">
      <c r="A3614" s="58"/>
      <c r="B3614" s="58"/>
      <c r="C3614" s="58"/>
      <c r="D3614" s="58"/>
      <c r="E3614" s="58"/>
      <c r="F3614" s="58"/>
      <c r="G3614" s="95"/>
    </row>
    <row r="3615" ht="15.75" customHeight="1">
      <c r="A3615" s="58"/>
      <c r="B3615" s="58"/>
      <c r="C3615" s="58"/>
      <c r="D3615" s="58"/>
      <c r="E3615" s="58"/>
      <c r="F3615" s="58"/>
      <c r="G3615" s="95"/>
    </row>
    <row r="3616" ht="15.75" customHeight="1">
      <c r="A3616" s="58"/>
      <c r="B3616" s="58"/>
      <c r="C3616" s="58"/>
      <c r="D3616" s="58"/>
      <c r="E3616" s="58"/>
      <c r="F3616" s="58"/>
      <c r="G3616" s="95"/>
    </row>
    <row r="3617" ht="15.75" customHeight="1">
      <c r="A3617" s="58"/>
      <c r="B3617" s="58"/>
      <c r="C3617" s="58"/>
      <c r="D3617" s="58"/>
      <c r="E3617" s="58"/>
      <c r="F3617" s="58"/>
      <c r="G3617" s="95"/>
    </row>
    <row r="3618" ht="15.75" customHeight="1">
      <c r="A3618" s="58"/>
      <c r="B3618" s="58"/>
      <c r="C3618" s="58"/>
      <c r="D3618" s="58"/>
      <c r="E3618" s="58"/>
      <c r="F3618" s="58"/>
      <c r="G3618" s="95"/>
    </row>
    <row r="3619" ht="15.75" customHeight="1">
      <c r="A3619" s="58"/>
      <c r="B3619" s="58"/>
      <c r="C3619" s="58"/>
      <c r="D3619" s="58"/>
      <c r="E3619" s="58"/>
      <c r="F3619" s="58"/>
      <c r="G3619" s="95"/>
    </row>
    <row r="3620" ht="15.75" customHeight="1">
      <c r="A3620" s="58"/>
      <c r="B3620" s="58"/>
      <c r="C3620" s="58"/>
      <c r="D3620" s="58"/>
      <c r="E3620" s="58"/>
      <c r="F3620" s="58"/>
      <c r="G3620" s="95"/>
    </row>
    <row r="3621" ht="15.75" customHeight="1">
      <c r="A3621" s="58"/>
      <c r="B3621" s="58"/>
      <c r="C3621" s="58"/>
      <c r="D3621" s="58"/>
      <c r="E3621" s="58"/>
      <c r="F3621" s="58"/>
      <c r="G3621" s="95"/>
    </row>
    <row r="3622" ht="15.75" customHeight="1">
      <c r="A3622" s="58"/>
      <c r="B3622" s="58"/>
      <c r="C3622" s="58"/>
      <c r="D3622" s="58"/>
      <c r="E3622" s="58"/>
      <c r="F3622" s="58"/>
      <c r="G3622" s="95"/>
    </row>
    <row r="3623" ht="15.75" customHeight="1">
      <c r="A3623" s="58"/>
      <c r="B3623" s="58"/>
      <c r="C3623" s="58"/>
      <c r="D3623" s="58"/>
      <c r="E3623" s="58"/>
      <c r="F3623" s="58"/>
      <c r="G3623" s="95"/>
    </row>
    <row r="3624" ht="15.75" customHeight="1">
      <c r="A3624" s="58"/>
      <c r="B3624" s="58"/>
      <c r="C3624" s="58"/>
      <c r="D3624" s="58"/>
      <c r="E3624" s="58"/>
      <c r="F3624" s="58"/>
      <c r="G3624" s="95"/>
    </row>
    <row r="3625" ht="15.75" customHeight="1">
      <c r="A3625" s="58"/>
      <c r="B3625" s="58"/>
      <c r="C3625" s="58"/>
      <c r="D3625" s="58"/>
      <c r="E3625" s="58"/>
      <c r="F3625" s="58"/>
      <c r="G3625" s="95"/>
    </row>
    <row r="3626" ht="15.75" customHeight="1">
      <c r="A3626" s="58"/>
      <c r="B3626" s="58"/>
      <c r="C3626" s="58"/>
      <c r="D3626" s="58"/>
      <c r="E3626" s="58"/>
      <c r="F3626" s="58"/>
      <c r="G3626" s="95"/>
    </row>
    <row r="3627" ht="15.75" customHeight="1">
      <c r="A3627" s="58"/>
      <c r="B3627" s="58"/>
      <c r="C3627" s="58"/>
      <c r="D3627" s="58"/>
      <c r="E3627" s="58"/>
      <c r="F3627" s="58"/>
      <c r="G3627" s="95"/>
    </row>
    <row r="3628" ht="15.75" customHeight="1">
      <c r="A3628" s="58"/>
      <c r="B3628" s="58"/>
      <c r="C3628" s="58"/>
      <c r="D3628" s="58"/>
      <c r="E3628" s="58"/>
      <c r="F3628" s="58"/>
      <c r="G3628" s="95"/>
    </row>
    <row r="3629" ht="15.75" customHeight="1">
      <c r="A3629" s="58"/>
      <c r="B3629" s="58"/>
      <c r="C3629" s="58"/>
      <c r="D3629" s="58"/>
      <c r="E3629" s="58"/>
      <c r="F3629" s="58"/>
      <c r="G3629" s="95"/>
    </row>
    <row r="3630" ht="15.75" customHeight="1">
      <c r="A3630" s="58"/>
      <c r="B3630" s="58"/>
      <c r="C3630" s="58"/>
      <c r="D3630" s="58"/>
      <c r="E3630" s="58"/>
      <c r="F3630" s="58"/>
      <c r="G3630" s="95"/>
    </row>
    <row r="3631" ht="15.75" customHeight="1">
      <c r="A3631" s="58"/>
      <c r="B3631" s="58"/>
      <c r="C3631" s="58"/>
      <c r="D3631" s="58"/>
      <c r="E3631" s="58"/>
      <c r="F3631" s="58"/>
      <c r="G3631" s="95"/>
    </row>
    <row r="3632" ht="15.75" customHeight="1">
      <c r="A3632" s="58"/>
      <c r="B3632" s="58"/>
      <c r="C3632" s="58"/>
      <c r="D3632" s="58"/>
      <c r="E3632" s="58"/>
      <c r="F3632" s="58"/>
      <c r="G3632" s="95"/>
    </row>
    <row r="3633" ht="15.75" customHeight="1">
      <c r="A3633" s="58"/>
      <c r="B3633" s="58"/>
      <c r="C3633" s="58"/>
      <c r="D3633" s="58"/>
      <c r="E3633" s="58"/>
      <c r="F3633" s="58"/>
      <c r="G3633" s="95"/>
    </row>
    <row r="3634" ht="15.75" customHeight="1">
      <c r="A3634" s="58"/>
      <c r="B3634" s="58"/>
      <c r="C3634" s="58"/>
      <c r="D3634" s="58"/>
      <c r="E3634" s="58"/>
      <c r="F3634" s="58"/>
      <c r="G3634" s="95"/>
    </row>
    <row r="3635" ht="15.75" customHeight="1">
      <c r="A3635" s="58"/>
      <c r="B3635" s="58"/>
      <c r="C3635" s="58"/>
      <c r="D3635" s="58"/>
      <c r="E3635" s="58"/>
      <c r="F3635" s="58"/>
      <c r="G3635" s="95"/>
    </row>
    <row r="3636" ht="15.75" customHeight="1">
      <c r="A3636" s="58"/>
      <c r="B3636" s="58"/>
      <c r="C3636" s="58"/>
      <c r="D3636" s="58"/>
      <c r="E3636" s="58"/>
      <c r="F3636" s="58"/>
      <c r="G3636" s="95"/>
    </row>
    <row r="3637" ht="15.75" customHeight="1">
      <c r="A3637" s="58"/>
      <c r="B3637" s="58"/>
      <c r="C3637" s="58"/>
      <c r="D3637" s="58"/>
      <c r="E3637" s="58"/>
      <c r="F3637" s="58"/>
      <c r="G3637" s="95"/>
    </row>
    <row r="3638" ht="15.75" customHeight="1">
      <c r="A3638" s="58"/>
      <c r="B3638" s="58"/>
      <c r="C3638" s="58"/>
      <c r="D3638" s="58"/>
      <c r="E3638" s="58"/>
      <c r="F3638" s="58"/>
      <c r="G3638" s="95"/>
    </row>
    <row r="3639" ht="15.75" customHeight="1">
      <c r="A3639" s="58"/>
      <c r="B3639" s="58"/>
      <c r="C3639" s="58"/>
      <c r="D3639" s="58"/>
      <c r="E3639" s="58"/>
      <c r="F3639" s="58"/>
      <c r="G3639" s="95"/>
    </row>
    <row r="3640" ht="15.75" customHeight="1">
      <c r="A3640" s="58"/>
      <c r="B3640" s="58"/>
      <c r="C3640" s="58"/>
      <c r="D3640" s="58"/>
      <c r="E3640" s="58"/>
      <c r="F3640" s="58"/>
      <c r="G3640" s="95"/>
    </row>
    <row r="3641" ht="15.75" customHeight="1">
      <c r="A3641" s="58"/>
      <c r="B3641" s="58"/>
      <c r="C3641" s="58"/>
      <c r="D3641" s="58"/>
      <c r="E3641" s="58"/>
      <c r="F3641" s="58"/>
      <c r="G3641" s="95"/>
    </row>
    <row r="3642" ht="15.75" customHeight="1">
      <c r="A3642" s="58"/>
      <c r="B3642" s="58"/>
      <c r="C3642" s="58"/>
      <c r="D3642" s="58"/>
      <c r="E3642" s="58"/>
      <c r="F3642" s="58"/>
      <c r="G3642" s="95"/>
    </row>
    <row r="3643" ht="15.75" customHeight="1">
      <c r="A3643" s="58"/>
      <c r="B3643" s="58"/>
      <c r="C3643" s="58"/>
      <c r="D3643" s="58"/>
      <c r="E3643" s="58"/>
      <c r="F3643" s="58"/>
      <c r="G3643" s="95"/>
    </row>
    <row r="3644" ht="15.75" customHeight="1">
      <c r="A3644" s="58"/>
      <c r="B3644" s="58"/>
      <c r="C3644" s="58"/>
      <c r="D3644" s="58"/>
      <c r="E3644" s="58"/>
      <c r="F3644" s="58"/>
      <c r="G3644" s="95"/>
    </row>
    <row r="3645" ht="15.75" customHeight="1">
      <c r="A3645" s="58"/>
      <c r="B3645" s="58"/>
      <c r="C3645" s="58"/>
      <c r="D3645" s="58"/>
      <c r="E3645" s="58"/>
      <c r="F3645" s="58"/>
      <c r="G3645" s="95"/>
    </row>
    <row r="3646" ht="15.75" customHeight="1">
      <c r="A3646" s="58"/>
      <c r="B3646" s="58"/>
      <c r="C3646" s="58"/>
      <c r="D3646" s="58"/>
      <c r="E3646" s="58"/>
      <c r="F3646" s="58"/>
      <c r="G3646" s="95"/>
    </row>
    <row r="3647" ht="15.75" customHeight="1">
      <c r="A3647" s="58"/>
      <c r="B3647" s="58"/>
      <c r="C3647" s="58"/>
      <c r="D3647" s="58"/>
      <c r="E3647" s="58"/>
      <c r="F3647" s="58"/>
      <c r="G3647" s="95"/>
    </row>
    <row r="3648" ht="15.75" customHeight="1">
      <c r="A3648" s="58"/>
      <c r="B3648" s="58"/>
      <c r="C3648" s="58"/>
      <c r="D3648" s="58"/>
      <c r="E3648" s="58"/>
      <c r="F3648" s="58"/>
      <c r="G3648" s="95"/>
    </row>
    <row r="3649" ht="15.75" customHeight="1">
      <c r="A3649" s="58"/>
      <c r="B3649" s="58"/>
      <c r="C3649" s="58"/>
      <c r="D3649" s="58"/>
      <c r="E3649" s="58"/>
      <c r="F3649" s="58"/>
      <c r="G3649" s="95"/>
    </row>
    <row r="3650" ht="15.75" customHeight="1">
      <c r="A3650" s="58"/>
      <c r="B3650" s="58"/>
      <c r="C3650" s="58"/>
      <c r="D3650" s="58"/>
      <c r="E3650" s="58"/>
      <c r="F3650" s="58"/>
      <c r="G3650" s="95"/>
    </row>
    <row r="3651" ht="15.75" customHeight="1">
      <c r="A3651" s="58"/>
      <c r="B3651" s="58"/>
      <c r="C3651" s="58"/>
      <c r="D3651" s="58"/>
      <c r="E3651" s="58"/>
      <c r="F3651" s="58"/>
      <c r="G3651" s="95"/>
    </row>
    <row r="3652" ht="15.75" customHeight="1">
      <c r="A3652" s="58"/>
      <c r="B3652" s="58"/>
      <c r="C3652" s="58"/>
      <c r="D3652" s="58"/>
      <c r="E3652" s="58"/>
      <c r="F3652" s="58"/>
      <c r="G3652" s="95"/>
    </row>
    <row r="3653" ht="15.75" customHeight="1">
      <c r="A3653" s="58"/>
      <c r="B3653" s="58"/>
      <c r="C3653" s="58"/>
      <c r="D3653" s="58"/>
      <c r="E3653" s="58"/>
      <c r="F3653" s="58"/>
      <c r="G3653" s="95"/>
    </row>
    <row r="3654" ht="15.75" customHeight="1">
      <c r="A3654" s="58"/>
      <c r="B3654" s="58"/>
      <c r="C3654" s="58"/>
      <c r="D3654" s="58"/>
      <c r="E3654" s="58"/>
      <c r="F3654" s="58"/>
      <c r="G3654" s="95"/>
    </row>
    <row r="3655" ht="15.75" customHeight="1">
      <c r="A3655" s="58"/>
      <c r="B3655" s="58"/>
      <c r="C3655" s="58"/>
      <c r="D3655" s="58"/>
      <c r="E3655" s="58"/>
      <c r="F3655" s="58"/>
      <c r="G3655" s="95"/>
    </row>
    <row r="3656" ht="15.75" customHeight="1">
      <c r="A3656" s="58"/>
      <c r="B3656" s="58"/>
      <c r="C3656" s="58"/>
      <c r="D3656" s="58"/>
      <c r="E3656" s="58"/>
      <c r="F3656" s="58"/>
      <c r="G3656" s="95"/>
    </row>
    <row r="3657" ht="15.75" customHeight="1">
      <c r="A3657" s="58"/>
      <c r="B3657" s="58"/>
      <c r="C3657" s="58"/>
      <c r="D3657" s="58"/>
      <c r="E3657" s="58"/>
      <c r="F3657" s="58"/>
      <c r="G3657" s="95"/>
    </row>
    <row r="3658" ht="15.75" customHeight="1">
      <c r="A3658" s="58"/>
      <c r="B3658" s="58"/>
      <c r="C3658" s="58"/>
      <c r="D3658" s="58"/>
      <c r="E3658" s="58"/>
      <c r="F3658" s="58"/>
      <c r="G3658" s="95"/>
    </row>
    <row r="3659" ht="15.75" customHeight="1">
      <c r="A3659" s="58"/>
      <c r="B3659" s="58"/>
      <c r="C3659" s="58"/>
      <c r="D3659" s="58"/>
      <c r="E3659" s="58"/>
      <c r="F3659" s="58"/>
      <c r="G3659" s="95"/>
    </row>
    <row r="3660" ht="15.75" customHeight="1">
      <c r="A3660" s="58"/>
      <c r="B3660" s="58"/>
      <c r="C3660" s="58"/>
      <c r="D3660" s="58"/>
      <c r="E3660" s="58"/>
      <c r="F3660" s="58"/>
      <c r="G3660" s="95"/>
    </row>
    <row r="3661" ht="15.75" customHeight="1">
      <c r="A3661" s="58"/>
      <c r="B3661" s="58"/>
      <c r="C3661" s="58"/>
      <c r="D3661" s="58"/>
      <c r="E3661" s="58"/>
      <c r="F3661" s="58"/>
      <c r="G3661" s="95"/>
    </row>
    <row r="3662" ht="15.75" customHeight="1">
      <c r="A3662" s="58"/>
      <c r="B3662" s="58"/>
      <c r="C3662" s="58"/>
      <c r="D3662" s="58"/>
      <c r="E3662" s="58"/>
      <c r="F3662" s="58"/>
      <c r="G3662" s="95"/>
    </row>
    <row r="3663" ht="15.75" customHeight="1">
      <c r="A3663" s="58"/>
      <c r="B3663" s="58"/>
      <c r="C3663" s="58"/>
      <c r="D3663" s="58"/>
      <c r="E3663" s="58"/>
      <c r="F3663" s="58"/>
      <c r="G3663" s="95"/>
    </row>
    <row r="3664" ht="15.75" customHeight="1">
      <c r="A3664" s="58"/>
      <c r="B3664" s="58"/>
      <c r="C3664" s="58"/>
      <c r="D3664" s="58"/>
      <c r="E3664" s="58"/>
      <c r="F3664" s="58"/>
      <c r="G3664" s="95"/>
    </row>
    <row r="3665" ht="15.75" customHeight="1">
      <c r="A3665" s="58"/>
      <c r="B3665" s="58"/>
      <c r="C3665" s="58"/>
      <c r="D3665" s="58"/>
      <c r="E3665" s="58"/>
      <c r="F3665" s="58"/>
      <c r="G3665" s="95"/>
    </row>
    <row r="3666" ht="15.75" customHeight="1">
      <c r="A3666" s="58"/>
      <c r="B3666" s="58"/>
      <c r="C3666" s="58"/>
      <c r="D3666" s="58"/>
      <c r="E3666" s="58"/>
      <c r="F3666" s="58"/>
      <c r="G3666" s="95"/>
    </row>
    <row r="3667" ht="15.75" customHeight="1">
      <c r="A3667" s="58"/>
      <c r="B3667" s="58"/>
      <c r="C3667" s="58"/>
      <c r="D3667" s="58"/>
      <c r="E3667" s="58"/>
      <c r="F3667" s="58"/>
      <c r="G3667" s="95"/>
    </row>
    <row r="3668" ht="15.75" customHeight="1">
      <c r="A3668" s="58"/>
      <c r="B3668" s="58"/>
      <c r="C3668" s="58"/>
      <c r="D3668" s="58"/>
      <c r="E3668" s="58"/>
      <c r="F3668" s="58"/>
      <c r="G3668" s="95"/>
    </row>
    <row r="3669" ht="15.75" customHeight="1">
      <c r="A3669" s="58"/>
      <c r="B3669" s="58"/>
      <c r="C3669" s="58"/>
      <c r="D3669" s="58"/>
      <c r="E3669" s="58"/>
      <c r="F3669" s="58"/>
      <c r="G3669" s="95"/>
    </row>
    <row r="3670" ht="15.75" customHeight="1">
      <c r="A3670" s="58"/>
      <c r="B3670" s="58"/>
      <c r="C3670" s="58"/>
      <c r="D3670" s="58"/>
      <c r="E3670" s="58"/>
      <c r="F3670" s="58"/>
      <c r="G3670" s="95"/>
    </row>
    <row r="3671" ht="15.75" customHeight="1">
      <c r="A3671" s="58"/>
      <c r="B3671" s="58"/>
      <c r="C3671" s="58"/>
      <c r="D3671" s="58"/>
      <c r="E3671" s="58"/>
      <c r="F3671" s="58"/>
      <c r="G3671" s="95"/>
    </row>
    <row r="3672" ht="15.75" customHeight="1">
      <c r="A3672" s="58"/>
      <c r="B3672" s="58"/>
      <c r="C3672" s="58"/>
      <c r="D3672" s="58"/>
      <c r="E3672" s="58"/>
      <c r="F3672" s="58"/>
      <c r="G3672" s="95"/>
    </row>
    <row r="3673" ht="15.75" customHeight="1">
      <c r="A3673" s="58"/>
      <c r="B3673" s="58"/>
      <c r="C3673" s="58"/>
      <c r="D3673" s="58"/>
      <c r="E3673" s="58"/>
      <c r="F3673" s="58"/>
      <c r="G3673" s="95"/>
    </row>
    <row r="3674" ht="15.75" customHeight="1">
      <c r="A3674" s="58"/>
      <c r="B3674" s="58"/>
      <c r="C3674" s="58"/>
      <c r="D3674" s="58"/>
      <c r="E3674" s="58"/>
      <c r="F3674" s="58"/>
      <c r="G3674" s="95"/>
    </row>
    <row r="3675" ht="15.75" customHeight="1">
      <c r="A3675" s="58"/>
      <c r="B3675" s="58"/>
      <c r="C3675" s="58"/>
      <c r="D3675" s="58"/>
      <c r="E3675" s="58"/>
      <c r="F3675" s="58"/>
      <c r="G3675" s="95"/>
    </row>
    <row r="3676" ht="15.75" customHeight="1">
      <c r="A3676" s="58"/>
      <c r="B3676" s="58"/>
      <c r="C3676" s="58"/>
      <c r="D3676" s="58"/>
      <c r="E3676" s="58"/>
      <c r="F3676" s="58"/>
      <c r="G3676" s="95"/>
    </row>
    <row r="3677" ht="15.75" customHeight="1">
      <c r="A3677" s="58"/>
      <c r="B3677" s="58"/>
      <c r="C3677" s="58"/>
      <c r="D3677" s="58"/>
      <c r="E3677" s="58"/>
      <c r="F3677" s="58"/>
      <c r="G3677" s="95"/>
    </row>
    <row r="3678" ht="15.75" customHeight="1">
      <c r="A3678" s="58"/>
      <c r="B3678" s="58"/>
      <c r="C3678" s="58"/>
      <c r="D3678" s="58"/>
      <c r="E3678" s="58"/>
      <c r="F3678" s="58"/>
      <c r="G3678" s="95"/>
    </row>
    <row r="3679" ht="15.75" customHeight="1">
      <c r="A3679" s="58"/>
      <c r="B3679" s="58"/>
      <c r="C3679" s="58"/>
      <c r="D3679" s="58"/>
      <c r="E3679" s="58"/>
      <c r="F3679" s="58"/>
      <c r="G3679" s="95"/>
    </row>
    <row r="3680" ht="15.75" customHeight="1">
      <c r="A3680" s="58"/>
      <c r="B3680" s="58"/>
      <c r="C3680" s="58"/>
      <c r="D3680" s="58"/>
      <c r="E3680" s="58"/>
      <c r="F3680" s="58"/>
      <c r="G3680" s="95"/>
    </row>
    <row r="3681" ht="15.75" customHeight="1">
      <c r="A3681" s="58"/>
      <c r="B3681" s="58"/>
      <c r="C3681" s="58"/>
      <c r="D3681" s="58"/>
      <c r="E3681" s="58"/>
      <c r="F3681" s="58"/>
      <c r="G3681" s="95"/>
    </row>
    <row r="3682" ht="15.75" customHeight="1">
      <c r="A3682" s="58"/>
      <c r="B3682" s="58"/>
      <c r="C3682" s="58"/>
      <c r="D3682" s="58"/>
      <c r="E3682" s="58"/>
      <c r="F3682" s="58"/>
      <c r="G3682" s="95"/>
    </row>
    <row r="3683" ht="15.75" customHeight="1">
      <c r="A3683" s="58"/>
      <c r="B3683" s="58"/>
      <c r="C3683" s="58"/>
      <c r="D3683" s="58"/>
      <c r="E3683" s="58"/>
      <c r="F3683" s="58"/>
      <c r="G3683" s="95"/>
    </row>
    <row r="3684" ht="15.75" customHeight="1">
      <c r="A3684" s="58"/>
      <c r="B3684" s="58"/>
      <c r="C3684" s="58"/>
      <c r="D3684" s="58"/>
      <c r="E3684" s="58"/>
      <c r="F3684" s="58"/>
      <c r="G3684" s="95"/>
    </row>
    <row r="3685" ht="15.75" customHeight="1">
      <c r="A3685" s="58"/>
      <c r="B3685" s="58"/>
      <c r="C3685" s="58"/>
      <c r="D3685" s="58"/>
      <c r="E3685" s="58"/>
      <c r="F3685" s="58"/>
      <c r="G3685" s="95"/>
    </row>
    <row r="3686" ht="15.75" customHeight="1">
      <c r="A3686" s="58"/>
      <c r="B3686" s="58"/>
      <c r="C3686" s="58"/>
      <c r="D3686" s="58"/>
      <c r="E3686" s="58"/>
      <c r="F3686" s="58"/>
      <c r="G3686" s="95"/>
    </row>
    <row r="3687" ht="15.75" customHeight="1">
      <c r="A3687" s="58"/>
      <c r="B3687" s="58"/>
      <c r="C3687" s="58"/>
      <c r="D3687" s="58"/>
      <c r="E3687" s="58"/>
      <c r="F3687" s="58"/>
      <c r="G3687" s="95"/>
    </row>
    <row r="3688" ht="15.75" customHeight="1">
      <c r="A3688" s="58"/>
      <c r="B3688" s="58"/>
      <c r="C3688" s="58"/>
      <c r="D3688" s="58"/>
      <c r="E3688" s="58"/>
      <c r="F3688" s="58"/>
      <c r="G3688" s="95"/>
    </row>
    <row r="3689" ht="15.75" customHeight="1">
      <c r="A3689" s="58"/>
      <c r="B3689" s="58"/>
      <c r="C3689" s="58"/>
      <c r="D3689" s="58"/>
      <c r="E3689" s="58"/>
      <c r="F3689" s="58"/>
      <c r="G3689" s="95"/>
    </row>
    <row r="3690" ht="15.75" customHeight="1">
      <c r="A3690" s="58"/>
      <c r="B3690" s="58"/>
      <c r="C3690" s="58"/>
      <c r="D3690" s="58"/>
      <c r="E3690" s="58"/>
      <c r="F3690" s="58"/>
      <c r="G3690" s="95"/>
    </row>
    <row r="3691" ht="15.75" customHeight="1">
      <c r="A3691" s="58"/>
      <c r="B3691" s="58"/>
      <c r="C3691" s="58"/>
      <c r="D3691" s="58"/>
      <c r="E3691" s="58"/>
      <c r="F3691" s="58"/>
      <c r="G3691" s="95"/>
    </row>
    <row r="3692" ht="15.75" customHeight="1">
      <c r="A3692" s="58"/>
      <c r="B3692" s="58"/>
      <c r="C3692" s="58"/>
      <c r="D3692" s="58"/>
      <c r="E3692" s="58"/>
      <c r="F3692" s="58"/>
      <c r="G3692" s="95"/>
    </row>
    <row r="3693" ht="15.75" customHeight="1">
      <c r="A3693" s="58"/>
      <c r="B3693" s="58"/>
      <c r="C3693" s="58"/>
      <c r="D3693" s="58"/>
      <c r="E3693" s="58"/>
      <c r="F3693" s="58"/>
      <c r="G3693" s="95"/>
    </row>
    <row r="3694" ht="15.75" customHeight="1">
      <c r="A3694" s="58"/>
      <c r="B3694" s="58"/>
      <c r="C3694" s="58"/>
      <c r="D3694" s="58"/>
      <c r="E3694" s="58"/>
      <c r="F3694" s="58"/>
      <c r="G3694" s="95"/>
    </row>
    <row r="3695" ht="15.75" customHeight="1">
      <c r="A3695" s="58"/>
      <c r="B3695" s="58"/>
      <c r="C3695" s="58"/>
      <c r="D3695" s="58"/>
      <c r="E3695" s="58"/>
      <c r="F3695" s="58"/>
      <c r="G3695" s="95"/>
    </row>
    <row r="3696" ht="15.75" customHeight="1">
      <c r="A3696" s="58"/>
      <c r="B3696" s="58"/>
      <c r="C3696" s="58"/>
      <c r="D3696" s="58"/>
      <c r="E3696" s="58"/>
      <c r="F3696" s="58"/>
      <c r="G3696" s="95"/>
    </row>
    <row r="3697" ht="15.75" customHeight="1">
      <c r="A3697" s="58"/>
      <c r="B3697" s="58"/>
      <c r="C3697" s="58"/>
      <c r="D3697" s="58"/>
      <c r="E3697" s="58"/>
      <c r="F3697" s="58"/>
      <c r="G3697" s="95"/>
    </row>
    <row r="3698" ht="15.75" customHeight="1">
      <c r="A3698" s="58"/>
      <c r="B3698" s="58"/>
      <c r="C3698" s="58"/>
      <c r="D3698" s="58"/>
      <c r="E3698" s="58"/>
      <c r="F3698" s="58"/>
      <c r="G3698" s="95"/>
    </row>
    <row r="3699" ht="15.75" customHeight="1">
      <c r="A3699" s="58"/>
      <c r="B3699" s="58"/>
      <c r="C3699" s="58"/>
      <c r="D3699" s="58"/>
      <c r="E3699" s="58"/>
      <c r="F3699" s="58"/>
      <c r="G3699" s="95"/>
    </row>
    <row r="3700" ht="15.75" customHeight="1">
      <c r="A3700" s="58"/>
      <c r="B3700" s="58"/>
      <c r="C3700" s="58"/>
      <c r="D3700" s="58"/>
      <c r="E3700" s="58"/>
      <c r="F3700" s="58"/>
      <c r="G3700" s="95"/>
    </row>
    <row r="3701" ht="15.75" customHeight="1">
      <c r="A3701" s="58"/>
      <c r="B3701" s="58"/>
      <c r="C3701" s="58"/>
      <c r="D3701" s="58"/>
      <c r="E3701" s="58"/>
      <c r="F3701" s="58"/>
      <c r="G3701" s="95"/>
    </row>
    <row r="3702" ht="15.75" customHeight="1">
      <c r="A3702" s="58"/>
      <c r="B3702" s="58"/>
      <c r="C3702" s="58"/>
      <c r="D3702" s="58"/>
      <c r="E3702" s="58"/>
      <c r="F3702" s="58"/>
      <c r="G3702" s="95"/>
    </row>
    <row r="3703" ht="15.75" customHeight="1">
      <c r="A3703" s="58"/>
      <c r="B3703" s="58"/>
      <c r="C3703" s="58"/>
      <c r="D3703" s="58"/>
      <c r="E3703" s="58"/>
      <c r="F3703" s="58"/>
      <c r="G3703" s="95"/>
    </row>
    <row r="3704" ht="15.75" customHeight="1">
      <c r="A3704" s="58"/>
      <c r="B3704" s="58"/>
      <c r="C3704" s="58"/>
      <c r="D3704" s="58"/>
      <c r="E3704" s="58"/>
      <c r="F3704" s="58"/>
      <c r="G3704" s="95"/>
    </row>
    <row r="3705" ht="15.75" customHeight="1">
      <c r="A3705" s="58"/>
      <c r="B3705" s="58"/>
      <c r="C3705" s="58"/>
      <c r="D3705" s="58"/>
      <c r="E3705" s="58"/>
      <c r="F3705" s="58"/>
      <c r="G3705" s="95"/>
    </row>
    <row r="3706" ht="15.75" customHeight="1">
      <c r="A3706" s="58"/>
      <c r="B3706" s="58"/>
      <c r="C3706" s="58"/>
      <c r="D3706" s="58"/>
      <c r="E3706" s="58"/>
      <c r="F3706" s="58"/>
      <c r="G3706" s="95"/>
    </row>
    <row r="3707" ht="15.75" customHeight="1">
      <c r="A3707" s="58"/>
      <c r="B3707" s="58"/>
      <c r="C3707" s="58"/>
      <c r="D3707" s="58"/>
      <c r="E3707" s="58"/>
      <c r="F3707" s="58"/>
      <c r="G3707" s="95"/>
    </row>
    <row r="3708" ht="15.75" customHeight="1">
      <c r="A3708" s="58"/>
      <c r="B3708" s="58"/>
      <c r="C3708" s="58"/>
      <c r="D3708" s="58"/>
      <c r="E3708" s="58"/>
      <c r="F3708" s="58"/>
      <c r="G3708" s="95"/>
    </row>
    <row r="3709" ht="15.75" customHeight="1">
      <c r="A3709" s="58"/>
      <c r="B3709" s="58"/>
      <c r="C3709" s="58"/>
      <c r="D3709" s="58"/>
      <c r="E3709" s="58"/>
      <c r="F3709" s="58"/>
      <c r="G3709" s="95"/>
    </row>
    <row r="3710" ht="15.75" customHeight="1">
      <c r="A3710" s="58"/>
      <c r="B3710" s="58"/>
      <c r="C3710" s="58"/>
      <c r="D3710" s="58"/>
      <c r="E3710" s="58"/>
      <c r="F3710" s="58"/>
      <c r="G3710" s="95"/>
    </row>
    <row r="3711" ht="15.75" customHeight="1">
      <c r="A3711" s="58"/>
      <c r="B3711" s="58"/>
      <c r="C3711" s="58"/>
      <c r="D3711" s="58"/>
      <c r="E3711" s="58"/>
      <c r="F3711" s="58"/>
      <c r="G3711" s="95"/>
    </row>
    <row r="3712" ht="15.75" customHeight="1">
      <c r="A3712" s="58"/>
      <c r="B3712" s="58"/>
      <c r="C3712" s="58"/>
      <c r="D3712" s="58"/>
      <c r="E3712" s="58"/>
      <c r="F3712" s="58"/>
      <c r="G3712" s="95"/>
    </row>
    <row r="3713" ht="15.75" customHeight="1">
      <c r="A3713" s="58"/>
      <c r="B3713" s="58"/>
      <c r="C3713" s="58"/>
      <c r="D3713" s="58"/>
      <c r="E3713" s="58"/>
      <c r="F3713" s="58"/>
      <c r="G3713" s="95"/>
    </row>
    <row r="3714" ht="15.75" customHeight="1">
      <c r="A3714" s="58"/>
      <c r="B3714" s="58"/>
      <c r="C3714" s="58"/>
      <c r="D3714" s="58"/>
      <c r="E3714" s="58"/>
      <c r="F3714" s="58"/>
      <c r="G3714" s="95"/>
    </row>
    <row r="3715" ht="15.75" customHeight="1">
      <c r="A3715" s="58"/>
      <c r="B3715" s="58"/>
      <c r="C3715" s="58"/>
      <c r="D3715" s="58"/>
      <c r="E3715" s="58"/>
      <c r="F3715" s="58"/>
      <c r="G3715" s="95"/>
    </row>
    <row r="3716" ht="15.75" customHeight="1">
      <c r="A3716" s="58"/>
      <c r="B3716" s="58"/>
      <c r="C3716" s="58"/>
      <c r="D3716" s="58"/>
      <c r="E3716" s="58"/>
      <c r="F3716" s="58"/>
      <c r="G3716" s="95"/>
    </row>
    <row r="3717" ht="15.75" customHeight="1">
      <c r="A3717" s="58"/>
      <c r="B3717" s="58"/>
      <c r="C3717" s="58"/>
      <c r="D3717" s="58"/>
      <c r="E3717" s="58"/>
      <c r="F3717" s="58"/>
      <c r="G3717" s="95"/>
    </row>
    <row r="3718" ht="15.75" customHeight="1">
      <c r="A3718" s="58"/>
      <c r="B3718" s="58"/>
      <c r="C3718" s="58"/>
      <c r="D3718" s="58"/>
      <c r="E3718" s="58"/>
      <c r="F3718" s="58"/>
      <c r="G3718" s="95"/>
    </row>
    <row r="3719" ht="15.75" customHeight="1">
      <c r="A3719" s="58"/>
      <c r="B3719" s="58"/>
      <c r="C3719" s="58"/>
      <c r="D3719" s="58"/>
      <c r="E3719" s="58"/>
      <c r="F3719" s="58"/>
      <c r="G3719" s="95"/>
    </row>
    <row r="3720" ht="15.75" customHeight="1">
      <c r="A3720" s="58"/>
      <c r="B3720" s="58"/>
      <c r="C3720" s="58"/>
      <c r="D3720" s="58"/>
      <c r="E3720" s="58"/>
      <c r="F3720" s="58"/>
      <c r="G3720" s="95"/>
    </row>
    <row r="3721" ht="15.75" customHeight="1">
      <c r="A3721" s="58"/>
      <c r="B3721" s="58"/>
      <c r="C3721" s="58"/>
      <c r="D3721" s="58"/>
      <c r="E3721" s="58"/>
      <c r="F3721" s="58"/>
      <c r="G3721" s="95"/>
    </row>
    <row r="3722" ht="15.75" customHeight="1">
      <c r="A3722" s="58"/>
      <c r="B3722" s="58"/>
      <c r="C3722" s="58"/>
      <c r="D3722" s="58"/>
      <c r="E3722" s="58"/>
      <c r="F3722" s="58"/>
      <c r="G3722" s="95"/>
    </row>
    <row r="3723" ht="15.75" customHeight="1">
      <c r="A3723" s="58"/>
      <c r="B3723" s="58"/>
      <c r="C3723" s="58"/>
      <c r="D3723" s="58"/>
      <c r="E3723" s="58"/>
      <c r="F3723" s="58"/>
      <c r="G3723" s="95"/>
    </row>
    <row r="3724" ht="15.75" customHeight="1">
      <c r="A3724" s="58"/>
      <c r="B3724" s="58"/>
      <c r="C3724" s="58"/>
      <c r="D3724" s="58"/>
      <c r="E3724" s="58"/>
      <c r="F3724" s="58"/>
      <c r="G3724" s="95"/>
    </row>
    <row r="3725" ht="15.75" customHeight="1">
      <c r="A3725" s="58"/>
      <c r="B3725" s="58"/>
      <c r="C3725" s="58"/>
      <c r="D3725" s="58"/>
      <c r="E3725" s="58"/>
      <c r="F3725" s="58"/>
      <c r="G3725" s="95"/>
    </row>
    <row r="3726" ht="15.75" customHeight="1">
      <c r="A3726" s="58"/>
      <c r="B3726" s="58"/>
      <c r="C3726" s="58"/>
      <c r="D3726" s="58"/>
      <c r="E3726" s="58"/>
      <c r="F3726" s="58"/>
      <c r="G3726" s="95"/>
    </row>
    <row r="3727" ht="15.75" customHeight="1">
      <c r="A3727" s="58"/>
      <c r="B3727" s="58"/>
      <c r="C3727" s="58"/>
      <c r="D3727" s="58"/>
      <c r="E3727" s="58"/>
      <c r="F3727" s="58"/>
      <c r="G3727" s="95"/>
    </row>
    <row r="3728" ht="15.75" customHeight="1">
      <c r="A3728" s="58"/>
      <c r="B3728" s="58"/>
      <c r="C3728" s="58"/>
      <c r="D3728" s="58"/>
      <c r="E3728" s="58"/>
      <c r="F3728" s="58"/>
      <c r="G3728" s="95"/>
    </row>
    <row r="3729" ht="15.75" customHeight="1">
      <c r="A3729" s="58"/>
      <c r="B3729" s="58"/>
      <c r="C3729" s="58"/>
      <c r="D3729" s="58"/>
      <c r="E3729" s="58"/>
      <c r="F3729" s="58"/>
      <c r="G3729" s="95"/>
    </row>
    <row r="3730" ht="15.75" customHeight="1">
      <c r="A3730" s="58"/>
      <c r="B3730" s="58"/>
      <c r="C3730" s="58"/>
      <c r="D3730" s="58"/>
      <c r="E3730" s="58"/>
      <c r="F3730" s="58"/>
      <c r="G3730" s="95"/>
    </row>
    <row r="3731" ht="15.75" customHeight="1">
      <c r="A3731" s="58"/>
      <c r="B3731" s="58"/>
      <c r="C3731" s="58"/>
      <c r="D3731" s="58"/>
      <c r="E3731" s="58"/>
      <c r="F3731" s="58"/>
      <c r="G3731" s="95"/>
    </row>
    <row r="3732" ht="15.75" customHeight="1">
      <c r="A3732" s="58"/>
      <c r="B3732" s="58"/>
      <c r="C3732" s="58"/>
      <c r="D3732" s="58"/>
      <c r="E3732" s="58"/>
      <c r="F3732" s="58"/>
      <c r="G3732" s="95"/>
    </row>
    <row r="3733" ht="15.75" customHeight="1">
      <c r="A3733" s="58"/>
      <c r="B3733" s="58"/>
      <c r="C3733" s="58"/>
      <c r="D3733" s="58"/>
      <c r="E3733" s="58"/>
      <c r="F3733" s="58"/>
      <c r="G3733" s="95"/>
    </row>
    <row r="3734" ht="15.75" customHeight="1">
      <c r="A3734" s="58"/>
      <c r="B3734" s="58"/>
      <c r="C3734" s="58"/>
      <c r="D3734" s="58"/>
      <c r="E3734" s="58"/>
      <c r="F3734" s="58"/>
      <c r="G3734" s="95"/>
    </row>
    <row r="3735" ht="15.75" customHeight="1">
      <c r="A3735" s="58"/>
      <c r="B3735" s="58"/>
      <c r="C3735" s="58"/>
      <c r="D3735" s="58"/>
      <c r="E3735" s="58"/>
      <c r="F3735" s="58"/>
      <c r="G3735" s="95"/>
    </row>
    <row r="3736" ht="15.75" customHeight="1">
      <c r="A3736" s="58"/>
      <c r="B3736" s="58"/>
      <c r="C3736" s="58"/>
      <c r="D3736" s="58"/>
      <c r="E3736" s="58"/>
      <c r="F3736" s="58"/>
      <c r="G3736" s="95"/>
    </row>
    <row r="3737" ht="15.75" customHeight="1">
      <c r="A3737" s="58"/>
      <c r="B3737" s="58"/>
      <c r="C3737" s="58"/>
      <c r="D3737" s="58"/>
      <c r="E3737" s="58"/>
      <c r="F3737" s="58"/>
      <c r="G3737" s="95"/>
    </row>
    <row r="3738" ht="15.75" customHeight="1">
      <c r="A3738" s="58"/>
      <c r="B3738" s="58"/>
      <c r="C3738" s="58"/>
      <c r="D3738" s="58"/>
      <c r="E3738" s="58"/>
      <c r="F3738" s="58"/>
      <c r="G3738" s="95"/>
    </row>
    <row r="3739" ht="15.75" customHeight="1">
      <c r="A3739" s="58"/>
      <c r="B3739" s="58"/>
      <c r="C3739" s="58"/>
      <c r="D3739" s="58"/>
      <c r="E3739" s="58"/>
      <c r="F3739" s="58"/>
      <c r="G3739" s="95"/>
    </row>
    <row r="3740" ht="15.75" customHeight="1">
      <c r="A3740" s="58"/>
      <c r="B3740" s="58"/>
      <c r="C3740" s="58"/>
      <c r="D3740" s="58"/>
      <c r="E3740" s="58"/>
      <c r="F3740" s="58"/>
      <c r="G3740" s="95"/>
    </row>
    <row r="3741" ht="15.75" customHeight="1">
      <c r="A3741" s="58"/>
      <c r="B3741" s="58"/>
      <c r="C3741" s="58"/>
      <c r="D3741" s="58"/>
      <c r="E3741" s="58"/>
      <c r="F3741" s="58"/>
      <c r="G3741" s="95"/>
    </row>
    <row r="3742" ht="15.75" customHeight="1">
      <c r="A3742" s="58"/>
      <c r="B3742" s="58"/>
      <c r="C3742" s="58"/>
      <c r="D3742" s="58"/>
      <c r="E3742" s="58"/>
      <c r="F3742" s="58"/>
      <c r="G3742" s="95"/>
    </row>
    <row r="3743" ht="15.75" customHeight="1">
      <c r="A3743" s="58"/>
      <c r="B3743" s="58"/>
      <c r="C3743" s="58"/>
      <c r="D3743" s="58"/>
      <c r="E3743" s="58"/>
      <c r="F3743" s="58"/>
      <c r="G3743" s="95"/>
    </row>
    <row r="3744" ht="15.75" customHeight="1">
      <c r="A3744" s="58"/>
      <c r="B3744" s="58"/>
      <c r="C3744" s="58"/>
      <c r="D3744" s="58"/>
      <c r="E3744" s="58"/>
      <c r="F3744" s="58"/>
      <c r="G3744" s="95"/>
    </row>
    <row r="3745" ht="15.75" customHeight="1">
      <c r="A3745" s="58"/>
      <c r="B3745" s="58"/>
      <c r="C3745" s="58"/>
      <c r="D3745" s="58"/>
      <c r="E3745" s="58"/>
      <c r="F3745" s="58"/>
      <c r="G3745" s="95"/>
    </row>
    <row r="3746" ht="15.75" customHeight="1">
      <c r="A3746" s="58"/>
      <c r="B3746" s="58"/>
      <c r="C3746" s="58"/>
      <c r="D3746" s="58"/>
      <c r="E3746" s="58"/>
      <c r="F3746" s="58"/>
      <c r="G3746" s="95"/>
    </row>
    <row r="3747" ht="15.75" customHeight="1">
      <c r="A3747" s="58"/>
      <c r="B3747" s="58"/>
      <c r="C3747" s="58"/>
      <c r="D3747" s="58"/>
      <c r="E3747" s="58"/>
      <c r="F3747" s="58"/>
      <c r="G3747" s="95"/>
    </row>
    <row r="3748" ht="15.75" customHeight="1">
      <c r="A3748" s="58"/>
      <c r="B3748" s="58"/>
      <c r="C3748" s="58"/>
      <c r="D3748" s="58"/>
      <c r="E3748" s="58"/>
      <c r="F3748" s="58"/>
      <c r="G3748" s="95"/>
    </row>
    <row r="3749" ht="15.75" customHeight="1">
      <c r="A3749" s="58"/>
      <c r="B3749" s="58"/>
      <c r="C3749" s="58"/>
      <c r="D3749" s="58"/>
      <c r="E3749" s="58"/>
      <c r="F3749" s="58"/>
      <c r="G3749" s="95"/>
    </row>
    <row r="3750" ht="15.75" customHeight="1">
      <c r="A3750" s="58"/>
      <c r="B3750" s="58"/>
      <c r="C3750" s="58"/>
      <c r="D3750" s="58"/>
      <c r="E3750" s="58"/>
      <c r="F3750" s="58"/>
      <c r="G3750" s="95"/>
    </row>
    <row r="3751" ht="15.75" customHeight="1">
      <c r="A3751" s="58"/>
      <c r="B3751" s="58"/>
      <c r="C3751" s="58"/>
      <c r="D3751" s="58"/>
      <c r="E3751" s="58"/>
      <c r="F3751" s="58"/>
      <c r="G3751" s="95"/>
    </row>
    <row r="3752" ht="15.75" customHeight="1">
      <c r="A3752" s="58"/>
      <c r="B3752" s="58"/>
      <c r="C3752" s="58"/>
      <c r="D3752" s="58"/>
      <c r="E3752" s="58"/>
      <c r="F3752" s="58"/>
      <c r="G3752" s="95"/>
    </row>
    <row r="3753" ht="15.75" customHeight="1">
      <c r="A3753" s="58"/>
      <c r="B3753" s="58"/>
      <c r="C3753" s="58"/>
      <c r="D3753" s="58"/>
      <c r="E3753" s="58"/>
      <c r="F3753" s="58"/>
      <c r="G3753" s="95"/>
    </row>
    <row r="3754" ht="15.75" customHeight="1">
      <c r="A3754" s="58"/>
      <c r="B3754" s="58"/>
      <c r="C3754" s="58"/>
      <c r="D3754" s="58"/>
      <c r="E3754" s="58"/>
      <c r="F3754" s="58"/>
      <c r="G3754" s="95"/>
    </row>
    <row r="3755" ht="15.75" customHeight="1">
      <c r="A3755" s="58"/>
      <c r="B3755" s="58"/>
      <c r="C3755" s="58"/>
      <c r="D3755" s="58"/>
      <c r="E3755" s="58"/>
      <c r="F3755" s="58"/>
      <c r="G3755" s="95"/>
    </row>
    <row r="3756" ht="15.75" customHeight="1">
      <c r="A3756" s="58"/>
      <c r="B3756" s="58"/>
      <c r="C3756" s="58"/>
      <c r="D3756" s="58"/>
      <c r="E3756" s="58"/>
      <c r="F3756" s="58"/>
      <c r="G3756" s="95"/>
    </row>
    <row r="3757" ht="15.75" customHeight="1">
      <c r="A3757" s="58"/>
      <c r="B3757" s="58"/>
      <c r="C3757" s="58"/>
      <c r="D3757" s="58"/>
      <c r="E3757" s="58"/>
      <c r="F3757" s="58"/>
      <c r="G3757" s="95"/>
    </row>
    <row r="3758" ht="15.75" customHeight="1">
      <c r="A3758" s="58"/>
      <c r="B3758" s="58"/>
      <c r="C3758" s="58"/>
      <c r="D3758" s="58"/>
      <c r="E3758" s="58"/>
      <c r="F3758" s="58"/>
      <c r="G3758" s="95"/>
    </row>
    <row r="3759" ht="15.75" customHeight="1">
      <c r="A3759" s="58"/>
      <c r="B3759" s="58"/>
      <c r="C3759" s="58"/>
      <c r="D3759" s="58"/>
      <c r="E3759" s="58"/>
      <c r="F3759" s="58"/>
      <c r="G3759" s="95"/>
    </row>
    <row r="3760" ht="15.75" customHeight="1">
      <c r="A3760" s="58"/>
      <c r="B3760" s="58"/>
      <c r="C3760" s="58"/>
      <c r="D3760" s="58"/>
      <c r="E3760" s="58"/>
      <c r="F3760" s="58"/>
      <c r="G3760" s="95"/>
    </row>
    <row r="3761" ht="15.75" customHeight="1">
      <c r="A3761" s="58"/>
      <c r="B3761" s="58"/>
      <c r="C3761" s="58"/>
      <c r="D3761" s="58"/>
      <c r="E3761" s="58"/>
      <c r="F3761" s="58"/>
      <c r="G3761" s="95"/>
    </row>
    <row r="3762" ht="15.75" customHeight="1">
      <c r="A3762" s="58"/>
      <c r="B3762" s="58"/>
      <c r="C3762" s="58"/>
      <c r="D3762" s="58"/>
      <c r="E3762" s="58"/>
      <c r="F3762" s="58"/>
      <c r="G3762" s="95"/>
    </row>
    <row r="3763" ht="15.75" customHeight="1">
      <c r="A3763" s="58"/>
      <c r="B3763" s="58"/>
      <c r="C3763" s="58"/>
      <c r="D3763" s="58"/>
      <c r="E3763" s="58"/>
      <c r="F3763" s="58"/>
      <c r="G3763" s="95"/>
    </row>
    <row r="3764" ht="15.75" customHeight="1">
      <c r="A3764" s="58"/>
      <c r="B3764" s="58"/>
      <c r="C3764" s="58"/>
      <c r="D3764" s="58"/>
      <c r="E3764" s="58"/>
      <c r="F3764" s="58"/>
      <c r="G3764" s="95"/>
    </row>
    <row r="3765" ht="15.75" customHeight="1">
      <c r="A3765" s="58"/>
      <c r="B3765" s="58"/>
      <c r="C3765" s="58"/>
      <c r="D3765" s="58"/>
      <c r="E3765" s="58"/>
      <c r="F3765" s="58"/>
      <c r="G3765" s="95"/>
    </row>
    <row r="3766" ht="15.75" customHeight="1">
      <c r="A3766" s="58"/>
      <c r="B3766" s="58"/>
      <c r="C3766" s="58"/>
      <c r="D3766" s="58"/>
      <c r="E3766" s="58"/>
      <c r="F3766" s="58"/>
      <c r="G3766" s="95"/>
    </row>
    <row r="3767" ht="15.75" customHeight="1">
      <c r="A3767" s="58"/>
      <c r="B3767" s="58"/>
      <c r="C3767" s="58"/>
      <c r="D3767" s="58"/>
      <c r="E3767" s="58"/>
      <c r="F3767" s="58"/>
      <c r="G3767" s="95"/>
    </row>
    <row r="3768" ht="15.75" customHeight="1">
      <c r="A3768" s="58"/>
      <c r="B3768" s="58"/>
      <c r="C3768" s="58"/>
      <c r="D3768" s="58"/>
      <c r="E3768" s="58"/>
      <c r="F3768" s="58"/>
      <c r="G3768" s="95"/>
    </row>
    <row r="3769" ht="15.75" customHeight="1">
      <c r="A3769" s="58"/>
      <c r="B3769" s="58"/>
      <c r="C3769" s="58"/>
      <c r="D3769" s="58"/>
      <c r="E3769" s="58"/>
      <c r="F3769" s="58"/>
      <c r="G3769" s="95"/>
    </row>
    <row r="3770" ht="15.75" customHeight="1">
      <c r="A3770" s="58"/>
      <c r="B3770" s="58"/>
      <c r="C3770" s="58"/>
      <c r="D3770" s="58"/>
      <c r="E3770" s="58"/>
      <c r="F3770" s="58"/>
      <c r="G3770" s="95"/>
    </row>
    <row r="3771" ht="15.75" customHeight="1">
      <c r="A3771" s="58"/>
      <c r="B3771" s="58"/>
      <c r="C3771" s="58"/>
      <c r="D3771" s="58"/>
      <c r="E3771" s="58"/>
      <c r="F3771" s="58"/>
      <c r="G3771" s="95"/>
    </row>
    <row r="3772" ht="15.75" customHeight="1">
      <c r="A3772" s="58"/>
      <c r="B3772" s="58"/>
      <c r="C3772" s="58"/>
      <c r="D3772" s="58"/>
      <c r="E3772" s="58"/>
      <c r="F3772" s="58"/>
      <c r="G3772" s="95"/>
    </row>
    <row r="3773" ht="15.75" customHeight="1">
      <c r="A3773" s="58"/>
      <c r="B3773" s="58"/>
      <c r="C3773" s="58"/>
      <c r="D3773" s="58"/>
      <c r="E3773" s="58"/>
      <c r="F3773" s="58"/>
      <c r="G3773" s="95"/>
    </row>
    <row r="3774" ht="15.75" customHeight="1">
      <c r="A3774" s="58"/>
      <c r="B3774" s="58"/>
      <c r="C3774" s="58"/>
      <c r="D3774" s="58"/>
      <c r="E3774" s="58"/>
      <c r="F3774" s="58"/>
      <c r="G3774" s="95"/>
    </row>
    <row r="3775" ht="15.75" customHeight="1">
      <c r="A3775" s="58"/>
      <c r="B3775" s="58"/>
      <c r="C3775" s="58"/>
      <c r="D3775" s="58"/>
      <c r="E3775" s="58"/>
      <c r="F3775" s="58"/>
      <c r="G3775" s="95"/>
    </row>
    <row r="3776" ht="15.75" customHeight="1">
      <c r="A3776" s="58"/>
      <c r="B3776" s="58"/>
      <c r="C3776" s="58"/>
      <c r="D3776" s="58"/>
      <c r="E3776" s="58"/>
      <c r="F3776" s="58"/>
      <c r="G3776" s="95"/>
    </row>
    <row r="3777" ht="15.75" customHeight="1">
      <c r="A3777" s="58"/>
      <c r="B3777" s="58"/>
      <c r="C3777" s="58"/>
      <c r="D3777" s="58"/>
      <c r="E3777" s="58"/>
      <c r="F3777" s="58"/>
      <c r="G3777" s="95"/>
    </row>
    <row r="3778" ht="15.75" customHeight="1">
      <c r="A3778" s="58"/>
      <c r="B3778" s="58"/>
      <c r="C3778" s="58"/>
      <c r="D3778" s="58"/>
      <c r="E3778" s="58"/>
      <c r="F3778" s="58"/>
      <c r="G3778" s="95"/>
    </row>
    <row r="3779" ht="15.75" customHeight="1">
      <c r="A3779" s="58"/>
      <c r="B3779" s="58"/>
      <c r="C3779" s="58"/>
      <c r="D3779" s="58"/>
      <c r="E3779" s="58"/>
      <c r="F3779" s="58"/>
      <c r="G3779" s="95"/>
    </row>
    <row r="3780" ht="15.75" customHeight="1">
      <c r="A3780" s="58"/>
      <c r="B3780" s="58"/>
      <c r="C3780" s="58"/>
      <c r="D3780" s="58"/>
      <c r="E3780" s="58"/>
      <c r="F3780" s="58"/>
      <c r="G3780" s="95"/>
    </row>
    <row r="3781" ht="15.75" customHeight="1">
      <c r="A3781" s="58"/>
      <c r="B3781" s="58"/>
      <c r="C3781" s="58"/>
      <c r="D3781" s="58"/>
      <c r="E3781" s="58"/>
      <c r="F3781" s="58"/>
      <c r="G3781" s="95"/>
    </row>
    <row r="3782" ht="15.75" customHeight="1">
      <c r="A3782" s="58"/>
      <c r="B3782" s="58"/>
      <c r="C3782" s="58"/>
      <c r="D3782" s="58"/>
      <c r="E3782" s="58"/>
      <c r="F3782" s="58"/>
      <c r="G3782" s="95"/>
    </row>
    <row r="3783" ht="15.75" customHeight="1">
      <c r="A3783" s="58"/>
      <c r="B3783" s="58"/>
      <c r="C3783" s="58"/>
      <c r="D3783" s="58"/>
      <c r="E3783" s="58"/>
      <c r="F3783" s="58"/>
      <c r="G3783" s="95"/>
    </row>
    <row r="3784" ht="15.75" customHeight="1">
      <c r="A3784" s="58"/>
      <c r="B3784" s="58"/>
      <c r="C3784" s="58"/>
      <c r="D3784" s="58"/>
      <c r="E3784" s="58"/>
      <c r="F3784" s="58"/>
      <c r="G3784" s="95"/>
    </row>
    <row r="3785" ht="15.75" customHeight="1">
      <c r="A3785" s="58"/>
      <c r="B3785" s="58"/>
      <c r="C3785" s="58"/>
      <c r="D3785" s="58"/>
      <c r="E3785" s="58"/>
      <c r="F3785" s="58"/>
      <c r="G3785" s="95"/>
    </row>
    <row r="3786" ht="15.75" customHeight="1">
      <c r="A3786" s="58"/>
      <c r="B3786" s="58"/>
      <c r="C3786" s="58"/>
      <c r="D3786" s="58"/>
      <c r="E3786" s="58"/>
      <c r="F3786" s="58"/>
      <c r="G3786" s="95"/>
    </row>
    <row r="3787" ht="15.75" customHeight="1">
      <c r="A3787" s="58"/>
      <c r="B3787" s="58"/>
      <c r="C3787" s="58"/>
      <c r="D3787" s="58"/>
      <c r="E3787" s="58"/>
      <c r="F3787" s="58"/>
      <c r="G3787" s="95"/>
    </row>
    <row r="3788" ht="15.75" customHeight="1">
      <c r="A3788" s="58"/>
      <c r="B3788" s="58"/>
      <c r="C3788" s="58"/>
      <c r="D3788" s="58"/>
      <c r="E3788" s="58"/>
      <c r="F3788" s="58"/>
      <c r="G3788" s="95"/>
    </row>
    <row r="3789" ht="15.75" customHeight="1">
      <c r="A3789" s="58"/>
      <c r="B3789" s="58"/>
      <c r="C3789" s="58"/>
      <c r="D3789" s="58"/>
      <c r="E3789" s="58"/>
      <c r="F3789" s="58"/>
      <c r="G3789" s="95"/>
    </row>
    <row r="3790" ht="15.75" customHeight="1">
      <c r="A3790" s="58"/>
      <c r="B3790" s="58"/>
      <c r="C3790" s="58"/>
      <c r="D3790" s="58"/>
      <c r="E3790" s="58"/>
      <c r="F3790" s="58"/>
      <c r="G3790" s="95"/>
    </row>
    <row r="3791" ht="15.75" customHeight="1">
      <c r="A3791" s="58"/>
      <c r="B3791" s="58"/>
      <c r="C3791" s="58"/>
      <c r="D3791" s="58"/>
      <c r="E3791" s="58"/>
      <c r="F3791" s="58"/>
      <c r="G3791" s="95"/>
    </row>
    <row r="3792" ht="15.75" customHeight="1">
      <c r="A3792" s="58"/>
      <c r="B3792" s="58"/>
      <c r="C3792" s="58"/>
      <c r="D3792" s="58"/>
      <c r="E3792" s="58"/>
      <c r="F3792" s="58"/>
      <c r="G3792" s="95"/>
    </row>
    <row r="3793" ht="15.75" customHeight="1">
      <c r="A3793" s="58"/>
      <c r="B3793" s="58"/>
      <c r="C3793" s="58"/>
      <c r="D3793" s="58"/>
      <c r="E3793" s="58"/>
      <c r="F3793" s="58"/>
      <c r="G3793" s="95"/>
    </row>
    <row r="3794" ht="15.75" customHeight="1">
      <c r="A3794" s="58"/>
      <c r="B3794" s="58"/>
      <c r="C3794" s="58"/>
      <c r="D3794" s="58"/>
      <c r="E3794" s="58"/>
      <c r="F3794" s="58"/>
      <c r="G3794" s="95"/>
    </row>
    <row r="3795" ht="15.75" customHeight="1">
      <c r="A3795" s="58"/>
      <c r="B3795" s="58"/>
      <c r="C3795" s="58"/>
      <c r="D3795" s="58"/>
      <c r="E3795" s="58"/>
      <c r="F3795" s="58"/>
      <c r="G3795" s="95"/>
    </row>
    <row r="3796" ht="15.75" customHeight="1">
      <c r="A3796" s="58"/>
      <c r="B3796" s="58"/>
      <c r="C3796" s="58"/>
      <c r="D3796" s="58"/>
      <c r="E3796" s="58"/>
      <c r="F3796" s="58"/>
      <c r="G3796" s="95"/>
    </row>
    <row r="3797" ht="15.75" customHeight="1">
      <c r="A3797" s="58"/>
      <c r="B3797" s="58"/>
      <c r="C3797" s="58"/>
      <c r="D3797" s="58"/>
      <c r="E3797" s="58"/>
      <c r="F3797" s="58"/>
      <c r="G3797" s="95"/>
    </row>
    <row r="3798" ht="15.75" customHeight="1">
      <c r="A3798" s="58"/>
      <c r="B3798" s="58"/>
      <c r="C3798" s="58"/>
      <c r="D3798" s="58"/>
      <c r="E3798" s="58"/>
      <c r="F3798" s="58"/>
      <c r="G3798" s="95"/>
    </row>
    <row r="3799" ht="15.75" customHeight="1">
      <c r="A3799" s="58"/>
      <c r="B3799" s="58"/>
      <c r="C3799" s="58"/>
      <c r="D3799" s="58"/>
      <c r="E3799" s="58"/>
      <c r="F3799" s="58"/>
      <c r="G3799" s="95"/>
    </row>
    <row r="3800" ht="15.75" customHeight="1">
      <c r="A3800" s="58"/>
      <c r="B3800" s="58"/>
      <c r="C3800" s="58"/>
      <c r="D3800" s="58"/>
      <c r="E3800" s="58"/>
      <c r="F3800" s="58"/>
      <c r="G3800" s="95"/>
    </row>
    <row r="3801" ht="15.75" customHeight="1">
      <c r="A3801" s="58"/>
      <c r="B3801" s="58"/>
      <c r="C3801" s="58"/>
      <c r="D3801" s="58"/>
      <c r="E3801" s="58"/>
      <c r="F3801" s="58"/>
      <c r="G3801" s="95"/>
    </row>
    <row r="3802" ht="15.75" customHeight="1">
      <c r="A3802" s="58"/>
      <c r="B3802" s="58"/>
      <c r="C3802" s="58"/>
      <c r="D3802" s="58"/>
      <c r="E3802" s="58"/>
      <c r="F3802" s="58"/>
      <c r="G3802" s="95"/>
    </row>
    <row r="3803" ht="15.75" customHeight="1">
      <c r="A3803" s="58"/>
      <c r="B3803" s="58"/>
      <c r="C3803" s="58"/>
      <c r="D3803" s="58"/>
      <c r="E3803" s="58"/>
      <c r="F3803" s="58"/>
      <c r="G3803" s="95"/>
    </row>
    <row r="3804" ht="15.75" customHeight="1">
      <c r="A3804" s="58"/>
      <c r="B3804" s="58"/>
      <c r="C3804" s="58"/>
      <c r="D3804" s="58"/>
      <c r="E3804" s="58"/>
      <c r="F3804" s="58"/>
      <c r="G3804" s="95"/>
    </row>
    <row r="3805" ht="15.75" customHeight="1">
      <c r="A3805" s="58"/>
      <c r="B3805" s="58"/>
      <c r="C3805" s="58"/>
      <c r="D3805" s="58"/>
      <c r="E3805" s="58"/>
      <c r="F3805" s="58"/>
      <c r="G3805" s="95"/>
    </row>
    <row r="3806" ht="15.75" customHeight="1">
      <c r="A3806" s="58"/>
      <c r="B3806" s="58"/>
      <c r="C3806" s="58"/>
      <c r="D3806" s="58"/>
      <c r="E3806" s="58"/>
      <c r="F3806" s="58"/>
      <c r="G3806" s="95"/>
    </row>
    <row r="3807" ht="15.75" customHeight="1">
      <c r="A3807" s="58"/>
      <c r="B3807" s="58"/>
      <c r="C3807" s="58"/>
      <c r="D3807" s="58"/>
      <c r="E3807" s="58"/>
      <c r="F3807" s="58"/>
      <c r="G3807" s="95"/>
    </row>
    <row r="3808" ht="15.75" customHeight="1">
      <c r="A3808" s="58"/>
      <c r="B3808" s="58"/>
      <c r="C3808" s="58"/>
      <c r="D3808" s="58"/>
      <c r="E3808" s="58"/>
      <c r="F3808" s="58"/>
      <c r="G3808" s="95"/>
    </row>
    <row r="3809" ht="15.75" customHeight="1">
      <c r="A3809" s="58"/>
      <c r="B3809" s="58"/>
      <c r="C3809" s="58"/>
      <c r="D3809" s="58"/>
      <c r="E3809" s="58"/>
      <c r="F3809" s="58"/>
      <c r="G3809" s="95"/>
    </row>
    <row r="3810" ht="15.75" customHeight="1">
      <c r="A3810" s="58"/>
      <c r="B3810" s="58"/>
      <c r="C3810" s="58"/>
      <c r="D3810" s="58"/>
      <c r="E3810" s="58"/>
      <c r="F3810" s="58"/>
      <c r="G3810" s="95"/>
    </row>
    <row r="3811" ht="15.75" customHeight="1">
      <c r="A3811" s="58"/>
      <c r="B3811" s="58"/>
      <c r="C3811" s="58"/>
      <c r="D3811" s="58"/>
      <c r="E3811" s="58"/>
      <c r="F3811" s="58"/>
      <c r="G3811" s="95"/>
    </row>
    <row r="3812" ht="15.75" customHeight="1">
      <c r="A3812" s="58"/>
      <c r="B3812" s="58"/>
      <c r="C3812" s="58"/>
      <c r="D3812" s="58"/>
      <c r="E3812" s="58"/>
      <c r="F3812" s="58"/>
      <c r="G3812" s="95"/>
    </row>
    <row r="3813" ht="15.75" customHeight="1">
      <c r="A3813" s="58"/>
      <c r="B3813" s="58"/>
      <c r="C3813" s="58"/>
      <c r="D3813" s="58"/>
      <c r="E3813" s="58"/>
      <c r="F3813" s="58"/>
      <c r="G3813" s="95"/>
    </row>
    <row r="3814" ht="15.75" customHeight="1">
      <c r="A3814" s="58"/>
      <c r="B3814" s="58"/>
      <c r="C3814" s="58"/>
      <c r="D3814" s="58"/>
      <c r="E3814" s="58"/>
      <c r="F3814" s="58"/>
      <c r="G3814" s="95"/>
    </row>
    <row r="3815" ht="15.75" customHeight="1">
      <c r="A3815" s="58"/>
      <c r="B3815" s="58"/>
      <c r="C3815" s="58"/>
      <c r="D3815" s="58"/>
      <c r="E3815" s="58"/>
      <c r="F3815" s="58"/>
      <c r="G3815" s="95"/>
    </row>
    <row r="3816" ht="15.75" customHeight="1">
      <c r="A3816" s="58"/>
      <c r="B3816" s="58"/>
      <c r="C3816" s="58"/>
      <c r="D3816" s="58"/>
      <c r="E3816" s="58"/>
      <c r="F3816" s="58"/>
      <c r="G3816" s="95"/>
    </row>
    <row r="3817" ht="15.75" customHeight="1">
      <c r="A3817" s="58"/>
      <c r="B3817" s="58"/>
      <c r="C3817" s="58"/>
      <c r="D3817" s="58"/>
      <c r="E3817" s="58"/>
      <c r="F3817" s="58"/>
      <c r="G3817" s="95"/>
    </row>
    <row r="3818" ht="15.75" customHeight="1">
      <c r="A3818" s="58"/>
      <c r="B3818" s="58"/>
      <c r="C3818" s="58"/>
      <c r="D3818" s="58"/>
      <c r="E3818" s="58"/>
      <c r="F3818" s="58"/>
      <c r="G3818" s="95"/>
    </row>
    <row r="3819" ht="15.75" customHeight="1">
      <c r="A3819" s="58"/>
      <c r="B3819" s="58"/>
      <c r="C3819" s="58"/>
      <c r="D3819" s="58"/>
      <c r="E3819" s="58"/>
      <c r="F3819" s="58"/>
      <c r="G3819" s="95"/>
    </row>
    <row r="3820" ht="15.75" customHeight="1">
      <c r="A3820" s="58"/>
      <c r="B3820" s="58"/>
      <c r="C3820" s="58"/>
      <c r="D3820" s="58"/>
      <c r="E3820" s="58"/>
      <c r="F3820" s="58"/>
      <c r="G3820" s="95"/>
    </row>
    <row r="3821" ht="15.75" customHeight="1">
      <c r="A3821" s="58"/>
      <c r="B3821" s="58"/>
      <c r="C3821" s="58"/>
      <c r="D3821" s="58"/>
      <c r="E3821" s="58"/>
      <c r="F3821" s="58"/>
      <c r="G3821" s="95"/>
    </row>
    <row r="3822" ht="15.75" customHeight="1">
      <c r="A3822" s="58"/>
      <c r="B3822" s="58"/>
      <c r="C3822" s="58"/>
      <c r="D3822" s="58"/>
      <c r="E3822" s="58"/>
      <c r="F3822" s="58"/>
      <c r="G3822" s="95"/>
    </row>
    <row r="3823" ht="15.75" customHeight="1">
      <c r="A3823" s="58"/>
      <c r="B3823" s="58"/>
      <c r="C3823" s="58"/>
      <c r="D3823" s="58"/>
      <c r="E3823" s="58"/>
      <c r="F3823" s="58"/>
      <c r="G3823" s="95"/>
    </row>
    <row r="3824" ht="15.75" customHeight="1">
      <c r="A3824" s="58"/>
      <c r="B3824" s="58"/>
      <c r="C3824" s="58"/>
      <c r="D3824" s="58"/>
      <c r="E3824" s="58"/>
      <c r="F3824" s="58"/>
      <c r="G3824" s="95"/>
    </row>
    <row r="3825" ht="15.75" customHeight="1">
      <c r="A3825" s="58"/>
      <c r="B3825" s="58"/>
      <c r="C3825" s="58"/>
      <c r="D3825" s="58"/>
      <c r="E3825" s="58"/>
      <c r="F3825" s="58"/>
      <c r="G3825" s="95"/>
    </row>
    <row r="3826" ht="15.75" customHeight="1">
      <c r="A3826" s="58"/>
      <c r="B3826" s="58"/>
      <c r="C3826" s="58"/>
      <c r="D3826" s="58"/>
      <c r="E3826" s="58"/>
      <c r="F3826" s="58"/>
      <c r="G3826" s="95"/>
    </row>
    <row r="3827" ht="15.75" customHeight="1">
      <c r="A3827" s="58"/>
      <c r="B3827" s="58"/>
      <c r="C3827" s="58"/>
      <c r="D3827" s="58"/>
      <c r="E3827" s="58"/>
      <c r="F3827" s="58"/>
      <c r="G3827" s="95"/>
    </row>
    <row r="3828" ht="15.75" customHeight="1">
      <c r="A3828" s="58"/>
      <c r="B3828" s="58"/>
      <c r="C3828" s="58"/>
      <c r="D3828" s="58"/>
      <c r="E3828" s="58"/>
      <c r="F3828" s="58"/>
      <c r="G3828" s="95"/>
    </row>
    <row r="3829" ht="15.75" customHeight="1">
      <c r="A3829" s="58"/>
      <c r="B3829" s="58"/>
      <c r="C3829" s="58"/>
      <c r="D3829" s="58"/>
      <c r="E3829" s="58"/>
      <c r="F3829" s="58"/>
      <c r="G3829" s="95"/>
    </row>
    <row r="3830" ht="15.75" customHeight="1">
      <c r="A3830" s="58"/>
      <c r="B3830" s="58"/>
      <c r="C3830" s="58"/>
      <c r="D3830" s="58"/>
      <c r="E3830" s="58"/>
      <c r="F3830" s="58"/>
      <c r="G3830" s="95"/>
    </row>
    <row r="3831" ht="15.75" customHeight="1">
      <c r="A3831" s="58"/>
      <c r="B3831" s="58"/>
      <c r="C3831" s="58"/>
      <c r="D3831" s="58"/>
      <c r="E3831" s="58"/>
      <c r="F3831" s="58"/>
      <c r="G3831" s="95"/>
    </row>
    <row r="3832" ht="15.75" customHeight="1">
      <c r="A3832" s="58"/>
      <c r="B3832" s="58"/>
      <c r="C3832" s="58"/>
      <c r="D3832" s="58"/>
      <c r="E3832" s="58"/>
      <c r="F3832" s="58"/>
      <c r="G3832" s="95"/>
    </row>
    <row r="3833" ht="15.75" customHeight="1">
      <c r="A3833" s="58"/>
      <c r="B3833" s="58"/>
      <c r="C3833" s="58"/>
      <c r="D3833" s="58"/>
      <c r="E3833" s="58"/>
      <c r="F3833" s="58"/>
      <c r="G3833" s="95"/>
    </row>
    <row r="3834" ht="15.75" customHeight="1">
      <c r="A3834" s="58"/>
      <c r="B3834" s="58"/>
      <c r="C3834" s="58"/>
      <c r="D3834" s="58"/>
      <c r="E3834" s="58"/>
      <c r="F3834" s="58"/>
      <c r="G3834" s="95"/>
    </row>
    <row r="3835" ht="15.75" customHeight="1">
      <c r="A3835" s="58"/>
      <c r="B3835" s="58"/>
      <c r="C3835" s="58"/>
      <c r="D3835" s="58"/>
      <c r="E3835" s="58"/>
      <c r="F3835" s="58"/>
      <c r="G3835" s="95"/>
    </row>
    <row r="3836" ht="15.75" customHeight="1">
      <c r="A3836" s="58"/>
      <c r="B3836" s="58"/>
      <c r="C3836" s="58"/>
      <c r="D3836" s="58"/>
      <c r="E3836" s="58"/>
      <c r="F3836" s="58"/>
      <c r="G3836" s="95"/>
    </row>
    <row r="3837" ht="15.75" customHeight="1">
      <c r="A3837" s="58"/>
      <c r="B3837" s="58"/>
      <c r="C3837" s="58"/>
      <c r="D3837" s="58"/>
      <c r="E3837" s="58"/>
      <c r="F3837" s="58"/>
      <c r="G3837" s="95"/>
    </row>
    <row r="3838" ht="15.75" customHeight="1">
      <c r="A3838" s="58"/>
      <c r="B3838" s="58"/>
      <c r="C3838" s="58"/>
      <c r="D3838" s="58"/>
      <c r="E3838" s="58"/>
      <c r="F3838" s="58"/>
      <c r="G3838" s="95"/>
    </row>
    <row r="3839" ht="15.75" customHeight="1">
      <c r="A3839" s="58"/>
      <c r="B3839" s="58"/>
      <c r="C3839" s="58"/>
      <c r="D3839" s="58"/>
      <c r="E3839" s="58"/>
      <c r="F3839" s="58"/>
      <c r="G3839" s="95"/>
    </row>
    <row r="3840" ht="15.75" customHeight="1">
      <c r="A3840" s="58"/>
      <c r="B3840" s="58"/>
      <c r="C3840" s="58"/>
      <c r="D3840" s="58"/>
      <c r="E3840" s="58"/>
      <c r="F3840" s="58"/>
      <c r="G3840" s="95"/>
    </row>
    <row r="3841" ht="15.75" customHeight="1">
      <c r="A3841" s="58"/>
      <c r="B3841" s="58"/>
      <c r="C3841" s="58"/>
      <c r="D3841" s="58"/>
      <c r="E3841" s="58"/>
      <c r="F3841" s="58"/>
      <c r="G3841" s="95"/>
    </row>
    <row r="3842" ht="15.75" customHeight="1">
      <c r="A3842" s="58"/>
      <c r="B3842" s="58"/>
      <c r="C3842" s="58"/>
      <c r="D3842" s="58"/>
      <c r="E3842" s="58"/>
      <c r="F3842" s="58"/>
      <c r="G3842" s="95"/>
    </row>
    <row r="3843" ht="15.75" customHeight="1">
      <c r="A3843" s="58"/>
      <c r="B3843" s="58"/>
      <c r="C3843" s="58"/>
      <c r="D3843" s="58"/>
      <c r="E3843" s="58"/>
      <c r="F3843" s="58"/>
      <c r="G3843" s="95"/>
    </row>
    <row r="3844" ht="15.75" customHeight="1">
      <c r="A3844" s="58"/>
      <c r="B3844" s="58"/>
      <c r="C3844" s="58"/>
      <c r="D3844" s="58"/>
      <c r="E3844" s="58"/>
      <c r="F3844" s="58"/>
      <c r="G3844" s="95"/>
    </row>
    <row r="3845" ht="15.75" customHeight="1">
      <c r="A3845" s="58"/>
      <c r="B3845" s="58"/>
      <c r="C3845" s="58"/>
      <c r="D3845" s="58"/>
      <c r="E3845" s="58"/>
      <c r="F3845" s="58"/>
      <c r="G3845" s="95"/>
    </row>
    <row r="3846" ht="15.75" customHeight="1">
      <c r="A3846" s="58"/>
      <c r="B3846" s="58"/>
      <c r="C3846" s="58"/>
      <c r="D3846" s="58"/>
      <c r="E3846" s="58"/>
      <c r="F3846" s="58"/>
      <c r="G3846" s="95"/>
    </row>
    <row r="3847" ht="15.75" customHeight="1">
      <c r="A3847" s="58"/>
      <c r="B3847" s="58"/>
      <c r="C3847" s="58"/>
      <c r="D3847" s="58"/>
      <c r="E3847" s="58"/>
      <c r="F3847" s="58"/>
      <c r="G3847" s="95"/>
    </row>
    <row r="3848" ht="15.75" customHeight="1">
      <c r="A3848" s="58"/>
      <c r="B3848" s="58"/>
      <c r="C3848" s="58"/>
      <c r="D3848" s="58"/>
      <c r="E3848" s="58"/>
      <c r="F3848" s="58"/>
      <c r="G3848" s="95"/>
    </row>
    <row r="3849" ht="15.75" customHeight="1">
      <c r="A3849" s="58"/>
      <c r="B3849" s="58"/>
      <c r="C3849" s="58"/>
      <c r="D3849" s="58"/>
      <c r="E3849" s="58"/>
      <c r="F3849" s="58"/>
      <c r="G3849" s="95"/>
    </row>
    <row r="3850" ht="15.75" customHeight="1">
      <c r="A3850" s="58"/>
      <c r="B3850" s="58"/>
      <c r="C3850" s="58"/>
      <c r="D3850" s="58"/>
      <c r="E3850" s="58"/>
      <c r="F3850" s="58"/>
      <c r="G3850" s="95"/>
    </row>
    <row r="3851" ht="15.75" customHeight="1">
      <c r="A3851" s="58"/>
      <c r="B3851" s="58"/>
      <c r="C3851" s="58"/>
      <c r="D3851" s="58"/>
      <c r="E3851" s="58"/>
      <c r="F3851" s="58"/>
      <c r="G3851" s="95"/>
    </row>
    <row r="3852" ht="15.75" customHeight="1">
      <c r="A3852" s="58"/>
      <c r="B3852" s="58"/>
      <c r="C3852" s="58"/>
      <c r="D3852" s="58"/>
      <c r="E3852" s="58"/>
      <c r="F3852" s="58"/>
      <c r="G3852" s="95"/>
    </row>
    <row r="3853" ht="15.75" customHeight="1">
      <c r="A3853" s="58"/>
      <c r="B3853" s="58"/>
      <c r="C3853" s="58"/>
      <c r="D3853" s="58"/>
      <c r="E3853" s="58"/>
      <c r="F3853" s="58"/>
      <c r="G3853" s="95"/>
    </row>
    <row r="3854" ht="15.75" customHeight="1">
      <c r="A3854" s="58"/>
      <c r="B3854" s="58"/>
      <c r="C3854" s="58"/>
      <c r="D3854" s="58"/>
      <c r="E3854" s="58"/>
      <c r="F3854" s="58"/>
      <c r="G3854" s="95"/>
    </row>
    <row r="3855" ht="15.75" customHeight="1">
      <c r="A3855" s="58"/>
      <c r="B3855" s="58"/>
      <c r="C3855" s="58"/>
      <c r="D3855" s="58"/>
      <c r="E3855" s="58"/>
      <c r="F3855" s="58"/>
      <c r="G3855" s="95"/>
    </row>
    <row r="3856" ht="15.75" customHeight="1">
      <c r="A3856" s="58"/>
      <c r="B3856" s="58"/>
      <c r="C3856" s="58"/>
      <c r="D3856" s="58"/>
      <c r="E3856" s="58"/>
      <c r="F3856" s="58"/>
      <c r="G3856" s="95"/>
    </row>
    <row r="3857" ht="15.75" customHeight="1">
      <c r="A3857" s="58"/>
      <c r="B3857" s="58"/>
      <c r="C3857" s="58"/>
      <c r="D3857" s="58"/>
      <c r="E3857" s="58"/>
      <c r="F3857" s="58"/>
      <c r="G3857" s="95"/>
    </row>
    <row r="3858" ht="15.75" customHeight="1">
      <c r="A3858" s="58"/>
      <c r="B3858" s="58"/>
      <c r="C3858" s="58"/>
      <c r="D3858" s="58"/>
      <c r="E3858" s="58"/>
      <c r="F3858" s="58"/>
      <c r="G3858" s="95"/>
    </row>
    <row r="3859" ht="15.75" customHeight="1">
      <c r="A3859" s="58"/>
      <c r="B3859" s="58"/>
      <c r="C3859" s="58"/>
      <c r="D3859" s="58"/>
      <c r="E3859" s="58"/>
      <c r="F3859" s="58"/>
      <c r="G3859" s="95"/>
    </row>
    <row r="3860" ht="15.75" customHeight="1">
      <c r="A3860" s="58"/>
      <c r="B3860" s="58"/>
      <c r="C3860" s="58"/>
      <c r="D3860" s="58"/>
      <c r="E3860" s="58"/>
      <c r="F3860" s="58"/>
      <c r="G3860" s="95"/>
    </row>
    <row r="3861" ht="15.75" customHeight="1">
      <c r="A3861" s="58"/>
      <c r="B3861" s="58"/>
      <c r="C3861" s="58"/>
      <c r="D3861" s="58"/>
      <c r="E3861" s="58"/>
      <c r="F3861" s="58"/>
      <c r="G3861" s="95"/>
    </row>
    <row r="3862" ht="15.75" customHeight="1">
      <c r="A3862" s="58"/>
      <c r="B3862" s="58"/>
      <c r="C3862" s="58"/>
      <c r="D3862" s="58"/>
      <c r="E3862" s="58"/>
      <c r="F3862" s="58"/>
      <c r="G3862" s="95"/>
    </row>
    <row r="3863" ht="15.75" customHeight="1">
      <c r="A3863" s="58"/>
      <c r="B3863" s="58"/>
      <c r="C3863" s="58"/>
      <c r="D3863" s="58"/>
      <c r="E3863" s="58"/>
      <c r="F3863" s="58"/>
      <c r="G3863" s="95"/>
    </row>
    <row r="3864" ht="15.75" customHeight="1">
      <c r="A3864" s="58"/>
      <c r="B3864" s="58"/>
      <c r="C3864" s="58"/>
      <c r="D3864" s="58"/>
      <c r="E3864" s="58"/>
      <c r="F3864" s="58"/>
      <c r="G3864" s="95"/>
    </row>
    <row r="3865" ht="15.75" customHeight="1">
      <c r="A3865" s="58"/>
      <c r="B3865" s="58"/>
      <c r="C3865" s="58"/>
      <c r="D3865" s="58"/>
      <c r="E3865" s="58"/>
      <c r="F3865" s="58"/>
      <c r="G3865" s="95"/>
    </row>
    <row r="3866" ht="15.75" customHeight="1">
      <c r="A3866" s="58"/>
      <c r="B3866" s="58"/>
      <c r="C3866" s="58"/>
      <c r="D3866" s="58"/>
      <c r="E3866" s="58"/>
      <c r="F3866" s="58"/>
      <c r="G3866" s="95"/>
    </row>
    <row r="3867" ht="15.75" customHeight="1">
      <c r="A3867" s="58"/>
      <c r="B3867" s="58"/>
      <c r="C3867" s="58"/>
      <c r="D3867" s="58"/>
      <c r="E3867" s="58"/>
      <c r="F3867" s="58"/>
      <c r="G3867" s="95"/>
    </row>
    <row r="3868" ht="15.75" customHeight="1">
      <c r="A3868" s="58"/>
      <c r="B3868" s="58"/>
      <c r="C3868" s="58"/>
      <c r="D3868" s="58"/>
      <c r="E3868" s="58"/>
      <c r="F3868" s="58"/>
      <c r="G3868" s="95"/>
    </row>
    <row r="3869" ht="15.75" customHeight="1">
      <c r="A3869" s="58"/>
      <c r="B3869" s="58"/>
      <c r="C3869" s="58"/>
      <c r="D3869" s="58"/>
      <c r="E3869" s="58"/>
      <c r="F3869" s="58"/>
      <c r="G3869" s="95"/>
    </row>
    <row r="3870" ht="15.75" customHeight="1">
      <c r="A3870" s="58"/>
      <c r="B3870" s="58"/>
      <c r="C3870" s="58"/>
      <c r="D3870" s="58"/>
      <c r="E3870" s="58"/>
      <c r="F3870" s="58"/>
      <c r="G3870" s="95"/>
    </row>
    <row r="3871" ht="15.75" customHeight="1">
      <c r="A3871" s="58"/>
      <c r="B3871" s="58"/>
      <c r="C3871" s="58"/>
      <c r="D3871" s="58"/>
      <c r="E3871" s="58"/>
      <c r="F3871" s="58"/>
      <c r="G3871" s="95"/>
    </row>
    <row r="3872" ht="15.75" customHeight="1">
      <c r="A3872" s="58"/>
      <c r="B3872" s="58"/>
      <c r="C3872" s="58"/>
      <c r="D3872" s="58"/>
      <c r="E3872" s="58"/>
      <c r="F3872" s="58"/>
      <c r="G3872" s="95"/>
    </row>
    <row r="3873" ht="15.75" customHeight="1">
      <c r="A3873" s="58"/>
      <c r="B3873" s="58"/>
      <c r="C3873" s="58"/>
      <c r="D3873" s="58"/>
      <c r="E3873" s="58"/>
      <c r="F3873" s="58"/>
      <c r="G3873" s="95"/>
    </row>
    <row r="3874" ht="15.75" customHeight="1">
      <c r="A3874" s="58"/>
      <c r="B3874" s="58"/>
      <c r="C3874" s="58"/>
      <c r="D3874" s="58"/>
      <c r="E3874" s="58"/>
      <c r="F3874" s="58"/>
      <c r="G3874" s="95"/>
    </row>
    <row r="3875" ht="15.75" customHeight="1">
      <c r="A3875" s="58"/>
      <c r="B3875" s="58"/>
      <c r="C3875" s="58"/>
      <c r="D3875" s="58"/>
      <c r="E3875" s="58"/>
      <c r="F3875" s="58"/>
      <c r="G3875" s="95"/>
    </row>
    <row r="3876" ht="15.75" customHeight="1">
      <c r="A3876" s="58"/>
      <c r="B3876" s="58"/>
      <c r="C3876" s="58"/>
      <c r="D3876" s="58"/>
      <c r="E3876" s="58"/>
      <c r="F3876" s="58"/>
      <c r="G3876" s="95"/>
    </row>
    <row r="3877" ht="15.75" customHeight="1">
      <c r="A3877" s="58"/>
      <c r="B3877" s="58"/>
      <c r="C3877" s="58"/>
      <c r="D3877" s="58"/>
      <c r="E3877" s="58"/>
      <c r="F3877" s="58"/>
      <c r="G3877" s="95"/>
    </row>
    <row r="3878" ht="15.75" customHeight="1">
      <c r="A3878" s="58"/>
      <c r="B3878" s="58"/>
      <c r="C3878" s="58"/>
      <c r="D3878" s="58"/>
      <c r="E3878" s="58"/>
      <c r="F3878" s="58"/>
      <c r="G3878" s="95"/>
    </row>
    <row r="3879" ht="15.75" customHeight="1">
      <c r="A3879" s="58"/>
      <c r="B3879" s="58"/>
      <c r="C3879" s="58"/>
      <c r="D3879" s="58"/>
      <c r="E3879" s="58"/>
      <c r="F3879" s="58"/>
      <c r="G3879" s="95"/>
    </row>
    <row r="3880" ht="15.75" customHeight="1">
      <c r="A3880" s="58"/>
      <c r="B3880" s="58"/>
      <c r="C3880" s="58"/>
      <c r="D3880" s="58"/>
      <c r="E3880" s="58"/>
      <c r="F3880" s="58"/>
      <c r="G3880" s="95"/>
    </row>
    <row r="3881" ht="15.75" customHeight="1">
      <c r="A3881" s="58"/>
      <c r="B3881" s="58"/>
      <c r="C3881" s="58"/>
      <c r="D3881" s="58"/>
      <c r="E3881" s="58"/>
      <c r="F3881" s="58"/>
      <c r="G3881" s="95"/>
    </row>
    <row r="3882" ht="15.75" customHeight="1">
      <c r="A3882" s="58"/>
      <c r="B3882" s="58"/>
      <c r="C3882" s="58"/>
      <c r="D3882" s="58"/>
      <c r="E3882" s="58"/>
      <c r="F3882" s="58"/>
      <c r="G3882" s="95"/>
    </row>
    <row r="3883" ht="15.75" customHeight="1">
      <c r="A3883" s="58"/>
      <c r="B3883" s="58"/>
      <c r="C3883" s="58"/>
      <c r="D3883" s="58"/>
      <c r="E3883" s="58"/>
      <c r="F3883" s="58"/>
      <c r="G3883" s="95"/>
    </row>
    <row r="3884" ht="15.75" customHeight="1">
      <c r="A3884" s="58"/>
      <c r="B3884" s="58"/>
      <c r="C3884" s="58"/>
      <c r="D3884" s="58"/>
      <c r="E3884" s="58"/>
      <c r="F3884" s="58"/>
      <c r="G3884" s="95"/>
    </row>
    <row r="3885" ht="15.75" customHeight="1">
      <c r="A3885" s="58"/>
      <c r="B3885" s="58"/>
      <c r="C3885" s="58"/>
      <c r="D3885" s="58"/>
      <c r="E3885" s="58"/>
      <c r="F3885" s="58"/>
      <c r="G3885" s="95"/>
    </row>
    <row r="3886" ht="15.75" customHeight="1">
      <c r="A3886" s="58"/>
      <c r="B3886" s="58"/>
      <c r="C3886" s="58"/>
      <c r="D3886" s="58"/>
      <c r="E3886" s="58"/>
      <c r="F3886" s="58"/>
      <c r="G3886" s="95"/>
    </row>
    <row r="3887" ht="15.75" customHeight="1">
      <c r="A3887" s="58"/>
      <c r="B3887" s="58"/>
      <c r="C3887" s="58"/>
      <c r="D3887" s="58"/>
      <c r="E3887" s="58"/>
      <c r="F3887" s="58"/>
      <c r="G3887" s="95"/>
    </row>
    <row r="3888" ht="15.75" customHeight="1">
      <c r="A3888" s="58"/>
      <c r="B3888" s="58"/>
      <c r="C3888" s="58"/>
      <c r="D3888" s="58"/>
      <c r="E3888" s="58"/>
      <c r="F3888" s="58"/>
      <c r="G3888" s="95"/>
    </row>
    <row r="3889" ht="15.75" customHeight="1">
      <c r="A3889" s="58"/>
      <c r="B3889" s="58"/>
      <c r="C3889" s="58"/>
      <c r="D3889" s="58"/>
      <c r="E3889" s="58"/>
      <c r="F3889" s="58"/>
      <c r="G3889" s="95"/>
    </row>
    <row r="3890" ht="15.75" customHeight="1">
      <c r="A3890" s="58"/>
      <c r="B3890" s="58"/>
      <c r="C3890" s="58"/>
      <c r="D3890" s="58"/>
      <c r="E3890" s="58"/>
      <c r="F3890" s="58"/>
      <c r="G3890" s="95"/>
    </row>
    <row r="3891" ht="15.75" customHeight="1">
      <c r="A3891" s="58"/>
      <c r="B3891" s="58"/>
      <c r="C3891" s="58"/>
      <c r="D3891" s="58"/>
      <c r="E3891" s="58"/>
      <c r="F3891" s="58"/>
      <c r="G3891" s="95"/>
    </row>
    <row r="3892" ht="15.75" customHeight="1">
      <c r="A3892" s="58"/>
      <c r="B3892" s="58"/>
      <c r="C3892" s="58"/>
      <c r="D3892" s="58"/>
      <c r="E3892" s="58"/>
      <c r="F3892" s="58"/>
      <c r="G3892" s="95"/>
    </row>
    <row r="3893" ht="15.75" customHeight="1">
      <c r="A3893" s="58"/>
      <c r="B3893" s="58"/>
      <c r="C3893" s="58"/>
      <c r="D3893" s="58"/>
      <c r="E3893" s="58"/>
      <c r="F3893" s="58"/>
      <c r="G3893" s="95"/>
    </row>
    <row r="3894" ht="15.75" customHeight="1">
      <c r="A3894" s="58"/>
      <c r="B3894" s="58"/>
      <c r="C3894" s="58"/>
      <c r="D3894" s="58"/>
      <c r="E3894" s="58"/>
      <c r="F3894" s="58"/>
      <c r="G3894" s="95"/>
    </row>
    <row r="3895" ht="15.75" customHeight="1">
      <c r="A3895" s="58"/>
      <c r="B3895" s="58"/>
      <c r="C3895" s="58"/>
      <c r="D3895" s="58"/>
      <c r="E3895" s="58"/>
      <c r="F3895" s="58"/>
      <c r="G3895" s="95"/>
    </row>
    <row r="3896" ht="15.75" customHeight="1">
      <c r="A3896" s="58"/>
      <c r="B3896" s="58"/>
      <c r="C3896" s="58"/>
      <c r="D3896" s="58"/>
      <c r="E3896" s="58"/>
      <c r="F3896" s="58"/>
      <c r="G3896" s="95"/>
    </row>
    <row r="3897" ht="15.75" customHeight="1">
      <c r="A3897" s="58"/>
      <c r="B3897" s="58"/>
      <c r="C3897" s="58"/>
      <c r="D3897" s="58"/>
      <c r="E3897" s="58"/>
      <c r="F3897" s="58"/>
      <c r="G3897" s="95"/>
    </row>
    <row r="3898" ht="15.75" customHeight="1">
      <c r="A3898" s="58"/>
      <c r="B3898" s="58"/>
      <c r="C3898" s="58"/>
      <c r="D3898" s="58"/>
      <c r="E3898" s="58"/>
      <c r="F3898" s="58"/>
      <c r="G3898" s="95"/>
    </row>
    <row r="3899" ht="15.75" customHeight="1">
      <c r="A3899" s="58"/>
      <c r="B3899" s="58"/>
      <c r="C3899" s="58"/>
      <c r="D3899" s="58"/>
      <c r="E3899" s="58"/>
      <c r="F3899" s="58"/>
      <c r="G3899" s="95"/>
    </row>
    <row r="3900" ht="15.75" customHeight="1">
      <c r="A3900" s="58"/>
      <c r="B3900" s="58"/>
      <c r="C3900" s="58"/>
      <c r="D3900" s="58"/>
      <c r="E3900" s="58"/>
      <c r="F3900" s="58"/>
      <c r="G3900" s="95"/>
    </row>
    <row r="3901" ht="15.75" customHeight="1">
      <c r="A3901" s="58"/>
      <c r="B3901" s="58"/>
      <c r="C3901" s="58"/>
      <c r="D3901" s="58"/>
      <c r="E3901" s="58"/>
      <c r="F3901" s="58"/>
      <c r="G3901" s="95"/>
    </row>
    <row r="3902" ht="15.75" customHeight="1">
      <c r="A3902" s="58"/>
      <c r="B3902" s="58"/>
      <c r="C3902" s="58"/>
      <c r="D3902" s="58"/>
      <c r="E3902" s="58"/>
      <c r="F3902" s="58"/>
      <c r="G3902" s="95"/>
    </row>
    <row r="3903" ht="15.75" customHeight="1">
      <c r="A3903" s="58"/>
      <c r="B3903" s="58"/>
      <c r="C3903" s="58"/>
      <c r="D3903" s="58"/>
      <c r="E3903" s="58"/>
      <c r="F3903" s="58"/>
      <c r="G3903" s="95"/>
    </row>
    <row r="3904" ht="15.75" customHeight="1">
      <c r="A3904" s="58"/>
      <c r="B3904" s="58"/>
      <c r="C3904" s="58"/>
      <c r="D3904" s="58"/>
      <c r="E3904" s="58"/>
      <c r="F3904" s="58"/>
      <c r="G3904" s="95"/>
    </row>
    <row r="3905" ht="15.75" customHeight="1">
      <c r="A3905" s="58"/>
      <c r="B3905" s="58"/>
      <c r="C3905" s="58"/>
      <c r="D3905" s="58"/>
      <c r="E3905" s="58"/>
      <c r="F3905" s="58"/>
      <c r="G3905" s="95"/>
    </row>
    <row r="3906" ht="15.75" customHeight="1">
      <c r="A3906" s="58"/>
      <c r="B3906" s="58"/>
      <c r="C3906" s="58"/>
      <c r="D3906" s="58"/>
      <c r="E3906" s="58"/>
      <c r="F3906" s="58"/>
      <c r="G3906" s="95"/>
    </row>
    <row r="3907" ht="15.75" customHeight="1">
      <c r="A3907" s="58"/>
      <c r="B3907" s="58"/>
      <c r="C3907" s="58"/>
      <c r="D3907" s="58"/>
      <c r="E3907" s="58"/>
      <c r="F3907" s="58"/>
      <c r="G3907" s="95"/>
    </row>
    <row r="3908" ht="15.75" customHeight="1">
      <c r="A3908" s="58"/>
      <c r="B3908" s="58"/>
      <c r="C3908" s="58"/>
      <c r="D3908" s="58"/>
      <c r="E3908" s="58"/>
      <c r="F3908" s="58"/>
      <c r="G3908" s="95"/>
    </row>
    <row r="3909" ht="15.75" customHeight="1">
      <c r="A3909" s="58"/>
      <c r="B3909" s="58"/>
      <c r="C3909" s="58"/>
      <c r="D3909" s="58"/>
      <c r="E3909" s="58"/>
      <c r="F3909" s="58"/>
      <c r="G3909" s="95"/>
    </row>
    <row r="3910" ht="15.75" customHeight="1">
      <c r="A3910" s="58"/>
      <c r="B3910" s="58"/>
      <c r="C3910" s="58"/>
      <c r="D3910" s="58"/>
      <c r="E3910" s="58"/>
      <c r="F3910" s="58"/>
      <c r="G3910" s="95"/>
    </row>
    <row r="3911" ht="15.75" customHeight="1">
      <c r="A3911" s="58"/>
      <c r="B3911" s="58"/>
      <c r="C3911" s="58"/>
      <c r="D3911" s="58"/>
      <c r="E3911" s="58"/>
      <c r="F3911" s="58"/>
      <c r="G3911" s="95"/>
    </row>
    <row r="3912" ht="15.75" customHeight="1">
      <c r="A3912" s="58"/>
      <c r="B3912" s="58"/>
      <c r="C3912" s="58"/>
      <c r="D3912" s="58"/>
      <c r="E3912" s="58"/>
      <c r="F3912" s="58"/>
      <c r="G3912" s="95"/>
    </row>
    <row r="3913" ht="15.75" customHeight="1">
      <c r="A3913" s="58"/>
      <c r="B3913" s="58"/>
      <c r="C3913" s="58"/>
      <c r="D3913" s="58"/>
      <c r="E3913" s="58"/>
      <c r="F3913" s="58"/>
      <c r="G3913" s="95"/>
    </row>
    <row r="3914" ht="15.75" customHeight="1">
      <c r="A3914" s="58"/>
      <c r="B3914" s="58"/>
      <c r="C3914" s="58"/>
      <c r="D3914" s="58"/>
      <c r="E3914" s="58"/>
      <c r="F3914" s="58"/>
      <c r="G3914" s="95"/>
    </row>
    <row r="3915" ht="15.75" customHeight="1">
      <c r="A3915" s="58"/>
      <c r="B3915" s="58"/>
      <c r="C3915" s="58"/>
      <c r="D3915" s="58"/>
      <c r="E3915" s="58"/>
      <c r="F3915" s="58"/>
      <c r="G3915" s="95"/>
    </row>
    <row r="3916" ht="15.75" customHeight="1">
      <c r="A3916" s="58"/>
      <c r="B3916" s="58"/>
      <c r="C3916" s="58"/>
      <c r="D3916" s="58"/>
      <c r="E3916" s="58"/>
      <c r="F3916" s="58"/>
      <c r="G3916" s="95"/>
    </row>
    <row r="3917" ht="15.75" customHeight="1">
      <c r="A3917" s="58"/>
      <c r="B3917" s="58"/>
      <c r="C3917" s="58"/>
      <c r="D3917" s="58"/>
      <c r="E3917" s="58"/>
      <c r="F3917" s="58"/>
      <c r="G3917" s="95"/>
    </row>
    <row r="3918" ht="15.75" customHeight="1">
      <c r="A3918" s="58"/>
      <c r="B3918" s="58"/>
      <c r="C3918" s="58"/>
      <c r="D3918" s="58"/>
      <c r="E3918" s="58"/>
      <c r="F3918" s="58"/>
      <c r="G3918" s="95"/>
    </row>
    <row r="3919" ht="15.75" customHeight="1">
      <c r="A3919" s="58"/>
      <c r="B3919" s="58"/>
      <c r="C3919" s="58"/>
      <c r="D3919" s="58"/>
      <c r="E3919" s="58"/>
      <c r="F3919" s="58"/>
      <c r="G3919" s="95"/>
    </row>
    <row r="3920" ht="15.75" customHeight="1">
      <c r="A3920" s="58"/>
      <c r="B3920" s="58"/>
      <c r="C3920" s="58"/>
      <c r="D3920" s="58"/>
      <c r="E3920" s="58"/>
      <c r="F3920" s="58"/>
      <c r="G3920" s="95"/>
    </row>
    <row r="3921" ht="15.75" customHeight="1">
      <c r="A3921" s="58"/>
      <c r="B3921" s="58"/>
      <c r="C3921" s="58"/>
      <c r="D3921" s="58"/>
      <c r="E3921" s="58"/>
      <c r="F3921" s="58"/>
      <c r="G3921" s="95"/>
    </row>
    <row r="3922" ht="15.75" customHeight="1">
      <c r="A3922" s="58"/>
      <c r="B3922" s="58"/>
      <c r="C3922" s="58"/>
      <c r="D3922" s="58"/>
      <c r="E3922" s="58"/>
      <c r="F3922" s="58"/>
      <c r="G3922" s="95"/>
    </row>
    <row r="3923" ht="15.75" customHeight="1">
      <c r="A3923" s="58"/>
      <c r="B3923" s="58"/>
      <c r="C3923" s="58"/>
      <c r="D3923" s="58"/>
      <c r="E3923" s="58"/>
      <c r="F3923" s="58"/>
      <c r="G3923" s="95"/>
    </row>
    <row r="3924" ht="15.75" customHeight="1">
      <c r="A3924" s="58"/>
      <c r="B3924" s="58"/>
      <c r="C3924" s="58"/>
      <c r="D3924" s="58"/>
      <c r="E3924" s="58"/>
      <c r="F3924" s="58"/>
      <c r="G3924" s="95"/>
    </row>
    <row r="3925" ht="15.75" customHeight="1">
      <c r="A3925" s="58"/>
      <c r="B3925" s="58"/>
      <c r="C3925" s="58"/>
      <c r="D3925" s="58"/>
      <c r="E3925" s="58"/>
      <c r="F3925" s="58"/>
      <c r="G3925" s="95"/>
    </row>
    <row r="3926" ht="15.75" customHeight="1">
      <c r="A3926" s="58"/>
      <c r="B3926" s="58"/>
      <c r="C3926" s="58"/>
      <c r="D3926" s="58"/>
      <c r="E3926" s="58"/>
      <c r="F3926" s="58"/>
      <c r="G3926" s="95"/>
    </row>
    <row r="3927" ht="15.75" customHeight="1">
      <c r="A3927" s="58"/>
      <c r="B3927" s="58"/>
      <c r="C3927" s="58"/>
      <c r="D3927" s="58"/>
      <c r="E3927" s="58"/>
      <c r="F3927" s="58"/>
      <c r="G3927" s="95"/>
    </row>
    <row r="3928" ht="15.75" customHeight="1">
      <c r="A3928" s="58"/>
      <c r="B3928" s="58"/>
      <c r="C3928" s="58"/>
      <c r="D3928" s="58"/>
      <c r="E3928" s="58"/>
      <c r="F3928" s="58"/>
      <c r="G3928" s="95"/>
    </row>
    <row r="3929" ht="15.75" customHeight="1">
      <c r="A3929" s="58"/>
      <c r="B3929" s="58"/>
      <c r="C3929" s="58"/>
      <c r="D3929" s="58"/>
      <c r="E3929" s="58"/>
      <c r="F3929" s="58"/>
      <c r="G3929" s="95"/>
    </row>
    <row r="3930" ht="15.75" customHeight="1">
      <c r="A3930" s="58"/>
      <c r="B3930" s="58"/>
      <c r="C3930" s="58"/>
      <c r="D3930" s="58"/>
      <c r="E3930" s="58"/>
      <c r="F3930" s="58"/>
      <c r="G3930" s="95"/>
    </row>
    <row r="3931" ht="15.75" customHeight="1">
      <c r="A3931" s="58"/>
      <c r="B3931" s="58"/>
      <c r="C3931" s="58"/>
      <c r="D3931" s="58"/>
      <c r="E3931" s="58"/>
      <c r="F3931" s="58"/>
      <c r="G3931" s="95"/>
    </row>
    <row r="3932" ht="15.75" customHeight="1">
      <c r="A3932" s="58"/>
      <c r="B3932" s="58"/>
      <c r="C3932" s="58"/>
      <c r="D3932" s="58"/>
      <c r="E3932" s="58"/>
      <c r="F3932" s="58"/>
      <c r="G3932" s="95"/>
    </row>
    <row r="3933" ht="15.75" customHeight="1">
      <c r="A3933" s="58"/>
      <c r="B3933" s="58"/>
      <c r="C3933" s="58"/>
      <c r="D3933" s="58"/>
      <c r="E3933" s="58"/>
      <c r="F3933" s="58"/>
      <c r="G3933" s="95"/>
    </row>
    <row r="3934" ht="15.75" customHeight="1">
      <c r="A3934" s="58"/>
      <c r="B3934" s="58"/>
      <c r="C3934" s="58"/>
      <c r="D3934" s="58"/>
      <c r="E3934" s="58"/>
      <c r="F3934" s="58"/>
      <c r="G3934" s="95"/>
    </row>
    <row r="3935" ht="15.75" customHeight="1">
      <c r="A3935" s="58"/>
      <c r="B3935" s="58"/>
      <c r="C3935" s="58"/>
      <c r="D3935" s="58"/>
      <c r="E3935" s="58"/>
      <c r="F3935" s="58"/>
      <c r="G3935" s="95"/>
    </row>
    <row r="3936" ht="15.75" customHeight="1">
      <c r="A3936" s="58"/>
      <c r="B3936" s="58"/>
      <c r="C3936" s="58"/>
      <c r="D3936" s="58"/>
      <c r="E3936" s="58"/>
      <c r="F3936" s="58"/>
      <c r="G3936" s="95"/>
    </row>
    <row r="3937" ht="15.75" customHeight="1">
      <c r="A3937" s="58"/>
      <c r="B3937" s="58"/>
      <c r="C3937" s="58"/>
      <c r="D3937" s="58"/>
      <c r="E3937" s="58"/>
      <c r="F3937" s="58"/>
      <c r="G3937" s="95"/>
    </row>
    <row r="3938" ht="15.75" customHeight="1">
      <c r="A3938" s="58"/>
      <c r="B3938" s="58"/>
      <c r="C3938" s="58"/>
      <c r="D3938" s="58"/>
      <c r="E3938" s="58"/>
      <c r="F3938" s="58"/>
      <c r="G3938" s="95"/>
    </row>
    <row r="3939" ht="15.75" customHeight="1">
      <c r="A3939" s="58"/>
      <c r="B3939" s="58"/>
      <c r="C3939" s="58"/>
      <c r="D3939" s="58"/>
      <c r="E3939" s="58"/>
      <c r="F3939" s="58"/>
      <c r="G3939" s="95"/>
    </row>
    <row r="3940" ht="15.75" customHeight="1">
      <c r="A3940" s="58"/>
      <c r="B3940" s="58"/>
      <c r="C3940" s="58"/>
      <c r="D3940" s="58"/>
      <c r="E3940" s="58"/>
      <c r="F3940" s="58"/>
      <c r="G3940" s="95"/>
    </row>
    <row r="3941" ht="15.75" customHeight="1">
      <c r="A3941" s="58"/>
      <c r="B3941" s="58"/>
      <c r="C3941" s="58"/>
      <c r="D3941" s="58"/>
      <c r="E3941" s="58"/>
      <c r="F3941" s="58"/>
      <c r="G3941" s="95"/>
    </row>
    <row r="3942" ht="15.75" customHeight="1">
      <c r="A3942" s="58"/>
      <c r="B3942" s="58"/>
      <c r="C3942" s="58"/>
      <c r="D3942" s="58"/>
      <c r="E3942" s="58"/>
      <c r="F3942" s="58"/>
      <c r="G3942" s="95"/>
    </row>
    <row r="3943" ht="15.75" customHeight="1">
      <c r="A3943" s="58"/>
      <c r="B3943" s="58"/>
      <c r="C3943" s="58"/>
      <c r="D3943" s="58"/>
      <c r="E3943" s="58"/>
      <c r="F3943" s="58"/>
      <c r="G3943" s="95"/>
    </row>
    <row r="3944" ht="15.75" customHeight="1">
      <c r="A3944" s="58"/>
      <c r="B3944" s="58"/>
      <c r="C3944" s="58"/>
      <c r="D3944" s="58"/>
      <c r="E3944" s="58"/>
      <c r="F3944" s="58"/>
      <c r="G3944" s="95"/>
    </row>
    <row r="3945" ht="15.75" customHeight="1">
      <c r="A3945" s="58"/>
      <c r="B3945" s="58"/>
      <c r="C3945" s="58"/>
      <c r="D3945" s="58"/>
      <c r="E3945" s="58"/>
      <c r="F3945" s="58"/>
      <c r="G3945" s="95"/>
    </row>
    <row r="3946" ht="15.75" customHeight="1">
      <c r="A3946" s="58"/>
      <c r="B3946" s="58"/>
      <c r="C3946" s="58"/>
      <c r="D3946" s="58"/>
      <c r="E3946" s="58"/>
      <c r="F3946" s="58"/>
      <c r="G3946" s="95"/>
    </row>
    <row r="3947" ht="15.75" customHeight="1">
      <c r="A3947" s="58"/>
      <c r="B3947" s="58"/>
      <c r="C3947" s="58"/>
      <c r="D3947" s="58"/>
      <c r="E3947" s="58"/>
      <c r="F3947" s="58"/>
      <c r="G3947" s="95"/>
    </row>
    <row r="3948" ht="15.75" customHeight="1">
      <c r="A3948" s="58"/>
      <c r="B3948" s="58"/>
      <c r="C3948" s="58"/>
      <c r="D3948" s="58"/>
      <c r="E3948" s="58"/>
      <c r="F3948" s="58"/>
      <c r="G3948" s="95"/>
    </row>
    <row r="3949" ht="15.75" customHeight="1">
      <c r="A3949" s="58"/>
      <c r="B3949" s="58"/>
      <c r="C3949" s="58"/>
      <c r="D3949" s="58"/>
      <c r="E3949" s="58"/>
      <c r="F3949" s="58"/>
      <c r="G3949" s="95"/>
    </row>
    <row r="3950" ht="15.75" customHeight="1">
      <c r="A3950" s="58"/>
      <c r="B3950" s="58"/>
      <c r="C3950" s="58"/>
      <c r="D3950" s="58"/>
      <c r="E3950" s="58"/>
      <c r="F3950" s="58"/>
      <c r="G3950" s="95"/>
    </row>
    <row r="3951" ht="15.75" customHeight="1">
      <c r="A3951" s="58"/>
      <c r="B3951" s="58"/>
      <c r="C3951" s="58"/>
      <c r="D3951" s="58"/>
      <c r="E3951" s="58"/>
      <c r="F3951" s="58"/>
      <c r="G3951" s="95"/>
    </row>
    <row r="3952" ht="15.75" customHeight="1">
      <c r="A3952" s="58"/>
      <c r="B3952" s="58"/>
      <c r="C3952" s="58"/>
      <c r="D3952" s="58"/>
      <c r="E3952" s="58"/>
      <c r="F3952" s="58"/>
      <c r="G3952" s="95"/>
    </row>
    <row r="3953" ht="15.75" customHeight="1">
      <c r="A3953" s="58"/>
      <c r="B3953" s="58"/>
      <c r="C3953" s="58"/>
      <c r="D3953" s="58"/>
      <c r="E3953" s="58"/>
      <c r="F3953" s="58"/>
      <c r="G3953" s="95"/>
    </row>
    <row r="3954" ht="15.75" customHeight="1">
      <c r="A3954" s="58"/>
      <c r="B3954" s="58"/>
      <c r="C3954" s="58"/>
      <c r="D3954" s="58"/>
      <c r="E3954" s="58"/>
      <c r="F3954" s="58"/>
      <c r="G3954" s="95"/>
    </row>
    <row r="3955" ht="15.75" customHeight="1">
      <c r="A3955" s="58"/>
      <c r="B3955" s="58"/>
      <c r="C3955" s="58"/>
      <c r="D3955" s="58"/>
      <c r="E3955" s="58"/>
      <c r="F3955" s="58"/>
      <c r="G3955" s="95"/>
    </row>
    <row r="3956" ht="15.75" customHeight="1">
      <c r="A3956" s="58"/>
      <c r="B3956" s="58"/>
      <c r="C3956" s="58"/>
      <c r="D3956" s="58"/>
      <c r="E3956" s="58"/>
      <c r="F3956" s="58"/>
      <c r="G3956" s="95"/>
    </row>
    <row r="3957" ht="15.75" customHeight="1">
      <c r="A3957" s="58"/>
      <c r="B3957" s="58"/>
      <c r="C3957" s="58"/>
      <c r="D3957" s="58"/>
      <c r="E3957" s="58"/>
      <c r="F3957" s="58"/>
      <c r="G3957" s="95"/>
    </row>
    <row r="3958" ht="15.75" customHeight="1">
      <c r="A3958" s="58"/>
      <c r="B3958" s="58"/>
      <c r="C3958" s="58"/>
      <c r="D3958" s="58"/>
      <c r="E3958" s="58"/>
      <c r="F3958" s="58"/>
      <c r="G3958" s="95"/>
    </row>
    <row r="3959" ht="15.75" customHeight="1">
      <c r="A3959" s="58"/>
      <c r="B3959" s="58"/>
      <c r="C3959" s="58"/>
      <c r="D3959" s="58"/>
      <c r="E3959" s="58"/>
      <c r="F3959" s="58"/>
      <c r="G3959" s="95"/>
    </row>
    <row r="3960" ht="15.75" customHeight="1">
      <c r="A3960" s="58"/>
      <c r="B3960" s="58"/>
      <c r="C3960" s="58"/>
      <c r="D3960" s="58"/>
      <c r="E3960" s="58"/>
      <c r="F3960" s="58"/>
      <c r="G3960" s="95"/>
    </row>
    <row r="3961" ht="15.75" customHeight="1">
      <c r="A3961" s="58"/>
      <c r="B3961" s="58"/>
      <c r="C3961" s="58"/>
      <c r="D3961" s="58"/>
      <c r="E3961" s="58"/>
      <c r="F3961" s="58"/>
      <c r="G3961" s="95"/>
    </row>
    <row r="3962" ht="15.75" customHeight="1">
      <c r="A3962" s="58"/>
      <c r="B3962" s="58"/>
      <c r="C3962" s="58"/>
      <c r="D3962" s="58"/>
      <c r="E3962" s="58"/>
      <c r="F3962" s="58"/>
      <c r="G3962" s="95"/>
    </row>
    <row r="3963" ht="15.75" customHeight="1">
      <c r="A3963" s="58"/>
      <c r="B3963" s="58"/>
      <c r="C3963" s="58"/>
      <c r="D3963" s="58"/>
      <c r="E3963" s="58"/>
      <c r="F3963" s="58"/>
      <c r="G3963" s="95"/>
    </row>
    <row r="3964" ht="15.75" customHeight="1">
      <c r="A3964" s="58"/>
      <c r="B3964" s="58"/>
      <c r="C3964" s="58"/>
      <c r="D3964" s="58"/>
      <c r="E3964" s="58"/>
      <c r="F3964" s="58"/>
      <c r="G3964" s="95"/>
    </row>
    <row r="3965" ht="15.75" customHeight="1">
      <c r="A3965" s="58"/>
      <c r="B3965" s="58"/>
      <c r="C3965" s="58"/>
      <c r="D3965" s="58"/>
      <c r="E3965" s="58"/>
      <c r="F3965" s="58"/>
      <c r="G3965" s="95"/>
    </row>
    <row r="3966" ht="15.75" customHeight="1">
      <c r="A3966" s="58"/>
      <c r="B3966" s="58"/>
      <c r="C3966" s="58"/>
      <c r="D3966" s="58"/>
      <c r="E3966" s="58"/>
      <c r="F3966" s="58"/>
      <c r="G3966" s="95"/>
    </row>
    <row r="3967" ht="15.75" customHeight="1">
      <c r="A3967" s="58"/>
      <c r="B3967" s="58"/>
      <c r="C3967" s="58"/>
      <c r="D3967" s="58"/>
      <c r="E3967" s="58"/>
      <c r="F3967" s="58"/>
      <c r="G3967" s="95"/>
    </row>
    <row r="3968" ht="15.75" customHeight="1">
      <c r="A3968" s="58"/>
      <c r="B3968" s="58"/>
      <c r="C3968" s="58"/>
      <c r="D3968" s="58"/>
      <c r="E3968" s="58"/>
      <c r="F3968" s="58"/>
      <c r="G3968" s="95"/>
    </row>
    <row r="3969" ht="15.75" customHeight="1">
      <c r="A3969" s="58"/>
      <c r="B3969" s="58"/>
      <c r="C3969" s="58"/>
      <c r="D3969" s="58"/>
      <c r="E3969" s="58"/>
      <c r="F3969" s="58"/>
      <c r="G3969" s="95"/>
    </row>
    <row r="3970" ht="15.75" customHeight="1">
      <c r="A3970" s="58"/>
      <c r="B3970" s="58"/>
      <c r="C3970" s="58"/>
      <c r="D3970" s="58"/>
      <c r="E3970" s="58"/>
      <c r="F3970" s="58"/>
      <c r="G3970" s="95"/>
    </row>
    <row r="3971" ht="15.75" customHeight="1">
      <c r="A3971" s="58"/>
      <c r="B3971" s="58"/>
      <c r="C3971" s="58"/>
      <c r="D3971" s="58"/>
      <c r="E3971" s="58"/>
      <c r="F3971" s="58"/>
      <c r="G3971" s="95"/>
    </row>
    <row r="3972" ht="15.75" customHeight="1">
      <c r="A3972" s="58"/>
      <c r="B3972" s="58"/>
      <c r="C3972" s="58"/>
      <c r="D3972" s="58"/>
      <c r="E3972" s="58"/>
      <c r="F3972" s="58"/>
      <c r="G3972" s="95"/>
    </row>
    <row r="3973" ht="15.75" customHeight="1">
      <c r="A3973" s="58"/>
      <c r="B3973" s="58"/>
      <c r="C3973" s="58"/>
      <c r="D3973" s="58"/>
      <c r="E3973" s="58"/>
      <c r="F3973" s="58"/>
      <c r="G3973" s="95"/>
    </row>
    <row r="3974" ht="15.75" customHeight="1">
      <c r="A3974" s="58"/>
      <c r="B3974" s="58"/>
      <c r="C3974" s="58"/>
      <c r="D3974" s="58"/>
      <c r="E3974" s="58"/>
      <c r="F3974" s="58"/>
      <c r="G3974" s="95"/>
    </row>
    <row r="3975" ht="15.75" customHeight="1">
      <c r="A3975" s="58"/>
      <c r="B3975" s="58"/>
      <c r="C3975" s="58"/>
      <c r="D3975" s="58"/>
      <c r="E3975" s="58"/>
      <c r="F3975" s="58"/>
      <c r="G3975" s="95"/>
    </row>
    <row r="3976" ht="15.75" customHeight="1">
      <c r="A3976" s="58"/>
      <c r="B3976" s="58"/>
      <c r="C3976" s="58"/>
      <c r="D3976" s="58"/>
      <c r="E3976" s="58"/>
      <c r="F3976" s="58"/>
      <c r="G3976" s="95"/>
    </row>
    <row r="3977" ht="15.75" customHeight="1">
      <c r="A3977" s="58"/>
      <c r="B3977" s="58"/>
      <c r="C3977" s="58"/>
      <c r="D3977" s="58"/>
      <c r="E3977" s="58"/>
      <c r="F3977" s="58"/>
      <c r="G3977" s="95"/>
    </row>
    <row r="3978" ht="15.75" customHeight="1">
      <c r="A3978" s="58"/>
      <c r="B3978" s="58"/>
      <c r="C3978" s="58"/>
      <c r="D3978" s="58"/>
      <c r="E3978" s="58"/>
      <c r="F3978" s="58"/>
      <c r="G3978" s="95"/>
    </row>
    <row r="3979" ht="15.75" customHeight="1">
      <c r="A3979" s="58"/>
      <c r="B3979" s="58"/>
      <c r="C3979" s="58"/>
      <c r="D3979" s="58"/>
      <c r="E3979" s="58"/>
      <c r="F3979" s="58"/>
      <c r="G3979" s="95"/>
    </row>
    <row r="3980" ht="15.75" customHeight="1">
      <c r="A3980" s="58"/>
      <c r="B3980" s="58"/>
      <c r="C3980" s="58"/>
      <c r="D3980" s="58"/>
      <c r="E3980" s="58"/>
      <c r="F3980" s="58"/>
      <c r="G3980" s="95"/>
    </row>
    <row r="3981" ht="15.75" customHeight="1">
      <c r="A3981" s="58"/>
      <c r="B3981" s="58"/>
      <c r="C3981" s="58"/>
      <c r="D3981" s="58"/>
      <c r="E3981" s="58"/>
      <c r="F3981" s="58"/>
      <c r="G3981" s="95"/>
    </row>
    <row r="3982" ht="15.75" customHeight="1">
      <c r="A3982" s="58"/>
      <c r="B3982" s="58"/>
      <c r="C3982" s="58"/>
      <c r="D3982" s="58"/>
      <c r="E3982" s="58"/>
      <c r="F3982" s="58"/>
      <c r="G3982" s="95"/>
    </row>
    <row r="3983" ht="15.75" customHeight="1">
      <c r="A3983" s="58"/>
      <c r="B3983" s="58"/>
      <c r="C3983" s="58"/>
      <c r="D3983" s="58"/>
      <c r="E3983" s="58"/>
      <c r="F3983" s="58"/>
      <c r="G3983" s="95"/>
    </row>
    <row r="3984" ht="15.75" customHeight="1">
      <c r="A3984" s="58"/>
      <c r="B3984" s="58"/>
      <c r="C3984" s="58"/>
      <c r="D3984" s="58"/>
      <c r="E3984" s="58"/>
      <c r="F3984" s="58"/>
      <c r="G3984" s="95"/>
    </row>
    <row r="3985" ht="15.75" customHeight="1">
      <c r="A3985" s="58"/>
      <c r="B3985" s="58"/>
      <c r="C3985" s="58"/>
      <c r="D3985" s="58"/>
      <c r="E3985" s="58"/>
      <c r="F3985" s="58"/>
      <c r="G3985" s="9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0.0"/>
    <col customWidth="1" min="3" max="3" width="16.25"/>
    <col customWidth="1" min="4" max="4" width="15.38"/>
    <col customWidth="1" min="5" max="5" width="19.88"/>
    <col customWidth="1" min="6" max="6" width="31.38"/>
    <col customWidth="1" min="7" max="7" width="50.25"/>
  </cols>
  <sheetData>
    <row r="1">
      <c r="A1" s="96" t="s">
        <v>504</v>
      </c>
      <c r="B1" s="96" t="s">
        <v>505</v>
      </c>
      <c r="C1" s="97" t="s">
        <v>506</v>
      </c>
      <c r="D1" s="98" t="s">
        <v>507</v>
      </c>
      <c r="E1" s="99" t="s">
        <v>508</v>
      </c>
      <c r="F1" s="100" t="s">
        <v>509</v>
      </c>
      <c r="G1" s="96" t="s">
        <v>510</v>
      </c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>
      <c r="A2" s="101" t="s">
        <v>404</v>
      </c>
      <c r="B2" s="101" t="s">
        <v>60</v>
      </c>
      <c r="C2" s="102" t="s">
        <v>511</v>
      </c>
      <c r="D2" s="103" t="s">
        <v>28</v>
      </c>
      <c r="E2" s="104" t="s">
        <v>30</v>
      </c>
      <c r="F2" s="105" t="s">
        <v>512</v>
      </c>
      <c r="G2" s="101" t="s">
        <v>513</v>
      </c>
    </row>
    <row r="3">
      <c r="A3" s="101" t="s">
        <v>107</v>
      </c>
      <c r="B3" s="101" t="s">
        <v>63</v>
      </c>
      <c r="C3" s="102" t="s">
        <v>514</v>
      </c>
      <c r="D3" s="103" t="s">
        <v>32</v>
      </c>
      <c r="E3" s="104" t="s">
        <v>38</v>
      </c>
      <c r="F3" s="105" t="s">
        <v>515</v>
      </c>
      <c r="G3" s="101" t="s">
        <v>516</v>
      </c>
    </row>
    <row r="4">
      <c r="A4" s="101" t="s">
        <v>142</v>
      </c>
      <c r="B4" s="101" t="s">
        <v>496</v>
      </c>
      <c r="C4" s="102" t="s">
        <v>517</v>
      </c>
      <c r="D4" s="103" t="s">
        <v>33</v>
      </c>
      <c r="E4" s="104" t="s">
        <v>29</v>
      </c>
      <c r="F4" s="105" t="s">
        <v>518</v>
      </c>
      <c r="G4" s="101" t="s">
        <v>519</v>
      </c>
    </row>
    <row r="5">
      <c r="A5" s="101" t="s">
        <v>69</v>
      </c>
      <c r="B5" s="101" t="s">
        <v>74</v>
      </c>
      <c r="C5" s="102" t="s">
        <v>520</v>
      </c>
      <c r="D5" s="103" t="s">
        <v>36</v>
      </c>
      <c r="E5" s="104" t="s">
        <v>42</v>
      </c>
      <c r="F5" s="105" t="s">
        <v>521</v>
      </c>
      <c r="G5" s="101" t="s">
        <v>519</v>
      </c>
    </row>
    <row r="6">
      <c r="A6" s="101" t="s">
        <v>59</v>
      </c>
      <c r="B6" s="101" t="s">
        <v>104</v>
      </c>
      <c r="C6" s="102" t="s">
        <v>522</v>
      </c>
      <c r="D6" s="103" t="s">
        <v>39</v>
      </c>
      <c r="E6" s="104" t="s">
        <v>44</v>
      </c>
      <c r="F6" s="105" t="s">
        <v>506</v>
      </c>
      <c r="G6" s="101" t="s">
        <v>523</v>
      </c>
    </row>
    <row r="7">
      <c r="A7" s="101" t="s">
        <v>82</v>
      </c>
      <c r="B7" s="101" t="s">
        <v>188</v>
      </c>
      <c r="C7" s="102" t="s">
        <v>40</v>
      </c>
      <c r="D7" s="103" t="s">
        <v>40</v>
      </c>
      <c r="E7" s="104" t="s">
        <v>37</v>
      </c>
      <c r="F7" s="105" t="s">
        <v>524</v>
      </c>
      <c r="G7" s="101" t="s">
        <v>525</v>
      </c>
    </row>
    <row r="8">
      <c r="A8" s="101" t="s">
        <v>66</v>
      </c>
      <c r="B8" s="101"/>
      <c r="C8" s="102" t="s">
        <v>526</v>
      </c>
      <c r="D8" s="103" t="s">
        <v>43</v>
      </c>
      <c r="E8" s="104" t="s">
        <v>46</v>
      </c>
      <c r="F8" s="105" t="s">
        <v>527</v>
      </c>
      <c r="G8" s="101" t="s">
        <v>528</v>
      </c>
    </row>
    <row r="9">
      <c r="A9" s="101" t="s">
        <v>124</v>
      </c>
      <c r="B9" s="101"/>
      <c r="C9" s="102" t="s">
        <v>529</v>
      </c>
      <c r="D9" s="103" t="s">
        <v>45</v>
      </c>
      <c r="E9" s="104" t="s">
        <v>49</v>
      </c>
      <c r="F9" s="105" t="s">
        <v>530</v>
      </c>
      <c r="G9" s="101" t="s">
        <v>531</v>
      </c>
    </row>
    <row r="10">
      <c r="A10" s="101" t="s">
        <v>139</v>
      </c>
      <c r="B10" s="101"/>
      <c r="C10" s="102" t="s">
        <v>532</v>
      </c>
      <c r="D10" s="103" t="s">
        <v>47</v>
      </c>
      <c r="E10" s="104" t="s">
        <v>34</v>
      </c>
      <c r="F10" s="105" t="s">
        <v>533</v>
      </c>
      <c r="G10" s="101" t="s">
        <v>534</v>
      </c>
    </row>
    <row r="11">
      <c r="A11" s="101" t="s">
        <v>212</v>
      </c>
      <c r="B11" s="101"/>
      <c r="C11" s="102" t="s">
        <v>535</v>
      </c>
      <c r="D11" s="103" t="s">
        <v>48</v>
      </c>
      <c r="E11" s="104" t="s">
        <v>41</v>
      </c>
      <c r="F11" s="105" t="s">
        <v>536</v>
      </c>
      <c r="G11" s="101" t="s">
        <v>537</v>
      </c>
    </row>
    <row r="12">
      <c r="A12" s="101" t="s">
        <v>93</v>
      </c>
      <c r="B12" s="101"/>
      <c r="C12" s="104"/>
      <c r="D12" s="101"/>
      <c r="E12" s="104" t="s">
        <v>50</v>
      </c>
      <c r="F12" s="105" t="s">
        <v>538</v>
      </c>
      <c r="G12" s="101" t="s">
        <v>539</v>
      </c>
    </row>
    <row r="13">
      <c r="A13" s="101"/>
      <c r="B13" s="101"/>
      <c r="C13" s="106"/>
      <c r="D13" s="101"/>
      <c r="E13" s="106"/>
      <c r="F13" s="105" t="s">
        <v>540</v>
      </c>
      <c r="G13" s="101" t="s">
        <v>541</v>
      </c>
    </row>
    <row r="14">
      <c r="A14" s="101"/>
      <c r="B14" s="101"/>
      <c r="C14" s="104"/>
      <c r="D14" s="101"/>
      <c r="E14" s="104" t="s">
        <v>35</v>
      </c>
      <c r="F14" s="105" t="s">
        <v>542</v>
      </c>
      <c r="G14" s="101" t="s">
        <v>543</v>
      </c>
    </row>
    <row r="15">
      <c r="A15" s="101"/>
      <c r="B15" s="101"/>
      <c r="C15" s="104"/>
      <c r="D15" s="101"/>
      <c r="E15" s="104" t="s">
        <v>31</v>
      </c>
      <c r="F15" s="105" t="s">
        <v>544</v>
      </c>
      <c r="G15" s="101" t="s">
        <v>545</v>
      </c>
    </row>
    <row r="16">
      <c r="A16" s="101"/>
      <c r="B16" s="101"/>
      <c r="C16" s="106"/>
      <c r="D16" s="101"/>
      <c r="E16" s="106"/>
      <c r="F16" s="105" t="s">
        <v>546</v>
      </c>
      <c r="G16" s="101" t="s">
        <v>547</v>
      </c>
    </row>
    <row r="17">
      <c r="A17" s="107"/>
      <c r="B17" s="107"/>
      <c r="C17" s="108"/>
      <c r="D17" s="107"/>
      <c r="E17" s="108"/>
      <c r="F17" s="109" t="s">
        <v>548</v>
      </c>
      <c r="G17" s="107" t="s">
        <v>549</v>
      </c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18.0"/>
    <col customWidth="1" min="3" max="3" width="20.0"/>
    <col customWidth="1" min="4" max="4" width="6.5"/>
    <col customWidth="1" min="5" max="5" width="5.5"/>
    <col customWidth="1" min="7" max="7" width="18.0"/>
    <col customWidth="1" min="8" max="8" width="13.0"/>
    <col customWidth="1" min="10" max="10" width="20.0"/>
    <col customWidth="1" min="11" max="11" width="9.88"/>
    <col customWidth="1" min="12" max="12" width="21.13"/>
    <col customWidth="1" min="13" max="13" width="16.25"/>
  </cols>
  <sheetData>
    <row r="1">
      <c r="A1" s="110" t="s">
        <v>550</v>
      </c>
      <c r="B1" s="90"/>
      <c r="C1" s="90"/>
      <c r="D1" s="111"/>
      <c r="E1" s="90"/>
      <c r="F1" s="90"/>
      <c r="G1" s="111"/>
      <c r="H1" s="111"/>
      <c r="I1" s="111"/>
      <c r="J1" s="111"/>
      <c r="K1" s="111"/>
      <c r="L1" s="111"/>
      <c r="M1" s="111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>
      <c r="A2" s="90"/>
      <c r="B2" s="90"/>
      <c r="C2" s="90"/>
      <c r="D2" s="89" t="s">
        <v>0</v>
      </c>
      <c r="E2" s="90">
        <f>SUM(E4:E39)</f>
        <v>194</v>
      </c>
      <c r="F2" s="90"/>
      <c r="G2" s="111"/>
      <c r="H2" s="111"/>
      <c r="I2" s="111"/>
      <c r="J2" s="111"/>
      <c r="K2" s="111"/>
      <c r="L2" s="111"/>
      <c r="M2" s="111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>
      <c r="A3" s="112" t="s">
        <v>551</v>
      </c>
      <c r="B3" s="112" t="s">
        <v>8</v>
      </c>
      <c r="C3" s="112" t="s">
        <v>55</v>
      </c>
      <c r="D3" s="113" t="s">
        <v>7</v>
      </c>
      <c r="E3" s="112" t="s">
        <v>552</v>
      </c>
      <c r="F3" s="90"/>
      <c r="G3" s="111"/>
      <c r="H3" s="113" t="str">
        <f>IFERROR(__xludf.DUMMYFUNCTION("Transpose(SORT(UNIQUE(Dataset!D$2:D1001)))"),"Build failure")</f>
        <v>Build failure</v>
      </c>
      <c r="I3" s="113" t="str">
        <f>IFERROR(__xludf.DUMMYFUNCTION("""COMPUTED_VALUE"""),"Crash")</f>
        <v>Crash</v>
      </c>
      <c r="J3" s="113" t="str">
        <f>IFERROR(__xludf.DUMMYFUNCTION("""COMPUTED_VALUE"""),"Functional error")</f>
        <v>Functional error</v>
      </c>
      <c r="K3" s="113" t="str">
        <f>IFERROR(__xludf.DUMMYFUNCTION("""COMPUTED_VALUE"""),"Hang")</f>
        <v>Hang</v>
      </c>
      <c r="L3" s="113" t="str">
        <f>IFERROR(__xludf.DUMMYFUNCTION("""COMPUTED_VALUE"""),"Performance degradation")</f>
        <v>Performance degradation</v>
      </c>
      <c r="M3" s="113" t="str">
        <f>IFERROR(__xludf.DUMMYFUNCTION("""COMPUTED_VALUE"""),"Warning-style error")</f>
        <v>Warning-style error</v>
      </c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>
      <c r="A4" s="58" t="str">
        <f t="shared" ref="A4:A39" si="2">B4&amp;C4</f>
        <v>AlgorithmCrash</v>
      </c>
      <c r="B4" s="58" t="str">
        <f>IFERROR(__xludf.DUMMYFUNCTION("SORT(UNIQUE(Dataset!C$2:D1001))"),"Algorithm")</f>
        <v>Algorithm</v>
      </c>
      <c r="C4" s="58" t="str">
        <f>IFERROR(__xludf.DUMMYFUNCTION("""COMPUTED_VALUE"""),"Crash")</f>
        <v>Crash</v>
      </c>
      <c r="D4" s="85">
        <f t="shared" ref="D4:D39" si="3">E4/E$2</f>
        <v>0.03092783505</v>
      </c>
      <c r="E4" s="58">
        <f>COUNTIFS(Dataset!C:C,B4,Dataset!D:D,C4)</f>
        <v>6</v>
      </c>
      <c r="G4" s="114" t="str">
        <f>IFERROR(__xludf.DUMMYFUNCTION("SORT(UNIQUE(Dataset!C$2:C1001))"),"Algorithm")</f>
        <v>Algorithm</v>
      </c>
      <c r="H4" s="85" t="str">
        <f t="shared" ref="H4:M4" si="1">IFERROR(VLOOKUP($G4&amp;H$3,$A:$D,4,false),"")</f>
        <v/>
      </c>
      <c r="I4" s="85">
        <f t="shared" si="1"/>
        <v>0.03092783505</v>
      </c>
      <c r="J4" s="85">
        <f t="shared" si="1"/>
        <v>0.06701030928</v>
      </c>
      <c r="K4" s="85" t="str">
        <f t="shared" si="1"/>
        <v/>
      </c>
      <c r="L4" s="85">
        <f t="shared" si="1"/>
        <v>0.02577319588</v>
      </c>
      <c r="M4" s="85" t="str">
        <f t="shared" si="1"/>
        <v/>
      </c>
    </row>
    <row r="5">
      <c r="A5" s="58" t="str">
        <f t="shared" si="2"/>
        <v>AlgorithmFunctional error</v>
      </c>
      <c r="B5" s="58" t="str">
        <f>IFERROR(__xludf.DUMMYFUNCTION("""COMPUTED_VALUE"""),"Algorithm")</f>
        <v>Algorithm</v>
      </c>
      <c r="C5" s="58" t="str">
        <f>IFERROR(__xludf.DUMMYFUNCTION("""COMPUTED_VALUE"""),"Functional error")</f>
        <v>Functional error</v>
      </c>
      <c r="D5" s="85">
        <f t="shared" si="3"/>
        <v>0.06701030928</v>
      </c>
      <c r="E5" s="58">
        <f>COUNTIFS(Dataset!C:C,B5,Dataset!D:D,C5)</f>
        <v>13</v>
      </c>
      <c r="G5" s="114" t="str">
        <f>IFERROR(__xludf.DUMMYFUNCTION("""COMPUTED_VALUE"""),"Concurrency")</f>
        <v>Concurrency</v>
      </c>
      <c r="H5" s="85" t="str">
        <f t="shared" ref="H5:M5" si="4">IFERROR(VLOOKUP($G5&amp;H$3,$A:$D,4,false),"")</f>
        <v/>
      </c>
      <c r="I5" s="85" t="str">
        <f t="shared" si="4"/>
        <v/>
      </c>
      <c r="J5" s="85" t="str">
        <f t="shared" si="4"/>
        <v/>
      </c>
      <c r="K5" s="85" t="str">
        <f t="shared" si="4"/>
        <v/>
      </c>
      <c r="L5" s="85">
        <f t="shared" si="4"/>
        <v>0.01546391753</v>
      </c>
      <c r="M5" s="85" t="str">
        <f t="shared" si="4"/>
        <v/>
      </c>
    </row>
    <row r="6">
      <c r="A6" s="58" t="str">
        <f t="shared" si="2"/>
        <v>AlgorithmPerformance degradation</v>
      </c>
      <c r="B6" s="58" t="str">
        <f>IFERROR(__xludf.DUMMYFUNCTION("""COMPUTED_VALUE"""),"Algorithm")</f>
        <v>Algorithm</v>
      </c>
      <c r="C6" s="58" t="str">
        <f>IFERROR(__xludf.DUMMYFUNCTION("""COMPUTED_VALUE"""),"Performance degradation")</f>
        <v>Performance degradation</v>
      </c>
      <c r="D6" s="85">
        <f t="shared" si="3"/>
        <v>0.02577319588</v>
      </c>
      <c r="E6" s="58">
        <f>COUNTIFS(Dataset!C:C,B6,Dataset!D:D,C6)</f>
        <v>5</v>
      </c>
      <c r="G6" s="114" t="str">
        <f>IFERROR(__xludf.DUMMYFUNCTION("""COMPUTED_VALUE"""),"Configuration error")</f>
        <v>Configuration error</v>
      </c>
      <c r="H6" s="85">
        <f t="shared" ref="H6:M6" si="5">IFERROR(VLOOKUP($G6&amp;H$3,$A:$D,4,false),"")</f>
        <v>0.0618556701</v>
      </c>
      <c r="I6" s="85">
        <f t="shared" si="5"/>
        <v>0.005154639175</v>
      </c>
      <c r="J6" s="85">
        <f t="shared" si="5"/>
        <v>0.01030927835</v>
      </c>
      <c r="K6" s="85" t="str">
        <f t="shared" si="5"/>
        <v/>
      </c>
      <c r="L6" s="85">
        <f t="shared" si="5"/>
        <v>0.005154639175</v>
      </c>
      <c r="M6" s="85">
        <f t="shared" si="5"/>
        <v>0.005154639175</v>
      </c>
    </row>
    <row r="7">
      <c r="A7" s="58" t="str">
        <f t="shared" si="2"/>
        <v>ConcurrencyPerformance degradation</v>
      </c>
      <c r="B7" s="58" t="str">
        <f>IFERROR(__xludf.DUMMYFUNCTION("""COMPUTED_VALUE"""),"Concurrency")</f>
        <v>Concurrency</v>
      </c>
      <c r="C7" s="58" t="str">
        <f>IFERROR(__xludf.DUMMYFUNCTION("""COMPUTED_VALUE"""),"Performance degradation")</f>
        <v>Performance degradation</v>
      </c>
      <c r="D7" s="85">
        <f t="shared" si="3"/>
        <v>0.01546391753</v>
      </c>
      <c r="E7" s="58">
        <f>COUNTIFS(Dataset!C:C,B7,Dataset!D:D,C7)</f>
        <v>3</v>
      </c>
      <c r="G7" s="114" t="str">
        <f>IFERROR(__xludf.DUMMYFUNCTION("""COMPUTED_VALUE"""),"Corner case")</f>
        <v>Corner case</v>
      </c>
      <c r="H7" s="85">
        <f t="shared" ref="H7:M7" si="6">IFERROR(VLOOKUP($G7&amp;H$3,$A:$D,4,false),"")</f>
        <v>0.01546391753</v>
      </c>
      <c r="I7" s="85">
        <f t="shared" si="6"/>
        <v>0.03092783505</v>
      </c>
      <c r="J7" s="85">
        <f t="shared" si="6"/>
        <v>0.03092783505</v>
      </c>
      <c r="K7" s="85" t="str">
        <f t="shared" si="6"/>
        <v/>
      </c>
      <c r="L7" s="85">
        <f t="shared" si="6"/>
        <v>0.0206185567</v>
      </c>
      <c r="M7" s="85" t="str">
        <f t="shared" si="6"/>
        <v/>
      </c>
    </row>
    <row r="8">
      <c r="A8" s="58" t="str">
        <f t="shared" si="2"/>
        <v>Configuration errorBuild failure</v>
      </c>
      <c r="B8" s="58" t="str">
        <f>IFERROR(__xludf.DUMMYFUNCTION("""COMPUTED_VALUE"""),"Configuration error")</f>
        <v>Configuration error</v>
      </c>
      <c r="C8" s="58" t="str">
        <f>IFERROR(__xludf.DUMMYFUNCTION("""COMPUTED_VALUE"""),"Build failure")</f>
        <v>Build failure</v>
      </c>
      <c r="D8" s="85">
        <f t="shared" si="3"/>
        <v>0.0618556701</v>
      </c>
      <c r="E8" s="58">
        <f>COUNTIFS(Dataset!C:C,B8,Dataset!D:D,C8)</f>
        <v>12</v>
      </c>
      <c r="G8" s="114" t="str">
        <f>IFERROR(__xludf.DUMMYFUNCTION("""COMPUTED_VALUE"""),"Dimension mismatch")</f>
        <v>Dimension mismatch</v>
      </c>
      <c r="H8" s="85" t="str">
        <f t="shared" ref="H8:M8" si="7">IFERROR(VLOOKUP($G8&amp;H$3,$A:$D,4,false),"")</f>
        <v/>
      </c>
      <c r="I8" s="85" t="str">
        <f t="shared" si="7"/>
        <v/>
      </c>
      <c r="J8" s="85" t="str">
        <f t="shared" si="7"/>
        <v/>
      </c>
      <c r="K8" s="85" t="str">
        <f t="shared" si="7"/>
        <v/>
      </c>
      <c r="L8" s="85" t="str">
        <f t="shared" si="7"/>
        <v/>
      </c>
      <c r="M8" s="85">
        <f t="shared" si="7"/>
        <v>0.005154639175</v>
      </c>
    </row>
    <row r="9">
      <c r="A9" s="58" t="str">
        <f t="shared" si="2"/>
        <v>Configuration errorCrash</v>
      </c>
      <c r="B9" s="58" t="str">
        <f>IFERROR(__xludf.DUMMYFUNCTION("""COMPUTED_VALUE"""),"Configuration error")</f>
        <v>Configuration error</v>
      </c>
      <c r="C9" s="58" t="str">
        <f>IFERROR(__xludf.DUMMYFUNCTION("""COMPUTED_VALUE"""),"Crash")</f>
        <v>Crash</v>
      </c>
      <c r="D9" s="85">
        <f t="shared" si="3"/>
        <v>0.005154639175</v>
      </c>
      <c r="E9" s="58">
        <f>COUNTIFS(Dataset!C:C,B9,Dataset!D:D,C9)</f>
        <v>1</v>
      </c>
      <c r="G9" s="114" t="str">
        <f>IFERROR(__xludf.DUMMYFUNCTION("""COMPUTED_VALUE"""),"Inconsistency")</f>
        <v>Inconsistency</v>
      </c>
      <c r="H9" s="85">
        <f t="shared" ref="H9:M9" si="8">IFERROR(VLOOKUP($G9&amp;H$3,$A:$D,4,false),"")</f>
        <v>0.01546391753</v>
      </c>
      <c r="I9" s="85">
        <f t="shared" si="8"/>
        <v>0.09278350515</v>
      </c>
      <c r="J9" s="85">
        <f t="shared" si="8"/>
        <v>0.0618556701</v>
      </c>
      <c r="K9" s="85" t="str">
        <f t="shared" si="8"/>
        <v/>
      </c>
      <c r="L9" s="85">
        <f t="shared" si="8"/>
        <v>0.0206185567</v>
      </c>
      <c r="M9" s="85">
        <f t="shared" si="8"/>
        <v>0.0618556701</v>
      </c>
    </row>
    <row r="10">
      <c r="A10" s="58" t="str">
        <f t="shared" si="2"/>
        <v>Configuration errorFunctional error</v>
      </c>
      <c r="B10" s="58" t="str">
        <f>IFERROR(__xludf.DUMMYFUNCTION("""COMPUTED_VALUE"""),"Configuration error")</f>
        <v>Configuration error</v>
      </c>
      <c r="C10" s="58" t="str">
        <f>IFERROR(__xludf.DUMMYFUNCTION("""COMPUTED_VALUE"""),"Functional error")</f>
        <v>Functional error</v>
      </c>
      <c r="D10" s="85">
        <f t="shared" si="3"/>
        <v>0.01030927835</v>
      </c>
      <c r="E10" s="58">
        <f>COUNTIFS(Dataset!C:C,B10,Dataset!D:D,C10)</f>
        <v>2</v>
      </c>
      <c r="G10" s="114" t="str">
        <f>IFERROR(__xludf.DUMMYFUNCTION("""COMPUTED_VALUE"""),"Logic error")</f>
        <v>Logic error</v>
      </c>
      <c r="H10" s="85">
        <f t="shared" ref="H10:M10" si="9">IFERROR(VLOOKUP($G10&amp;H$3,$A:$D,4,false),"")</f>
        <v>0.005154639175</v>
      </c>
      <c r="I10" s="85">
        <f t="shared" si="9"/>
        <v>0.1134020619</v>
      </c>
      <c r="J10" s="85">
        <f t="shared" si="9"/>
        <v>0.1082474227</v>
      </c>
      <c r="K10" s="85">
        <f t="shared" si="9"/>
        <v>0.005154639175</v>
      </c>
      <c r="L10" s="85">
        <f t="shared" si="9"/>
        <v>0.01546391753</v>
      </c>
      <c r="M10" s="85">
        <f t="shared" si="9"/>
        <v>0.01030927835</v>
      </c>
    </row>
    <row r="11">
      <c r="A11" s="58" t="str">
        <f t="shared" si="2"/>
        <v>Configuration errorPerformance degradation</v>
      </c>
      <c r="B11" s="58" t="str">
        <f>IFERROR(__xludf.DUMMYFUNCTION("""COMPUTED_VALUE"""),"Configuration error")</f>
        <v>Configuration error</v>
      </c>
      <c r="C11" s="58" t="str">
        <f>IFERROR(__xludf.DUMMYFUNCTION("""COMPUTED_VALUE"""),"Performance degradation")</f>
        <v>Performance degradation</v>
      </c>
      <c r="D11" s="85">
        <f t="shared" si="3"/>
        <v>0.005154639175</v>
      </c>
      <c r="E11" s="58">
        <f>COUNTIFS(Dataset!C:C,B11,Dataset!D:D,C11)</f>
        <v>1</v>
      </c>
      <c r="G11" s="114" t="str">
        <f>IFERROR(__xludf.DUMMYFUNCTION("""COMPUTED_VALUE"""),"Memory")</f>
        <v>Memory</v>
      </c>
      <c r="H11" s="85" t="str">
        <f t="shared" ref="H11:M11" si="10">IFERROR(VLOOKUP($G11&amp;H$3,$A:$D,4,false),"")</f>
        <v/>
      </c>
      <c r="I11" s="85">
        <f t="shared" si="10"/>
        <v>0.0206185567</v>
      </c>
      <c r="J11" s="85" t="str">
        <f t="shared" si="10"/>
        <v/>
      </c>
      <c r="K11" s="85" t="str">
        <f t="shared" si="10"/>
        <v/>
      </c>
      <c r="L11" s="85">
        <f t="shared" si="10"/>
        <v>0.01030927835</v>
      </c>
      <c r="M11" s="85" t="str">
        <f t="shared" si="10"/>
        <v/>
      </c>
    </row>
    <row r="12">
      <c r="A12" s="58" t="str">
        <f t="shared" si="2"/>
        <v>Configuration errorWarning-style error</v>
      </c>
      <c r="B12" s="58" t="str">
        <f>IFERROR(__xludf.DUMMYFUNCTION("""COMPUTED_VALUE"""),"Configuration error")</f>
        <v>Configuration error</v>
      </c>
      <c r="C12" s="58" t="str">
        <f>IFERROR(__xludf.DUMMYFUNCTION("""COMPUTED_VALUE"""),"Warning-style error")</f>
        <v>Warning-style error</v>
      </c>
      <c r="D12" s="85">
        <f t="shared" si="3"/>
        <v>0.005154639175</v>
      </c>
      <c r="E12" s="58">
        <f>COUNTIFS(Dataset!C:C,B12,Dataset!D:D,C12)</f>
        <v>1</v>
      </c>
      <c r="G12" s="114" t="str">
        <f>IFERROR(__xludf.DUMMYFUNCTION("""COMPUTED_VALUE"""),"Processing")</f>
        <v>Processing</v>
      </c>
      <c r="H12" s="85" t="str">
        <f t="shared" ref="H12:M12" si="11">IFERROR(VLOOKUP($G12&amp;H$3,$A:$D,4,false),"")</f>
        <v/>
      </c>
      <c r="I12" s="85">
        <f t="shared" si="11"/>
        <v>0.005154639175</v>
      </c>
      <c r="J12" s="85">
        <f t="shared" si="11"/>
        <v>0.01030927835</v>
      </c>
      <c r="K12" s="85" t="str">
        <f t="shared" si="11"/>
        <v/>
      </c>
      <c r="L12" s="85">
        <f t="shared" si="11"/>
        <v>0.005154639175</v>
      </c>
      <c r="M12" s="85" t="str">
        <f t="shared" si="11"/>
        <v/>
      </c>
    </row>
    <row r="13">
      <c r="A13" s="58" t="str">
        <f t="shared" si="2"/>
        <v>Corner caseBuild failure</v>
      </c>
      <c r="B13" s="58" t="str">
        <f>IFERROR(__xludf.DUMMYFUNCTION("""COMPUTED_VALUE"""),"Corner case")</f>
        <v>Corner case</v>
      </c>
      <c r="C13" s="58" t="str">
        <f>IFERROR(__xludf.DUMMYFUNCTION("""COMPUTED_VALUE"""),"Build failure")</f>
        <v>Build failure</v>
      </c>
      <c r="D13" s="85">
        <f t="shared" si="3"/>
        <v>0.01546391753</v>
      </c>
      <c r="E13" s="58">
        <f>COUNTIFS(Dataset!C:C,B13,Dataset!D:D,C13)</f>
        <v>3</v>
      </c>
      <c r="G13" s="114" t="str">
        <f>IFERROR(__xludf.DUMMYFUNCTION("""COMPUTED_VALUE"""),"Referenced types error")</f>
        <v>Referenced types error</v>
      </c>
      <c r="H13" s="85">
        <f t="shared" ref="H13:M13" si="12">IFERROR(VLOOKUP($G13&amp;H$3,$A:$D,4,false),"")</f>
        <v>0.01546391753</v>
      </c>
      <c r="I13" s="85">
        <f t="shared" si="12"/>
        <v>0.005154639175</v>
      </c>
      <c r="J13" s="85" t="str">
        <f t="shared" si="12"/>
        <v/>
      </c>
      <c r="K13" s="85" t="str">
        <f t="shared" si="12"/>
        <v/>
      </c>
      <c r="L13" s="85">
        <f t="shared" si="12"/>
        <v>0.005154639175</v>
      </c>
      <c r="M13" s="85" t="str">
        <f t="shared" si="12"/>
        <v/>
      </c>
    </row>
    <row r="14">
      <c r="A14" s="58" t="str">
        <f t="shared" si="2"/>
        <v>Corner caseCrash</v>
      </c>
      <c r="B14" s="58" t="str">
        <f>IFERROR(__xludf.DUMMYFUNCTION("""COMPUTED_VALUE"""),"Corner case")</f>
        <v>Corner case</v>
      </c>
      <c r="C14" s="58" t="str">
        <f>IFERROR(__xludf.DUMMYFUNCTION("""COMPUTED_VALUE"""),"Crash")</f>
        <v>Crash</v>
      </c>
      <c r="D14" s="85">
        <f t="shared" si="3"/>
        <v>0.03092783505</v>
      </c>
      <c r="E14" s="58">
        <f>COUNTIFS(Dataset!C:C,B14,Dataset!D:D,C14)</f>
        <v>6</v>
      </c>
      <c r="G14" s="114" t="str">
        <f>IFERROR(__xludf.DUMMYFUNCTION("""COMPUTED_VALUE"""),"Type confusion")</f>
        <v>Type confusion</v>
      </c>
      <c r="H14" s="85" t="str">
        <f t="shared" ref="H14:M14" si="13">IFERROR(VLOOKUP($G14&amp;H$3,$A:$D,4,false),"")</f>
        <v/>
      </c>
      <c r="I14" s="85">
        <f t="shared" si="13"/>
        <v>0.04639175258</v>
      </c>
      <c r="J14" s="85">
        <f t="shared" si="13"/>
        <v>0.03092783505</v>
      </c>
      <c r="K14" s="85" t="str">
        <f t="shared" si="13"/>
        <v/>
      </c>
      <c r="L14" s="85">
        <f t="shared" si="13"/>
        <v>0.005154639175</v>
      </c>
      <c r="M14" s="85" t="str">
        <f t="shared" si="13"/>
        <v/>
      </c>
    </row>
    <row r="15">
      <c r="A15" s="58" t="str">
        <f t="shared" si="2"/>
        <v>Corner caseFunctional error</v>
      </c>
      <c r="B15" s="58" t="str">
        <f>IFERROR(__xludf.DUMMYFUNCTION("""COMPUTED_VALUE"""),"Corner case")</f>
        <v>Corner case</v>
      </c>
      <c r="C15" s="58" t="str">
        <f>IFERROR(__xludf.DUMMYFUNCTION("""COMPUTED_VALUE"""),"Functional error")</f>
        <v>Functional error</v>
      </c>
      <c r="D15" s="85">
        <f t="shared" si="3"/>
        <v>0.03092783505</v>
      </c>
      <c r="E15" s="58">
        <f>COUNTIFS(Dataset!C:C,B15,Dataset!D:D,C15)</f>
        <v>6</v>
      </c>
      <c r="G15" s="85"/>
      <c r="H15" s="85"/>
      <c r="I15" s="85"/>
      <c r="J15" s="85"/>
      <c r="K15" s="85"/>
      <c r="L15" s="85"/>
      <c r="M15" s="85"/>
    </row>
    <row r="16">
      <c r="A16" s="58" t="str">
        <f t="shared" si="2"/>
        <v>Corner casePerformance degradation</v>
      </c>
      <c r="B16" s="58" t="str">
        <f>IFERROR(__xludf.DUMMYFUNCTION("""COMPUTED_VALUE"""),"Corner case")</f>
        <v>Corner case</v>
      </c>
      <c r="C16" s="58" t="str">
        <f>IFERROR(__xludf.DUMMYFUNCTION("""COMPUTED_VALUE"""),"Performance degradation")</f>
        <v>Performance degradation</v>
      </c>
      <c r="D16" s="85">
        <f t="shared" si="3"/>
        <v>0.0206185567</v>
      </c>
      <c r="E16" s="58">
        <f>COUNTIFS(Dataset!C:C,B16,Dataset!D:D,C16)</f>
        <v>4</v>
      </c>
      <c r="G16" s="85"/>
      <c r="H16" s="85"/>
      <c r="I16" s="85"/>
      <c r="J16" s="85"/>
      <c r="K16" s="85"/>
      <c r="L16" s="85"/>
      <c r="M16" s="85"/>
    </row>
    <row r="17">
      <c r="A17" s="58" t="str">
        <f t="shared" si="2"/>
        <v>Dimension mismatchWarning-style error</v>
      </c>
      <c r="B17" s="58" t="str">
        <f>IFERROR(__xludf.DUMMYFUNCTION("""COMPUTED_VALUE"""),"Dimension mismatch")</f>
        <v>Dimension mismatch</v>
      </c>
      <c r="C17" s="58" t="str">
        <f>IFERROR(__xludf.DUMMYFUNCTION("""COMPUTED_VALUE"""),"Warning-style error")</f>
        <v>Warning-style error</v>
      </c>
      <c r="D17" s="85">
        <f t="shared" si="3"/>
        <v>0.005154639175</v>
      </c>
      <c r="E17" s="58">
        <f>COUNTIFS(Dataset!C:C,B17,Dataset!D:D,C17)</f>
        <v>1</v>
      </c>
      <c r="G17" s="85"/>
      <c r="H17" s="85"/>
      <c r="I17" s="85"/>
      <c r="J17" s="85"/>
      <c r="K17" s="85"/>
      <c r="L17" s="85"/>
      <c r="M17" s="85"/>
    </row>
    <row r="18">
      <c r="A18" s="58" t="str">
        <f t="shared" si="2"/>
        <v>InconsistencyBuild failure</v>
      </c>
      <c r="B18" s="58" t="str">
        <f>IFERROR(__xludf.DUMMYFUNCTION("""COMPUTED_VALUE"""),"Inconsistency")</f>
        <v>Inconsistency</v>
      </c>
      <c r="C18" s="58" t="str">
        <f>IFERROR(__xludf.DUMMYFUNCTION("""COMPUTED_VALUE"""),"Build failure")</f>
        <v>Build failure</v>
      </c>
      <c r="D18" s="85">
        <f t="shared" si="3"/>
        <v>0.01546391753</v>
      </c>
      <c r="E18" s="58">
        <f>COUNTIFS(Dataset!C:C,B18,Dataset!D:D,C18)</f>
        <v>3</v>
      </c>
      <c r="G18" s="85"/>
      <c r="H18" s="85"/>
      <c r="I18" s="85"/>
      <c r="J18" s="85"/>
      <c r="K18" s="85"/>
      <c r="L18" s="85"/>
      <c r="M18" s="85"/>
    </row>
    <row r="19">
      <c r="A19" s="58" t="str">
        <f t="shared" si="2"/>
        <v>InconsistencyCrash</v>
      </c>
      <c r="B19" s="58" t="str">
        <f>IFERROR(__xludf.DUMMYFUNCTION("""COMPUTED_VALUE"""),"Inconsistency")</f>
        <v>Inconsistency</v>
      </c>
      <c r="C19" s="58" t="str">
        <f>IFERROR(__xludf.DUMMYFUNCTION("""COMPUTED_VALUE"""),"Crash")</f>
        <v>Crash</v>
      </c>
      <c r="D19" s="85">
        <f t="shared" si="3"/>
        <v>0.09278350515</v>
      </c>
      <c r="E19" s="58">
        <f>COUNTIFS(Dataset!C:C,B19,Dataset!D:D,C19)</f>
        <v>18</v>
      </c>
      <c r="G19" s="85"/>
      <c r="H19" s="85"/>
      <c r="I19" s="85"/>
      <c r="J19" s="85"/>
      <c r="K19" s="85"/>
      <c r="L19" s="85"/>
      <c r="M19" s="85"/>
    </row>
    <row r="20">
      <c r="A20" s="58" t="str">
        <f t="shared" si="2"/>
        <v>InconsistencyFunctional error</v>
      </c>
      <c r="B20" s="58" t="str">
        <f>IFERROR(__xludf.DUMMYFUNCTION("""COMPUTED_VALUE"""),"Inconsistency")</f>
        <v>Inconsistency</v>
      </c>
      <c r="C20" s="58" t="str">
        <f>IFERROR(__xludf.DUMMYFUNCTION("""COMPUTED_VALUE"""),"Functional error")</f>
        <v>Functional error</v>
      </c>
      <c r="D20" s="85">
        <f t="shared" si="3"/>
        <v>0.0618556701</v>
      </c>
      <c r="E20" s="58">
        <f>COUNTIFS(Dataset!C:C,B20,Dataset!D:D,C20)</f>
        <v>12</v>
      </c>
      <c r="G20" s="85"/>
      <c r="H20" s="85"/>
      <c r="I20" s="85"/>
      <c r="J20" s="85"/>
      <c r="K20" s="85"/>
      <c r="L20" s="85"/>
      <c r="M20" s="85"/>
    </row>
    <row r="21">
      <c r="A21" s="58" t="str">
        <f t="shared" si="2"/>
        <v>InconsistencyPerformance degradation</v>
      </c>
      <c r="B21" s="58" t="str">
        <f>IFERROR(__xludf.DUMMYFUNCTION("""COMPUTED_VALUE"""),"Inconsistency")</f>
        <v>Inconsistency</v>
      </c>
      <c r="C21" s="58" t="str">
        <f>IFERROR(__xludf.DUMMYFUNCTION("""COMPUTED_VALUE"""),"Performance degradation")</f>
        <v>Performance degradation</v>
      </c>
      <c r="D21" s="85">
        <f t="shared" si="3"/>
        <v>0.0206185567</v>
      </c>
      <c r="E21" s="58">
        <f>COUNTIFS(Dataset!C:C,B21,Dataset!D:D,C21)</f>
        <v>4</v>
      </c>
      <c r="G21" s="85"/>
      <c r="H21" s="85"/>
      <c r="I21" s="85"/>
      <c r="J21" s="85"/>
      <c r="K21" s="85"/>
      <c r="L21" s="85"/>
      <c r="M21" s="85"/>
    </row>
    <row r="22">
      <c r="A22" s="58" t="str">
        <f t="shared" si="2"/>
        <v>InconsistencyWarning-style error</v>
      </c>
      <c r="B22" s="58" t="str">
        <f>IFERROR(__xludf.DUMMYFUNCTION("""COMPUTED_VALUE"""),"Inconsistency")</f>
        <v>Inconsistency</v>
      </c>
      <c r="C22" s="58" t="str">
        <f>IFERROR(__xludf.DUMMYFUNCTION("""COMPUTED_VALUE"""),"Warning-style error")</f>
        <v>Warning-style error</v>
      </c>
      <c r="D22" s="85">
        <f t="shared" si="3"/>
        <v>0.0618556701</v>
      </c>
      <c r="E22" s="58">
        <f>COUNTIFS(Dataset!C:C,B22,Dataset!D:D,C22)</f>
        <v>12</v>
      </c>
      <c r="G22" s="85"/>
      <c r="H22" s="85"/>
      <c r="I22" s="85"/>
      <c r="J22" s="85"/>
      <c r="K22" s="85"/>
      <c r="L22" s="85"/>
      <c r="M22" s="85"/>
    </row>
    <row r="23">
      <c r="A23" s="58" t="str">
        <f t="shared" si="2"/>
        <v>Logic errorBuild failure</v>
      </c>
      <c r="B23" s="58" t="str">
        <f>IFERROR(__xludf.DUMMYFUNCTION("""COMPUTED_VALUE"""),"Logic error")</f>
        <v>Logic error</v>
      </c>
      <c r="C23" s="58" t="str">
        <f>IFERROR(__xludf.DUMMYFUNCTION("""COMPUTED_VALUE"""),"Build failure")</f>
        <v>Build failure</v>
      </c>
      <c r="D23" s="85">
        <f t="shared" si="3"/>
        <v>0.005154639175</v>
      </c>
      <c r="E23" s="58">
        <f>COUNTIFS(Dataset!C:C,B23,Dataset!D:D,C23)</f>
        <v>1</v>
      </c>
      <c r="G23" s="85"/>
      <c r="H23" s="85"/>
      <c r="I23" s="85"/>
      <c r="J23" s="85"/>
      <c r="K23" s="85"/>
      <c r="L23" s="85"/>
      <c r="M23" s="85"/>
    </row>
    <row r="24">
      <c r="A24" s="58" t="str">
        <f t="shared" si="2"/>
        <v>Logic errorCrash</v>
      </c>
      <c r="B24" s="58" t="str">
        <f>IFERROR(__xludf.DUMMYFUNCTION("""COMPUTED_VALUE"""),"Logic error")</f>
        <v>Logic error</v>
      </c>
      <c r="C24" s="58" t="str">
        <f>IFERROR(__xludf.DUMMYFUNCTION("""COMPUTED_VALUE"""),"Crash")</f>
        <v>Crash</v>
      </c>
      <c r="D24" s="85">
        <f t="shared" si="3"/>
        <v>0.1134020619</v>
      </c>
      <c r="E24" s="58">
        <f>COUNTIFS(Dataset!C:C,B24,Dataset!D:D,C24)</f>
        <v>22</v>
      </c>
      <c r="G24" s="85"/>
      <c r="H24" s="85"/>
      <c r="I24" s="85"/>
      <c r="J24" s="85"/>
      <c r="K24" s="85"/>
      <c r="L24" s="85"/>
      <c r="M24" s="85"/>
    </row>
    <row r="25">
      <c r="A25" s="58" t="str">
        <f t="shared" si="2"/>
        <v>Logic errorFunctional error</v>
      </c>
      <c r="B25" s="58" t="str">
        <f>IFERROR(__xludf.DUMMYFUNCTION("""COMPUTED_VALUE"""),"Logic error")</f>
        <v>Logic error</v>
      </c>
      <c r="C25" s="58" t="str">
        <f>IFERROR(__xludf.DUMMYFUNCTION("""COMPUTED_VALUE"""),"Functional error")</f>
        <v>Functional error</v>
      </c>
      <c r="D25" s="85">
        <f t="shared" si="3"/>
        <v>0.1082474227</v>
      </c>
      <c r="E25" s="58">
        <f>COUNTIFS(Dataset!C:C,B25,Dataset!D:D,C25)</f>
        <v>21</v>
      </c>
      <c r="G25" s="85"/>
      <c r="H25" s="85"/>
      <c r="I25" s="85"/>
      <c r="J25" s="85"/>
      <c r="K25" s="85"/>
      <c r="L25" s="85"/>
      <c r="M25" s="85"/>
    </row>
    <row r="26">
      <c r="A26" s="58" t="str">
        <f t="shared" si="2"/>
        <v>Logic errorHang</v>
      </c>
      <c r="B26" s="58" t="str">
        <f>IFERROR(__xludf.DUMMYFUNCTION("""COMPUTED_VALUE"""),"Logic error")</f>
        <v>Logic error</v>
      </c>
      <c r="C26" s="58" t="str">
        <f>IFERROR(__xludf.DUMMYFUNCTION("""COMPUTED_VALUE"""),"Hang")</f>
        <v>Hang</v>
      </c>
      <c r="D26" s="85">
        <f t="shared" si="3"/>
        <v>0.005154639175</v>
      </c>
      <c r="E26" s="58">
        <f>COUNTIFS(Dataset!C:C,B26,Dataset!D:D,C26)</f>
        <v>1</v>
      </c>
      <c r="G26" s="85"/>
      <c r="H26" s="85"/>
      <c r="I26" s="85"/>
      <c r="J26" s="85"/>
      <c r="K26" s="85"/>
      <c r="L26" s="85"/>
      <c r="M26" s="85"/>
    </row>
    <row r="27">
      <c r="A27" s="58" t="str">
        <f t="shared" si="2"/>
        <v>Logic errorPerformance degradation</v>
      </c>
      <c r="B27" s="58" t="str">
        <f>IFERROR(__xludf.DUMMYFUNCTION("""COMPUTED_VALUE"""),"Logic error")</f>
        <v>Logic error</v>
      </c>
      <c r="C27" s="58" t="str">
        <f>IFERROR(__xludf.DUMMYFUNCTION("""COMPUTED_VALUE"""),"Performance degradation")</f>
        <v>Performance degradation</v>
      </c>
      <c r="D27" s="85">
        <f t="shared" si="3"/>
        <v>0.01546391753</v>
      </c>
      <c r="E27" s="58">
        <f>COUNTIFS(Dataset!C:C,B27,Dataset!D:D,C27)</f>
        <v>3</v>
      </c>
      <c r="G27" s="85"/>
      <c r="H27" s="85"/>
      <c r="I27" s="85"/>
      <c r="J27" s="85"/>
      <c r="K27" s="85"/>
      <c r="L27" s="85"/>
      <c r="M27" s="85"/>
    </row>
    <row r="28">
      <c r="A28" s="58" t="str">
        <f t="shared" si="2"/>
        <v>Logic errorWarning-style error</v>
      </c>
      <c r="B28" s="58" t="str">
        <f>IFERROR(__xludf.DUMMYFUNCTION("""COMPUTED_VALUE"""),"Logic error")</f>
        <v>Logic error</v>
      </c>
      <c r="C28" s="58" t="str">
        <f>IFERROR(__xludf.DUMMYFUNCTION("""COMPUTED_VALUE"""),"Warning-style error")</f>
        <v>Warning-style error</v>
      </c>
      <c r="D28" s="85">
        <f t="shared" si="3"/>
        <v>0.01030927835</v>
      </c>
      <c r="E28" s="58">
        <f>COUNTIFS(Dataset!C:C,B28,Dataset!D:D,C28)</f>
        <v>2</v>
      </c>
      <c r="G28" s="85"/>
      <c r="H28" s="85"/>
      <c r="I28" s="85"/>
      <c r="J28" s="85"/>
      <c r="K28" s="85"/>
      <c r="L28" s="85"/>
      <c r="M28" s="85"/>
    </row>
    <row r="29">
      <c r="A29" s="58" t="str">
        <f t="shared" si="2"/>
        <v>MemoryCrash</v>
      </c>
      <c r="B29" s="58" t="str">
        <f>IFERROR(__xludf.DUMMYFUNCTION("""COMPUTED_VALUE"""),"Memory")</f>
        <v>Memory</v>
      </c>
      <c r="C29" s="58" t="str">
        <f>IFERROR(__xludf.DUMMYFUNCTION("""COMPUTED_VALUE"""),"Crash")</f>
        <v>Crash</v>
      </c>
      <c r="D29" s="85">
        <f t="shared" si="3"/>
        <v>0.0206185567</v>
      </c>
      <c r="E29" s="58">
        <f>COUNTIFS(Dataset!C:C,B29,Dataset!D:D,C29)</f>
        <v>4</v>
      </c>
      <c r="G29" s="85"/>
      <c r="H29" s="85"/>
      <c r="I29" s="85"/>
      <c r="J29" s="85"/>
      <c r="K29" s="85"/>
      <c r="L29" s="85"/>
      <c r="M29" s="85"/>
    </row>
    <row r="30">
      <c r="A30" s="58" t="str">
        <f t="shared" si="2"/>
        <v>MemoryPerformance degradation</v>
      </c>
      <c r="B30" s="58" t="str">
        <f>IFERROR(__xludf.DUMMYFUNCTION("""COMPUTED_VALUE"""),"Memory")</f>
        <v>Memory</v>
      </c>
      <c r="C30" s="58" t="str">
        <f>IFERROR(__xludf.DUMMYFUNCTION("""COMPUTED_VALUE"""),"Performance degradation")</f>
        <v>Performance degradation</v>
      </c>
      <c r="D30" s="85">
        <f t="shared" si="3"/>
        <v>0.01030927835</v>
      </c>
      <c r="E30" s="58">
        <f>COUNTIFS(Dataset!C:C,B30,Dataset!D:D,C30)</f>
        <v>2</v>
      </c>
      <c r="G30" s="85"/>
      <c r="H30" s="85"/>
      <c r="I30" s="85"/>
      <c r="J30" s="85"/>
      <c r="K30" s="85"/>
      <c r="L30" s="85"/>
      <c r="M30" s="85"/>
    </row>
    <row r="31">
      <c r="A31" s="58" t="str">
        <f t="shared" si="2"/>
        <v>ProcessingCrash</v>
      </c>
      <c r="B31" s="58" t="str">
        <f>IFERROR(__xludf.DUMMYFUNCTION("""COMPUTED_VALUE"""),"Processing")</f>
        <v>Processing</v>
      </c>
      <c r="C31" s="58" t="str">
        <f>IFERROR(__xludf.DUMMYFUNCTION("""COMPUTED_VALUE"""),"Crash")</f>
        <v>Crash</v>
      </c>
      <c r="D31" s="85">
        <f t="shared" si="3"/>
        <v>0.005154639175</v>
      </c>
      <c r="E31" s="58">
        <f>COUNTIFS(Dataset!C:C,B31,Dataset!D:D,C31)</f>
        <v>1</v>
      </c>
      <c r="G31" s="85"/>
      <c r="H31" s="85"/>
      <c r="I31" s="85"/>
      <c r="J31" s="85"/>
      <c r="K31" s="85"/>
      <c r="L31" s="85"/>
      <c r="M31" s="85"/>
    </row>
    <row r="32">
      <c r="A32" s="58" t="str">
        <f t="shared" si="2"/>
        <v>ProcessingFunctional error</v>
      </c>
      <c r="B32" s="58" t="str">
        <f>IFERROR(__xludf.DUMMYFUNCTION("""COMPUTED_VALUE"""),"Processing")</f>
        <v>Processing</v>
      </c>
      <c r="C32" s="58" t="str">
        <f>IFERROR(__xludf.DUMMYFUNCTION("""COMPUTED_VALUE"""),"Functional error")</f>
        <v>Functional error</v>
      </c>
      <c r="D32" s="85">
        <f t="shared" si="3"/>
        <v>0.01030927835</v>
      </c>
      <c r="E32" s="58">
        <f>COUNTIFS(Dataset!C:C,B32,Dataset!D:D,C32)</f>
        <v>2</v>
      </c>
      <c r="G32" s="85"/>
      <c r="H32" s="85"/>
      <c r="I32" s="85"/>
      <c r="J32" s="85"/>
      <c r="K32" s="85"/>
      <c r="L32" s="85"/>
      <c r="M32" s="85"/>
    </row>
    <row r="33">
      <c r="A33" s="58" t="str">
        <f t="shared" si="2"/>
        <v>ProcessingPerformance degradation</v>
      </c>
      <c r="B33" s="58" t="str">
        <f>IFERROR(__xludf.DUMMYFUNCTION("""COMPUTED_VALUE"""),"Processing")</f>
        <v>Processing</v>
      </c>
      <c r="C33" s="58" t="str">
        <f>IFERROR(__xludf.DUMMYFUNCTION("""COMPUTED_VALUE"""),"Performance degradation")</f>
        <v>Performance degradation</v>
      </c>
      <c r="D33" s="85">
        <f t="shared" si="3"/>
        <v>0.005154639175</v>
      </c>
      <c r="E33" s="58">
        <f>COUNTIFS(Dataset!C:C,B33,Dataset!D:D,C33)</f>
        <v>1</v>
      </c>
      <c r="G33" s="85"/>
      <c r="H33" s="85"/>
      <c r="I33" s="85"/>
      <c r="J33" s="85"/>
      <c r="K33" s="85"/>
      <c r="L33" s="85"/>
      <c r="M33" s="85"/>
    </row>
    <row r="34">
      <c r="A34" s="58" t="str">
        <f t="shared" si="2"/>
        <v>Referenced types errorBuild failure</v>
      </c>
      <c r="B34" s="58" t="str">
        <f>IFERROR(__xludf.DUMMYFUNCTION("""COMPUTED_VALUE"""),"Referenced types error")</f>
        <v>Referenced types error</v>
      </c>
      <c r="C34" s="58" t="str">
        <f>IFERROR(__xludf.DUMMYFUNCTION("""COMPUTED_VALUE"""),"Build failure")</f>
        <v>Build failure</v>
      </c>
      <c r="D34" s="85">
        <f t="shared" si="3"/>
        <v>0.01546391753</v>
      </c>
      <c r="E34" s="58">
        <f>COUNTIFS(Dataset!C:C,B34,Dataset!D:D,C34)</f>
        <v>3</v>
      </c>
      <c r="G34" s="85"/>
      <c r="H34" s="85"/>
      <c r="I34" s="85"/>
      <c r="J34" s="85"/>
      <c r="K34" s="85"/>
      <c r="L34" s="85"/>
      <c r="M34" s="85"/>
    </row>
    <row r="35">
      <c r="A35" s="58" t="str">
        <f t="shared" si="2"/>
        <v>Referenced types errorCrash</v>
      </c>
      <c r="B35" s="58" t="str">
        <f>IFERROR(__xludf.DUMMYFUNCTION("""COMPUTED_VALUE"""),"Referenced types error")</f>
        <v>Referenced types error</v>
      </c>
      <c r="C35" s="58" t="str">
        <f>IFERROR(__xludf.DUMMYFUNCTION("""COMPUTED_VALUE"""),"Crash")</f>
        <v>Crash</v>
      </c>
      <c r="D35" s="85">
        <f t="shared" si="3"/>
        <v>0.005154639175</v>
      </c>
      <c r="E35" s="58">
        <f>COUNTIFS(Dataset!C:C,B35,Dataset!D:D,C35)</f>
        <v>1</v>
      </c>
      <c r="G35" s="85"/>
      <c r="H35" s="85"/>
      <c r="I35" s="85"/>
      <c r="J35" s="85"/>
      <c r="K35" s="85"/>
      <c r="L35" s="85"/>
      <c r="M35" s="85"/>
    </row>
    <row r="36">
      <c r="A36" s="58" t="str">
        <f t="shared" si="2"/>
        <v>Referenced types errorPerformance degradation</v>
      </c>
      <c r="B36" s="58" t="str">
        <f>IFERROR(__xludf.DUMMYFUNCTION("""COMPUTED_VALUE"""),"Referenced types error")</f>
        <v>Referenced types error</v>
      </c>
      <c r="C36" s="58" t="str">
        <f>IFERROR(__xludf.DUMMYFUNCTION("""COMPUTED_VALUE"""),"Performance degradation")</f>
        <v>Performance degradation</v>
      </c>
      <c r="D36" s="85">
        <f t="shared" si="3"/>
        <v>0.005154639175</v>
      </c>
      <c r="E36" s="58">
        <f>COUNTIFS(Dataset!C:C,B36,Dataset!D:D,C36)</f>
        <v>1</v>
      </c>
      <c r="G36" s="85"/>
      <c r="H36" s="85"/>
      <c r="I36" s="85"/>
      <c r="J36" s="85"/>
      <c r="K36" s="85"/>
      <c r="L36" s="85"/>
      <c r="M36" s="85"/>
    </row>
    <row r="37">
      <c r="A37" s="58" t="str">
        <f t="shared" si="2"/>
        <v>Type confusionCrash</v>
      </c>
      <c r="B37" s="58" t="str">
        <f>IFERROR(__xludf.DUMMYFUNCTION("""COMPUTED_VALUE"""),"Type confusion")</f>
        <v>Type confusion</v>
      </c>
      <c r="C37" s="58" t="str">
        <f>IFERROR(__xludf.DUMMYFUNCTION("""COMPUTED_VALUE"""),"Crash")</f>
        <v>Crash</v>
      </c>
      <c r="D37" s="85">
        <f t="shared" si="3"/>
        <v>0.04639175258</v>
      </c>
      <c r="E37" s="58">
        <f>COUNTIFS(Dataset!C:C,B37,Dataset!D:D,C37)</f>
        <v>9</v>
      </c>
      <c r="G37" s="85"/>
      <c r="H37" s="85"/>
      <c r="I37" s="85"/>
      <c r="J37" s="85"/>
      <c r="K37" s="85"/>
      <c r="L37" s="85"/>
      <c r="M37" s="85"/>
    </row>
    <row r="38">
      <c r="A38" s="58" t="str">
        <f t="shared" si="2"/>
        <v>Type confusionFunctional error</v>
      </c>
      <c r="B38" s="58" t="str">
        <f>IFERROR(__xludf.DUMMYFUNCTION("""COMPUTED_VALUE"""),"Type confusion")</f>
        <v>Type confusion</v>
      </c>
      <c r="C38" s="58" t="str">
        <f>IFERROR(__xludf.DUMMYFUNCTION("""COMPUTED_VALUE"""),"Functional error")</f>
        <v>Functional error</v>
      </c>
      <c r="D38" s="85">
        <f t="shared" si="3"/>
        <v>0.03092783505</v>
      </c>
      <c r="E38" s="58">
        <f>COUNTIFS(Dataset!C:C,B38,Dataset!D:D,C38)</f>
        <v>6</v>
      </c>
      <c r="G38" s="85"/>
      <c r="H38" s="85"/>
      <c r="I38" s="85"/>
      <c r="J38" s="85"/>
      <c r="K38" s="85"/>
      <c r="L38" s="85"/>
      <c r="M38" s="85"/>
    </row>
    <row r="39">
      <c r="A39" s="58" t="str">
        <f t="shared" si="2"/>
        <v>Type confusionPerformance degradation</v>
      </c>
      <c r="B39" s="58" t="str">
        <f>IFERROR(__xludf.DUMMYFUNCTION("""COMPUTED_VALUE"""),"Type confusion")</f>
        <v>Type confusion</v>
      </c>
      <c r="C39" s="58" t="str">
        <f>IFERROR(__xludf.DUMMYFUNCTION("""COMPUTED_VALUE"""),"Performance degradation")</f>
        <v>Performance degradation</v>
      </c>
      <c r="D39" s="85">
        <f t="shared" si="3"/>
        <v>0.005154639175</v>
      </c>
      <c r="E39" s="58">
        <f>COUNTIFS(Dataset!C:C,B39,Dataset!D:D,C39)</f>
        <v>1</v>
      </c>
      <c r="G39" s="85"/>
      <c r="H39" s="85"/>
      <c r="I39" s="85"/>
      <c r="J39" s="85"/>
      <c r="K39" s="85"/>
      <c r="L39" s="85"/>
      <c r="M39" s="85"/>
    </row>
    <row r="40">
      <c r="B40" s="58"/>
      <c r="C40" s="58"/>
      <c r="D40" s="85"/>
      <c r="G40" s="85"/>
      <c r="H40" s="85"/>
      <c r="I40" s="85"/>
      <c r="J40" s="85"/>
      <c r="K40" s="85"/>
      <c r="L40" s="85"/>
      <c r="M40" s="85"/>
    </row>
    <row r="41">
      <c r="D41" s="85"/>
      <c r="G41" s="85"/>
      <c r="H41" s="85"/>
      <c r="I41" s="85"/>
      <c r="J41" s="85"/>
      <c r="K41" s="85"/>
      <c r="L41" s="85"/>
      <c r="M41" s="85"/>
    </row>
    <row r="42">
      <c r="D42" s="85"/>
      <c r="G42" s="85"/>
      <c r="H42" s="85"/>
      <c r="I42" s="85"/>
      <c r="J42" s="85"/>
      <c r="K42" s="85"/>
      <c r="L42" s="85"/>
      <c r="M42" s="85"/>
    </row>
    <row r="43">
      <c r="D43" s="85"/>
      <c r="G43" s="85"/>
      <c r="H43" s="85"/>
      <c r="I43" s="85"/>
      <c r="J43" s="85"/>
      <c r="K43" s="85"/>
      <c r="L43" s="85"/>
      <c r="M43" s="85"/>
    </row>
    <row r="44">
      <c r="D44" s="85"/>
      <c r="G44" s="85"/>
      <c r="H44" s="85"/>
      <c r="I44" s="85"/>
      <c r="J44" s="85"/>
      <c r="K44" s="85"/>
      <c r="L44" s="85"/>
      <c r="M44" s="85"/>
    </row>
    <row r="45">
      <c r="D45" s="85"/>
      <c r="G45" s="85"/>
      <c r="H45" s="85"/>
      <c r="I45" s="85"/>
      <c r="J45" s="85"/>
      <c r="K45" s="85"/>
      <c r="L45" s="85"/>
      <c r="M45" s="85"/>
    </row>
    <row r="46">
      <c r="D46" s="85"/>
      <c r="G46" s="85"/>
      <c r="H46" s="85"/>
      <c r="I46" s="85"/>
      <c r="J46" s="85"/>
      <c r="K46" s="85"/>
      <c r="L46" s="85"/>
      <c r="M46" s="85"/>
    </row>
    <row r="47">
      <c r="D47" s="85"/>
      <c r="G47" s="85"/>
      <c r="H47" s="85"/>
      <c r="I47" s="85"/>
      <c r="J47" s="85"/>
      <c r="K47" s="85"/>
      <c r="L47" s="85"/>
      <c r="M47" s="85"/>
    </row>
    <row r="48">
      <c r="D48" s="85"/>
      <c r="G48" s="85"/>
      <c r="H48" s="85"/>
      <c r="I48" s="85"/>
      <c r="J48" s="85"/>
      <c r="K48" s="85"/>
      <c r="L48" s="85"/>
      <c r="M48" s="85"/>
    </row>
    <row r="49">
      <c r="D49" s="85"/>
      <c r="G49" s="85"/>
      <c r="H49" s="85"/>
      <c r="I49" s="85"/>
      <c r="J49" s="85"/>
      <c r="K49" s="85"/>
      <c r="L49" s="85"/>
      <c r="M49" s="85"/>
    </row>
    <row r="50">
      <c r="D50" s="85"/>
      <c r="G50" s="85"/>
      <c r="H50" s="85"/>
      <c r="I50" s="85"/>
      <c r="J50" s="85"/>
      <c r="K50" s="85"/>
      <c r="L50" s="85"/>
      <c r="M50" s="85"/>
    </row>
    <row r="51">
      <c r="D51" s="85"/>
      <c r="G51" s="85"/>
      <c r="H51" s="85"/>
      <c r="I51" s="85"/>
      <c r="J51" s="85"/>
      <c r="K51" s="85"/>
      <c r="L51" s="85"/>
      <c r="M51" s="85"/>
    </row>
    <row r="52">
      <c r="D52" s="85"/>
      <c r="G52" s="85"/>
      <c r="H52" s="85"/>
      <c r="I52" s="85"/>
      <c r="J52" s="85"/>
      <c r="K52" s="85"/>
      <c r="L52" s="85"/>
      <c r="M52" s="85"/>
    </row>
    <row r="53">
      <c r="D53" s="85"/>
      <c r="G53" s="85"/>
      <c r="H53" s="85"/>
      <c r="I53" s="85"/>
      <c r="J53" s="85"/>
      <c r="K53" s="85"/>
      <c r="L53" s="85"/>
      <c r="M53" s="85"/>
    </row>
    <row r="54">
      <c r="D54" s="85"/>
      <c r="G54" s="85"/>
      <c r="H54" s="85"/>
      <c r="I54" s="85"/>
      <c r="J54" s="85"/>
      <c r="K54" s="85"/>
      <c r="L54" s="85"/>
      <c r="M54" s="85"/>
    </row>
    <row r="55">
      <c r="D55" s="85"/>
      <c r="G55" s="85"/>
      <c r="H55" s="85"/>
      <c r="I55" s="85"/>
      <c r="J55" s="85"/>
      <c r="K55" s="85"/>
      <c r="L55" s="85"/>
      <c r="M55" s="85"/>
    </row>
    <row r="56">
      <c r="D56" s="85"/>
      <c r="G56" s="85"/>
      <c r="H56" s="85"/>
      <c r="I56" s="85"/>
      <c r="J56" s="85"/>
      <c r="K56" s="85"/>
      <c r="L56" s="85"/>
      <c r="M56" s="85"/>
    </row>
    <row r="57">
      <c r="D57" s="85"/>
      <c r="G57" s="85"/>
      <c r="H57" s="85"/>
      <c r="I57" s="85"/>
      <c r="J57" s="85"/>
      <c r="K57" s="85"/>
      <c r="L57" s="85"/>
      <c r="M57" s="85"/>
    </row>
    <row r="58">
      <c r="D58" s="85"/>
      <c r="G58" s="85"/>
      <c r="H58" s="85"/>
      <c r="I58" s="85"/>
      <c r="J58" s="85"/>
      <c r="K58" s="85"/>
      <c r="L58" s="85"/>
      <c r="M58" s="85"/>
    </row>
    <row r="59">
      <c r="D59" s="85"/>
      <c r="G59" s="85"/>
      <c r="H59" s="85"/>
      <c r="I59" s="85"/>
      <c r="J59" s="85"/>
      <c r="K59" s="85"/>
      <c r="L59" s="85"/>
      <c r="M59" s="85"/>
    </row>
    <row r="60">
      <c r="D60" s="85"/>
      <c r="G60" s="85"/>
      <c r="H60" s="85"/>
      <c r="I60" s="85"/>
      <c r="J60" s="85"/>
      <c r="K60" s="85"/>
      <c r="L60" s="85"/>
      <c r="M60" s="85"/>
    </row>
    <row r="61">
      <c r="D61" s="85"/>
      <c r="G61" s="85"/>
      <c r="H61" s="85"/>
      <c r="I61" s="85"/>
      <c r="J61" s="85"/>
      <c r="K61" s="85"/>
      <c r="L61" s="85"/>
      <c r="M61" s="85"/>
    </row>
    <row r="62">
      <c r="D62" s="85"/>
      <c r="G62" s="85"/>
      <c r="H62" s="85"/>
      <c r="I62" s="85"/>
      <c r="J62" s="85"/>
      <c r="K62" s="85"/>
      <c r="L62" s="85"/>
      <c r="M62" s="85"/>
    </row>
    <row r="63">
      <c r="D63" s="85"/>
      <c r="G63" s="85"/>
      <c r="H63" s="85"/>
      <c r="I63" s="85"/>
      <c r="J63" s="85"/>
      <c r="K63" s="85"/>
      <c r="L63" s="85"/>
      <c r="M63" s="85"/>
    </row>
    <row r="64">
      <c r="D64" s="85"/>
      <c r="G64" s="85"/>
      <c r="H64" s="85"/>
      <c r="I64" s="85"/>
      <c r="J64" s="85"/>
      <c r="K64" s="85"/>
      <c r="L64" s="85"/>
      <c r="M64" s="85"/>
    </row>
    <row r="65">
      <c r="D65" s="85"/>
      <c r="G65" s="85"/>
      <c r="H65" s="85"/>
      <c r="I65" s="85"/>
      <c r="J65" s="85"/>
      <c r="K65" s="85"/>
      <c r="L65" s="85"/>
      <c r="M65" s="85"/>
    </row>
    <row r="66">
      <c r="D66" s="85"/>
      <c r="G66" s="85"/>
      <c r="H66" s="85"/>
      <c r="I66" s="85"/>
      <c r="J66" s="85"/>
      <c r="K66" s="85"/>
      <c r="L66" s="85"/>
      <c r="M66" s="85"/>
    </row>
    <row r="67">
      <c r="D67" s="85"/>
      <c r="G67" s="85"/>
      <c r="H67" s="85"/>
      <c r="I67" s="85"/>
      <c r="J67" s="85"/>
      <c r="K67" s="85"/>
      <c r="L67" s="85"/>
      <c r="M67" s="85"/>
    </row>
    <row r="68">
      <c r="D68" s="85"/>
      <c r="G68" s="85"/>
      <c r="H68" s="85"/>
      <c r="I68" s="85"/>
      <c r="J68" s="85"/>
      <c r="K68" s="85"/>
      <c r="L68" s="85"/>
      <c r="M68" s="85"/>
    </row>
    <row r="69">
      <c r="D69" s="85"/>
      <c r="G69" s="85"/>
      <c r="H69" s="85"/>
      <c r="I69" s="85"/>
      <c r="J69" s="85"/>
      <c r="K69" s="85"/>
      <c r="L69" s="85"/>
      <c r="M69" s="85"/>
    </row>
    <row r="70">
      <c r="D70" s="85"/>
      <c r="G70" s="85"/>
      <c r="H70" s="85"/>
      <c r="I70" s="85"/>
      <c r="J70" s="85"/>
      <c r="K70" s="85"/>
      <c r="L70" s="85"/>
      <c r="M70" s="85"/>
    </row>
    <row r="71">
      <c r="D71" s="85"/>
      <c r="G71" s="85"/>
      <c r="H71" s="85"/>
      <c r="I71" s="85"/>
      <c r="J71" s="85"/>
      <c r="K71" s="85"/>
      <c r="L71" s="85"/>
      <c r="M71" s="85"/>
    </row>
    <row r="72">
      <c r="D72" s="85"/>
      <c r="G72" s="85"/>
      <c r="H72" s="85"/>
      <c r="I72" s="85"/>
      <c r="J72" s="85"/>
      <c r="K72" s="85"/>
      <c r="L72" s="85"/>
      <c r="M72" s="85"/>
    </row>
    <row r="73">
      <c r="D73" s="85"/>
      <c r="G73" s="85"/>
      <c r="H73" s="85"/>
      <c r="I73" s="85"/>
      <c r="J73" s="85"/>
      <c r="K73" s="85"/>
      <c r="L73" s="85"/>
      <c r="M73" s="85"/>
    </row>
    <row r="74">
      <c r="D74" s="85"/>
      <c r="G74" s="85"/>
      <c r="H74" s="85"/>
      <c r="I74" s="85"/>
      <c r="J74" s="85"/>
      <c r="K74" s="85"/>
      <c r="L74" s="85"/>
      <c r="M74" s="85"/>
    </row>
    <row r="75">
      <c r="D75" s="85"/>
      <c r="G75" s="85"/>
      <c r="H75" s="85"/>
      <c r="I75" s="85"/>
      <c r="J75" s="85"/>
      <c r="K75" s="85"/>
      <c r="L75" s="85"/>
      <c r="M75" s="85"/>
    </row>
    <row r="76">
      <c r="D76" s="85"/>
      <c r="G76" s="85"/>
      <c r="H76" s="85"/>
      <c r="I76" s="85"/>
      <c r="J76" s="85"/>
      <c r="K76" s="85"/>
      <c r="L76" s="85"/>
      <c r="M76" s="85"/>
    </row>
    <row r="77">
      <c r="D77" s="85"/>
      <c r="G77" s="85"/>
      <c r="H77" s="85"/>
      <c r="I77" s="85"/>
      <c r="J77" s="85"/>
      <c r="K77" s="85"/>
      <c r="L77" s="85"/>
      <c r="M77" s="85"/>
    </row>
    <row r="78">
      <c r="D78" s="85"/>
      <c r="G78" s="85"/>
      <c r="H78" s="85"/>
      <c r="I78" s="85"/>
      <c r="J78" s="85"/>
      <c r="K78" s="85"/>
      <c r="L78" s="85"/>
      <c r="M78" s="85"/>
    </row>
    <row r="79">
      <c r="D79" s="85"/>
      <c r="G79" s="85"/>
      <c r="H79" s="85"/>
      <c r="I79" s="85"/>
      <c r="J79" s="85"/>
      <c r="K79" s="85"/>
      <c r="L79" s="85"/>
      <c r="M79" s="85"/>
    </row>
    <row r="80">
      <c r="D80" s="85"/>
      <c r="G80" s="85"/>
      <c r="H80" s="85"/>
      <c r="I80" s="85"/>
      <c r="J80" s="85"/>
      <c r="K80" s="85"/>
      <c r="L80" s="85"/>
      <c r="M80" s="85"/>
    </row>
    <row r="81">
      <c r="D81" s="85"/>
      <c r="G81" s="85"/>
      <c r="H81" s="85"/>
      <c r="I81" s="85"/>
      <c r="J81" s="85"/>
      <c r="K81" s="85"/>
      <c r="L81" s="85"/>
      <c r="M81" s="85"/>
    </row>
    <row r="82">
      <c r="D82" s="85"/>
      <c r="G82" s="85"/>
      <c r="H82" s="85"/>
      <c r="I82" s="85"/>
      <c r="J82" s="85"/>
      <c r="K82" s="85"/>
      <c r="L82" s="85"/>
      <c r="M82" s="85"/>
    </row>
    <row r="83">
      <c r="D83" s="85"/>
      <c r="G83" s="85"/>
      <c r="H83" s="85"/>
      <c r="I83" s="85"/>
      <c r="J83" s="85"/>
      <c r="K83" s="85"/>
      <c r="L83" s="85"/>
      <c r="M83" s="85"/>
    </row>
    <row r="84">
      <c r="D84" s="85"/>
      <c r="G84" s="85"/>
      <c r="H84" s="85"/>
      <c r="I84" s="85"/>
      <c r="J84" s="85"/>
      <c r="K84" s="85"/>
      <c r="L84" s="85"/>
      <c r="M84" s="85"/>
    </row>
    <row r="85">
      <c r="D85" s="85"/>
      <c r="G85" s="85"/>
      <c r="H85" s="85"/>
      <c r="I85" s="85"/>
      <c r="J85" s="85"/>
      <c r="K85" s="85"/>
      <c r="L85" s="85"/>
      <c r="M85" s="85"/>
    </row>
    <row r="86">
      <c r="D86" s="85"/>
      <c r="G86" s="85"/>
      <c r="H86" s="85"/>
      <c r="I86" s="85"/>
      <c r="J86" s="85"/>
      <c r="K86" s="85"/>
      <c r="L86" s="85"/>
      <c r="M86" s="85"/>
    </row>
    <row r="87">
      <c r="D87" s="85"/>
      <c r="G87" s="85"/>
      <c r="H87" s="85"/>
      <c r="I87" s="85"/>
      <c r="J87" s="85"/>
      <c r="K87" s="85"/>
      <c r="L87" s="85"/>
      <c r="M87" s="85"/>
    </row>
    <row r="88">
      <c r="D88" s="85"/>
      <c r="G88" s="85"/>
      <c r="H88" s="85"/>
      <c r="I88" s="85"/>
      <c r="J88" s="85"/>
      <c r="K88" s="85"/>
      <c r="L88" s="85"/>
      <c r="M88" s="85"/>
    </row>
    <row r="89">
      <c r="D89" s="85"/>
      <c r="G89" s="85"/>
      <c r="H89" s="85"/>
      <c r="I89" s="85"/>
      <c r="J89" s="85"/>
      <c r="K89" s="85"/>
      <c r="L89" s="85"/>
      <c r="M89" s="85"/>
    </row>
    <row r="90">
      <c r="D90" s="85"/>
      <c r="G90" s="85"/>
      <c r="H90" s="85"/>
      <c r="I90" s="85"/>
      <c r="J90" s="85"/>
      <c r="K90" s="85"/>
      <c r="L90" s="85"/>
      <c r="M90" s="85"/>
    </row>
    <row r="91">
      <c r="D91" s="85"/>
      <c r="G91" s="85"/>
      <c r="H91" s="85"/>
      <c r="I91" s="85"/>
      <c r="J91" s="85"/>
      <c r="K91" s="85"/>
      <c r="L91" s="85"/>
      <c r="M91" s="85"/>
    </row>
    <row r="92">
      <c r="D92" s="85"/>
      <c r="G92" s="85"/>
      <c r="H92" s="85"/>
      <c r="I92" s="85"/>
      <c r="J92" s="85"/>
      <c r="K92" s="85"/>
      <c r="L92" s="85"/>
      <c r="M92" s="85"/>
    </row>
    <row r="93">
      <c r="D93" s="85"/>
      <c r="G93" s="85"/>
      <c r="H93" s="85"/>
      <c r="I93" s="85"/>
      <c r="J93" s="85"/>
      <c r="K93" s="85"/>
      <c r="L93" s="85"/>
      <c r="M93" s="85"/>
    </row>
    <row r="94">
      <c r="D94" s="85"/>
      <c r="G94" s="85"/>
      <c r="H94" s="85"/>
      <c r="I94" s="85"/>
      <c r="J94" s="85"/>
      <c r="K94" s="85"/>
      <c r="L94" s="85"/>
      <c r="M94" s="85"/>
    </row>
    <row r="95">
      <c r="D95" s="85"/>
      <c r="G95" s="85"/>
      <c r="H95" s="85"/>
      <c r="I95" s="85"/>
      <c r="J95" s="85"/>
      <c r="K95" s="85"/>
      <c r="L95" s="85"/>
      <c r="M95" s="85"/>
    </row>
    <row r="96">
      <c r="D96" s="85"/>
      <c r="G96" s="85"/>
      <c r="H96" s="85"/>
      <c r="I96" s="85"/>
      <c r="J96" s="85"/>
      <c r="K96" s="85"/>
      <c r="L96" s="85"/>
      <c r="M96" s="85"/>
    </row>
    <row r="97">
      <c r="D97" s="85"/>
      <c r="G97" s="85"/>
      <c r="H97" s="85"/>
      <c r="I97" s="85"/>
      <c r="J97" s="85"/>
      <c r="K97" s="85"/>
      <c r="L97" s="85"/>
      <c r="M97" s="85"/>
    </row>
    <row r="98">
      <c r="D98" s="85"/>
      <c r="G98" s="85"/>
      <c r="H98" s="85"/>
      <c r="I98" s="85"/>
      <c r="J98" s="85"/>
      <c r="K98" s="85"/>
      <c r="L98" s="85"/>
      <c r="M98" s="85"/>
    </row>
    <row r="99">
      <c r="D99" s="85"/>
      <c r="G99" s="85"/>
      <c r="H99" s="85"/>
      <c r="I99" s="85"/>
      <c r="J99" s="85"/>
      <c r="K99" s="85"/>
      <c r="L99" s="85"/>
      <c r="M99" s="85"/>
    </row>
    <row r="100">
      <c r="D100" s="85"/>
      <c r="G100" s="85"/>
      <c r="H100" s="85"/>
      <c r="I100" s="85"/>
      <c r="J100" s="85"/>
      <c r="K100" s="85"/>
      <c r="L100" s="85"/>
      <c r="M100" s="85"/>
    </row>
    <row r="101">
      <c r="D101" s="85"/>
      <c r="G101" s="85"/>
      <c r="H101" s="85"/>
      <c r="I101" s="85"/>
      <c r="J101" s="85"/>
      <c r="K101" s="85"/>
      <c r="L101" s="85"/>
      <c r="M101" s="85"/>
    </row>
    <row r="102">
      <c r="D102" s="85"/>
      <c r="G102" s="85"/>
      <c r="H102" s="85"/>
      <c r="I102" s="85"/>
      <c r="J102" s="85"/>
      <c r="K102" s="85"/>
      <c r="L102" s="85"/>
      <c r="M102" s="85"/>
    </row>
    <row r="103">
      <c r="D103" s="85"/>
      <c r="G103" s="85"/>
      <c r="H103" s="85"/>
      <c r="I103" s="85"/>
      <c r="J103" s="85"/>
      <c r="K103" s="85"/>
      <c r="L103" s="85"/>
      <c r="M103" s="85"/>
    </row>
    <row r="104">
      <c r="D104" s="85"/>
      <c r="G104" s="85"/>
      <c r="H104" s="85"/>
      <c r="I104" s="85"/>
      <c r="J104" s="85"/>
      <c r="K104" s="85"/>
      <c r="L104" s="85"/>
      <c r="M104" s="85"/>
    </row>
    <row r="105">
      <c r="D105" s="85"/>
      <c r="G105" s="85"/>
      <c r="H105" s="85"/>
      <c r="I105" s="85"/>
      <c r="J105" s="85"/>
      <c r="K105" s="85"/>
      <c r="L105" s="85"/>
      <c r="M105" s="85"/>
    </row>
    <row r="106">
      <c r="D106" s="85"/>
      <c r="G106" s="85"/>
      <c r="H106" s="85"/>
      <c r="I106" s="85"/>
      <c r="J106" s="85"/>
      <c r="K106" s="85"/>
      <c r="L106" s="85"/>
      <c r="M106" s="85"/>
    </row>
    <row r="107">
      <c r="D107" s="85"/>
      <c r="G107" s="85"/>
      <c r="H107" s="85"/>
      <c r="I107" s="85"/>
      <c r="J107" s="85"/>
      <c r="K107" s="85"/>
      <c r="L107" s="85"/>
      <c r="M107" s="85"/>
    </row>
    <row r="108">
      <c r="D108" s="85"/>
      <c r="G108" s="85"/>
      <c r="H108" s="85"/>
      <c r="I108" s="85"/>
      <c r="J108" s="85"/>
      <c r="K108" s="85"/>
      <c r="L108" s="85"/>
      <c r="M108" s="85"/>
    </row>
    <row r="109">
      <c r="D109" s="85"/>
      <c r="G109" s="85"/>
      <c r="H109" s="85"/>
      <c r="I109" s="85"/>
      <c r="J109" s="85"/>
      <c r="K109" s="85"/>
      <c r="L109" s="85"/>
      <c r="M109" s="85"/>
    </row>
    <row r="110">
      <c r="D110" s="85"/>
      <c r="G110" s="85"/>
      <c r="H110" s="85"/>
      <c r="I110" s="85"/>
      <c r="J110" s="85"/>
      <c r="K110" s="85"/>
      <c r="L110" s="85"/>
      <c r="M110" s="85"/>
    </row>
    <row r="111">
      <c r="D111" s="85"/>
      <c r="G111" s="85"/>
      <c r="H111" s="85"/>
      <c r="I111" s="85"/>
      <c r="J111" s="85"/>
      <c r="K111" s="85"/>
      <c r="L111" s="85"/>
      <c r="M111" s="85"/>
    </row>
    <row r="112">
      <c r="D112" s="85"/>
      <c r="G112" s="85"/>
      <c r="H112" s="85"/>
      <c r="I112" s="85"/>
      <c r="J112" s="85"/>
      <c r="K112" s="85"/>
      <c r="L112" s="85"/>
      <c r="M112" s="85"/>
    </row>
    <row r="113">
      <c r="D113" s="85"/>
      <c r="G113" s="85"/>
      <c r="H113" s="85"/>
      <c r="I113" s="85"/>
      <c r="J113" s="85"/>
      <c r="K113" s="85"/>
      <c r="L113" s="85"/>
      <c r="M113" s="85"/>
    </row>
    <row r="114">
      <c r="D114" s="85"/>
      <c r="G114" s="85"/>
      <c r="H114" s="85"/>
      <c r="I114" s="85"/>
      <c r="J114" s="85"/>
      <c r="K114" s="85"/>
      <c r="L114" s="85"/>
      <c r="M114" s="85"/>
    </row>
    <row r="115">
      <c r="D115" s="85"/>
      <c r="G115" s="85"/>
      <c r="H115" s="85"/>
      <c r="I115" s="85"/>
      <c r="J115" s="85"/>
      <c r="K115" s="85"/>
      <c r="L115" s="85"/>
      <c r="M115" s="85"/>
    </row>
    <row r="116">
      <c r="D116" s="85"/>
      <c r="G116" s="85"/>
      <c r="H116" s="85"/>
      <c r="I116" s="85"/>
      <c r="J116" s="85"/>
      <c r="K116" s="85"/>
      <c r="L116" s="85"/>
      <c r="M116" s="85"/>
    </row>
    <row r="117">
      <c r="D117" s="85"/>
      <c r="G117" s="85"/>
      <c r="H117" s="85"/>
      <c r="I117" s="85"/>
      <c r="J117" s="85"/>
      <c r="K117" s="85"/>
      <c r="L117" s="85"/>
      <c r="M117" s="85"/>
    </row>
    <row r="118">
      <c r="D118" s="85"/>
      <c r="G118" s="85"/>
      <c r="H118" s="85"/>
      <c r="I118" s="85"/>
      <c r="J118" s="85"/>
      <c r="K118" s="85"/>
      <c r="L118" s="85"/>
      <c r="M118" s="85"/>
    </row>
    <row r="119">
      <c r="D119" s="85"/>
      <c r="G119" s="85"/>
      <c r="H119" s="85"/>
      <c r="I119" s="85"/>
      <c r="J119" s="85"/>
      <c r="K119" s="85"/>
      <c r="L119" s="85"/>
      <c r="M119" s="85"/>
    </row>
    <row r="120">
      <c r="D120" s="85"/>
      <c r="G120" s="85"/>
      <c r="H120" s="85"/>
      <c r="I120" s="85"/>
      <c r="J120" s="85"/>
      <c r="K120" s="85"/>
      <c r="L120" s="85"/>
      <c r="M120" s="85"/>
    </row>
    <row r="121">
      <c r="D121" s="85"/>
      <c r="G121" s="85"/>
      <c r="H121" s="85"/>
      <c r="I121" s="85"/>
      <c r="J121" s="85"/>
      <c r="K121" s="85"/>
      <c r="L121" s="85"/>
      <c r="M121" s="85"/>
    </row>
    <row r="122">
      <c r="D122" s="85"/>
      <c r="G122" s="85"/>
      <c r="H122" s="85"/>
      <c r="I122" s="85"/>
      <c r="J122" s="85"/>
      <c r="K122" s="85"/>
      <c r="L122" s="85"/>
      <c r="M122" s="85"/>
    </row>
    <row r="123">
      <c r="D123" s="85"/>
      <c r="G123" s="85"/>
      <c r="H123" s="85"/>
      <c r="I123" s="85"/>
      <c r="J123" s="85"/>
      <c r="K123" s="85"/>
      <c r="L123" s="85"/>
      <c r="M123" s="85"/>
    </row>
    <row r="124">
      <c r="D124" s="85"/>
      <c r="G124" s="85"/>
      <c r="H124" s="85"/>
      <c r="I124" s="85"/>
      <c r="J124" s="85"/>
      <c r="K124" s="85"/>
      <c r="L124" s="85"/>
      <c r="M124" s="85"/>
    </row>
    <row r="125">
      <c r="D125" s="85"/>
      <c r="G125" s="85"/>
      <c r="H125" s="85"/>
      <c r="I125" s="85"/>
      <c r="J125" s="85"/>
      <c r="K125" s="85"/>
      <c r="L125" s="85"/>
      <c r="M125" s="85"/>
    </row>
    <row r="126">
      <c r="D126" s="85"/>
      <c r="G126" s="85"/>
      <c r="H126" s="85"/>
      <c r="I126" s="85"/>
      <c r="J126" s="85"/>
      <c r="K126" s="85"/>
      <c r="L126" s="85"/>
      <c r="M126" s="85"/>
    </row>
    <row r="127">
      <c r="D127" s="85"/>
      <c r="G127" s="85"/>
      <c r="H127" s="85"/>
      <c r="I127" s="85"/>
      <c r="J127" s="85"/>
      <c r="K127" s="85"/>
      <c r="L127" s="85"/>
      <c r="M127" s="85"/>
    </row>
    <row r="128">
      <c r="D128" s="85"/>
      <c r="G128" s="85"/>
      <c r="H128" s="85"/>
      <c r="I128" s="85"/>
      <c r="J128" s="85"/>
      <c r="K128" s="85"/>
      <c r="L128" s="85"/>
      <c r="M128" s="85"/>
    </row>
    <row r="129">
      <c r="D129" s="85"/>
      <c r="G129" s="85"/>
      <c r="H129" s="85"/>
      <c r="I129" s="85"/>
      <c r="J129" s="85"/>
      <c r="K129" s="85"/>
      <c r="L129" s="85"/>
      <c r="M129" s="85"/>
    </row>
    <row r="130">
      <c r="D130" s="85"/>
      <c r="G130" s="85"/>
      <c r="H130" s="85"/>
      <c r="I130" s="85"/>
      <c r="J130" s="85"/>
      <c r="K130" s="85"/>
      <c r="L130" s="85"/>
      <c r="M130" s="85"/>
    </row>
    <row r="131">
      <c r="D131" s="85"/>
      <c r="G131" s="85"/>
      <c r="H131" s="85"/>
      <c r="I131" s="85"/>
      <c r="J131" s="85"/>
      <c r="K131" s="85"/>
      <c r="L131" s="85"/>
      <c r="M131" s="85"/>
    </row>
    <row r="132">
      <c r="D132" s="85"/>
      <c r="G132" s="85"/>
      <c r="H132" s="85"/>
      <c r="I132" s="85"/>
      <c r="J132" s="85"/>
      <c r="K132" s="85"/>
      <c r="L132" s="85"/>
      <c r="M132" s="85"/>
    </row>
    <row r="133">
      <c r="D133" s="85"/>
      <c r="G133" s="85"/>
      <c r="H133" s="85"/>
      <c r="I133" s="85"/>
      <c r="J133" s="85"/>
      <c r="K133" s="85"/>
      <c r="L133" s="85"/>
      <c r="M133" s="85"/>
    </row>
    <row r="134">
      <c r="D134" s="85"/>
      <c r="G134" s="85"/>
      <c r="H134" s="85"/>
      <c r="I134" s="85"/>
      <c r="J134" s="85"/>
      <c r="K134" s="85"/>
      <c r="L134" s="85"/>
      <c r="M134" s="85"/>
    </row>
    <row r="135">
      <c r="D135" s="85"/>
      <c r="G135" s="85"/>
      <c r="H135" s="85"/>
      <c r="I135" s="85"/>
      <c r="J135" s="85"/>
      <c r="K135" s="85"/>
      <c r="L135" s="85"/>
      <c r="M135" s="85"/>
    </row>
    <row r="136">
      <c r="D136" s="85"/>
      <c r="G136" s="85"/>
      <c r="H136" s="85"/>
      <c r="I136" s="85"/>
      <c r="J136" s="85"/>
      <c r="K136" s="85"/>
      <c r="L136" s="85"/>
      <c r="M136" s="85"/>
    </row>
    <row r="137">
      <c r="D137" s="85"/>
      <c r="G137" s="85"/>
      <c r="H137" s="85"/>
      <c r="I137" s="85"/>
      <c r="J137" s="85"/>
      <c r="K137" s="85"/>
      <c r="L137" s="85"/>
      <c r="M137" s="85"/>
    </row>
    <row r="138">
      <c r="D138" s="85"/>
      <c r="G138" s="85"/>
      <c r="H138" s="85"/>
      <c r="I138" s="85"/>
      <c r="J138" s="85"/>
      <c r="K138" s="85"/>
      <c r="L138" s="85"/>
      <c r="M138" s="85"/>
    </row>
    <row r="139">
      <c r="D139" s="85"/>
      <c r="G139" s="85"/>
      <c r="H139" s="85"/>
      <c r="I139" s="85"/>
      <c r="J139" s="85"/>
      <c r="K139" s="85"/>
      <c r="L139" s="85"/>
      <c r="M139" s="85"/>
    </row>
    <row r="140">
      <c r="D140" s="85"/>
      <c r="G140" s="85"/>
      <c r="H140" s="85"/>
      <c r="I140" s="85"/>
      <c r="J140" s="85"/>
      <c r="K140" s="85"/>
      <c r="L140" s="85"/>
      <c r="M140" s="85"/>
    </row>
    <row r="141">
      <c r="D141" s="85"/>
      <c r="G141" s="85"/>
      <c r="H141" s="85"/>
      <c r="I141" s="85"/>
      <c r="J141" s="85"/>
      <c r="K141" s="85"/>
      <c r="L141" s="85"/>
      <c r="M141" s="85"/>
    </row>
    <row r="142">
      <c r="D142" s="85"/>
      <c r="G142" s="85"/>
      <c r="H142" s="85"/>
      <c r="I142" s="85"/>
      <c r="J142" s="85"/>
      <c r="K142" s="85"/>
      <c r="L142" s="85"/>
      <c r="M142" s="85"/>
    </row>
    <row r="143">
      <c r="D143" s="85"/>
      <c r="G143" s="85"/>
      <c r="H143" s="85"/>
      <c r="I143" s="85"/>
      <c r="J143" s="85"/>
      <c r="K143" s="85"/>
      <c r="L143" s="85"/>
      <c r="M143" s="85"/>
    </row>
    <row r="144">
      <c r="D144" s="85"/>
      <c r="G144" s="85"/>
      <c r="H144" s="85"/>
      <c r="I144" s="85"/>
      <c r="J144" s="85"/>
      <c r="K144" s="85"/>
      <c r="L144" s="85"/>
      <c r="M144" s="85"/>
    </row>
    <row r="145">
      <c r="D145" s="85"/>
      <c r="G145" s="85"/>
      <c r="H145" s="85"/>
      <c r="I145" s="85"/>
      <c r="J145" s="85"/>
      <c r="K145" s="85"/>
      <c r="L145" s="85"/>
      <c r="M145" s="85"/>
    </row>
    <row r="146">
      <c r="D146" s="85"/>
      <c r="G146" s="85"/>
      <c r="H146" s="85"/>
      <c r="I146" s="85"/>
      <c r="J146" s="85"/>
      <c r="K146" s="85"/>
      <c r="L146" s="85"/>
      <c r="M146" s="85"/>
    </row>
    <row r="147">
      <c r="D147" s="85"/>
      <c r="G147" s="85"/>
      <c r="H147" s="85"/>
      <c r="I147" s="85"/>
      <c r="J147" s="85"/>
      <c r="K147" s="85"/>
      <c r="L147" s="85"/>
      <c r="M147" s="85"/>
    </row>
    <row r="148">
      <c r="D148" s="85"/>
      <c r="G148" s="85"/>
      <c r="H148" s="85"/>
      <c r="I148" s="85"/>
      <c r="J148" s="85"/>
      <c r="K148" s="85"/>
      <c r="L148" s="85"/>
      <c r="M148" s="85"/>
    </row>
    <row r="149">
      <c r="D149" s="85"/>
      <c r="G149" s="85"/>
      <c r="H149" s="85"/>
      <c r="I149" s="85"/>
      <c r="J149" s="85"/>
      <c r="K149" s="85"/>
      <c r="L149" s="85"/>
      <c r="M149" s="85"/>
    </row>
    <row r="150">
      <c r="D150" s="85"/>
      <c r="G150" s="85"/>
      <c r="H150" s="85"/>
      <c r="I150" s="85"/>
      <c r="J150" s="85"/>
      <c r="K150" s="85"/>
      <c r="L150" s="85"/>
      <c r="M150" s="85"/>
    </row>
    <row r="151">
      <c r="D151" s="85"/>
      <c r="G151" s="85"/>
      <c r="H151" s="85"/>
      <c r="I151" s="85"/>
      <c r="J151" s="85"/>
      <c r="K151" s="85"/>
      <c r="L151" s="85"/>
      <c r="M151" s="85"/>
    </row>
    <row r="152">
      <c r="D152" s="85"/>
      <c r="G152" s="85"/>
      <c r="H152" s="85"/>
      <c r="I152" s="85"/>
      <c r="J152" s="85"/>
      <c r="K152" s="85"/>
      <c r="L152" s="85"/>
      <c r="M152" s="85"/>
    </row>
    <row r="153">
      <c r="D153" s="85"/>
      <c r="G153" s="85"/>
      <c r="H153" s="85"/>
      <c r="I153" s="85"/>
      <c r="J153" s="85"/>
      <c r="K153" s="85"/>
      <c r="L153" s="85"/>
      <c r="M153" s="85"/>
    </row>
    <row r="154">
      <c r="D154" s="85"/>
      <c r="G154" s="85"/>
      <c r="H154" s="85"/>
      <c r="I154" s="85"/>
      <c r="J154" s="85"/>
      <c r="K154" s="85"/>
      <c r="L154" s="85"/>
      <c r="M154" s="85"/>
    </row>
    <row r="155">
      <c r="D155" s="85"/>
      <c r="G155" s="85"/>
      <c r="H155" s="85"/>
      <c r="I155" s="85"/>
      <c r="J155" s="85"/>
      <c r="K155" s="85"/>
      <c r="L155" s="85"/>
      <c r="M155" s="85"/>
    </row>
    <row r="156">
      <c r="D156" s="85"/>
      <c r="G156" s="85"/>
      <c r="H156" s="85"/>
      <c r="I156" s="85"/>
      <c r="J156" s="85"/>
      <c r="K156" s="85"/>
      <c r="L156" s="85"/>
      <c r="M156" s="85"/>
    </row>
    <row r="157">
      <c r="D157" s="85"/>
      <c r="G157" s="85"/>
      <c r="H157" s="85"/>
      <c r="I157" s="85"/>
      <c r="J157" s="85"/>
      <c r="K157" s="85"/>
      <c r="L157" s="85"/>
      <c r="M157" s="85"/>
    </row>
    <row r="158">
      <c r="D158" s="85"/>
      <c r="G158" s="85"/>
      <c r="H158" s="85"/>
      <c r="I158" s="85"/>
      <c r="J158" s="85"/>
      <c r="K158" s="85"/>
      <c r="L158" s="85"/>
      <c r="M158" s="85"/>
    </row>
    <row r="159">
      <c r="D159" s="85"/>
      <c r="G159" s="85"/>
      <c r="H159" s="85"/>
      <c r="I159" s="85"/>
      <c r="J159" s="85"/>
      <c r="K159" s="85"/>
      <c r="L159" s="85"/>
      <c r="M159" s="85"/>
    </row>
    <row r="160">
      <c r="D160" s="85"/>
      <c r="G160" s="85"/>
      <c r="H160" s="85"/>
      <c r="I160" s="85"/>
      <c r="J160" s="85"/>
      <c r="K160" s="85"/>
      <c r="L160" s="85"/>
      <c r="M160" s="85"/>
    </row>
    <row r="161">
      <c r="D161" s="85"/>
      <c r="G161" s="85"/>
      <c r="H161" s="85"/>
      <c r="I161" s="85"/>
      <c r="J161" s="85"/>
      <c r="K161" s="85"/>
      <c r="L161" s="85"/>
      <c r="M161" s="85"/>
    </row>
    <row r="162">
      <c r="D162" s="85"/>
      <c r="G162" s="85"/>
      <c r="H162" s="85"/>
      <c r="I162" s="85"/>
      <c r="J162" s="85"/>
      <c r="K162" s="85"/>
      <c r="L162" s="85"/>
      <c r="M162" s="85"/>
    </row>
    <row r="163">
      <c r="D163" s="85"/>
      <c r="G163" s="85"/>
      <c r="H163" s="85"/>
      <c r="I163" s="85"/>
      <c r="J163" s="85"/>
      <c r="K163" s="85"/>
      <c r="L163" s="85"/>
      <c r="M163" s="85"/>
    </row>
    <row r="164">
      <c r="D164" s="85"/>
      <c r="G164" s="85"/>
      <c r="H164" s="85"/>
      <c r="I164" s="85"/>
      <c r="J164" s="85"/>
      <c r="K164" s="85"/>
      <c r="L164" s="85"/>
      <c r="M164" s="85"/>
    </row>
    <row r="165">
      <c r="D165" s="85"/>
      <c r="G165" s="85"/>
      <c r="H165" s="85"/>
      <c r="I165" s="85"/>
      <c r="J165" s="85"/>
      <c r="K165" s="85"/>
      <c r="L165" s="85"/>
      <c r="M165" s="85"/>
    </row>
    <row r="166">
      <c r="D166" s="85"/>
      <c r="G166" s="85"/>
      <c r="H166" s="85"/>
      <c r="I166" s="85"/>
      <c r="J166" s="85"/>
      <c r="K166" s="85"/>
      <c r="L166" s="85"/>
      <c r="M166" s="85"/>
    </row>
    <row r="167">
      <c r="D167" s="85"/>
      <c r="G167" s="85"/>
      <c r="H167" s="85"/>
      <c r="I167" s="85"/>
      <c r="J167" s="85"/>
      <c r="K167" s="85"/>
      <c r="L167" s="85"/>
      <c r="M167" s="85"/>
    </row>
    <row r="168">
      <c r="D168" s="85"/>
      <c r="G168" s="85"/>
      <c r="H168" s="85"/>
      <c r="I168" s="85"/>
      <c r="J168" s="85"/>
      <c r="K168" s="85"/>
      <c r="L168" s="85"/>
      <c r="M168" s="85"/>
    </row>
    <row r="169">
      <c r="D169" s="85"/>
      <c r="G169" s="85"/>
      <c r="H169" s="85"/>
      <c r="I169" s="85"/>
      <c r="J169" s="85"/>
      <c r="K169" s="85"/>
      <c r="L169" s="85"/>
      <c r="M169" s="85"/>
    </row>
    <row r="170">
      <c r="D170" s="85"/>
      <c r="G170" s="85"/>
      <c r="H170" s="85"/>
      <c r="I170" s="85"/>
      <c r="J170" s="85"/>
      <c r="K170" s="85"/>
      <c r="L170" s="85"/>
      <c r="M170" s="85"/>
    </row>
    <row r="171">
      <c r="D171" s="85"/>
      <c r="G171" s="85"/>
      <c r="H171" s="85"/>
      <c r="I171" s="85"/>
      <c r="J171" s="85"/>
      <c r="K171" s="85"/>
      <c r="L171" s="85"/>
      <c r="M171" s="85"/>
    </row>
    <row r="172">
      <c r="D172" s="85"/>
      <c r="G172" s="85"/>
      <c r="H172" s="85"/>
      <c r="I172" s="85"/>
      <c r="J172" s="85"/>
      <c r="K172" s="85"/>
      <c r="L172" s="85"/>
      <c r="M172" s="85"/>
    </row>
    <row r="173">
      <c r="D173" s="85"/>
      <c r="G173" s="85"/>
      <c r="H173" s="85"/>
      <c r="I173" s="85"/>
      <c r="J173" s="85"/>
      <c r="K173" s="85"/>
      <c r="L173" s="85"/>
      <c r="M173" s="85"/>
    </row>
    <row r="174">
      <c r="D174" s="85"/>
      <c r="G174" s="85"/>
      <c r="H174" s="85"/>
      <c r="I174" s="85"/>
      <c r="J174" s="85"/>
      <c r="K174" s="85"/>
      <c r="L174" s="85"/>
      <c r="M174" s="85"/>
    </row>
    <row r="175">
      <c r="D175" s="85"/>
      <c r="G175" s="85"/>
      <c r="H175" s="85"/>
      <c r="I175" s="85"/>
      <c r="J175" s="85"/>
      <c r="K175" s="85"/>
      <c r="L175" s="85"/>
      <c r="M175" s="85"/>
    </row>
    <row r="176">
      <c r="D176" s="85"/>
      <c r="G176" s="85"/>
      <c r="H176" s="85"/>
      <c r="I176" s="85"/>
      <c r="J176" s="85"/>
      <c r="K176" s="85"/>
      <c r="L176" s="85"/>
      <c r="M176" s="85"/>
    </row>
    <row r="177">
      <c r="D177" s="85"/>
      <c r="G177" s="85"/>
      <c r="H177" s="85"/>
      <c r="I177" s="85"/>
      <c r="J177" s="85"/>
      <c r="K177" s="85"/>
      <c r="L177" s="85"/>
      <c r="M177" s="85"/>
    </row>
    <row r="178">
      <c r="D178" s="85"/>
      <c r="G178" s="85"/>
      <c r="H178" s="85"/>
      <c r="I178" s="85"/>
      <c r="J178" s="85"/>
      <c r="K178" s="85"/>
      <c r="L178" s="85"/>
      <c r="M178" s="85"/>
    </row>
    <row r="179">
      <c r="D179" s="85"/>
      <c r="G179" s="85"/>
      <c r="H179" s="85"/>
      <c r="I179" s="85"/>
      <c r="J179" s="85"/>
      <c r="K179" s="85"/>
      <c r="L179" s="85"/>
      <c r="M179" s="85"/>
    </row>
    <row r="180">
      <c r="D180" s="85"/>
      <c r="G180" s="85"/>
      <c r="H180" s="85"/>
      <c r="I180" s="85"/>
      <c r="J180" s="85"/>
      <c r="K180" s="85"/>
      <c r="L180" s="85"/>
      <c r="M180" s="85"/>
    </row>
    <row r="181">
      <c r="D181" s="85"/>
      <c r="G181" s="85"/>
      <c r="H181" s="85"/>
      <c r="I181" s="85"/>
      <c r="J181" s="85"/>
      <c r="K181" s="85"/>
      <c r="L181" s="85"/>
      <c r="M181" s="85"/>
    </row>
    <row r="182">
      <c r="D182" s="85"/>
      <c r="G182" s="85"/>
      <c r="H182" s="85"/>
      <c r="I182" s="85"/>
      <c r="J182" s="85"/>
      <c r="K182" s="85"/>
      <c r="L182" s="85"/>
      <c r="M182" s="85"/>
    </row>
    <row r="183">
      <c r="D183" s="85"/>
      <c r="G183" s="85"/>
      <c r="H183" s="85"/>
      <c r="I183" s="85"/>
      <c r="J183" s="85"/>
      <c r="K183" s="85"/>
      <c r="L183" s="85"/>
      <c r="M183" s="85"/>
    </row>
    <row r="184">
      <c r="D184" s="85"/>
      <c r="G184" s="85"/>
      <c r="H184" s="85"/>
      <c r="I184" s="85"/>
      <c r="J184" s="85"/>
      <c r="K184" s="85"/>
      <c r="L184" s="85"/>
      <c r="M184" s="85"/>
    </row>
    <row r="185">
      <c r="D185" s="85"/>
      <c r="G185" s="85"/>
      <c r="H185" s="85"/>
      <c r="I185" s="85"/>
      <c r="J185" s="85"/>
      <c r="K185" s="85"/>
      <c r="L185" s="85"/>
      <c r="M185" s="85"/>
    </row>
    <row r="186">
      <c r="D186" s="85"/>
      <c r="G186" s="85"/>
      <c r="H186" s="85"/>
      <c r="I186" s="85"/>
      <c r="J186" s="85"/>
      <c r="K186" s="85"/>
      <c r="L186" s="85"/>
      <c r="M186" s="85"/>
    </row>
    <row r="187">
      <c r="D187" s="85"/>
      <c r="G187" s="85"/>
      <c r="H187" s="85"/>
      <c r="I187" s="85"/>
      <c r="J187" s="85"/>
      <c r="K187" s="85"/>
      <c r="L187" s="85"/>
      <c r="M187" s="85"/>
    </row>
    <row r="188">
      <c r="D188" s="85"/>
      <c r="G188" s="85"/>
      <c r="H188" s="85"/>
      <c r="I188" s="85"/>
      <c r="J188" s="85"/>
      <c r="K188" s="85"/>
      <c r="L188" s="85"/>
      <c r="M188" s="85"/>
    </row>
    <row r="189">
      <c r="D189" s="85"/>
      <c r="G189" s="85"/>
      <c r="H189" s="85"/>
      <c r="I189" s="85"/>
      <c r="J189" s="85"/>
      <c r="K189" s="85"/>
      <c r="L189" s="85"/>
      <c r="M189" s="85"/>
    </row>
    <row r="190">
      <c r="D190" s="85"/>
      <c r="G190" s="85"/>
      <c r="H190" s="85"/>
      <c r="I190" s="85"/>
      <c r="J190" s="85"/>
      <c r="K190" s="85"/>
      <c r="L190" s="85"/>
      <c r="M190" s="85"/>
    </row>
    <row r="191">
      <c r="D191" s="85"/>
      <c r="G191" s="85"/>
      <c r="H191" s="85"/>
      <c r="I191" s="85"/>
      <c r="J191" s="85"/>
      <c r="K191" s="85"/>
      <c r="L191" s="85"/>
      <c r="M191" s="85"/>
    </row>
    <row r="192">
      <c r="D192" s="85"/>
      <c r="G192" s="85"/>
      <c r="H192" s="85"/>
      <c r="I192" s="85"/>
      <c r="J192" s="85"/>
      <c r="K192" s="85"/>
      <c r="L192" s="85"/>
      <c r="M192" s="85"/>
    </row>
    <row r="193">
      <c r="D193" s="85"/>
      <c r="G193" s="85"/>
      <c r="H193" s="85"/>
      <c r="I193" s="85"/>
      <c r="J193" s="85"/>
      <c r="K193" s="85"/>
      <c r="L193" s="85"/>
      <c r="M193" s="85"/>
    </row>
    <row r="194">
      <c r="D194" s="85"/>
      <c r="G194" s="85"/>
      <c r="H194" s="85"/>
      <c r="I194" s="85"/>
      <c r="J194" s="85"/>
      <c r="K194" s="85"/>
      <c r="L194" s="85"/>
      <c r="M194" s="85"/>
    </row>
    <row r="195">
      <c r="D195" s="85"/>
      <c r="G195" s="85"/>
      <c r="H195" s="85"/>
      <c r="I195" s="85"/>
      <c r="J195" s="85"/>
      <c r="K195" s="85"/>
      <c r="L195" s="85"/>
      <c r="M195" s="85"/>
    </row>
    <row r="196">
      <c r="D196" s="85"/>
      <c r="G196" s="85"/>
      <c r="H196" s="85"/>
      <c r="I196" s="85"/>
      <c r="J196" s="85"/>
      <c r="K196" s="85"/>
      <c r="L196" s="85"/>
      <c r="M196" s="85"/>
    </row>
    <row r="197">
      <c r="D197" s="85"/>
      <c r="G197" s="85"/>
      <c r="H197" s="85"/>
      <c r="I197" s="85"/>
      <c r="J197" s="85"/>
      <c r="K197" s="85"/>
      <c r="L197" s="85"/>
      <c r="M197" s="85"/>
    </row>
    <row r="198">
      <c r="D198" s="85"/>
      <c r="G198" s="85"/>
      <c r="H198" s="85"/>
      <c r="I198" s="85"/>
      <c r="J198" s="85"/>
      <c r="K198" s="85"/>
      <c r="L198" s="85"/>
      <c r="M198" s="85"/>
    </row>
    <row r="199">
      <c r="D199" s="85"/>
      <c r="G199" s="85"/>
      <c r="H199" s="85"/>
      <c r="I199" s="85"/>
      <c r="J199" s="85"/>
      <c r="K199" s="85"/>
      <c r="L199" s="85"/>
      <c r="M199" s="85"/>
    </row>
    <row r="200">
      <c r="D200" s="85"/>
      <c r="G200" s="85"/>
      <c r="H200" s="85"/>
      <c r="I200" s="85"/>
      <c r="J200" s="85"/>
      <c r="K200" s="85"/>
      <c r="L200" s="85"/>
      <c r="M200" s="85"/>
    </row>
    <row r="201">
      <c r="D201" s="85"/>
      <c r="G201" s="85"/>
      <c r="H201" s="85"/>
      <c r="I201" s="85"/>
      <c r="J201" s="85"/>
      <c r="K201" s="85"/>
      <c r="L201" s="85"/>
      <c r="M201" s="85"/>
    </row>
    <row r="202">
      <c r="D202" s="85"/>
      <c r="G202" s="85"/>
      <c r="H202" s="85"/>
      <c r="I202" s="85"/>
      <c r="J202" s="85"/>
      <c r="K202" s="85"/>
      <c r="L202" s="85"/>
      <c r="M202" s="85"/>
    </row>
    <row r="203">
      <c r="D203" s="85"/>
      <c r="G203" s="85"/>
      <c r="H203" s="85"/>
      <c r="I203" s="85"/>
      <c r="J203" s="85"/>
      <c r="K203" s="85"/>
      <c r="L203" s="85"/>
      <c r="M203" s="85"/>
    </row>
    <row r="204">
      <c r="D204" s="85"/>
      <c r="G204" s="85"/>
      <c r="H204" s="85"/>
      <c r="I204" s="85"/>
      <c r="J204" s="85"/>
      <c r="K204" s="85"/>
      <c r="L204" s="85"/>
      <c r="M204" s="85"/>
    </row>
    <row r="205">
      <c r="D205" s="85"/>
      <c r="G205" s="85"/>
      <c r="H205" s="85"/>
      <c r="I205" s="85"/>
      <c r="J205" s="85"/>
      <c r="K205" s="85"/>
      <c r="L205" s="85"/>
      <c r="M205" s="85"/>
    </row>
    <row r="206">
      <c r="D206" s="85"/>
      <c r="G206" s="85"/>
      <c r="H206" s="85"/>
      <c r="I206" s="85"/>
      <c r="J206" s="85"/>
      <c r="K206" s="85"/>
      <c r="L206" s="85"/>
      <c r="M206" s="85"/>
    </row>
    <row r="207">
      <c r="D207" s="85"/>
      <c r="G207" s="85"/>
      <c r="H207" s="85"/>
      <c r="I207" s="85"/>
      <c r="J207" s="85"/>
      <c r="K207" s="85"/>
      <c r="L207" s="85"/>
      <c r="M207" s="85"/>
    </row>
    <row r="208">
      <c r="D208" s="85"/>
      <c r="G208" s="85"/>
      <c r="H208" s="85"/>
      <c r="I208" s="85"/>
      <c r="J208" s="85"/>
      <c r="K208" s="85"/>
      <c r="L208" s="85"/>
      <c r="M208" s="85"/>
    </row>
    <row r="209">
      <c r="D209" s="85"/>
      <c r="G209" s="85"/>
      <c r="H209" s="85"/>
      <c r="I209" s="85"/>
      <c r="J209" s="85"/>
      <c r="K209" s="85"/>
      <c r="L209" s="85"/>
      <c r="M209" s="85"/>
    </row>
    <row r="210">
      <c r="D210" s="85"/>
      <c r="G210" s="85"/>
      <c r="H210" s="85"/>
      <c r="I210" s="85"/>
      <c r="J210" s="85"/>
      <c r="K210" s="85"/>
      <c r="L210" s="85"/>
      <c r="M210" s="85"/>
    </row>
    <row r="211">
      <c r="D211" s="85"/>
      <c r="G211" s="85"/>
      <c r="H211" s="85"/>
      <c r="I211" s="85"/>
      <c r="J211" s="85"/>
      <c r="K211" s="85"/>
      <c r="L211" s="85"/>
      <c r="M211" s="85"/>
    </row>
    <row r="212">
      <c r="D212" s="85"/>
      <c r="G212" s="85"/>
      <c r="H212" s="85"/>
      <c r="I212" s="85"/>
      <c r="J212" s="85"/>
      <c r="K212" s="85"/>
      <c r="L212" s="85"/>
      <c r="M212" s="85"/>
    </row>
    <row r="213">
      <c r="D213" s="85"/>
      <c r="G213" s="85"/>
      <c r="H213" s="85"/>
      <c r="I213" s="85"/>
      <c r="J213" s="85"/>
      <c r="K213" s="85"/>
      <c r="L213" s="85"/>
      <c r="M213" s="85"/>
    </row>
    <row r="214">
      <c r="D214" s="85"/>
      <c r="G214" s="85"/>
      <c r="H214" s="85"/>
      <c r="I214" s="85"/>
      <c r="J214" s="85"/>
      <c r="K214" s="85"/>
      <c r="L214" s="85"/>
      <c r="M214" s="85"/>
    </row>
    <row r="215">
      <c r="D215" s="85"/>
      <c r="G215" s="85"/>
      <c r="H215" s="85"/>
      <c r="I215" s="85"/>
      <c r="J215" s="85"/>
      <c r="K215" s="85"/>
      <c r="L215" s="85"/>
      <c r="M215" s="85"/>
    </row>
    <row r="216">
      <c r="D216" s="85"/>
      <c r="G216" s="85"/>
      <c r="H216" s="85"/>
      <c r="I216" s="85"/>
      <c r="J216" s="85"/>
      <c r="K216" s="85"/>
      <c r="L216" s="85"/>
      <c r="M216" s="85"/>
    </row>
    <row r="217">
      <c r="D217" s="85"/>
      <c r="G217" s="85"/>
      <c r="H217" s="85"/>
      <c r="I217" s="85"/>
      <c r="J217" s="85"/>
      <c r="K217" s="85"/>
      <c r="L217" s="85"/>
      <c r="M217" s="85"/>
    </row>
    <row r="218">
      <c r="D218" s="85"/>
      <c r="G218" s="85"/>
      <c r="H218" s="85"/>
      <c r="I218" s="85"/>
      <c r="J218" s="85"/>
      <c r="K218" s="85"/>
      <c r="L218" s="85"/>
      <c r="M218" s="85"/>
    </row>
    <row r="219">
      <c r="D219" s="85"/>
      <c r="G219" s="85"/>
      <c r="H219" s="85"/>
      <c r="I219" s="85"/>
      <c r="J219" s="85"/>
      <c r="K219" s="85"/>
      <c r="L219" s="85"/>
      <c r="M219" s="85"/>
    </row>
    <row r="220">
      <c r="D220" s="85"/>
      <c r="G220" s="85"/>
      <c r="H220" s="85"/>
      <c r="I220" s="85"/>
      <c r="J220" s="85"/>
      <c r="K220" s="85"/>
      <c r="L220" s="85"/>
      <c r="M220" s="85"/>
    </row>
    <row r="221">
      <c r="D221" s="85"/>
      <c r="G221" s="85"/>
      <c r="H221" s="85"/>
      <c r="I221" s="85"/>
      <c r="J221" s="85"/>
      <c r="K221" s="85"/>
      <c r="L221" s="85"/>
      <c r="M221" s="85"/>
    </row>
    <row r="222">
      <c r="D222" s="85"/>
      <c r="G222" s="85"/>
      <c r="H222" s="85"/>
      <c r="I222" s="85"/>
      <c r="J222" s="85"/>
      <c r="K222" s="85"/>
      <c r="L222" s="85"/>
      <c r="M222" s="85"/>
    </row>
    <row r="223">
      <c r="D223" s="85"/>
      <c r="G223" s="85"/>
      <c r="H223" s="85"/>
      <c r="I223" s="85"/>
      <c r="J223" s="85"/>
      <c r="K223" s="85"/>
      <c r="L223" s="85"/>
      <c r="M223" s="85"/>
    </row>
    <row r="224">
      <c r="D224" s="85"/>
      <c r="G224" s="85"/>
      <c r="H224" s="85"/>
      <c r="I224" s="85"/>
      <c r="J224" s="85"/>
      <c r="K224" s="85"/>
      <c r="L224" s="85"/>
      <c r="M224" s="85"/>
    </row>
    <row r="225">
      <c r="D225" s="85"/>
      <c r="G225" s="85"/>
      <c r="H225" s="85"/>
      <c r="I225" s="85"/>
      <c r="J225" s="85"/>
      <c r="K225" s="85"/>
      <c r="L225" s="85"/>
      <c r="M225" s="85"/>
    </row>
    <row r="226">
      <c r="D226" s="85"/>
      <c r="G226" s="85"/>
      <c r="H226" s="85"/>
      <c r="I226" s="85"/>
      <c r="J226" s="85"/>
      <c r="K226" s="85"/>
      <c r="L226" s="85"/>
      <c r="M226" s="85"/>
    </row>
    <row r="227">
      <c r="D227" s="85"/>
      <c r="G227" s="85"/>
      <c r="H227" s="85"/>
      <c r="I227" s="85"/>
      <c r="J227" s="85"/>
      <c r="K227" s="85"/>
      <c r="L227" s="85"/>
      <c r="M227" s="85"/>
    </row>
    <row r="228">
      <c r="D228" s="85"/>
      <c r="G228" s="85"/>
      <c r="H228" s="85"/>
      <c r="I228" s="85"/>
      <c r="J228" s="85"/>
      <c r="K228" s="85"/>
      <c r="L228" s="85"/>
      <c r="M228" s="85"/>
    </row>
    <row r="229">
      <c r="D229" s="85"/>
      <c r="G229" s="85"/>
      <c r="H229" s="85"/>
      <c r="I229" s="85"/>
      <c r="J229" s="85"/>
      <c r="K229" s="85"/>
      <c r="L229" s="85"/>
      <c r="M229" s="85"/>
    </row>
    <row r="230">
      <c r="D230" s="85"/>
      <c r="G230" s="85"/>
      <c r="H230" s="85"/>
      <c r="I230" s="85"/>
      <c r="J230" s="85"/>
      <c r="K230" s="85"/>
      <c r="L230" s="85"/>
      <c r="M230" s="85"/>
    </row>
    <row r="231">
      <c r="D231" s="85"/>
      <c r="G231" s="85"/>
      <c r="H231" s="85"/>
      <c r="I231" s="85"/>
      <c r="J231" s="85"/>
      <c r="K231" s="85"/>
      <c r="L231" s="85"/>
      <c r="M231" s="85"/>
    </row>
    <row r="232">
      <c r="D232" s="85"/>
      <c r="G232" s="85"/>
      <c r="H232" s="85"/>
      <c r="I232" s="85"/>
      <c r="J232" s="85"/>
      <c r="K232" s="85"/>
      <c r="L232" s="85"/>
      <c r="M232" s="85"/>
    </row>
    <row r="233">
      <c r="D233" s="85"/>
      <c r="G233" s="85"/>
      <c r="H233" s="85"/>
      <c r="I233" s="85"/>
      <c r="J233" s="85"/>
      <c r="K233" s="85"/>
      <c r="L233" s="85"/>
      <c r="M233" s="85"/>
    </row>
    <row r="234">
      <c r="D234" s="85"/>
      <c r="G234" s="85"/>
      <c r="H234" s="85"/>
      <c r="I234" s="85"/>
      <c r="J234" s="85"/>
      <c r="K234" s="85"/>
      <c r="L234" s="85"/>
      <c r="M234" s="85"/>
    </row>
    <row r="235">
      <c r="D235" s="85"/>
      <c r="G235" s="85"/>
      <c r="H235" s="85"/>
      <c r="I235" s="85"/>
      <c r="J235" s="85"/>
      <c r="K235" s="85"/>
      <c r="L235" s="85"/>
      <c r="M235" s="85"/>
    </row>
    <row r="236">
      <c r="D236" s="85"/>
      <c r="G236" s="85"/>
      <c r="H236" s="85"/>
      <c r="I236" s="85"/>
      <c r="J236" s="85"/>
      <c r="K236" s="85"/>
      <c r="L236" s="85"/>
      <c r="M236" s="85"/>
    </row>
    <row r="237">
      <c r="D237" s="85"/>
      <c r="G237" s="85"/>
      <c r="H237" s="85"/>
      <c r="I237" s="85"/>
      <c r="J237" s="85"/>
      <c r="K237" s="85"/>
      <c r="L237" s="85"/>
      <c r="M237" s="85"/>
    </row>
    <row r="238">
      <c r="D238" s="85"/>
      <c r="G238" s="85"/>
      <c r="H238" s="85"/>
      <c r="I238" s="85"/>
      <c r="J238" s="85"/>
      <c r="K238" s="85"/>
      <c r="L238" s="85"/>
      <c r="M238" s="85"/>
    </row>
    <row r="239">
      <c r="D239" s="85"/>
      <c r="G239" s="85"/>
      <c r="H239" s="85"/>
      <c r="I239" s="85"/>
      <c r="J239" s="85"/>
      <c r="K239" s="85"/>
      <c r="L239" s="85"/>
      <c r="M239" s="85"/>
    </row>
    <row r="240">
      <c r="D240" s="85"/>
      <c r="G240" s="85"/>
      <c r="H240" s="85"/>
      <c r="I240" s="85"/>
      <c r="J240" s="85"/>
      <c r="K240" s="85"/>
      <c r="L240" s="85"/>
      <c r="M240" s="85"/>
    </row>
    <row r="241">
      <c r="D241" s="85"/>
      <c r="G241" s="85"/>
      <c r="H241" s="85"/>
      <c r="I241" s="85"/>
      <c r="J241" s="85"/>
      <c r="K241" s="85"/>
      <c r="L241" s="85"/>
      <c r="M241" s="85"/>
    </row>
    <row r="242">
      <c r="D242" s="85"/>
      <c r="G242" s="85"/>
      <c r="H242" s="85"/>
      <c r="I242" s="85"/>
      <c r="J242" s="85"/>
      <c r="K242" s="85"/>
      <c r="L242" s="85"/>
      <c r="M242" s="85"/>
    </row>
    <row r="243">
      <c r="D243" s="85"/>
      <c r="G243" s="85"/>
      <c r="H243" s="85"/>
      <c r="I243" s="85"/>
      <c r="J243" s="85"/>
      <c r="K243" s="85"/>
      <c r="L243" s="85"/>
      <c r="M243" s="85"/>
    </row>
    <row r="244">
      <c r="D244" s="85"/>
      <c r="G244" s="85"/>
      <c r="H244" s="85"/>
      <c r="I244" s="85"/>
      <c r="J244" s="85"/>
      <c r="K244" s="85"/>
      <c r="L244" s="85"/>
      <c r="M244" s="85"/>
    </row>
    <row r="245">
      <c r="D245" s="85"/>
      <c r="G245" s="85"/>
      <c r="H245" s="85"/>
      <c r="I245" s="85"/>
      <c r="J245" s="85"/>
      <c r="K245" s="85"/>
      <c r="L245" s="85"/>
      <c r="M245" s="85"/>
    </row>
    <row r="246">
      <c r="D246" s="85"/>
      <c r="G246" s="85"/>
      <c r="H246" s="85"/>
      <c r="I246" s="85"/>
      <c r="J246" s="85"/>
      <c r="K246" s="85"/>
      <c r="L246" s="85"/>
      <c r="M246" s="85"/>
    </row>
    <row r="247">
      <c r="D247" s="85"/>
      <c r="G247" s="85"/>
      <c r="H247" s="85"/>
      <c r="I247" s="85"/>
      <c r="J247" s="85"/>
      <c r="K247" s="85"/>
      <c r="L247" s="85"/>
      <c r="M247" s="85"/>
    </row>
    <row r="248">
      <c r="D248" s="85"/>
      <c r="G248" s="85"/>
      <c r="H248" s="85"/>
      <c r="I248" s="85"/>
      <c r="J248" s="85"/>
      <c r="K248" s="85"/>
      <c r="L248" s="85"/>
      <c r="M248" s="85"/>
    </row>
    <row r="249">
      <c r="D249" s="85"/>
      <c r="G249" s="85"/>
      <c r="H249" s="85"/>
      <c r="I249" s="85"/>
      <c r="J249" s="85"/>
      <c r="K249" s="85"/>
      <c r="L249" s="85"/>
      <c r="M249" s="85"/>
    </row>
    <row r="250">
      <c r="D250" s="85"/>
      <c r="G250" s="85"/>
      <c r="H250" s="85"/>
      <c r="I250" s="85"/>
      <c r="J250" s="85"/>
      <c r="K250" s="85"/>
      <c r="L250" s="85"/>
      <c r="M250" s="85"/>
    </row>
    <row r="251">
      <c r="D251" s="85"/>
      <c r="G251" s="85"/>
      <c r="H251" s="85"/>
      <c r="I251" s="85"/>
      <c r="J251" s="85"/>
      <c r="K251" s="85"/>
      <c r="L251" s="85"/>
      <c r="M251" s="85"/>
    </row>
    <row r="252">
      <c r="D252" s="85"/>
      <c r="G252" s="85"/>
      <c r="H252" s="85"/>
      <c r="I252" s="85"/>
      <c r="J252" s="85"/>
      <c r="K252" s="85"/>
      <c r="L252" s="85"/>
      <c r="M252" s="85"/>
    </row>
    <row r="253">
      <c r="D253" s="85"/>
      <c r="G253" s="85"/>
      <c r="H253" s="85"/>
      <c r="I253" s="85"/>
      <c r="J253" s="85"/>
      <c r="K253" s="85"/>
      <c r="L253" s="85"/>
      <c r="M253" s="85"/>
    </row>
    <row r="254">
      <c r="D254" s="85"/>
      <c r="G254" s="85"/>
      <c r="H254" s="85"/>
      <c r="I254" s="85"/>
      <c r="J254" s="85"/>
      <c r="K254" s="85"/>
      <c r="L254" s="85"/>
      <c r="M254" s="85"/>
    </row>
    <row r="255">
      <c r="D255" s="85"/>
      <c r="G255" s="85"/>
      <c r="H255" s="85"/>
      <c r="I255" s="85"/>
      <c r="J255" s="85"/>
      <c r="K255" s="85"/>
      <c r="L255" s="85"/>
      <c r="M255" s="85"/>
    </row>
    <row r="256">
      <c r="D256" s="85"/>
      <c r="G256" s="85"/>
      <c r="H256" s="85"/>
      <c r="I256" s="85"/>
      <c r="J256" s="85"/>
      <c r="K256" s="85"/>
      <c r="L256" s="85"/>
      <c r="M256" s="85"/>
    </row>
    <row r="257">
      <c r="D257" s="85"/>
      <c r="G257" s="85"/>
      <c r="H257" s="85"/>
      <c r="I257" s="85"/>
      <c r="J257" s="85"/>
      <c r="K257" s="85"/>
      <c r="L257" s="85"/>
      <c r="M257" s="85"/>
    </row>
    <row r="258">
      <c r="D258" s="85"/>
      <c r="G258" s="85"/>
      <c r="H258" s="85"/>
      <c r="I258" s="85"/>
      <c r="J258" s="85"/>
      <c r="K258" s="85"/>
      <c r="L258" s="85"/>
      <c r="M258" s="85"/>
    </row>
    <row r="259">
      <c r="D259" s="85"/>
      <c r="G259" s="85"/>
      <c r="H259" s="85"/>
      <c r="I259" s="85"/>
      <c r="J259" s="85"/>
      <c r="K259" s="85"/>
      <c r="L259" s="85"/>
      <c r="M259" s="85"/>
    </row>
    <row r="260">
      <c r="D260" s="85"/>
      <c r="G260" s="85"/>
      <c r="H260" s="85"/>
      <c r="I260" s="85"/>
      <c r="J260" s="85"/>
      <c r="K260" s="85"/>
      <c r="L260" s="85"/>
      <c r="M260" s="85"/>
    </row>
    <row r="261">
      <c r="D261" s="85"/>
      <c r="G261" s="85"/>
      <c r="H261" s="85"/>
      <c r="I261" s="85"/>
      <c r="J261" s="85"/>
      <c r="K261" s="85"/>
      <c r="L261" s="85"/>
      <c r="M261" s="85"/>
    </row>
    <row r="262">
      <c r="D262" s="85"/>
      <c r="G262" s="85"/>
      <c r="H262" s="85"/>
      <c r="I262" s="85"/>
      <c r="J262" s="85"/>
      <c r="K262" s="85"/>
      <c r="L262" s="85"/>
      <c r="M262" s="85"/>
    </row>
    <row r="263">
      <c r="D263" s="85"/>
      <c r="G263" s="85"/>
      <c r="H263" s="85"/>
      <c r="I263" s="85"/>
      <c r="J263" s="85"/>
      <c r="K263" s="85"/>
      <c r="L263" s="85"/>
      <c r="M263" s="85"/>
    </row>
    <row r="264">
      <c r="D264" s="85"/>
      <c r="G264" s="85"/>
      <c r="H264" s="85"/>
      <c r="I264" s="85"/>
      <c r="J264" s="85"/>
      <c r="K264" s="85"/>
      <c r="L264" s="85"/>
      <c r="M264" s="85"/>
    </row>
    <row r="265">
      <c r="D265" s="85"/>
      <c r="G265" s="85"/>
      <c r="H265" s="85"/>
      <c r="I265" s="85"/>
      <c r="J265" s="85"/>
      <c r="K265" s="85"/>
      <c r="L265" s="85"/>
      <c r="M265" s="85"/>
    </row>
    <row r="266">
      <c r="D266" s="85"/>
      <c r="G266" s="85"/>
      <c r="H266" s="85"/>
      <c r="I266" s="85"/>
      <c r="J266" s="85"/>
      <c r="K266" s="85"/>
      <c r="L266" s="85"/>
      <c r="M266" s="85"/>
    </row>
    <row r="267">
      <c r="D267" s="85"/>
      <c r="G267" s="85"/>
      <c r="H267" s="85"/>
      <c r="I267" s="85"/>
      <c r="J267" s="85"/>
      <c r="K267" s="85"/>
      <c r="L267" s="85"/>
      <c r="M267" s="85"/>
    </row>
    <row r="268">
      <c r="D268" s="85"/>
      <c r="G268" s="85"/>
      <c r="H268" s="85"/>
      <c r="I268" s="85"/>
      <c r="J268" s="85"/>
      <c r="K268" s="85"/>
      <c r="L268" s="85"/>
      <c r="M268" s="85"/>
    </row>
    <row r="269">
      <c r="D269" s="85"/>
      <c r="G269" s="85"/>
      <c r="H269" s="85"/>
      <c r="I269" s="85"/>
      <c r="J269" s="85"/>
      <c r="K269" s="85"/>
      <c r="L269" s="85"/>
      <c r="M269" s="85"/>
    </row>
    <row r="270">
      <c r="D270" s="85"/>
      <c r="G270" s="85"/>
      <c r="H270" s="85"/>
      <c r="I270" s="85"/>
      <c r="J270" s="85"/>
      <c r="K270" s="85"/>
      <c r="L270" s="85"/>
      <c r="M270" s="85"/>
    </row>
    <row r="271">
      <c r="D271" s="85"/>
      <c r="G271" s="85"/>
      <c r="H271" s="85"/>
      <c r="I271" s="85"/>
      <c r="J271" s="85"/>
      <c r="K271" s="85"/>
      <c r="L271" s="85"/>
      <c r="M271" s="85"/>
    </row>
    <row r="272">
      <c r="D272" s="85"/>
      <c r="G272" s="85"/>
      <c r="H272" s="85"/>
      <c r="I272" s="85"/>
      <c r="J272" s="85"/>
      <c r="K272" s="85"/>
      <c r="L272" s="85"/>
      <c r="M272" s="85"/>
    </row>
    <row r="273">
      <c r="D273" s="85"/>
      <c r="G273" s="85"/>
      <c r="H273" s="85"/>
      <c r="I273" s="85"/>
      <c r="J273" s="85"/>
      <c r="K273" s="85"/>
      <c r="L273" s="85"/>
      <c r="M273" s="85"/>
    </row>
    <row r="274">
      <c r="D274" s="85"/>
      <c r="G274" s="85"/>
      <c r="H274" s="85"/>
      <c r="I274" s="85"/>
      <c r="J274" s="85"/>
      <c r="K274" s="85"/>
      <c r="L274" s="85"/>
      <c r="M274" s="85"/>
    </row>
    <row r="275">
      <c r="D275" s="85"/>
      <c r="G275" s="85"/>
      <c r="H275" s="85"/>
      <c r="I275" s="85"/>
      <c r="J275" s="85"/>
      <c r="K275" s="85"/>
      <c r="L275" s="85"/>
      <c r="M275" s="85"/>
    </row>
    <row r="276">
      <c r="D276" s="85"/>
      <c r="G276" s="85"/>
      <c r="H276" s="85"/>
      <c r="I276" s="85"/>
      <c r="J276" s="85"/>
      <c r="K276" s="85"/>
      <c r="L276" s="85"/>
      <c r="M276" s="85"/>
    </row>
    <row r="277">
      <c r="D277" s="85"/>
      <c r="G277" s="85"/>
      <c r="H277" s="85"/>
      <c r="I277" s="85"/>
      <c r="J277" s="85"/>
      <c r="K277" s="85"/>
      <c r="L277" s="85"/>
      <c r="M277" s="85"/>
    </row>
    <row r="278">
      <c r="D278" s="85"/>
      <c r="G278" s="85"/>
      <c r="H278" s="85"/>
      <c r="I278" s="85"/>
      <c r="J278" s="85"/>
      <c r="K278" s="85"/>
      <c r="L278" s="85"/>
      <c r="M278" s="85"/>
    </row>
    <row r="279">
      <c r="D279" s="85"/>
      <c r="G279" s="85"/>
      <c r="H279" s="85"/>
      <c r="I279" s="85"/>
      <c r="J279" s="85"/>
      <c r="K279" s="85"/>
      <c r="L279" s="85"/>
      <c r="M279" s="85"/>
    </row>
    <row r="280">
      <c r="D280" s="85"/>
      <c r="G280" s="85"/>
      <c r="H280" s="85"/>
      <c r="I280" s="85"/>
      <c r="J280" s="85"/>
      <c r="K280" s="85"/>
      <c r="L280" s="85"/>
      <c r="M280" s="85"/>
    </row>
    <row r="281">
      <c r="D281" s="85"/>
      <c r="G281" s="85"/>
      <c r="H281" s="85"/>
      <c r="I281" s="85"/>
      <c r="J281" s="85"/>
      <c r="K281" s="85"/>
      <c r="L281" s="85"/>
      <c r="M281" s="85"/>
    </row>
    <row r="282">
      <c r="D282" s="85"/>
      <c r="G282" s="85"/>
      <c r="H282" s="85"/>
      <c r="I282" s="85"/>
      <c r="J282" s="85"/>
      <c r="K282" s="85"/>
      <c r="L282" s="85"/>
      <c r="M282" s="85"/>
    </row>
    <row r="283">
      <c r="D283" s="85"/>
      <c r="G283" s="85"/>
      <c r="H283" s="85"/>
      <c r="I283" s="85"/>
      <c r="J283" s="85"/>
      <c r="K283" s="85"/>
      <c r="L283" s="85"/>
      <c r="M283" s="85"/>
    </row>
    <row r="284">
      <c r="D284" s="85"/>
      <c r="G284" s="85"/>
      <c r="H284" s="85"/>
      <c r="I284" s="85"/>
      <c r="J284" s="85"/>
      <c r="K284" s="85"/>
      <c r="L284" s="85"/>
      <c r="M284" s="85"/>
    </row>
    <row r="285">
      <c r="D285" s="85"/>
      <c r="G285" s="85"/>
      <c r="H285" s="85"/>
      <c r="I285" s="85"/>
      <c r="J285" s="85"/>
      <c r="K285" s="85"/>
      <c r="L285" s="85"/>
      <c r="M285" s="85"/>
    </row>
    <row r="286">
      <c r="D286" s="85"/>
      <c r="G286" s="85"/>
      <c r="H286" s="85"/>
      <c r="I286" s="85"/>
      <c r="J286" s="85"/>
      <c r="K286" s="85"/>
      <c r="L286" s="85"/>
      <c r="M286" s="85"/>
    </row>
    <row r="287">
      <c r="D287" s="85"/>
      <c r="G287" s="85"/>
      <c r="H287" s="85"/>
      <c r="I287" s="85"/>
      <c r="J287" s="85"/>
      <c r="K287" s="85"/>
      <c r="L287" s="85"/>
      <c r="M287" s="85"/>
    </row>
    <row r="288">
      <c r="D288" s="85"/>
      <c r="G288" s="85"/>
      <c r="H288" s="85"/>
      <c r="I288" s="85"/>
      <c r="J288" s="85"/>
      <c r="K288" s="85"/>
      <c r="L288" s="85"/>
      <c r="M288" s="85"/>
    </row>
    <row r="289">
      <c r="D289" s="85"/>
      <c r="G289" s="85"/>
      <c r="H289" s="85"/>
      <c r="I289" s="85"/>
      <c r="J289" s="85"/>
      <c r="K289" s="85"/>
      <c r="L289" s="85"/>
      <c r="M289" s="85"/>
    </row>
    <row r="290">
      <c r="D290" s="85"/>
      <c r="G290" s="85"/>
      <c r="H290" s="85"/>
      <c r="I290" s="85"/>
      <c r="J290" s="85"/>
      <c r="K290" s="85"/>
      <c r="L290" s="85"/>
      <c r="M290" s="85"/>
    </row>
    <row r="291">
      <c r="D291" s="85"/>
      <c r="G291" s="85"/>
      <c r="H291" s="85"/>
      <c r="I291" s="85"/>
      <c r="J291" s="85"/>
      <c r="K291" s="85"/>
      <c r="L291" s="85"/>
      <c r="M291" s="85"/>
    </row>
    <row r="292">
      <c r="D292" s="85"/>
      <c r="G292" s="85"/>
      <c r="H292" s="85"/>
      <c r="I292" s="85"/>
      <c r="J292" s="85"/>
      <c r="K292" s="85"/>
      <c r="L292" s="85"/>
      <c r="M292" s="85"/>
    </row>
    <row r="293">
      <c r="D293" s="85"/>
      <c r="G293" s="85"/>
      <c r="H293" s="85"/>
      <c r="I293" s="85"/>
      <c r="J293" s="85"/>
      <c r="K293" s="85"/>
      <c r="L293" s="85"/>
      <c r="M293" s="85"/>
    </row>
    <row r="294">
      <c r="D294" s="85"/>
      <c r="G294" s="85"/>
      <c r="H294" s="85"/>
      <c r="I294" s="85"/>
      <c r="J294" s="85"/>
      <c r="K294" s="85"/>
      <c r="L294" s="85"/>
      <c r="M294" s="85"/>
    </row>
    <row r="295">
      <c r="D295" s="85"/>
      <c r="G295" s="85"/>
      <c r="H295" s="85"/>
      <c r="I295" s="85"/>
      <c r="J295" s="85"/>
      <c r="K295" s="85"/>
      <c r="L295" s="85"/>
      <c r="M295" s="85"/>
    </row>
    <row r="296">
      <c r="D296" s="85"/>
      <c r="G296" s="85"/>
      <c r="H296" s="85"/>
      <c r="I296" s="85"/>
      <c r="J296" s="85"/>
      <c r="K296" s="85"/>
      <c r="L296" s="85"/>
      <c r="M296" s="85"/>
    </row>
    <row r="297">
      <c r="D297" s="85"/>
      <c r="G297" s="85"/>
      <c r="H297" s="85"/>
      <c r="I297" s="85"/>
      <c r="J297" s="85"/>
      <c r="K297" s="85"/>
      <c r="L297" s="85"/>
      <c r="M297" s="85"/>
    </row>
    <row r="298">
      <c r="D298" s="85"/>
      <c r="G298" s="85"/>
      <c r="H298" s="85"/>
      <c r="I298" s="85"/>
      <c r="J298" s="85"/>
      <c r="K298" s="85"/>
      <c r="L298" s="85"/>
      <c r="M298" s="85"/>
    </row>
    <row r="299">
      <c r="D299" s="85"/>
      <c r="G299" s="85"/>
      <c r="H299" s="85"/>
      <c r="I299" s="85"/>
      <c r="J299" s="85"/>
      <c r="K299" s="85"/>
      <c r="L299" s="85"/>
      <c r="M299" s="85"/>
    </row>
    <row r="300">
      <c r="D300" s="85"/>
      <c r="G300" s="85"/>
      <c r="H300" s="85"/>
      <c r="I300" s="85"/>
      <c r="J300" s="85"/>
      <c r="K300" s="85"/>
      <c r="L300" s="85"/>
      <c r="M300" s="85"/>
    </row>
    <row r="301">
      <c r="D301" s="85"/>
      <c r="G301" s="85"/>
      <c r="H301" s="85"/>
      <c r="I301" s="85"/>
      <c r="J301" s="85"/>
      <c r="K301" s="85"/>
      <c r="L301" s="85"/>
      <c r="M301" s="85"/>
    </row>
    <row r="302">
      <c r="D302" s="85"/>
      <c r="G302" s="85"/>
      <c r="H302" s="85"/>
      <c r="I302" s="85"/>
      <c r="J302" s="85"/>
      <c r="K302" s="85"/>
      <c r="L302" s="85"/>
      <c r="M302" s="85"/>
    </row>
    <row r="303">
      <c r="D303" s="85"/>
      <c r="G303" s="85"/>
      <c r="H303" s="85"/>
      <c r="I303" s="85"/>
      <c r="J303" s="85"/>
      <c r="K303" s="85"/>
      <c r="L303" s="85"/>
      <c r="M303" s="85"/>
    </row>
    <row r="304">
      <c r="D304" s="85"/>
      <c r="G304" s="85"/>
      <c r="H304" s="85"/>
      <c r="I304" s="85"/>
      <c r="J304" s="85"/>
      <c r="K304" s="85"/>
      <c r="L304" s="85"/>
      <c r="M304" s="85"/>
    </row>
    <row r="305">
      <c r="D305" s="85"/>
      <c r="G305" s="85"/>
      <c r="H305" s="85"/>
      <c r="I305" s="85"/>
      <c r="J305" s="85"/>
      <c r="K305" s="85"/>
      <c r="L305" s="85"/>
      <c r="M305" s="85"/>
    </row>
    <row r="306">
      <c r="D306" s="85"/>
      <c r="G306" s="85"/>
      <c r="H306" s="85"/>
      <c r="I306" s="85"/>
      <c r="J306" s="85"/>
      <c r="K306" s="85"/>
      <c r="L306" s="85"/>
      <c r="M306" s="85"/>
    </row>
    <row r="307">
      <c r="D307" s="85"/>
      <c r="G307" s="85"/>
      <c r="H307" s="85"/>
      <c r="I307" s="85"/>
      <c r="J307" s="85"/>
      <c r="K307" s="85"/>
      <c r="L307" s="85"/>
      <c r="M307" s="85"/>
    </row>
    <row r="308">
      <c r="D308" s="85"/>
      <c r="G308" s="85"/>
      <c r="H308" s="85"/>
      <c r="I308" s="85"/>
      <c r="J308" s="85"/>
      <c r="K308" s="85"/>
      <c r="L308" s="85"/>
      <c r="M308" s="85"/>
    </row>
    <row r="309">
      <c r="D309" s="85"/>
      <c r="G309" s="85"/>
      <c r="H309" s="85"/>
      <c r="I309" s="85"/>
      <c r="J309" s="85"/>
      <c r="K309" s="85"/>
      <c r="L309" s="85"/>
      <c r="M309" s="85"/>
    </row>
    <row r="310">
      <c r="D310" s="85"/>
      <c r="G310" s="85"/>
      <c r="H310" s="85"/>
      <c r="I310" s="85"/>
      <c r="J310" s="85"/>
      <c r="K310" s="85"/>
      <c r="L310" s="85"/>
      <c r="M310" s="85"/>
    </row>
    <row r="311">
      <c r="D311" s="85"/>
      <c r="G311" s="85"/>
      <c r="H311" s="85"/>
      <c r="I311" s="85"/>
      <c r="J311" s="85"/>
      <c r="K311" s="85"/>
      <c r="L311" s="85"/>
      <c r="M311" s="85"/>
    </row>
    <row r="312">
      <c r="D312" s="85"/>
      <c r="G312" s="85"/>
      <c r="H312" s="85"/>
      <c r="I312" s="85"/>
      <c r="J312" s="85"/>
      <c r="K312" s="85"/>
      <c r="L312" s="85"/>
      <c r="M312" s="85"/>
    </row>
    <row r="313">
      <c r="D313" s="85"/>
      <c r="G313" s="85"/>
      <c r="H313" s="85"/>
      <c r="I313" s="85"/>
      <c r="J313" s="85"/>
      <c r="K313" s="85"/>
      <c r="L313" s="85"/>
      <c r="M313" s="85"/>
    </row>
    <row r="314">
      <c r="D314" s="85"/>
      <c r="G314" s="85"/>
      <c r="H314" s="85"/>
      <c r="I314" s="85"/>
      <c r="J314" s="85"/>
      <c r="K314" s="85"/>
      <c r="L314" s="85"/>
      <c r="M314" s="85"/>
    </row>
    <row r="315">
      <c r="D315" s="85"/>
      <c r="G315" s="85"/>
      <c r="H315" s="85"/>
      <c r="I315" s="85"/>
      <c r="J315" s="85"/>
      <c r="K315" s="85"/>
      <c r="L315" s="85"/>
      <c r="M315" s="85"/>
    </row>
    <row r="316">
      <c r="D316" s="85"/>
      <c r="G316" s="85"/>
      <c r="H316" s="85"/>
      <c r="I316" s="85"/>
      <c r="J316" s="85"/>
      <c r="K316" s="85"/>
      <c r="L316" s="85"/>
      <c r="M316" s="85"/>
    </row>
    <row r="317">
      <c r="D317" s="85"/>
      <c r="G317" s="85"/>
      <c r="H317" s="85"/>
      <c r="I317" s="85"/>
      <c r="J317" s="85"/>
      <c r="K317" s="85"/>
      <c r="L317" s="85"/>
      <c r="M317" s="85"/>
    </row>
    <row r="318">
      <c r="D318" s="85"/>
      <c r="G318" s="85"/>
      <c r="H318" s="85"/>
      <c r="I318" s="85"/>
      <c r="J318" s="85"/>
      <c r="K318" s="85"/>
      <c r="L318" s="85"/>
      <c r="M318" s="85"/>
    </row>
    <row r="319">
      <c r="D319" s="85"/>
      <c r="G319" s="85"/>
      <c r="H319" s="85"/>
      <c r="I319" s="85"/>
      <c r="J319" s="85"/>
      <c r="K319" s="85"/>
      <c r="L319" s="85"/>
      <c r="M319" s="85"/>
    </row>
    <row r="320">
      <c r="D320" s="85"/>
      <c r="G320" s="85"/>
      <c r="H320" s="85"/>
      <c r="I320" s="85"/>
      <c r="J320" s="85"/>
      <c r="K320" s="85"/>
      <c r="L320" s="85"/>
      <c r="M320" s="85"/>
    </row>
    <row r="321">
      <c r="D321" s="85"/>
      <c r="G321" s="85"/>
      <c r="H321" s="85"/>
      <c r="I321" s="85"/>
      <c r="J321" s="85"/>
      <c r="K321" s="85"/>
      <c r="L321" s="85"/>
      <c r="M321" s="85"/>
    </row>
    <row r="322">
      <c r="D322" s="85"/>
      <c r="G322" s="85"/>
      <c r="H322" s="85"/>
      <c r="I322" s="85"/>
      <c r="J322" s="85"/>
      <c r="K322" s="85"/>
      <c r="L322" s="85"/>
      <c r="M322" s="85"/>
    </row>
    <row r="323">
      <c r="D323" s="85"/>
      <c r="G323" s="85"/>
      <c r="H323" s="85"/>
      <c r="I323" s="85"/>
      <c r="J323" s="85"/>
      <c r="K323" s="85"/>
      <c r="L323" s="85"/>
      <c r="M323" s="85"/>
    </row>
    <row r="324">
      <c r="D324" s="85"/>
      <c r="G324" s="85"/>
      <c r="H324" s="85"/>
      <c r="I324" s="85"/>
      <c r="J324" s="85"/>
      <c r="K324" s="85"/>
      <c r="L324" s="85"/>
      <c r="M324" s="85"/>
    </row>
    <row r="325">
      <c r="D325" s="85"/>
      <c r="G325" s="85"/>
      <c r="H325" s="85"/>
      <c r="I325" s="85"/>
      <c r="J325" s="85"/>
      <c r="K325" s="85"/>
      <c r="L325" s="85"/>
      <c r="M325" s="85"/>
    </row>
    <row r="326">
      <c r="D326" s="85"/>
      <c r="G326" s="85"/>
      <c r="H326" s="85"/>
      <c r="I326" s="85"/>
      <c r="J326" s="85"/>
      <c r="K326" s="85"/>
      <c r="L326" s="85"/>
      <c r="M326" s="85"/>
    </row>
    <row r="327">
      <c r="D327" s="85"/>
      <c r="G327" s="85"/>
      <c r="H327" s="85"/>
      <c r="I327" s="85"/>
      <c r="J327" s="85"/>
      <c r="K327" s="85"/>
      <c r="L327" s="85"/>
      <c r="M327" s="85"/>
    </row>
    <row r="328">
      <c r="D328" s="85"/>
      <c r="G328" s="85"/>
      <c r="H328" s="85"/>
      <c r="I328" s="85"/>
      <c r="J328" s="85"/>
      <c r="K328" s="85"/>
      <c r="L328" s="85"/>
      <c r="M328" s="85"/>
    </row>
    <row r="329">
      <c r="D329" s="85"/>
      <c r="G329" s="85"/>
      <c r="H329" s="85"/>
      <c r="I329" s="85"/>
      <c r="J329" s="85"/>
      <c r="K329" s="85"/>
      <c r="L329" s="85"/>
      <c r="M329" s="85"/>
    </row>
    <row r="330">
      <c r="D330" s="85"/>
      <c r="G330" s="85"/>
      <c r="H330" s="85"/>
      <c r="I330" s="85"/>
      <c r="J330" s="85"/>
      <c r="K330" s="85"/>
      <c r="L330" s="85"/>
      <c r="M330" s="85"/>
    </row>
    <row r="331">
      <c r="D331" s="85"/>
      <c r="G331" s="85"/>
      <c r="H331" s="85"/>
      <c r="I331" s="85"/>
      <c r="J331" s="85"/>
      <c r="K331" s="85"/>
      <c r="L331" s="85"/>
      <c r="M331" s="85"/>
    </row>
    <row r="332">
      <c r="D332" s="85"/>
      <c r="G332" s="85"/>
      <c r="H332" s="85"/>
      <c r="I332" s="85"/>
      <c r="J332" s="85"/>
      <c r="K332" s="85"/>
      <c r="L332" s="85"/>
      <c r="M332" s="85"/>
    </row>
    <row r="333">
      <c r="D333" s="85"/>
      <c r="G333" s="85"/>
      <c r="H333" s="85"/>
      <c r="I333" s="85"/>
      <c r="J333" s="85"/>
      <c r="K333" s="85"/>
      <c r="L333" s="85"/>
      <c r="M333" s="85"/>
    </row>
    <row r="334">
      <c r="D334" s="85"/>
      <c r="G334" s="85"/>
      <c r="H334" s="85"/>
      <c r="I334" s="85"/>
      <c r="J334" s="85"/>
      <c r="K334" s="85"/>
      <c r="L334" s="85"/>
      <c r="M334" s="85"/>
    </row>
    <row r="335">
      <c r="D335" s="85"/>
      <c r="G335" s="85"/>
      <c r="H335" s="85"/>
      <c r="I335" s="85"/>
      <c r="J335" s="85"/>
      <c r="K335" s="85"/>
      <c r="L335" s="85"/>
      <c r="M335" s="85"/>
    </row>
    <row r="336">
      <c r="D336" s="85"/>
      <c r="G336" s="85"/>
      <c r="H336" s="85"/>
      <c r="I336" s="85"/>
      <c r="J336" s="85"/>
      <c r="K336" s="85"/>
      <c r="L336" s="85"/>
      <c r="M336" s="85"/>
    </row>
    <row r="337">
      <c r="D337" s="85"/>
      <c r="G337" s="85"/>
      <c r="H337" s="85"/>
      <c r="I337" s="85"/>
      <c r="J337" s="85"/>
      <c r="K337" s="85"/>
      <c r="L337" s="85"/>
      <c r="M337" s="85"/>
    </row>
    <row r="338">
      <c r="D338" s="85"/>
      <c r="G338" s="85"/>
      <c r="H338" s="85"/>
      <c r="I338" s="85"/>
      <c r="J338" s="85"/>
      <c r="K338" s="85"/>
      <c r="L338" s="85"/>
      <c r="M338" s="85"/>
    </row>
    <row r="339">
      <c r="D339" s="85"/>
      <c r="G339" s="85"/>
      <c r="H339" s="85"/>
      <c r="I339" s="85"/>
      <c r="J339" s="85"/>
      <c r="K339" s="85"/>
      <c r="L339" s="85"/>
      <c r="M339" s="85"/>
    </row>
    <row r="340">
      <c r="D340" s="85"/>
      <c r="G340" s="85"/>
      <c r="H340" s="85"/>
      <c r="I340" s="85"/>
      <c r="J340" s="85"/>
      <c r="K340" s="85"/>
      <c r="L340" s="85"/>
      <c r="M340" s="85"/>
    </row>
    <row r="341">
      <c r="D341" s="85"/>
      <c r="G341" s="85"/>
      <c r="H341" s="85"/>
      <c r="I341" s="85"/>
      <c r="J341" s="85"/>
      <c r="K341" s="85"/>
      <c r="L341" s="85"/>
      <c r="M341" s="85"/>
    </row>
    <row r="342">
      <c r="D342" s="85"/>
      <c r="G342" s="85"/>
      <c r="H342" s="85"/>
      <c r="I342" s="85"/>
      <c r="J342" s="85"/>
      <c r="K342" s="85"/>
      <c r="L342" s="85"/>
      <c r="M342" s="85"/>
    </row>
    <row r="343">
      <c r="D343" s="85"/>
      <c r="G343" s="85"/>
      <c r="H343" s="85"/>
      <c r="I343" s="85"/>
      <c r="J343" s="85"/>
      <c r="K343" s="85"/>
      <c r="L343" s="85"/>
      <c r="M343" s="85"/>
    </row>
    <row r="344">
      <c r="D344" s="85"/>
      <c r="G344" s="85"/>
      <c r="H344" s="85"/>
      <c r="I344" s="85"/>
      <c r="J344" s="85"/>
      <c r="K344" s="85"/>
      <c r="L344" s="85"/>
      <c r="M344" s="85"/>
    </row>
    <row r="345">
      <c r="D345" s="85"/>
      <c r="G345" s="85"/>
      <c r="H345" s="85"/>
      <c r="I345" s="85"/>
      <c r="J345" s="85"/>
      <c r="K345" s="85"/>
      <c r="L345" s="85"/>
      <c r="M345" s="85"/>
    </row>
    <row r="346">
      <c r="D346" s="85"/>
      <c r="G346" s="85"/>
      <c r="H346" s="85"/>
      <c r="I346" s="85"/>
      <c r="J346" s="85"/>
      <c r="K346" s="85"/>
      <c r="L346" s="85"/>
      <c r="M346" s="85"/>
    </row>
    <row r="347">
      <c r="D347" s="85"/>
      <c r="G347" s="85"/>
      <c r="H347" s="85"/>
      <c r="I347" s="85"/>
      <c r="J347" s="85"/>
      <c r="K347" s="85"/>
      <c r="L347" s="85"/>
      <c r="M347" s="85"/>
    </row>
    <row r="348">
      <c r="D348" s="85"/>
      <c r="G348" s="85"/>
      <c r="H348" s="85"/>
      <c r="I348" s="85"/>
      <c r="J348" s="85"/>
      <c r="K348" s="85"/>
      <c r="L348" s="85"/>
      <c r="M348" s="85"/>
    </row>
    <row r="349">
      <c r="D349" s="85"/>
      <c r="G349" s="85"/>
      <c r="H349" s="85"/>
      <c r="I349" s="85"/>
      <c r="J349" s="85"/>
      <c r="K349" s="85"/>
      <c r="L349" s="85"/>
      <c r="M349" s="85"/>
    </row>
    <row r="350">
      <c r="D350" s="85"/>
      <c r="G350" s="85"/>
      <c r="H350" s="85"/>
      <c r="I350" s="85"/>
      <c r="J350" s="85"/>
      <c r="K350" s="85"/>
      <c r="L350" s="85"/>
      <c r="M350" s="85"/>
    </row>
    <row r="351">
      <c r="D351" s="85"/>
      <c r="G351" s="85"/>
      <c r="H351" s="85"/>
      <c r="I351" s="85"/>
      <c r="J351" s="85"/>
      <c r="K351" s="85"/>
      <c r="L351" s="85"/>
      <c r="M351" s="85"/>
    </row>
    <row r="352">
      <c r="D352" s="85"/>
      <c r="G352" s="85"/>
      <c r="H352" s="85"/>
      <c r="I352" s="85"/>
      <c r="J352" s="85"/>
      <c r="K352" s="85"/>
      <c r="L352" s="85"/>
      <c r="M352" s="85"/>
    </row>
    <row r="353">
      <c r="D353" s="85"/>
      <c r="G353" s="85"/>
      <c r="H353" s="85"/>
      <c r="I353" s="85"/>
      <c r="J353" s="85"/>
      <c r="K353" s="85"/>
      <c r="L353" s="85"/>
      <c r="M353" s="85"/>
    </row>
    <row r="354">
      <c r="D354" s="85"/>
      <c r="G354" s="85"/>
      <c r="H354" s="85"/>
      <c r="I354" s="85"/>
      <c r="J354" s="85"/>
      <c r="K354" s="85"/>
      <c r="L354" s="85"/>
      <c r="M354" s="85"/>
    </row>
    <row r="355">
      <c r="D355" s="85"/>
      <c r="G355" s="85"/>
      <c r="H355" s="85"/>
      <c r="I355" s="85"/>
      <c r="J355" s="85"/>
      <c r="K355" s="85"/>
      <c r="L355" s="85"/>
      <c r="M355" s="85"/>
    </row>
    <row r="356">
      <c r="D356" s="85"/>
      <c r="G356" s="85"/>
      <c r="H356" s="85"/>
      <c r="I356" s="85"/>
      <c r="J356" s="85"/>
      <c r="K356" s="85"/>
      <c r="L356" s="85"/>
      <c r="M356" s="85"/>
    </row>
    <row r="357">
      <c r="D357" s="85"/>
      <c r="G357" s="85"/>
      <c r="H357" s="85"/>
      <c r="I357" s="85"/>
      <c r="J357" s="85"/>
      <c r="K357" s="85"/>
      <c r="L357" s="85"/>
      <c r="M357" s="85"/>
    </row>
    <row r="358">
      <c r="D358" s="85"/>
      <c r="G358" s="85"/>
      <c r="H358" s="85"/>
      <c r="I358" s="85"/>
      <c r="J358" s="85"/>
      <c r="K358" s="85"/>
      <c r="L358" s="85"/>
      <c r="M358" s="85"/>
    </row>
    <row r="359">
      <c r="D359" s="85"/>
      <c r="G359" s="85"/>
      <c r="H359" s="85"/>
      <c r="I359" s="85"/>
      <c r="J359" s="85"/>
      <c r="K359" s="85"/>
      <c r="L359" s="85"/>
      <c r="M359" s="85"/>
    </row>
    <row r="360">
      <c r="D360" s="85"/>
      <c r="G360" s="85"/>
      <c r="H360" s="85"/>
      <c r="I360" s="85"/>
      <c r="J360" s="85"/>
      <c r="K360" s="85"/>
      <c r="L360" s="85"/>
      <c r="M360" s="85"/>
    </row>
    <row r="361">
      <c r="D361" s="85"/>
      <c r="G361" s="85"/>
      <c r="H361" s="85"/>
      <c r="I361" s="85"/>
      <c r="J361" s="85"/>
      <c r="K361" s="85"/>
      <c r="L361" s="85"/>
      <c r="M361" s="85"/>
    </row>
    <row r="362">
      <c r="D362" s="85"/>
      <c r="G362" s="85"/>
      <c r="H362" s="85"/>
      <c r="I362" s="85"/>
      <c r="J362" s="85"/>
      <c r="K362" s="85"/>
      <c r="L362" s="85"/>
      <c r="M362" s="85"/>
    </row>
    <row r="363">
      <c r="D363" s="85"/>
      <c r="G363" s="85"/>
      <c r="H363" s="85"/>
      <c r="I363" s="85"/>
      <c r="J363" s="85"/>
      <c r="K363" s="85"/>
      <c r="L363" s="85"/>
      <c r="M363" s="85"/>
    </row>
    <row r="364">
      <c r="D364" s="85"/>
      <c r="G364" s="85"/>
      <c r="H364" s="85"/>
      <c r="I364" s="85"/>
      <c r="J364" s="85"/>
      <c r="K364" s="85"/>
      <c r="L364" s="85"/>
      <c r="M364" s="85"/>
    </row>
    <row r="365">
      <c r="D365" s="85"/>
      <c r="G365" s="85"/>
      <c r="H365" s="85"/>
      <c r="I365" s="85"/>
      <c r="J365" s="85"/>
      <c r="K365" s="85"/>
      <c r="L365" s="85"/>
      <c r="M365" s="85"/>
    </row>
    <row r="366">
      <c r="D366" s="85"/>
      <c r="G366" s="85"/>
      <c r="H366" s="85"/>
      <c r="I366" s="85"/>
      <c r="J366" s="85"/>
      <c r="K366" s="85"/>
      <c r="L366" s="85"/>
      <c r="M366" s="85"/>
    </row>
    <row r="367">
      <c r="D367" s="85"/>
      <c r="G367" s="85"/>
      <c r="H367" s="85"/>
      <c r="I367" s="85"/>
      <c r="J367" s="85"/>
      <c r="K367" s="85"/>
      <c r="L367" s="85"/>
      <c r="M367" s="85"/>
    </row>
    <row r="368">
      <c r="D368" s="85"/>
      <c r="G368" s="85"/>
      <c r="H368" s="85"/>
      <c r="I368" s="85"/>
      <c r="J368" s="85"/>
      <c r="K368" s="85"/>
      <c r="L368" s="85"/>
      <c r="M368" s="85"/>
    </row>
    <row r="369">
      <c r="D369" s="85"/>
      <c r="G369" s="85"/>
      <c r="H369" s="85"/>
      <c r="I369" s="85"/>
      <c r="J369" s="85"/>
      <c r="K369" s="85"/>
      <c r="L369" s="85"/>
      <c r="M369" s="85"/>
    </row>
    <row r="370">
      <c r="D370" s="85"/>
      <c r="G370" s="85"/>
      <c r="H370" s="85"/>
      <c r="I370" s="85"/>
      <c r="J370" s="85"/>
      <c r="K370" s="85"/>
      <c r="L370" s="85"/>
      <c r="M370" s="85"/>
    </row>
    <row r="371">
      <c r="D371" s="85"/>
      <c r="G371" s="85"/>
      <c r="H371" s="85"/>
      <c r="I371" s="85"/>
      <c r="J371" s="85"/>
      <c r="K371" s="85"/>
      <c r="L371" s="85"/>
      <c r="M371" s="85"/>
    </row>
    <row r="372">
      <c r="D372" s="85"/>
      <c r="G372" s="85"/>
      <c r="H372" s="85"/>
      <c r="I372" s="85"/>
      <c r="J372" s="85"/>
      <c r="K372" s="85"/>
      <c r="L372" s="85"/>
      <c r="M372" s="85"/>
    </row>
    <row r="373">
      <c r="D373" s="85"/>
      <c r="G373" s="85"/>
      <c r="H373" s="85"/>
      <c r="I373" s="85"/>
      <c r="J373" s="85"/>
      <c r="K373" s="85"/>
      <c r="L373" s="85"/>
      <c r="M373" s="85"/>
    </row>
    <row r="374">
      <c r="D374" s="85"/>
      <c r="G374" s="85"/>
      <c r="H374" s="85"/>
      <c r="I374" s="85"/>
      <c r="J374" s="85"/>
      <c r="K374" s="85"/>
      <c r="L374" s="85"/>
      <c r="M374" s="85"/>
    </row>
    <row r="375">
      <c r="D375" s="85"/>
      <c r="G375" s="85"/>
      <c r="H375" s="85"/>
      <c r="I375" s="85"/>
      <c r="J375" s="85"/>
      <c r="K375" s="85"/>
      <c r="L375" s="85"/>
      <c r="M375" s="85"/>
    </row>
    <row r="376">
      <c r="D376" s="85"/>
      <c r="G376" s="85"/>
      <c r="H376" s="85"/>
      <c r="I376" s="85"/>
      <c r="J376" s="85"/>
      <c r="K376" s="85"/>
      <c r="L376" s="85"/>
      <c r="M376" s="85"/>
    </row>
    <row r="377">
      <c r="D377" s="85"/>
      <c r="G377" s="85"/>
      <c r="H377" s="85"/>
      <c r="I377" s="85"/>
      <c r="J377" s="85"/>
      <c r="K377" s="85"/>
      <c r="L377" s="85"/>
      <c r="M377" s="85"/>
    </row>
    <row r="378">
      <c r="D378" s="85"/>
      <c r="G378" s="85"/>
      <c r="H378" s="85"/>
      <c r="I378" s="85"/>
      <c r="J378" s="85"/>
      <c r="K378" s="85"/>
      <c r="L378" s="85"/>
      <c r="M378" s="85"/>
    </row>
    <row r="379">
      <c r="D379" s="85"/>
      <c r="G379" s="85"/>
      <c r="H379" s="85"/>
      <c r="I379" s="85"/>
      <c r="J379" s="85"/>
      <c r="K379" s="85"/>
      <c r="L379" s="85"/>
      <c r="M379" s="85"/>
    </row>
    <row r="380">
      <c r="D380" s="85"/>
      <c r="G380" s="85"/>
      <c r="H380" s="85"/>
      <c r="I380" s="85"/>
      <c r="J380" s="85"/>
      <c r="K380" s="85"/>
      <c r="L380" s="85"/>
      <c r="M380" s="85"/>
    </row>
    <row r="381">
      <c r="D381" s="85"/>
      <c r="G381" s="85"/>
      <c r="H381" s="85"/>
      <c r="I381" s="85"/>
      <c r="J381" s="85"/>
      <c r="K381" s="85"/>
      <c r="L381" s="85"/>
      <c r="M381" s="85"/>
    </row>
    <row r="382">
      <c r="D382" s="85"/>
      <c r="G382" s="85"/>
      <c r="H382" s="85"/>
      <c r="I382" s="85"/>
      <c r="J382" s="85"/>
      <c r="K382" s="85"/>
      <c r="L382" s="85"/>
      <c r="M382" s="85"/>
    </row>
    <row r="383">
      <c r="D383" s="85"/>
      <c r="G383" s="85"/>
      <c r="H383" s="85"/>
      <c r="I383" s="85"/>
      <c r="J383" s="85"/>
      <c r="K383" s="85"/>
      <c r="L383" s="85"/>
      <c r="M383" s="85"/>
    </row>
    <row r="384">
      <c r="D384" s="85"/>
      <c r="G384" s="85"/>
      <c r="H384" s="85"/>
      <c r="I384" s="85"/>
      <c r="J384" s="85"/>
      <c r="K384" s="85"/>
      <c r="L384" s="85"/>
      <c r="M384" s="85"/>
    </row>
    <row r="385">
      <c r="D385" s="85"/>
      <c r="G385" s="85"/>
      <c r="H385" s="85"/>
      <c r="I385" s="85"/>
      <c r="J385" s="85"/>
      <c r="K385" s="85"/>
      <c r="L385" s="85"/>
      <c r="M385" s="85"/>
    </row>
    <row r="386">
      <c r="D386" s="85"/>
      <c r="G386" s="85"/>
      <c r="H386" s="85"/>
      <c r="I386" s="85"/>
      <c r="J386" s="85"/>
      <c r="K386" s="85"/>
      <c r="L386" s="85"/>
      <c r="M386" s="85"/>
    </row>
    <row r="387">
      <c r="D387" s="85"/>
      <c r="G387" s="85"/>
      <c r="H387" s="85"/>
      <c r="I387" s="85"/>
      <c r="J387" s="85"/>
      <c r="K387" s="85"/>
      <c r="L387" s="85"/>
      <c r="M387" s="85"/>
    </row>
    <row r="388">
      <c r="D388" s="85"/>
      <c r="G388" s="85"/>
      <c r="H388" s="85"/>
      <c r="I388" s="85"/>
      <c r="J388" s="85"/>
      <c r="K388" s="85"/>
      <c r="L388" s="85"/>
      <c r="M388" s="85"/>
    </row>
    <row r="389">
      <c r="D389" s="85"/>
      <c r="G389" s="85"/>
      <c r="H389" s="85"/>
      <c r="I389" s="85"/>
      <c r="J389" s="85"/>
      <c r="K389" s="85"/>
      <c r="L389" s="85"/>
      <c r="M389" s="85"/>
    </row>
    <row r="390">
      <c r="D390" s="85"/>
      <c r="G390" s="85"/>
      <c r="H390" s="85"/>
      <c r="I390" s="85"/>
      <c r="J390" s="85"/>
      <c r="K390" s="85"/>
      <c r="L390" s="85"/>
      <c r="M390" s="85"/>
    </row>
    <row r="391">
      <c r="D391" s="85"/>
      <c r="G391" s="85"/>
      <c r="H391" s="85"/>
      <c r="I391" s="85"/>
      <c r="J391" s="85"/>
      <c r="K391" s="85"/>
      <c r="L391" s="85"/>
      <c r="M391" s="85"/>
    </row>
    <row r="392">
      <c r="D392" s="85"/>
      <c r="G392" s="85"/>
      <c r="H392" s="85"/>
      <c r="I392" s="85"/>
      <c r="J392" s="85"/>
      <c r="K392" s="85"/>
      <c r="L392" s="85"/>
      <c r="M392" s="85"/>
    </row>
    <row r="393">
      <c r="D393" s="85"/>
      <c r="G393" s="85"/>
      <c r="H393" s="85"/>
      <c r="I393" s="85"/>
      <c r="J393" s="85"/>
      <c r="K393" s="85"/>
      <c r="L393" s="85"/>
      <c r="M393" s="85"/>
    </row>
    <row r="394">
      <c r="D394" s="85"/>
      <c r="G394" s="85"/>
      <c r="H394" s="85"/>
      <c r="I394" s="85"/>
      <c r="J394" s="85"/>
      <c r="K394" s="85"/>
      <c r="L394" s="85"/>
      <c r="M394" s="85"/>
    </row>
    <row r="395">
      <c r="D395" s="85"/>
      <c r="G395" s="85"/>
      <c r="H395" s="85"/>
      <c r="I395" s="85"/>
      <c r="J395" s="85"/>
      <c r="K395" s="85"/>
      <c r="L395" s="85"/>
      <c r="M395" s="85"/>
    </row>
    <row r="396">
      <c r="D396" s="85"/>
      <c r="G396" s="85"/>
      <c r="H396" s="85"/>
      <c r="I396" s="85"/>
      <c r="J396" s="85"/>
      <c r="K396" s="85"/>
      <c r="L396" s="85"/>
      <c r="M396" s="85"/>
    </row>
    <row r="397">
      <c r="D397" s="85"/>
      <c r="G397" s="85"/>
      <c r="H397" s="85"/>
      <c r="I397" s="85"/>
      <c r="J397" s="85"/>
      <c r="K397" s="85"/>
      <c r="L397" s="85"/>
      <c r="M397" s="85"/>
    </row>
    <row r="398">
      <c r="D398" s="85"/>
      <c r="G398" s="85"/>
      <c r="H398" s="85"/>
      <c r="I398" s="85"/>
      <c r="J398" s="85"/>
      <c r="K398" s="85"/>
      <c r="L398" s="85"/>
      <c r="M398" s="85"/>
    </row>
    <row r="399">
      <c r="D399" s="85"/>
      <c r="G399" s="85"/>
      <c r="H399" s="85"/>
      <c r="I399" s="85"/>
      <c r="J399" s="85"/>
      <c r="K399" s="85"/>
      <c r="L399" s="85"/>
      <c r="M399" s="85"/>
    </row>
    <row r="400">
      <c r="D400" s="85"/>
      <c r="G400" s="85"/>
      <c r="H400" s="85"/>
      <c r="I400" s="85"/>
      <c r="J400" s="85"/>
      <c r="K400" s="85"/>
      <c r="L400" s="85"/>
      <c r="M400" s="85"/>
    </row>
    <row r="401">
      <c r="D401" s="85"/>
      <c r="G401" s="85"/>
      <c r="H401" s="85"/>
      <c r="I401" s="85"/>
      <c r="J401" s="85"/>
      <c r="K401" s="85"/>
      <c r="L401" s="85"/>
      <c r="M401" s="85"/>
    </row>
    <row r="402">
      <c r="D402" s="85"/>
      <c r="G402" s="85"/>
      <c r="H402" s="85"/>
      <c r="I402" s="85"/>
      <c r="J402" s="85"/>
      <c r="K402" s="85"/>
      <c r="L402" s="85"/>
      <c r="M402" s="85"/>
    </row>
    <row r="403">
      <c r="D403" s="85"/>
      <c r="G403" s="85"/>
      <c r="H403" s="85"/>
      <c r="I403" s="85"/>
      <c r="J403" s="85"/>
      <c r="K403" s="85"/>
      <c r="L403" s="85"/>
      <c r="M403" s="85"/>
    </row>
    <row r="404">
      <c r="D404" s="85"/>
      <c r="G404" s="85"/>
      <c r="H404" s="85"/>
      <c r="I404" s="85"/>
      <c r="J404" s="85"/>
      <c r="K404" s="85"/>
      <c r="L404" s="85"/>
      <c r="M404" s="85"/>
    </row>
    <row r="405">
      <c r="D405" s="85"/>
      <c r="G405" s="85"/>
      <c r="H405" s="85"/>
      <c r="I405" s="85"/>
      <c r="J405" s="85"/>
      <c r="K405" s="85"/>
      <c r="L405" s="85"/>
      <c r="M405" s="85"/>
    </row>
    <row r="406">
      <c r="D406" s="85"/>
      <c r="G406" s="85"/>
      <c r="H406" s="85"/>
      <c r="I406" s="85"/>
      <c r="J406" s="85"/>
      <c r="K406" s="85"/>
      <c r="L406" s="85"/>
      <c r="M406" s="85"/>
    </row>
    <row r="407">
      <c r="D407" s="85"/>
      <c r="G407" s="85"/>
      <c r="H407" s="85"/>
      <c r="I407" s="85"/>
      <c r="J407" s="85"/>
      <c r="K407" s="85"/>
      <c r="L407" s="85"/>
      <c r="M407" s="85"/>
    </row>
    <row r="408">
      <c r="D408" s="85"/>
      <c r="G408" s="85"/>
      <c r="H408" s="85"/>
      <c r="I408" s="85"/>
      <c r="J408" s="85"/>
      <c r="K408" s="85"/>
      <c r="L408" s="85"/>
      <c r="M408" s="85"/>
    </row>
    <row r="409">
      <c r="D409" s="85"/>
      <c r="G409" s="85"/>
      <c r="H409" s="85"/>
      <c r="I409" s="85"/>
      <c r="J409" s="85"/>
      <c r="K409" s="85"/>
      <c r="L409" s="85"/>
      <c r="M409" s="85"/>
    </row>
    <row r="410">
      <c r="D410" s="85"/>
      <c r="G410" s="85"/>
      <c r="H410" s="85"/>
      <c r="I410" s="85"/>
      <c r="J410" s="85"/>
      <c r="K410" s="85"/>
      <c r="L410" s="85"/>
      <c r="M410" s="85"/>
    </row>
    <row r="411">
      <c r="D411" s="85"/>
      <c r="G411" s="85"/>
      <c r="H411" s="85"/>
      <c r="I411" s="85"/>
      <c r="J411" s="85"/>
      <c r="K411" s="85"/>
      <c r="L411" s="85"/>
      <c r="M411" s="85"/>
    </row>
    <row r="412">
      <c r="D412" s="85"/>
      <c r="G412" s="85"/>
      <c r="H412" s="85"/>
      <c r="I412" s="85"/>
      <c r="J412" s="85"/>
      <c r="K412" s="85"/>
      <c r="L412" s="85"/>
      <c r="M412" s="85"/>
    </row>
    <row r="413">
      <c r="D413" s="85"/>
      <c r="G413" s="85"/>
      <c r="H413" s="85"/>
      <c r="I413" s="85"/>
      <c r="J413" s="85"/>
      <c r="K413" s="85"/>
      <c r="L413" s="85"/>
      <c r="M413" s="85"/>
    </row>
    <row r="414">
      <c r="D414" s="85"/>
      <c r="G414" s="85"/>
      <c r="H414" s="85"/>
      <c r="I414" s="85"/>
      <c r="J414" s="85"/>
      <c r="K414" s="85"/>
      <c r="L414" s="85"/>
      <c r="M414" s="85"/>
    </row>
    <row r="415">
      <c r="D415" s="85"/>
      <c r="G415" s="85"/>
      <c r="H415" s="85"/>
      <c r="I415" s="85"/>
      <c r="J415" s="85"/>
      <c r="K415" s="85"/>
      <c r="L415" s="85"/>
      <c r="M415" s="85"/>
    </row>
    <row r="416">
      <c r="D416" s="85"/>
      <c r="G416" s="85"/>
      <c r="H416" s="85"/>
      <c r="I416" s="85"/>
      <c r="J416" s="85"/>
      <c r="K416" s="85"/>
      <c r="L416" s="85"/>
      <c r="M416" s="85"/>
    </row>
    <row r="417">
      <c r="D417" s="85"/>
      <c r="G417" s="85"/>
      <c r="H417" s="85"/>
      <c r="I417" s="85"/>
      <c r="J417" s="85"/>
      <c r="K417" s="85"/>
      <c r="L417" s="85"/>
      <c r="M417" s="85"/>
    </row>
    <row r="418">
      <c r="D418" s="85"/>
      <c r="G418" s="85"/>
      <c r="H418" s="85"/>
      <c r="I418" s="85"/>
      <c r="J418" s="85"/>
      <c r="K418" s="85"/>
      <c r="L418" s="85"/>
      <c r="M418" s="85"/>
    </row>
    <row r="419">
      <c r="D419" s="85"/>
      <c r="G419" s="85"/>
      <c r="H419" s="85"/>
      <c r="I419" s="85"/>
      <c r="J419" s="85"/>
      <c r="K419" s="85"/>
      <c r="L419" s="85"/>
      <c r="M419" s="85"/>
    </row>
    <row r="420">
      <c r="D420" s="85"/>
      <c r="G420" s="85"/>
      <c r="H420" s="85"/>
      <c r="I420" s="85"/>
      <c r="J420" s="85"/>
      <c r="K420" s="85"/>
      <c r="L420" s="85"/>
      <c r="M420" s="85"/>
    </row>
    <row r="421">
      <c r="D421" s="85"/>
      <c r="G421" s="85"/>
      <c r="H421" s="85"/>
      <c r="I421" s="85"/>
      <c r="J421" s="85"/>
      <c r="K421" s="85"/>
      <c r="L421" s="85"/>
      <c r="M421" s="85"/>
    </row>
    <row r="422">
      <c r="D422" s="85"/>
      <c r="G422" s="85"/>
      <c r="H422" s="85"/>
      <c r="I422" s="85"/>
      <c r="J422" s="85"/>
      <c r="K422" s="85"/>
      <c r="L422" s="85"/>
      <c r="M422" s="85"/>
    </row>
    <row r="423">
      <c r="D423" s="85"/>
      <c r="G423" s="85"/>
      <c r="H423" s="85"/>
      <c r="I423" s="85"/>
      <c r="J423" s="85"/>
      <c r="K423" s="85"/>
      <c r="L423" s="85"/>
      <c r="M423" s="85"/>
    </row>
    <row r="424">
      <c r="D424" s="85"/>
      <c r="G424" s="85"/>
      <c r="H424" s="85"/>
      <c r="I424" s="85"/>
      <c r="J424" s="85"/>
      <c r="K424" s="85"/>
      <c r="L424" s="85"/>
      <c r="M424" s="85"/>
    </row>
    <row r="425">
      <c r="D425" s="85"/>
      <c r="G425" s="85"/>
      <c r="H425" s="85"/>
      <c r="I425" s="85"/>
      <c r="J425" s="85"/>
      <c r="K425" s="85"/>
      <c r="L425" s="85"/>
      <c r="M425" s="85"/>
    </row>
    <row r="426">
      <c r="D426" s="85"/>
      <c r="G426" s="85"/>
      <c r="H426" s="85"/>
      <c r="I426" s="85"/>
      <c r="J426" s="85"/>
      <c r="K426" s="85"/>
      <c r="L426" s="85"/>
      <c r="M426" s="85"/>
    </row>
    <row r="427">
      <c r="D427" s="85"/>
      <c r="G427" s="85"/>
      <c r="H427" s="85"/>
      <c r="I427" s="85"/>
      <c r="J427" s="85"/>
      <c r="K427" s="85"/>
      <c r="L427" s="85"/>
      <c r="M427" s="85"/>
    </row>
    <row r="428">
      <c r="D428" s="85"/>
      <c r="G428" s="85"/>
      <c r="H428" s="85"/>
      <c r="I428" s="85"/>
      <c r="J428" s="85"/>
      <c r="K428" s="85"/>
      <c r="L428" s="85"/>
      <c r="M428" s="85"/>
    </row>
    <row r="429">
      <c r="D429" s="85"/>
      <c r="G429" s="85"/>
      <c r="H429" s="85"/>
      <c r="I429" s="85"/>
      <c r="J429" s="85"/>
      <c r="K429" s="85"/>
      <c r="L429" s="85"/>
      <c r="M429" s="85"/>
    </row>
    <row r="430">
      <c r="D430" s="85"/>
      <c r="G430" s="85"/>
      <c r="H430" s="85"/>
      <c r="I430" s="85"/>
      <c r="J430" s="85"/>
      <c r="K430" s="85"/>
      <c r="L430" s="85"/>
      <c r="M430" s="85"/>
    </row>
    <row r="431">
      <c r="D431" s="85"/>
      <c r="G431" s="85"/>
      <c r="H431" s="85"/>
      <c r="I431" s="85"/>
      <c r="J431" s="85"/>
      <c r="K431" s="85"/>
      <c r="L431" s="85"/>
      <c r="M431" s="85"/>
    </row>
    <row r="432">
      <c r="D432" s="85"/>
      <c r="G432" s="85"/>
      <c r="H432" s="85"/>
      <c r="I432" s="85"/>
      <c r="J432" s="85"/>
      <c r="K432" s="85"/>
      <c r="L432" s="85"/>
      <c r="M432" s="85"/>
    </row>
    <row r="433">
      <c r="D433" s="85"/>
      <c r="G433" s="85"/>
      <c r="H433" s="85"/>
      <c r="I433" s="85"/>
      <c r="J433" s="85"/>
      <c r="K433" s="85"/>
      <c r="L433" s="85"/>
      <c r="M433" s="85"/>
    </row>
    <row r="434">
      <c r="D434" s="85"/>
      <c r="G434" s="85"/>
      <c r="H434" s="85"/>
      <c r="I434" s="85"/>
      <c r="J434" s="85"/>
      <c r="K434" s="85"/>
      <c r="L434" s="85"/>
      <c r="M434" s="85"/>
    </row>
    <row r="435">
      <c r="D435" s="85"/>
      <c r="G435" s="85"/>
      <c r="H435" s="85"/>
      <c r="I435" s="85"/>
      <c r="J435" s="85"/>
      <c r="K435" s="85"/>
      <c r="L435" s="85"/>
      <c r="M435" s="85"/>
    </row>
    <row r="436">
      <c r="D436" s="85"/>
      <c r="G436" s="85"/>
      <c r="H436" s="85"/>
      <c r="I436" s="85"/>
      <c r="J436" s="85"/>
      <c r="K436" s="85"/>
      <c r="L436" s="85"/>
      <c r="M436" s="85"/>
    </row>
    <row r="437">
      <c r="D437" s="85"/>
      <c r="G437" s="85"/>
      <c r="H437" s="85"/>
      <c r="I437" s="85"/>
      <c r="J437" s="85"/>
      <c r="K437" s="85"/>
      <c r="L437" s="85"/>
      <c r="M437" s="85"/>
    </row>
    <row r="438">
      <c r="D438" s="85"/>
      <c r="G438" s="85"/>
      <c r="H438" s="85"/>
      <c r="I438" s="85"/>
      <c r="J438" s="85"/>
      <c r="K438" s="85"/>
      <c r="L438" s="85"/>
      <c r="M438" s="85"/>
    </row>
    <row r="439">
      <c r="D439" s="85"/>
      <c r="G439" s="85"/>
      <c r="H439" s="85"/>
      <c r="I439" s="85"/>
      <c r="J439" s="85"/>
      <c r="K439" s="85"/>
      <c r="L439" s="85"/>
      <c r="M439" s="85"/>
    </row>
    <row r="440">
      <c r="D440" s="85"/>
      <c r="G440" s="85"/>
      <c r="H440" s="85"/>
      <c r="I440" s="85"/>
      <c r="J440" s="85"/>
      <c r="K440" s="85"/>
      <c r="L440" s="85"/>
      <c r="M440" s="85"/>
    </row>
    <row r="441">
      <c r="D441" s="85"/>
      <c r="G441" s="85"/>
      <c r="H441" s="85"/>
      <c r="I441" s="85"/>
      <c r="J441" s="85"/>
      <c r="K441" s="85"/>
      <c r="L441" s="85"/>
      <c r="M441" s="85"/>
    </row>
    <row r="442">
      <c r="D442" s="85"/>
      <c r="G442" s="85"/>
      <c r="H442" s="85"/>
      <c r="I442" s="85"/>
      <c r="J442" s="85"/>
      <c r="K442" s="85"/>
      <c r="L442" s="85"/>
      <c r="M442" s="85"/>
    </row>
    <row r="443">
      <c r="D443" s="85"/>
      <c r="G443" s="85"/>
      <c r="H443" s="85"/>
      <c r="I443" s="85"/>
      <c r="J443" s="85"/>
      <c r="K443" s="85"/>
      <c r="L443" s="85"/>
      <c r="M443" s="85"/>
    </row>
    <row r="444">
      <c r="D444" s="85"/>
      <c r="G444" s="85"/>
      <c r="H444" s="85"/>
      <c r="I444" s="85"/>
      <c r="J444" s="85"/>
      <c r="K444" s="85"/>
      <c r="L444" s="85"/>
      <c r="M444" s="85"/>
    </row>
    <row r="445">
      <c r="D445" s="85"/>
      <c r="G445" s="85"/>
      <c r="H445" s="85"/>
      <c r="I445" s="85"/>
      <c r="J445" s="85"/>
      <c r="K445" s="85"/>
      <c r="L445" s="85"/>
      <c r="M445" s="85"/>
    </row>
    <row r="446">
      <c r="D446" s="85"/>
      <c r="G446" s="85"/>
      <c r="H446" s="85"/>
      <c r="I446" s="85"/>
      <c r="J446" s="85"/>
      <c r="K446" s="85"/>
      <c r="L446" s="85"/>
      <c r="M446" s="85"/>
    </row>
    <row r="447">
      <c r="D447" s="85"/>
      <c r="G447" s="85"/>
      <c r="H447" s="85"/>
      <c r="I447" s="85"/>
      <c r="J447" s="85"/>
      <c r="K447" s="85"/>
      <c r="L447" s="85"/>
      <c r="M447" s="85"/>
    </row>
    <row r="448">
      <c r="D448" s="85"/>
      <c r="G448" s="85"/>
      <c r="H448" s="85"/>
      <c r="I448" s="85"/>
      <c r="J448" s="85"/>
      <c r="K448" s="85"/>
      <c r="L448" s="85"/>
      <c r="M448" s="85"/>
    </row>
    <row r="449">
      <c r="D449" s="85"/>
      <c r="G449" s="85"/>
      <c r="H449" s="85"/>
      <c r="I449" s="85"/>
      <c r="J449" s="85"/>
      <c r="K449" s="85"/>
      <c r="L449" s="85"/>
      <c r="M449" s="85"/>
    </row>
    <row r="450">
      <c r="D450" s="85"/>
      <c r="G450" s="85"/>
      <c r="H450" s="85"/>
      <c r="I450" s="85"/>
      <c r="J450" s="85"/>
      <c r="K450" s="85"/>
      <c r="L450" s="85"/>
      <c r="M450" s="85"/>
    </row>
    <row r="451">
      <c r="D451" s="85"/>
      <c r="G451" s="85"/>
      <c r="H451" s="85"/>
      <c r="I451" s="85"/>
      <c r="J451" s="85"/>
      <c r="K451" s="85"/>
      <c r="L451" s="85"/>
      <c r="M451" s="85"/>
    </row>
    <row r="452">
      <c r="D452" s="85"/>
      <c r="G452" s="85"/>
      <c r="H452" s="85"/>
      <c r="I452" s="85"/>
      <c r="J452" s="85"/>
      <c r="K452" s="85"/>
      <c r="L452" s="85"/>
      <c r="M452" s="85"/>
    </row>
    <row r="453">
      <c r="D453" s="85"/>
      <c r="G453" s="85"/>
      <c r="H453" s="85"/>
      <c r="I453" s="85"/>
      <c r="J453" s="85"/>
      <c r="K453" s="85"/>
      <c r="L453" s="85"/>
      <c r="M453" s="85"/>
    </row>
    <row r="454">
      <c r="D454" s="85"/>
      <c r="G454" s="85"/>
      <c r="H454" s="85"/>
      <c r="I454" s="85"/>
      <c r="J454" s="85"/>
      <c r="K454" s="85"/>
      <c r="L454" s="85"/>
      <c r="M454" s="85"/>
    </row>
    <row r="455">
      <c r="D455" s="85"/>
      <c r="G455" s="85"/>
      <c r="H455" s="85"/>
      <c r="I455" s="85"/>
      <c r="J455" s="85"/>
      <c r="K455" s="85"/>
      <c r="L455" s="85"/>
      <c r="M455" s="85"/>
    </row>
    <row r="456">
      <c r="D456" s="85"/>
      <c r="G456" s="85"/>
      <c r="H456" s="85"/>
      <c r="I456" s="85"/>
      <c r="J456" s="85"/>
      <c r="K456" s="85"/>
      <c r="L456" s="85"/>
      <c r="M456" s="85"/>
    </row>
    <row r="457">
      <c r="D457" s="85"/>
      <c r="G457" s="85"/>
      <c r="H457" s="85"/>
      <c r="I457" s="85"/>
      <c r="J457" s="85"/>
      <c r="K457" s="85"/>
      <c r="L457" s="85"/>
      <c r="M457" s="85"/>
    </row>
    <row r="458">
      <c r="D458" s="85"/>
      <c r="G458" s="85"/>
      <c r="H458" s="85"/>
      <c r="I458" s="85"/>
      <c r="J458" s="85"/>
      <c r="K458" s="85"/>
      <c r="L458" s="85"/>
      <c r="M458" s="85"/>
    </row>
    <row r="459">
      <c r="D459" s="85"/>
      <c r="G459" s="85"/>
      <c r="H459" s="85"/>
      <c r="I459" s="85"/>
      <c r="J459" s="85"/>
      <c r="K459" s="85"/>
      <c r="L459" s="85"/>
      <c r="M459" s="85"/>
    </row>
    <row r="460">
      <c r="D460" s="85"/>
      <c r="G460" s="85"/>
      <c r="H460" s="85"/>
      <c r="I460" s="85"/>
      <c r="J460" s="85"/>
      <c r="K460" s="85"/>
      <c r="L460" s="85"/>
      <c r="M460" s="85"/>
    </row>
    <row r="461">
      <c r="D461" s="85"/>
      <c r="G461" s="85"/>
      <c r="H461" s="85"/>
      <c r="I461" s="85"/>
      <c r="J461" s="85"/>
      <c r="K461" s="85"/>
      <c r="L461" s="85"/>
      <c r="M461" s="85"/>
    </row>
    <row r="462">
      <c r="D462" s="85"/>
      <c r="G462" s="85"/>
      <c r="H462" s="85"/>
      <c r="I462" s="85"/>
      <c r="J462" s="85"/>
      <c r="K462" s="85"/>
      <c r="L462" s="85"/>
      <c r="M462" s="85"/>
    </row>
    <row r="463">
      <c r="D463" s="85"/>
      <c r="G463" s="85"/>
      <c r="H463" s="85"/>
      <c r="I463" s="85"/>
      <c r="J463" s="85"/>
      <c r="K463" s="85"/>
      <c r="L463" s="85"/>
      <c r="M463" s="85"/>
    </row>
    <row r="464">
      <c r="D464" s="85"/>
      <c r="G464" s="85"/>
      <c r="H464" s="85"/>
      <c r="I464" s="85"/>
      <c r="J464" s="85"/>
      <c r="K464" s="85"/>
      <c r="L464" s="85"/>
      <c r="M464" s="85"/>
    </row>
    <row r="465">
      <c r="D465" s="85"/>
      <c r="G465" s="85"/>
      <c r="H465" s="85"/>
      <c r="I465" s="85"/>
      <c r="J465" s="85"/>
      <c r="K465" s="85"/>
      <c r="L465" s="85"/>
      <c r="M465" s="85"/>
    </row>
    <row r="466">
      <c r="D466" s="85"/>
      <c r="G466" s="85"/>
      <c r="H466" s="85"/>
      <c r="I466" s="85"/>
      <c r="J466" s="85"/>
      <c r="K466" s="85"/>
      <c r="L466" s="85"/>
      <c r="M466" s="85"/>
    </row>
    <row r="467">
      <c r="D467" s="85"/>
      <c r="G467" s="85"/>
      <c r="H467" s="85"/>
      <c r="I467" s="85"/>
      <c r="J467" s="85"/>
      <c r="K467" s="85"/>
      <c r="L467" s="85"/>
      <c r="M467" s="85"/>
    </row>
    <row r="468">
      <c r="D468" s="85"/>
      <c r="G468" s="85"/>
      <c r="H468" s="85"/>
      <c r="I468" s="85"/>
      <c r="J468" s="85"/>
      <c r="K468" s="85"/>
      <c r="L468" s="85"/>
      <c r="M468" s="85"/>
    </row>
    <row r="469">
      <c r="D469" s="85"/>
      <c r="G469" s="85"/>
      <c r="H469" s="85"/>
      <c r="I469" s="85"/>
      <c r="J469" s="85"/>
      <c r="K469" s="85"/>
      <c r="L469" s="85"/>
      <c r="M469" s="85"/>
    </row>
    <row r="470">
      <c r="D470" s="85"/>
      <c r="G470" s="85"/>
      <c r="H470" s="85"/>
      <c r="I470" s="85"/>
      <c r="J470" s="85"/>
      <c r="K470" s="85"/>
      <c r="L470" s="85"/>
      <c r="M470" s="85"/>
    </row>
    <row r="471">
      <c r="D471" s="85"/>
      <c r="G471" s="85"/>
      <c r="H471" s="85"/>
      <c r="I471" s="85"/>
      <c r="J471" s="85"/>
      <c r="K471" s="85"/>
      <c r="L471" s="85"/>
      <c r="M471" s="85"/>
    </row>
    <row r="472">
      <c r="D472" s="85"/>
      <c r="G472" s="85"/>
      <c r="H472" s="85"/>
      <c r="I472" s="85"/>
      <c r="J472" s="85"/>
      <c r="K472" s="85"/>
      <c r="L472" s="85"/>
      <c r="M472" s="85"/>
    </row>
    <row r="473">
      <c r="D473" s="85"/>
      <c r="G473" s="85"/>
      <c r="H473" s="85"/>
      <c r="I473" s="85"/>
      <c r="J473" s="85"/>
      <c r="K473" s="85"/>
      <c r="L473" s="85"/>
      <c r="M473" s="85"/>
    </row>
    <row r="474">
      <c r="D474" s="85"/>
      <c r="G474" s="85"/>
      <c r="H474" s="85"/>
      <c r="I474" s="85"/>
      <c r="J474" s="85"/>
      <c r="K474" s="85"/>
      <c r="L474" s="85"/>
      <c r="M474" s="85"/>
    </row>
    <row r="475">
      <c r="D475" s="85"/>
      <c r="G475" s="85"/>
      <c r="H475" s="85"/>
      <c r="I475" s="85"/>
      <c r="J475" s="85"/>
      <c r="K475" s="85"/>
      <c r="L475" s="85"/>
      <c r="M475" s="85"/>
    </row>
    <row r="476">
      <c r="D476" s="85"/>
      <c r="G476" s="85"/>
      <c r="H476" s="85"/>
      <c r="I476" s="85"/>
      <c r="J476" s="85"/>
      <c r="K476" s="85"/>
      <c r="L476" s="85"/>
      <c r="M476" s="85"/>
    </row>
    <row r="477">
      <c r="D477" s="85"/>
      <c r="G477" s="85"/>
      <c r="H477" s="85"/>
      <c r="I477" s="85"/>
      <c r="J477" s="85"/>
      <c r="K477" s="85"/>
      <c r="L477" s="85"/>
      <c r="M477" s="85"/>
    </row>
    <row r="478">
      <c r="D478" s="85"/>
      <c r="G478" s="85"/>
      <c r="H478" s="85"/>
      <c r="I478" s="85"/>
      <c r="J478" s="85"/>
      <c r="K478" s="85"/>
      <c r="L478" s="85"/>
      <c r="M478" s="85"/>
    </row>
    <row r="479">
      <c r="D479" s="85"/>
      <c r="G479" s="85"/>
      <c r="H479" s="85"/>
      <c r="I479" s="85"/>
      <c r="J479" s="85"/>
      <c r="K479" s="85"/>
      <c r="L479" s="85"/>
      <c r="M479" s="85"/>
    </row>
    <row r="480">
      <c r="D480" s="85"/>
      <c r="G480" s="85"/>
      <c r="H480" s="85"/>
      <c r="I480" s="85"/>
      <c r="J480" s="85"/>
      <c r="K480" s="85"/>
      <c r="L480" s="85"/>
      <c r="M480" s="85"/>
    </row>
    <row r="481">
      <c r="D481" s="85"/>
      <c r="G481" s="85"/>
      <c r="H481" s="85"/>
      <c r="I481" s="85"/>
      <c r="J481" s="85"/>
      <c r="K481" s="85"/>
      <c r="L481" s="85"/>
      <c r="M481" s="85"/>
    </row>
    <row r="482">
      <c r="D482" s="85"/>
      <c r="G482" s="85"/>
      <c r="H482" s="85"/>
      <c r="I482" s="85"/>
      <c r="J482" s="85"/>
      <c r="K482" s="85"/>
      <c r="L482" s="85"/>
      <c r="M482" s="85"/>
    </row>
    <row r="483">
      <c r="D483" s="85"/>
      <c r="G483" s="85"/>
      <c r="H483" s="85"/>
      <c r="I483" s="85"/>
      <c r="J483" s="85"/>
      <c r="K483" s="85"/>
      <c r="L483" s="85"/>
      <c r="M483" s="85"/>
    </row>
    <row r="484">
      <c r="D484" s="85"/>
      <c r="G484" s="85"/>
      <c r="H484" s="85"/>
      <c r="I484" s="85"/>
      <c r="J484" s="85"/>
      <c r="K484" s="85"/>
      <c r="L484" s="85"/>
      <c r="M484" s="85"/>
    </row>
    <row r="485">
      <c r="D485" s="85"/>
      <c r="G485" s="85"/>
      <c r="H485" s="85"/>
      <c r="I485" s="85"/>
      <c r="J485" s="85"/>
      <c r="K485" s="85"/>
      <c r="L485" s="85"/>
      <c r="M485" s="85"/>
    </row>
    <row r="486">
      <c r="D486" s="85"/>
      <c r="G486" s="85"/>
      <c r="H486" s="85"/>
      <c r="I486" s="85"/>
      <c r="J486" s="85"/>
      <c r="K486" s="85"/>
      <c r="L486" s="85"/>
      <c r="M486" s="85"/>
    </row>
    <row r="487">
      <c r="D487" s="85"/>
      <c r="G487" s="85"/>
      <c r="H487" s="85"/>
      <c r="I487" s="85"/>
      <c r="J487" s="85"/>
      <c r="K487" s="85"/>
      <c r="L487" s="85"/>
      <c r="M487" s="85"/>
    </row>
    <row r="488">
      <c r="D488" s="85"/>
      <c r="G488" s="85"/>
      <c r="H488" s="85"/>
      <c r="I488" s="85"/>
      <c r="J488" s="85"/>
      <c r="K488" s="85"/>
      <c r="L488" s="85"/>
      <c r="M488" s="85"/>
    </row>
    <row r="489">
      <c r="D489" s="85"/>
      <c r="G489" s="85"/>
      <c r="H489" s="85"/>
      <c r="I489" s="85"/>
      <c r="J489" s="85"/>
      <c r="K489" s="85"/>
      <c r="L489" s="85"/>
      <c r="M489" s="85"/>
    </row>
    <row r="490">
      <c r="D490" s="85"/>
      <c r="G490" s="85"/>
      <c r="H490" s="85"/>
      <c r="I490" s="85"/>
      <c r="J490" s="85"/>
      <c r="K490" s="85"/>
      <c r="L490" s="85"/>
      <c r="M490" s="85"/>
    </row>
    <row r="491">
      <c r="D491" s="85"/>
      <c r="G491" s="85"/>
      <c r="H491" s="85"/>
      <c r="I491" s="85"/>
      <c r="J491" s="85"/>
      <c r="K491" s="85"/>
      <c r="L491" s="85"/>
      <c r="M491" s="85"/>
    </row>
    <row r="492">
      <c r="D492" s="85"/>
      <c r="G492" s="85"/>
      <c r="H492" s="85"/>
      <c r="I492" s="85"/>
      <c r="J492" s="85"/>
      <c r="K492" s="85"/>
      <c r="L492" s="85"/>
      <c r="M492" s="85"/>
    </row>
    <row r="493">
      <c r="D493" s="85"/>
      <c r="G493" s="85"/>
      <c r="H493" s="85"/>
      <c r="I493" s="85"/>
      <c r="J493" s="85"/>
      <c r="K493" s="85"/>
      <c r="L493" s="85"/>
      <c r="M493" s="85"/>
    </row>
    <row r="494">
      <c r="D494" s="85"/>
      <c r="G494" s="85"/>
      <c r="H494" s="85"/>
      <c r="I494" s="85"/>
      <c r="J494" s="85"/>
      <c r="K494" s="85"/>
      <c r="L494" s="85"/>
      <c r="M494" s="85"/>
    </row>
    <row r="495">
      <c r="D495" s="85"/>
      <c r="G495" s="85"/>
      <c r="H495" s="85"/>
      <c r="I495" s="85"/>
      <c r="J495" s="85"/>
      <c r="K495" s="85"/>
      <c r="L495" s="85"/>
      <c r="M495" s="85"/>
    </row>
    <row r="496">
      <c r="D496" s="85"/>
      <c r="G496" s="85"/>
      <c r="H496" s="85"/>
      <c r="I496" s="85"/>
      <c r="J496" s="85"/>
      <c r="K496" s="85"/>
      <c r="L496" s="85"/>
      <c r="M496" s="85"/>
    </row>
    <row r="497">
      <c r="D497" s="85"/>
      <c r="G497" s="85"/>
      <c r="H497" s="85"/>
      <c r="I497" s="85"/>
      <c r="J497" s="85"/>
      <c r="K497" s="85"/>
      <c r="L497" s="85"/>
      <c r="M497" s="85"/>
    </row>
    <row r="498">
      <c r="D498" s="85"/>
      <c r="G498" s="85"/>
      <c r="H498" s="85"/>
      <c r="I498" s="85"/>
      <c r="J498" s="85"/>
      <c r="K498" s="85"/>
      <c r="L498" s="85"/>
      <c r="M498" s="85"/>
    </row>
    <row r="499">
      <c r="D499" s="85"/>
      <c r="G499" s="85"/>
      <c r="H499" s="85"/>
      <c r="I499" s="85"/>
      <c r="J499" s="85"/>
      <c r="K499" s="85"/>
      <c r="L499" s="85"/>
      <c r="M499" s="85"/>
    </row>
    <row r="500">
      <c r="D500" s="85"/>
      <c r="G500" s="85"/>
      <c r="H500" s="85"/>
      <c r="I500" s="85"/>
      <c r="J500" s="85"/>
      <c r="K500" s="85"/>
      <c r="L500" s="85"/>
      <c r="M500" s="85"/>
    </row>
    <row r="501">
      <c r="D501" s="85"/>
      <c r="G501" s="85"/>
      <c r="H501" s="85"/>
      <c r="I501" s="85"/>
      <c r="J501" s="85"/>
      <c r="K501" s="85"/>
      <c r="L501" s="85"/>
      <c r="M501" s="85"/>
    </row>
    <row r="502">
      <c r="D502" s="85"/>
      <c r="G502" s="85"/>
      <c r="H502" s="85"/>
      <c r="I502" s="85"/>
      <c r="J502" s="85"/>
      <c r="K502" s="85"/>
      <c r="L502" s="85"/>
      <c r="M502" s="85"/>
    </row>
    <row r="503">
      <c r="D503" s="85"/>
      <c r="G503" s="85"/>
      <c r="H503" s="85"/>
      <c r="I503" s="85"/>
      <c r="J503" s="85"/>
      <c r="K503" s="85"/>
      <c r="L503" s="85"/>
      <c r="M503" s="85"/>
    </row>
    <row r="504">
      <c r="D504" s="85"/>
      <c r="G504" s="85"/>
      <c r="H504" s="85"/>
      <c r="I504" s="85"/>
      <c r="J504" s="85"/>
      <c r="K504" s="85"/>
      <c r="L504" s="85"/>
      <c r="M504" s="85"/>
    </row>
    <row r="505">
      <c r="D505" s="85"/>
      <c r="G505" s="85"/>
      <c r="H505" s="85"/>
      <c r="I505" s="85"/>
      <c r="J505" s="85"/>
      <c r="K505" s="85"/>
      <c r="L505" s="85"/>
      <c r="M505" s="85"/>
    </row>
    <row r="506">
      <c r="D506" s="85"/>
      <c r="G506" s="85"/>
      <c r="H506" s="85"/>
      <c r="I506" s="85"/>
      <c r="J506" s="85"/>
      <c r="K506" s="85"/>
      <c r="L506" s="85"/>
      <c r="M506" s="85"/>
    </row>
    <row r="507">
      <c r="D507" s="85"/>
      <c r="G507" s="85"/>
      <c r="H507" s="85"/>
      <c r="I507" s="85"/>
      <c r="J507" s="85"/>
      <c r="K507" s="85"/>
      <c r="L507" s="85"/>
      <c r="M507" s="85"/>
    </row>
    <row r="508">
      <c r="D508" s="85"/>
      <c r="G508" s="85"/>
      <c r="H508" s="85"/>
      <c r="I508" s="85"/>
      <c r="J508" s="85"/>
      <c r="K508" s="85"/>
      <c r="L508" s="85"/>
      <c r="M508" s="85"/>
    </row>
    <row r="509">
      <c r="D509" s="85"/>
      <c r="G509" s="85"/>
      <c r="H509" s="85"/>
      <c r="I509" s="85"/>
      <c r="J509" s="85"/>
      <c r="K509" s="85"/>
      <c r="L509" s="85"/>
      <c r="M509" s="85"/>
    </row>
    <row r="510">
      <c r="D510" s="85"/>
      <c r="G510" s="85"/>
      <c r="H510" s="85"/>
      <c r="I510" s="85"/>
      <c r="J510" s="85"/>
      <c r="K510" s="85"/>
      <c r="L510" s="85"/>
      <c r="M510" s="85"/>
    </row>
    <row r="511">
      <c r="D511" s="85"/>
      <c r="G511" s="85"/>
      <c r="H511" s="85"/>
      <c r="I511" s="85"/>
      <c r="J511" s="85"/>
      <c r="K511" s="85"/>
      <c r="L511" s="85"/>
      <c r="M511" s="85"/>
    </row>
    <row r="512">
      <c r="D512" s="85"/>
      <c r="G512" s="85"/>
      <c r="H512" s="85"/>
      <c r="I512" s="85"/>
      <c r="J512" s="85"/>
      <c r="K512" s="85"/>
      <c r="L512" s="85"/>
      <c r="M512" s="85"/>
    </row>
    <row r="513">
      <c r="D513" s="85"/>
      <c r="G513" s="85"/>
      <c r="H513" s="85"/>
      <c r="I513" s="85"/>
      <c r="J513" s="85"/>
      <c r="K513" s="85"/>
      <c r="L513" s="85"/>
      <c r="M513" s="85"/>
    </row>
    <row r="514">
      <c r="D514" s="85"/>
      <c r="G514" s="85"/>
      <c r="H514" s="85"/>
      <c r="I514" s="85"/>
      <c r="J514" s="85"/>
      <c r="K514" s="85"/>
      <c r="L514" s="85"/>
      <c r="M514" s="85"/>
    </row>
    <row r="515">
      <c r="D515" s="85"/>
      <c r="G515" s="85"/>
      <c r="H515" s="85"/>
      <c r="I515" s="85"/>
      <c r="J515" s="85"/>
      <c r="K515" s="85"/>
      <c r="L515" s="85"/>
      <c r="M515" s="85"/>
    </row>
    <row r="516">
      <c r="D516" s="85"/>
      <c r="G516" s="85"/>
      <c r="H516" s="85"/>
      <c r="I516" s="85"/>
      <c r="J516" s="85"/>
      <c r="K516" s="85"/>
      <c r="L516" s="85"/>
      <c r="M516" s="85"/>
    </row>
    <row r="517">
      <c r="D517" s="85"/>
      <c r="G517" s="85"/>
      <c r="H517" s="85"/>
      <c r="I517" s="85"/>
      <c r="J517" s="85"/>
      <c r="K517" s="85"/>
      <c r="L517" s="85"/>
      <c r="M517" s="85"/>
    </row>
    <row r="518">
      <c r="D518" s="85"/>
      <c r="G518" s="85"/>
      <c r="H518" s="85"/>
      <c r="I518" s="85"/>
      <c r="J518" s="85"/>
      <c r="K518" s="85"/>
      <c r="L518" s="85"/>
      <c r="M518" s="85"/>
    </row>
    <row r="519">
      <c r="D519" s="85"/>
      <c r="G519" s="85"/>
      <c r="H519" s="85"/>
      <c r="I519" s="85"/>
      <c r="J519" s="85"/>
      <c r="K519" s="85"/>
      <c r="L519" s="85"/>
      <c r="M519" s="85"/>
    </row>
    <row r="520">
      <c r="D520" s="85"/>
      <c r="G520" s="85"/>
      <c r="H520" s="85"/>
      <c r="I520" s="85"/>
      <c r="J520" s="85"/>
      <c r="K520" s="85"/>
      <c r="L520" s="85"/>
      <c r="M520" s="85"/>
    </row>
    <row r="521">
      <c r="D521" s="85"/>
      <c r="G521" s="85"/>
      <c r="H521" s="85"/>
      <c r="I521" s="85"/>
      <c r="J521" s="85"/>
      <c r="K521" s="85"/>
      <c r="L521" s="85"/>
      <c r="M521" s="85"/>
    </row>
    <row r="522">
      <c r="D522" s="85"/>
      <c r="G522" s="85"/>
      <c r="H522" s="85"/>
      <c r="I522" s="85"/>
      <c r="J522" s="85"/>
      <c r="K522" s="85"/>
      <c r="L522" s="85"/>
      <c r="M522" s="85"/>
    </row>
    <row r="523">
      <c r="D523" s="85"/>
      <c r="G523" s="85"/>
      <c r="H523" s="85"/>
      <c r="I523" s="85"/>
      <c r="J523" s="85"/>
      <c r="K523" s="85"/>
      <c r="L523" s="85"/>
      <c r="M523" s="85"/>
    </row>
    <row r="524">
      <c r="D524" s="85"/>
      <c r="G524" s="85"/>
      <c r="H524" s="85"/>
      <c r="I524" s="85"/>
      <c r="J524" s="85"/>
      <c r="K524" s="85"/>
      <c r="L524" s="85"/>
      <c r="M524" s="85"/>
    </row>
    <row r="525">
      <c r="D525" s="85"/>
      <c r="G525" s="85"/>
      <c r="H525" s="85"/>
      <c r="I525" s="85"/>
      <c r="J525" s="85"/>
      <c r="K525" s="85"/>
      <c r="L525" s="85"/>
      <c r="M525" s="85"/>
    </row>
    <row r="526">
      <c r="D526" s="85"/>
      <c r="G526" s="85"/>
      <c r="H526" s="85"/>
      <c r="I526" s="85"/>
      <c r="J526" s="85"/>
      <c r="K526" s="85"/>
      <c r="L526" s="85"/>
      <c r="M526" s="85"/>
    </row>
    <row r="527">
      <c r="D527" s="85"/>
      <c r="G527" s="85"/>
      <c r="H527" s="85"/>
      <c r="I527" s="85"/>
      <c r="J527" s="85"/>
      <c r="K527" s="85"/>
      <c r="L527" s="85"/>
      <c r="M527" s="85"/>
    </row>
    <row r="528">
      <c r="D528" s="85"/>
      <c r="G528" s="85"/>
      <c r="H528" s="85"/>
      <c r="I528" s="85"/>
      <c r="J528" s="85"/>
      <c r="K528" s="85"/>
      <c r="L528" s="85"/>
      <c r="M528" s="85"/>
    </row>
    <row r="529">
      <c r="D529" s="85"/>
      <c r="G529" s="85"/>
      <c r="H529" s="85"/>
      <c r="I529" s="85"/>
      <c r="J529" s="85"/>
      <c r="K529" s="85"/>
      <c r="L529" s="85"/>
      <c r="M529" s="85"/>
    </row>
    <row r="530">
      <c r="D530" s="85"/>
      <c r="G530" s="85"/>
      <c r="H530" s="85"/>
      <c r="I530" s="85"/>
      <c r="J530" s="85"/>
      <c r="K530" s="85"/>
      <c r="L530" s="85"/>
      <c r="M530" s="85"/>
    </row>
    <row r="531">
      <c r="D531" s="85"/>
      <c r="G531" s="85"/>
      <c r="H531" s="85"/>
      <c r="I531" s="85"/>
      <c r="J531" s="85"/>
      <c r="K531" s="85"/>
      <c r="L531" s="85"/>
      <c r="M531" s="85"/>
    </row>
    <row r="532">
      <c r="D532" s="85"/>
      <c r="G532" s="85"/>
      <c r="H532" s="85"/>
      <c r="I532" s="85"/>
      <c r="J532" s="85"/>
      <c r="K532" s="85"/>
      <c r="L532" s="85"/>
      <c r="M532" s="85"/>
    </row>
    <row r="533">
      <c r="D533" s="85"/>
      <c r="G533" s="85"/>
      <c r="H533" s="85"/>
      <c r="I533" s="85"/>
      <c r="J533" s="85"/>
      <c r="K533" s="85"/>
      <c r="L533" s="85"/>
      <c r="M533" s="85"/>
    </row>
    <row r="534">
      <c r="D534" s="85"/>
      <c r="G534" s="85"/>
      <c r="H534" s="85"/>
      <c r="I534" s="85"/>
      <c r="J534" s="85"/>
      <c r="K534" s="85"/>
      <c r="L534" s="85"/>
      <c r="M534" s="85"/>
    </row>
    <row r="535">
      <c r="D535" s="85"/>
      <c r="G535" s="85"/>
      <c r="H535" s="85"/>
      <c r="I535" s="85"/>
      <c r="J535" s="85"/>
      <c r="K535" s="85"/>
      <c r="L535" s="85"/>
      <c r="M535" s="85"/>
    </row>
    <row r="536">
      <c r="D536" s="85"/>
      <c r="G536" s="85"/>
      <c r="H536" s="85"/>
      <c r="I536" s="85"/>
      <c r="J536" s="85"/>
      <c r="K536" s="85"/>
      <c r="L536" s="85"/>
      <c r="M536" s="85"/>
    </row>
    <row r="537">
      <c r="D537" s="85"/>
      <c r="G537" s="85"/>
      <c r="H537" s="85"/>
      <c r="I537" s="85"/>
      <c r="J537" s="85"/>
      <c r="K537" s="85"/>
      <c r="L537" s="85"/>
      <c r="M537" s="85"/>
    </row>
    <row r="538">
      <c r="D538" s="85"/>
      <c r="G538" s="85"/>
      <c r="H538" s="85"/>
      <c r="I538" s="85"/>
      <c r="J538" s="85"/>
      <c r="K538" s="85"/>
      <c r="L538" s="85"/>
      <c r="M538" s="85"/>
    </row>
    <row r="539">
      <c r="D539" s="85"/>
      <c r="G539" s="85"/>
      <c r="H539" s="85"/>
      <c r="I539" s="85"/>
      <c r="J539" s="85"/>
      <c r="K539" s="85"/>
      <c r="L539" s="85"/>
      <c r="M539" s="85"/>
    </row>
    <row r="540">
      <c r="D540" s="85"/>
      <c r="G540" s="85"/>
      <c r="H540" s="85"/>
      <c r="I540" s="85"/>
      <c r="J540" s="85"/>
      <c r="K540" s="85"/>
      <c r="L540" s="85"/>
      <c r="M540" s="85"/>
    </row>
    <row r="541">
      <c r="D541" s="85"/>
      <c r="G541" s="85"/>
      <c r="H541" s="85"/>
      <c r="I541" s="85"/>
      <c r="J541" s="85"/>
      <c r="K541" s="85"/>
      <c r="L541" s="85"/>
      <c r="M541" s="85"/>
    </row>
    <row r="542">
      <c r="D542" s="85"/>
      <c r="G542" s="85"/>
      <c r="H542" s="85"/>
      <c r="I542" s="85"/>
      <c r="J542" s="85"/>
      <c r="K542" s="85"/>
      <c r="L542" s="85"/>
      <c r="M542" s="85"/>
    </row>
    <row r="543">
      <c r="D543" s="85"/>
      <c r="G543" s="85"/>
      <c r="H543" s="85"/>
      <c r="I543" s="85"/>
      <c r="J543" s="85"/>
      <c r="K543" s="85"/>
      <c r="L543" s="85"/>
      <c r="M543" s="85"/>
    </row>
    <row r="544">
      <c r="D544" s="85"/>
      <c r="G544" s="85"/>
      <c r="H544" s="85"/>
      <c r="I544" s="85"/>
      <c r="J544" s="85"/>
      <c r="K544" s="85"/>
      <c r="L544" s="85"/>
      <c r="M544" s="85"/>
    </row>
    <row r="545">
      <c r="D545" s="85"/>
      <c r="G545" s="85"/>
      <c r="H545" s="85"/>
      <c r="I545" s="85"/>
      <c r="J545" s="85"/>
      <c r="K545" s="85"/>
      <c r="L545" s="85"/>
      <c r="M545" s="85"/>
    </row>
    <row r="546">
      <c r="D546" s="85"/>
      <c r="G546" s="85"/>
      <c r="H546" s="85"/>
      <c r="I546" s="85"/>
      <c r="J546" s="85"/>
      <c r="K546" s="85"/>
      <c r="L546" s="85"/>
      <c r="M546" s="85"/>
    </row>
    <row r="547">
      <c r="D547" s="85"/>
      <c r="G547" s="85"/>
      <c r="H547" s="85"/>
      <c r="I547" s="85"/>
      <c r="J547" s="85"/>
      <c r="K547" s="85"/>
      <c r="L547" s="85"/>
      <c r="M547" s="85"/>
    </row>
    <row r="548">
      <c r="D548" s="85"/>
      <c r="G548" s="85"/>
      <c r="H548" s="85"/>
      <c r="I548" s="85"/>
      <c r="J548" s="85"/>
      <c r="K548" s="85"/>
      <c r="L548" s="85"/>
      <c r="M548" s="85"/>
    </row>
    <row r="549">
      <c r="D549" s="85"/>
      <c r="G549" s="85"/>
      <c r="H549" s="85"/>
      <c r="I549" s="85"/>
      <c r="J549" s="85"/>
      <c r="K549" s="85"/>
      <c r="L549" s="85"/>
      <c r="M549" s="85"/>
    </row>
    <row r="550">
      <c r="D550" s="85"/>
      <c r="G550" s="85"/>
      <c r="H550" s="85"/>
      <c r="I550" s="85"/>
      <c r="J550" s="85"/>
      <c r="K550" s="85"/>
      <c r="L550" s="85"/>
      <c r="M550" s="85"/>
    </row>
    <row r="551">
      <c r="D551" s="85"/>
      <c r="G551" s="85"/>
      <c r="H551" s="85"/>
      <c r="I551" s="85"/>
      <c r="J551" s="85"/>
      <c r="K551" s="85"/>
      <c r="L551" s="85"/>
      <c r="M551" s="85"/>
    </row>
    <row r="552">
      <c r="D552" s="85"/>
      <c r="G552" s="85"/>
      <c r="H552" s="85"/>
      <c r="I552" s="85"/>
      <c r="J552" s="85"/>
      <c r="K552" s="85"/>
      <c r="L552" s="85"/>
      <c r="M552" s="85"/>
    </row>
    <row r="553">
      <c r="D553" s="85"/>
      <c r="G553" s="85"/>
      <c r="H553" s="85"/>
      <c r="I553" s="85"/>
      <c r="J553" s="85"/>
      <c r="K553" s="85"/>
      <c r="L553" s="85"/>
      <c r="M553" s="85"/>
    </row>
    <row r="554">
      <c r="D554" s="85"/>
      <c r="G554" s="85"/>
      <c r="H554" s="85"/>
      <c r="I554" s="85"/>
      <c r="J554" s="85"/>
      <c r="K554" s="85"/>
      <c r="L554" s="85"/>
      <c r="M554" s="85"/>
    </row>
    <row r="555">
      <c r="D555" s="85"/>
      <c r="G555" s="85"/>
      <c r="H555" s="85"/>
      <c r="I555" s="85"/>
      <c r="J555" s="85"/>
      <c r="K555" s="85"/>
      <c r="L555" s="85"/>
      <c r="M555" s="85"/>
    </row>
    <row r="556">
      <c r="D556" s="85"/>
      <c r="G556" s="85"/>
      <c r="H556" s="85"/>
      <c r="I556" s="85"/>
      <c r="J556" s="85"/>
      <c r="K556" s="85"/>
      <c r="L556" s="85"/>
      <c r="M556" s="85"/>
    </row>
    <row r="557">
      <c r="D557" s="85"/>
      <c r="G557" s="85"/>
      <c r="H557" s="85"/>
      <c r="I557" s="85"/>
      <c r="J557" s="85"/>
      <c r="K557" s="85"/>
      <c r="L557" s="85"/>
      <c r="M557" s="85"/>
    </row>
    <row r="558">
      <c r="D558" s="85"/>
      <c r="G558" s="85"/>
      <c r="H558" s="85"/>
      <c r="I558" s="85"/>
      <c r="J558" s="85"/>
      <c r="K558" s="85"/>
      <c r="L558" s="85"/>
      <c r="M558" s="85"/>
    </row>
    <row r="559">
      <c r="D559" s="85"/>
      <c r="G559" s="85"/>
      <c r="H559" s="85"/>
      <c r="I559" s="85"/>
      <c r="J559" s="85"/>
      <c r="K559" s="85"/>
      <c r="L559" s="85"/>
      <c r="M559" s="85"/>
    </row>
    <row r="560">
      <c r="D560" s="85"/>
      <c r="G560" s="85"/>
      <c r="H560" s="85"/>
      <c r="I560" s="85"/>
      <c r="J560" s="85"/>
      <c r="K560" s="85"/>
      <c r="L560" s="85"/>
      <c r="M560" s="85"/>
    </row>
    <row r="561">
      <c r="D561" s="85"/>
      <c r="G561" s="85"/>
      <c r="H561" s="85"/>
      <c r="I561" s="85"/>
      <c r="J561" s="85"/>
      <c r="K561" s="85"/>
      <c r="L561" s="85"/>
      <c r="M561" s="85"/>
    </row>
    <row r="562">
      <c r="D562" s="85"/>
      <c r="G562" s="85"/>
      <c r="H562" s="85"/>
      <c r="I562" s="85"/>
      <c r="J562" s="85"/>
      <c r="K562" s="85"/>
      <c r="L562" s="85"/>
      <c r="M562" s="85"/>
    </row>
    <row r="563">
      <c r="D563" s="85"/>
      <c r="G563" s="85"/>
      <c r="H563" s="85"/>
      <c r="I563" s="85"/>
      <c r="J563" s="85"/>
      <c r="K563" s="85"/>
      <c r="L563" s="85"/>
      <c r="M563" s="85"/>
    </row>
    <row r="564">
      <c r="D564" s="85"/>
      <c r="G564" s="85"/>
      <c r="H564" s="85"/>
      <c r="I564" s="85"/>
      <c r="J564" s="85"/>
      <c r="K564" s="85"/>
      <c r="L564" s="85"/>
      <c r="M564" s="85"/>
    </row>
    <row r="565">
      <c r="D565" s="85"/>
      <c r="G565" s="85"/>
      <c r="H565" s="85"/>
      <c r="I565" s="85"/>
      <c r="J565" s="85"/>
      <c r="K565" s="85"/>
      <c r="L565" s="85"/>
      <c r="M565" s="85"/>
    </row>
    <row r="566">
      <c r="D566" s="85"/>
      <c r="G566" s="85"/>
      <c r="H566" s="85"/>
      <c r="I566" s="85"/>
      <c r="J566" s="85"/>
      <c r="K566" s="85"/>
      <c r="L566" s="85"/>
      <c r="M566" s="85"/>
    </row>
    <row r="567">
      <c r="D567" s="85"/>
      <c r="G567" s="85"/>
      <c r="H567" s="85"/>
      <c r="I567" s="85"/>
      <c r="J567" s="85"/>
      <c r="K567" s="85"/>
      <c r="L567" s="85"/>
      <c r="M567" s="85"/>
    </row>
    <row r="568">
      <c r="D568" s="85"/>
      <c r="G568" s="85"/>
      <c r="H568" s="85"/>
      <c r="I568" s="85"/>
      <c r="J568" s="85"/>
      <c r="K568" s="85"/>
      <c r="L568" s="85"/>
      <c r="M568" s="85"/>
    </row>
    <row r="569">
      <c r="D569" s="85"/>
      <c r="G569" s="85"/>
      <c r="H569" s="85"/>
      <c r="I569" s="85"/>
      <c r="J569" s="85"/>
      <c r="K569" s="85"/>
      <c r="L569" s="85"/>
      <c r="M569" s="85"/>
    </row>
    <row r="570">
      <c r="D570" s="85"/>
      <c r="G570" s="85"/>
      <c r="H570" s="85"/>
      <c r="I570" s="85"/>
      <c r="J570" s="85"/>
      <c r="K570" s="85"/>
      <c r="L570" s="85"/>
      <c r="M570" s="85"/>
    </row>
    <row r="571">
      <c r="D571" s="85"/>
      <c r="G571" s="85"/>
      <c r="H571" s="85"/>
      <c r="I571" s="85"/>
      <c r="J571" s="85"/>
      <c r="K571" s="85"/>
      <c r="L571" s="85"/>
      <c r="M571" s="85"/>
    </row>
    <row r="572">
      <c r="D572" s="85"/>
      <c r="G572" s="85"/>
      <c r="H572" s="85"/>
      <c r="I572" s="85"/>
      <c r="J572" s="85"/>
      <c r="K572" s="85"/>
      <c r="L572" s="85"/>
      <c r="M572" s="85"/>
    </row>
    <row r="573">
      <c r="D573" s="85"/>
      <c r="G573" s="85"/>
      <c r="H573" s="85"/>
      <c r="I573" s="85"/>
      <c r="J573" s="85"/>
      <c r="K573" s="85"/>
      <c r="L573" s="85"/>
      <c r="M573" s="85"/>
    </row>
    <row r="574">
      <c r="D574" s="85"/>
      <c r="G574" s="85"/>
      <c r="H574" s="85"/>
      <c r="I574" s="85"/>
      <c r="J574" s="85"/>
      <c r="K574" s="85"/>
      <c r="L574" s="85"/>
      <c r="M574" s="85"/>
    </row>
    <row r="575">
      <c r="D575" s="85"/>
      <c r="G575" s="85"/>
      <c r="H575" s="85"/>
      <c r="I575" s="85"/>
      <c r="J575" s="85"/>
      <c r="K575" s="85"/>
      <c r="L575" s="85"/>
      <c r="M575" s="85"/>
    </row>
    <row r="576">
      <c r="D576" s="85"/>
      <c r="G576" s="85"/>
      <c r="H576" s="85"/>
      <c r="I576" s="85"/>
      <c r="J576" s="85"/>
      <c r="K576" s="85"/>
      <c r="L576" s="85"/>
      <c r="M576" s="85"/>
    </row>
    <row r="577">
      <c r="D577" s="85"/>
      <c r="G577" s="85"/>
      <c r="H577" s="85"/>
      <c r="I577" s="85"/>
      <c r="J577" s="85"/>
      <c r="K577" s="85"/>
      <c r="L577" s="85"/>
      <c r="M577" s="85"/>
    </row>
    <row r="578">
      <c r="D578" s="85"/>
      <c r="G578" s="85"/>
      <c r="H578" s="85"/>
      <c r="I578" s="85"/>
      <c r="J578" s="85"/>
      <c r="K578" s="85"/>
      <c r="L578" s="85"/>
      <c r="M578" s="85"/>
    </row>
    <row r="579">
      <c r="D579" s="85"/>
      <c r="G579" s="85"/>
      <c r="H579" s="85"/>
      <c r="I579" s="85"/>
      <c r="J579" s="85"/>
      <c r="K579" s="85"/>
      <c r="L579" s="85"/>
      <c r="M579" s="85"/>
    </row>
    <row r="580">
      <c r="D580" s="85"/>
      <c r="G580" s="85"/>
      <c r="H580" s="85"/>
      <c r="I580" s="85"/>
      <c r="J580" s="85"/>
      <c r="K580" s="85"/>
      <c r="L580" s="85"/>
      <c r="M580" s="85"/>
    </row>
    <row r="581">
      <c r="D581" s="85"/>
      <c r="G581" s="85"/>
      <c r="H581" s="85"/>
      <c r="I581" s="85"/>
      <c r="J581" s="85"/>
      <c r="K581" s="85"/>
      <c r="L581" s="85"/>
      <c r="M581" s="85"/>
    </row>
    <row r="582">
      <c r="D582" s="85"/>
      <c r="G582" s="85"/>
      <c r="H582" s="85"/>
      <c r="I582" s="85"/>
      <c r="J582" s="85"/>
      <c r="K582" s="85"/>
      <c r="L582" s="85"/>
      <c r="M582" s="85"/>
    </row>
    <row r="583">
      <c r="D583" s="85"/>
      <c r="G583" s="85"/>
      <c r="H583" s="85"/>
      <c r="I583" s="85"/>
      <c r="J583" s="85"/>
      <c r="K583" s="85"/>
      <c r="L583" s="85"/>
      <c r="M583" s="85"/>
    </row>
    <row r="584">
      <c r="D584" s="85"/>
      <c r="G584" s="85"/>
      <c r="H584" s="85"/>
      <c r="I584" s="85"/>
      <c r="J584" s="85"/>
      <c r="K584" s="85"/>
      <c r="L584" s="85"/>
      <c r="M584" s="85"/>
    </row>
    <row r="585">
      <c r="D585" s="85"/>
      <c r="G585" s="85"/>
      <c r="H585" s="85"/>
      <c r="I585" s="85"/>
      <c r="J585" s="85"/>
      <c r="K585" s="85"/>
      <c r="L585" s="85"/>
      <c r="M585" s="85"/>
    </row>
    <row r="586">
      <c r="D586" s="85"/>
      <c r="G586" s="85"/>
      <c r="H586" s="85"/>
      <c r="I586" s="85"/>
      <c r="J586" s="85"/>
      <c r="K586" s="85"/>
      <c r="L586" s="85"/>
      <c r="M586" s="85"/>
    </row>
    <row r="587">
      <c r="D587" s="85"/>
      <c r="G587" s="85"/>
      <c r="H587" s="85"/>
      <c r="I587" s="85"/>
      <c r="J587" s="85"/>
      <c r="K587" s="85"/>
      <c r="L587" s="85"/>
      <c r="M587" s="85"/>
    </row>
    <row r="588">
      <c r="D588" s="85"/>
      <c r="G588" s="85"/>
      <c r="H588" s="85"/>
      <c r="I588" s="85"/>
      <c r="J588" s="85"/>
      <c r="K588" s="85"/>
      <c r="L588" s="85"/>
      <c r="M588" s="85"/>
    </row>
    <row r="589">
      <c r="D589" s="85"/>
      <c r="G589" s="85"/>
      <c r="H589" s="85"/>
      <c r="I589" s="85"/>
      <c r="J589" s="85"/>
      <c r="K589" s="85"/>
      <c r="L589" s="85"/>
      <c r="M589" s="85"/>
    </row>
    <row r="590">
      <c r="D590" s="85"/>
      <c r="G590" s="85"/>
      <c r="H590" s="85"/>
      <c r="I590" s="85"/>
      <c r="J590" s="85"/>
      <c r="K590" s="85"/>
      <c r="L590" s="85"/>
      <c r="M590" s="85"/>
    </row>
    <row r="591">
      <c r="D591" s="85"/>
      <c r="G591" s="85"/>
      <c r="H591" s="85"/>
      <c r="I591" s="85"/>
      <c r="J591" s="85"/>
      <c r="K591" s="85"/>
      <c r="L591" s="85"/>
      <c r="M591" s="85"/>
    </row>
    <row r="592">
      <c r="D592" s="85"/>
      <c r="G592" s="85"/>
      <c r="H592" s="85"/>
      <c r="I592" s="85"/>
      <c r="J592" s="85"/>
      <c r="K592" s="85"/>
      <c r="L592" s="85"/>
      <c r="M592" s="85"/>
    </row>
    <row r="593">
      <c r="D593" s="85"/>
      <c r="G593" s="85"/>
      <c r="H593" s="85"/>
      <c r="I593" s="85"/>
      <c r="J593" s="85"/>
      <c r="K593" s="85"/>
      <c r="L593" s="85"/>
      <c r="M593" s="85"/>
    </row>
    <row r="594">
      <c r="D594" s="85"/>
      <c r="G594" s="85"/>
      <c r="H594" s="85"/>
      <c r="I594" s="85"/>
      <c r="J594" s="85"/>
      <c r="K594" s="85"/>
      <c r="L594" s="85"/>
      <c r="M594" s="85"/>
    </row>
    <row r="595">
      <c r="D595" s="85"/>
      <c r="G595" s="85"/>
      <c r="H595" s="85"/>
      <c r="I595" s="85"/>
      <c r="J595" s="85"/>
      <c r="K595" s="85"/>
      <c r="L595" s="85"/>
      <c r="M595" s="85"/>
    </row>
    <row r="596">
      <c r="D596" s="85"/>
      <c r="G596" s="85"/>
      <c r="H596" s="85"/>
      <c r="I596" s="85"/>
      <c r="J596" s="85"/>
      <c r="K596" s="85"/>
      <c r="L596" s="85"/>
      <c r="M596" s="85"/>
    </row>
    <row r="597">
      <c r="D597" s="85"/>
      <c r="G597" s="85"/>
      <c r="H597" s="85"/>
      <c r="I597" s="85"/>
      <c r="J597" s="85"/>
      <c r="K597" s="85"/>
      <c r="L597" s="85"/>
      <c r="M597" s="85"/>
    </row>
    <row r="598">
      <c r="D598" s="85"/>
      <c r="G598" s="85"/>
      <c r="H598" s="85"/>
      <c r="I598" s="85"/>
      <c r="J598" s="85"/>
      <c r="K598" s="85"/>
      <c r="L598" s="85"/>
      <c r="M598" s="85"/>
    </row>
    <row r="599">
      <c r="D599" s="85"/>
      <c r="G599" s="85"/>
      <c r="H599" s="85"/>
      <c r="I599" s="85"/>
      <c r="J599" s="85"/>
      <c r="K599" s="85"/>
      <c r="L599" s="85"/>
      <c r="M599" s="85"/>
    </row>
    <row r="600">
      <c r="D600" s="85"/>
      <c r="G600" s="85"/>
      <c r="H600" s="85"/>
      <c r="I600" s="85"/>
      <c r="J600" s="85"/>
      <c r="K600" s="85"/>
      <c r="L600" s="85"/>
      <c r="M600" s="85"/>
    </row>
    <row r="601">
      <c r="D601" s="85"/>
      <c r="G601" s="85"/>
      <c r="H601" s="85"/>
      <c r="I601" s="85"/>
      <c r="J601" s="85"/>
      <c r="K601" s="85"/>
      <c r="L601" s="85"/>
      <c r="M601" s="85"/>
    </row>
    <row r="602">
      <c r="D602" s="85"/>
      <c r="G602" s="85"/>
      <c r="H602" s="85"/>
      <c r="I602" s="85"/>
      <c r="J602" s="85"/>
      <c r="K602" s="85"/>
      <c r="L602" s="85"/>
      <c r="M602" s="85"/>
    </row>
    <row r="603">
      <c r="D603" s="85"/>
      <c r="G603" s="85"/>
      <c r="H603" s="85"/>
      <c r="I603" s="85"/>
      <c r="J603" s="85"/>
      <c r="K603" s="85"/>
      <c r="L603" s="85"/>
      <c r="M603" s="85"/>
    </row>
    <row r="604">
      <c r="D604" s="85"/>
      <c r="G604" s="85"/>
      <c r="H604" s="85"/>
      <c r="I604" s="85"/>
      <c r="J604" s="85"/>
      <c r="K604" s="85"/>
      <c r="L604" s="85"/>
      <c r="M604" s="85"/>
    </row>
    <row r="605">
      <c r="D605" s="85"/>
      <c r="G605" s="85"/>
      <c r="H605" s="85"/>
      <c r="I605" s="85"/>
      <c r="J605" s="85"/>
      <c r="K605" s="85"/>
      <c r="L605" s="85"/>
      <c r="M605" s="85"/>
    </row>
    <row r="606">
      <c r="D606" s="85"/>
      <c r="G606" s="85"/>
      <c r="H606" s="85"/>
      <c r="I606" s="85"/>
      <c r="J606" s="85"/>
      <c r="K606" s="85"/>
      <c r="L606" s="85"/>
      <c r="M606" s="85"/>
    </row>
    <row r="607">
      <c r="D607" s="85"/>
      <c r="G607" s="85"/>
      <c r="H607" s="85"/>
      <c r="I607" s="85"/>
      <c r="J607" s="85"/>
      <c r="K607" s="85"/>
      <c r="L607" s="85"/>
      <c r="M607" s="85"/>
    </row>
    <row r="608">
      <c r="D608" s="85"/>
      <c r="G608" s="85"/>
      <c r="H608" s="85"/>
      <c r="I608" s="85"/>
      <c r="J608" s="85"/>
      <c r="K608" s="85"/>
      <c r="L608" s="85"/>
      <c r="M608" s="85"/>
    </row>
    <row r="609">
      <c r="D609" s="85"/>
      <c r="G609" s="85"/>
      <c r="H609" s="85"/>
      <c r="I609" s="85"/>
      <c r="J609" s="85"/>
      <c r="K609" s="85"/>
      <c r="L609" s="85"/>
      <c r="M609" s="85"/>
    </row>
    <row r="610">
      <c r="D610" s="85"/>
      <c r="G610" s="85"/>
      <c r="H610" s="85"/>
      <c r="I610" s="85"/>
      <c r="J610" s="85"/>
      <c r="K610" s="85"/>
      <c r="L610" s="85"/>
      <c r="M610" s="85"/>
    </row>
    <row r="611">
      <c r="D611" s="85"/>
      <c r="G611" s="85"/>
      <c r="H611" s="85"/>
      <c r="I611" s="85"/>
      <c r="J611" s="85"/>
      <c r="K611" s="85"/>
      <c r="L611" s="85"/>
      <c r="M611" s="85"/>
    </row>
    <row r="612">
      <c r="D612" s="85"/>
      <c r="G612" s="85"/>
      <c r="H612" s="85"/>
      <c r="I612" s="85"/>
      <c r="J612" s="85"/>
      <c r="K612" s="85"/>
      <c r="L612" s="85"/>
      <c r="M612" s="85"/>
    </row>
    <row r="613">
      <c r="D613" s="85"/>
      <c r="G613" s="85"/>
      <c r="H613" s="85"/>
      <c r="I613" s="85"/>
      <c r="J613" s="85"/>
      <c r="K613" s="85"/>
      <c r="L613" s="85"/>
      <c r="M613" s="85"/>
    </row>
    <row r="614">
      <c r="D614" s="85"/>
      <c r="G614" s="85"/>
      <c r="H614" s="85"/>
      <c r="I614" s="85"/>
      <c r="J614" s="85"/>
      <c r="K614" s="85"/>
      <c r="L614" s="85"/>
      <c r="M614" s="85"/>
    </row>
    <row r="615">
      <c r="D615" s="85"/>
      <c r="G615" s="85"/>
      <c r="H615" s="85"/>
      <c r="I615" s="85"/>
      <c r="J615" s="85"/>
      <c r="K615" s="85"/>
      <c r="L615" s="85"/>
      <c r="M615" s="85"/>
    </row>
    <row r="616">
      <c r="D616" s="85"/>
      <c r="G616" s="85"/>
      <c r="H616" s="85"/>
      <c r="I616" s="85"/>
      <c r="J616" s="85"/>
      <c r="K616" s="85"/>
      <c r="L616" s="85"/>
      <c r="M616" s="85"/>
    </row>
    <row r="617">
      <c r="D617" s="85"/>
      <c r="G617" s="85"/>
      <c r="H617" s="85"/>
      <c r="I617" s="85"/>
      <c r="J617" s="85"/>
      <c r="K617" s="85"/>
      <c r="L617" s="85"/>
      <c r="M617" s="85"/>
    </row>
    <row r="618">
      <c r="D618" s="85"/>
      <c r="G618" s="85"/>
      <c r="H618" s="85"/>
      <c r="I618" s="85"/>
      <c r="J618" s="85"/>
      <c r="K618" s="85"/>
      <c r="L618" s="85"/>
      <c r="M618" s="85"/>
    </row>
    <row r="619">
      <c r="D619" s="85"/>
      <c r="G619" s="85"/>
      <c r="H619" s="85"/>
      <c r="I619" s="85"/>
      <c r="J619" s="85"/>
      <c r="K619" s="85"/>
      <c r="L619" s="85"/>
      <c r="M619" s="85"/>
    </row>
    <row r="620">
      <c r="D620" s="85"/>
      <c r="G620" s="85"/>
      <c r="H620" s="85"/>
      <c r="I620" s="85"/>
      <c r="J620" s="85"/>
      <c r="K620" s="85"/>
      <c r="L620" s="85"/>
      <c r="M620" s="85"/>
    </row>
    <row r="621">
      <c r="D621" s="85"/>
      <c r="G621" s="85"/>
      <c r="H621" s="85"/>
      <c r="I621" s="85"/>
      <c r="J621" s="85"/>
      <c r="K621" s="85"/>
      <c r="L621" s="85"/>
      <c r="M621" s="85"/>
    </row>
    <row r="622">
      <c r="D622" s="85"/>
      <c r="G622" s="85"/>
      <c r="H622" s="85"/>
      <c r="I622" s="85"/>
      <c r="J622" s="85"/>
      <c r="K622" s="85"/>
      <c r="L622" s="85"/>
      <c r="M622" s="85"/>
    </row>
    <row r="623">
      <c r="D623" s="85"/>
      <c r="G623" s="85"/>
      <c r="H623" s="85"/>
      <c r="I623" s="85"/>
      <c r="J623" s="85"/>
      <c r="K623" s="85"/>
      <c r="L623" s="85"/>
      <c r="M623" s="85"/>
    </row>
    <row r="624">
      <c r="D624" s="85"/>
      <c r="G624" s="85"/>
      <c r="H624" s="85"/>
      <c r="I624" s="85"/>
      <c r="J624" s="85"/>
      <c r="K624" s="85"/>
      <c r="L624" s="85"/>
      <c r="M624" s="85"/>
    </row>
    <row r="625">
      <c r="D625" s="85"/>
      <c r="G625" s="85"/>
      <c r="H625" s="85"/>
      <c r="I625" s="85"/>
      <c r="J625" s="85"/>
      <c r="K625" s="85"/>
      <c r="L625" s="85"/>
      <c r="M625" s="85"/>
    </row>
    <row r="626">
      <c r="D626" s="85"/>
      <c r="G626" s="85"/>
      <c r="H626" s="85"/>
      <c r="I626" s="85"/>
      <c r="J626" s="85"/>
      <c r="K626" s="85"/>
      <c r="L626" s="85"/>
      <c r="M626" s="85"/>
    </row>
    <row r="627">
      <c r="D627" s="85"/>
      <c r="G627" s="85"/>
      <c r="H627" s="85"/>
      <c r="I627" s="85"/>
      <c r="J627" s="85"/>
      <c r="K627" s="85"/>
      <c r="L627" s="85"/>
      <c r="M627" s="85"/>
    </row>
    <row r="628">
      <c r="D628" s="85"/>
      <c r="G628" s="85"/>
      <c r="H628" s="85"/>
      <c r="I628" s="85"/>
      <c r="J628" s="85"/>
      <c r="K628" s="85"/>
      <c r="L628" s="85"/>
      <c r="M628" s="85"/>
    </row>
    <row r="629">
      <c r="D629" s="85"/>
      <c r="G629" s="85"/>
      <c r="H629" s="85"/>
      <c r="I629" s="85"/>
      <c r="J629" s="85"/>
      <c r="K629" s="85"/>
      <c r="L629" s="85"/>
      <c r="M629" s="85"/>
    </row>
    <row r="630">
      <c r="D630" s="85"/>
      <c r="G630" s="85"/>
      <c r="H630" s="85"/>
      <c r="I630" s="85"/>
      <c r="J630" s="85"/>
      <c r="K630" s="85"/>
      <c r="L630" s="85"/>
      <c r="M630" s="85"/>
    </row>
    <row r="631">
      <c r="D631" s="85"/>
      <c r="G631" s="85"/>
      <c r="H631" s="85"/>
      <c r="I631" s="85"/>
      <c r="J631" s="85"/>
      <c r="K631" s="85"/>
      <c r="L631" s="85"/>
      <c r="M631" s="85"/>
    </row>
    <row r="632">
      <c r="D632" s="85"/>
      <c r="G632" s="85"/>
      <c r="H632" s="85"/>
      <c r="I632" s="85"/>
      <c r="J632" s="85"/>
      <c r="K632" s="85"/>
      <c r="L632" s="85"/>
      <c r="M632" s="85"/>
    </row>
    <row r="633">
      <c r="D633" s="85"/>
      <c r="G633" s="85"/>
      <c r="H633" s="85"/>
      <c r="I633" s="85"/>
      <c r="J633" s="85"/>
      <c r="K633" s="85"/>
      <c r="L633" s="85"/>
      <c r="M633" s="85"/>
    </row>
    <row r="634">
      <c r="D634" s="85"/>
      <c r="G634" s="85"/>
      <c r="H634" s="85"/>
      <c r="I634" s="85"/>
      <c r="J634" s="85"/>
      <c r="K634" s="85"/>
      <c r="L634" s="85"/>
      <c r="M634" s="85"/>
    </row>
    <row r="635">
      <c r="D635" s="85"/>
      <c r="G635" s="85"/>
      <c r="H635" s="85"/>
      <c r="I635" s="85"/>
      <c r="J635" s="85"/>
      <c r="K635" s="85"/>
      <c r="L635" s="85"/>
      <c r="M635" s="85"/>
    </row>
    <row r="636">
      <c r="D636" s="85"/>
      <c r="G636" s="85"/>
      <c r="H636" s="85"/>
      <c r="I636" s="85"/>
      <c r="J636" s="85"/>
      <c r="K636" s="85"/>
      <c r="L636" s="85"/>
      <c r="M636" s="85"/>
    </row>
    <row r="637">
      <c r="D637" s="85"/>
      <c r="G637" s="85"/>
      <c r="H637" s="85"/>
      <c r="I637" s="85"/>
      <c r="J637" s="85"/>
      <c r="K637" s="85"/>
      <c r="L637" s="85"/>
      <c r="M637" s="85"/>
    </row>
    <row r="638">
      <c r="D638" s="85"/>
      <c r="G638" s="85"/>
      <c r="H638" s="85"/>
      <c r="I638" s="85"/>
      <c r="J638" s="85"/>
      <c r="K638" s="85"/>
      <c r="L638" s="85"/>
      <c r="M638" s="85"/>
    </row>
    <row r="639">
      <c r="D639" s="85"/>
      <c r="G639" s="85"/>
      <c r="H639" s="85"/>
      <c r="I639" s="85"/>
      <c r="J639" s="85"/>
      <c r="K639" s="85"/>
      <c r="L639" s="85"/>
      <c r="M639" s="85"/>
    </row>
    <row r="640">
      <c r="D640" s="85"/>
      <c r="G640" s="85"/>
      <c r="H640" s="85"/>
      <c r="I640" s="85"/>
      <c r="J640" s="85"/>
      <c r="K640" s="85"/>
      <c r="L640" s="85"/>
      <c r="M640" s="85"/>
    </row>
    <row r="641">
      <c r="D641" s="85"/>
      <c r="G641" s="85"/>
      <c r="H641" s="85"/>
      <c r="I641" s="85"/>
      <c r="J641" s="85"/>
      <c r="K641" s="85"/>
      <c r="L641" s="85"/>
      <c r="M641" s="85"/>
    </row>
    <row r="642">
      <c r="D642" s="85"/>
      <c r="G642" s="85"/>
      <c r="H642" s="85"/>
      <c r="I642" s="85"/>
      <c r="J642" s="85"/>
      <c r="K642" s="85"/>
      <c r="L642" s="85"/>
      <c r="M642" s="85"/>
    </row>
    <row r="643">
      <c r="D643" s="85"/>
      <c r="G643" s="85"/>
      <c r="H643" s="85"/>
      <c r="I643" s="85"/>
      <c r="J643" s="85"/>
      <c r="K643" s="85"/>
      <c r="L643" s="85"/>
      <c r="M643" s="85"/>
    </row>
    <row r="644">
      <c r="D644" s="85"/>
      <c r="G644" s="85"/>
      <c r="H644" s="85"/>
      <c r="I644" s="85"/>
      <c r="J644" s="85"/>
      <c r="K644" s="85"/>
      <c r="L644" s="85"/>
      <c r="M644" s="85"/>
    </row>
    <row r="645">
      <c r="D645" s="85"/>
      <c r="G645" s="85"/>
      <c r="H645" s="85"/>
      <c r="I645" s="85"/>
      <c r="J645" s="85"/>
      <c r="K645" s="85"/>
      <c r="L645" s="85"/>
      <c r="M645" s="85"/>
    </row>
    <row r="646">
      <c r="D646" s="85"/>
      <c r="G646" s="85"/>
      <c r="H646" s="85"/>
      <c r="I646" s="85"/>
      <c r="J646" s="85"/>
      <c r="K646" s="85"/>
      <c r="L646" s="85"/>
      <c r="M646" s="85"/>
    </row>
    <row r="647">
      <c r="D647" s="85"/>
      <c r="G647" s="85"/>
      <c r="H647" s="85"/>
      <c r="I647" s="85"/>
      <c r="J647" s="85"/>
      <c r="K647" s="85"/>
      <c r="L647" s="85"/>
      <c r="M647" s="85"/>
    </row>
    <row r="648">
      <c r="D648" s="85"/>
      <c r="G648" s="85"/>
      <c r="H648" s="85"/>
      <c r="I648" s="85"/>
      <c r="J648" s="85"/>
      <c r="K648" s="85"/>
      <c r="L648" s="85"/>
      <c r="M648" s="85"/>
    </row>
    <row r="649">
      <c r="D649" s="85"/>
      <c r="G649" s="85"/>
      <c r="H649" s="85"/>
      <c r="I649" s="85"/>
      <c r="J649" s="85"/>
      <c r="K649" s="85"/>
      <c r="L649" s="85"/>
      <c r="M649" s="85"/>
    </row>
    <row r="650">
      <c r="D650" s="85"/>
      <c r="G650" s="85"/>
      <c r="H650" s="85"/>
      <c r="I650" s="85"/>
      <c r="J650" s="85"/>
      <c r="K650" s="85"/>
      <c r="L650" s="85"/>
      <c r="M650" s="85"/>
    </row>
    <row r="651">
      <c r="D651" s="85"/>
      <c r="G651" s="85"/>
      <c r="H651" s="85"/>
      <c r="I651" s="85"/>
      <c r="J651" s="85"/>
      <c r="K651" s="85"/>
      <c r="L651" s="85"/>
      <c r="M651" s="85"/>
    </row>
    <row r="652">
      <c r="D652" s="85"/>
      <c r="G652" s="85"/>
      <c r="H652" s="85"/>
      <c r="I652" s="85"/>
      <c r="J652" s="85"/>
      <c r="K652" s="85"/>
      <c r="L652" s="85"/>
      <c r="M652" s="85"/>
    </row>
    <row r="653">
      <c r="D653" s="85"/>
      <c r="G653" s="85"/>
      <c r="H653" s="85"/>
      <c r="I653" s="85"/>
      <c r="J653" s="85"/>
      <c r="K653" s="85"/>
      <c r="L653" s="85"/>
      <c r="M653" s="85"/>
    </row>
    <row r="654">
      <c r="D654" s="85"/>
      <c r="G654" s="85"/>
      <c r="H654" s="85"/>
      <c r="I654" s="85"/>
      <c r="J654" s="85"/>
      <c r="K654" s="85"/>
      <c r="L654" s="85"/>
      <c r="M654" s="85"/>
    </row>
    <row r="655">
      <c r="D655" s="85"/>
      <c r="G655" s="85"/>
      <c r="H655" s="85"/>
      <c r="I655" s="85"/>
      <c r="J655" s="85"/>
      <c r="K655" s="85"/>
      <c r="L655" s="85"/>
      <c r="M655" s="85"/>
    </row>
    <row r="656">
      <c r="D656" s="85"/>
      <c r="G656" s="85"/>
      <c r="H656" s="85"/>
      <c r="I656" s="85"/>
      <c r="J656" s="85"/>
      <c r="K656" s="85"/>
      <c r="L656" s="85"/>
      <c r="M656" s="85"/>
    </row>
    <row r="657">
      <c r="D657" s="85"/>
      <c r="G657" s="85"/>
      <c r="H657" s="85"/>
      <c r="I657" s="85"/>
      <c r="J657" s="85"/>
      <c r="K657" s="85"/>
      <c r="L657" s="85"/>
      <c r="M657" s="85"/>
    </row>
    <row r="658">
      <c r="D658" s="85"/>
      <c r="G658" s="85"/>
      <c r="H658" s="85"/>
      <c r="I658" s="85"/>
      <c r="J658" s="85"/>
      <c r="K658" s="85"/>
      <c r="L658" s="85"/>
      <c r="M658" s="85"/>
    </row>
    <row r="659">
      <c r="D659" s="85"/>
      <c r="G659" s="85"/>
      <c r="H659" s="85"/>
      <c r="I659" s="85"/>
      <c r="J659" s="85"/>
      <c r="K659" s="85"/>
      <c r="L659" s="85"/>
      <c r="M659" s="85"/>
    </row>
    <row r="660">
      <c r="D660" s="85"/>
      <c r="G660" s="85"/>
      <c r="H660" s="85"/>
      <c r="I660" s="85"/>
      <c r="J660" s="85"/>
      <c r="K660" s="85"/>
      <c r="L660" s="85"/>
      <c r="M660" s="85"/>
    </row>
    <row r="661">
      <c r="D661" s="85"/>
      <c r="G661" s="85"/>
      <c r="H661" s="85"/>
      <c r="I661" s="85"/>
      <c r="J661" s="85"/>
      <c r="K661" s="85"/>
      <c r="L661" s="85"/>
      <c r="M661" s="85"/>
    </row>
    <row r="662">
      <c r="D662" s="85"/>
      <c r="G662" s="85"/>
      <c r="H662" s="85"/>
      <c r="I662" s="85"/>
      <c r="J662" s="85"/>
      <c r="K662" s="85"/>
      <c r="L662" s="85"/>
      <c r="M662" s="85"/>
    </row>
    <row r="663">
      <c r="D663" s="85"/>
      <c r="G663" s="85"/>
      <c r="H663" s="85"/>
      <c r="I663" s="85"/>
      <c r="J663" s="85"/>
      <c r="K663" s="85"/>
      <c r="L663" s="85"/>
      <c r="M663" s="85"/>
    </row>
    <row r="664">
      <c r="D664" s="85"/>
      <c r="G664" s="85"/>
      <c r="H664" s="85"/>
      <c r="I664" s="85"/>
      <c r="J664" s="85"/>
      <c r="K664" s="85"/>
      <c r="L664" s="85"/>
      <c r="M664" s="85"/>
    </row>
    <row r="665">
      <c r="D665" s="85"/>
      <c r="G665" s="85"/>
      <c r="H665" s="85"/>
      <c r="I665" s="85"/>
      <c r="J665" s="85"/>
      <c r="K665" s="85"/>
      <c r="L665" s="85"/>
      <c r="M665" s="85"/>
    </row>
    <row r="666">
      <c r="D666" s="85"/>
      <c r="G666" s="85"/>
      <c r="H666" s="85"/>
      <c r="I666" s="85"/>
      <c r="J666" s="85"/>
      <c r="K666" s="85"/>
      <c r="L666" s="85"/>
      <c r="M666" s="85"/>
    </row>
    <row r="667">
      <c r="D667" s="85"/>
      <c r="G667" s="85"/>
      <c r="H667" s="85"/>
      <c r="I667" s="85"/>
      <c r="J667" s="85"/>
      <c r="K667" s="85"/>
      <c r="L667" s="85"/>
      <c r="M667" s="85"/>
    </row>
    <row r="668">
      <c r="D668" s="85"/>
      <c r="G668" s="85"/>
      <c r="H668" s="85"/>
      <c r="I668" s="85"/>
      <c r="J668" s="85"/>
      <c r="K668" s="85"/>
      <c r="L668" s="85"/>
      <c r="M668" s="85"/>
    </row>
    <row r="669">
      <c r="D669" s="85"/>
      <c r="G669" s="85"/>
      <c r="H669" s="85"/>
      <c r="I669" s="85"/>
      <c r="J669" s="85"/>
      <c r="K669" s="85"/>
      <c r="L669" s="85"/>
      <c r="M669" s="85"/>
    </row>
    <row r="670">
      <c r="D670" s="85"/>
      <c r="G670" s="85"/>
      <c r="H670" s="85"/>
      <c r="I670" s="85"/>
      <c r="J670" s="85"/>
      <c r="K670" s="85"/>
      <c r="L670" s="85"/>
      <c r="M670" s="85"/>
    </row>
    <row r="671">
      <c r="D671" s="85"/>
      <c r="G671" s="85"/>
      <c r="H671" s="85"/>
      <c r="I671" s="85"/>
      <c r="J671" s="85"/>
      <c r="K671" s="85"/>
      <c r="L671" s="85"/>
      <c r="M671" s="85"/>
    </row>
    <row r="672">
      <c r="D672" s="85"/>
      <c r="G672" s="85"/>
      <c r="H672" s="85"/>
      <c r="I672" s="85"/>
      <c r="J672" s="85"/>
      <c r="K672" s="85"/>
      <c r="L672" s="85"/>
      <c r="M672" s="85"/>
    </row>
    <row r="673">
      <c r="D673" s="85"/>
      <c r="G673" s="85"/>
      <c r="H673" s="85"/>
      <c r="I673" s="85"/>
      <c r="J673" s="85"/>
      <c r="K673" s="85"/>
      <c r="L673" s="85"/>
      <c r="M673" s="85"/>
    </row>
    <row r="674">
      <c r="D674" s="85"/>
      <c r="G674" s="85"/>
      <c r="H674" s="85"/>
      <c r="I674" s="85"/>
      <c r="J674" s="85"/>
      <c r="K674" s="85"/>
      <c r="L674" s="85"/>
      <c r="M674" s="85"/>
    </row>
    <row r="675">
      <c r="D675" s="85"/>
      <c r="G675" s="85"/>
      <c r="H675" s="85"/>
      <c r="I675" s="85"/>
      <c r="J675" s="85"/>
      <c r="K675" s="85"/>
      <c r="L675" s="85"/>
      <c r="M675" s="85"/>
    </row>
    <row r="676">
      <c r="D676" s="85"/>
      <c r="G676" s="85"/>
      <c r="H676" s="85"/>
      <c r="I676" s="85"/>
      <c r="J676" s="85"/>
      <c r="K676" s="85"/>
      <c r="L676" s="85"/>
      <c r="M676" s="85"/>
    </row>
    <row r="677">
      <c r="D677" s="85"/>
      <c r="G677" s="85"/>
      <c r="H677" s="85"/>
      <c r="I677" s="85"/>
      <c r="J677" s="85"/>
      <c r="K677" s="85"/>
      <c r="L677" s="85"/>
      <c r="M677" s="85"/>
    </row>
    <row r="678">
      <c r="D678" s="85"/>
      <c r="G678" s="85"/>
      <c r="H678" s="85"/>
      <c r="I678" s="85"/>
      <c r="J678" s="85"/>
      <c r="K678" s="85"/>
      <c r="L678" s="85"/>
      <c r="M678" s="85"/>
    </row>
    <row r="679">
      <c r="D679" s="85"/>
      <c r="G679" s="85"/>
      <c r="H679" s="85"/>
      <c r="I679" s="85"/>
      <c r="J679" s="85"/>
      <c r="K679" s="85"/>
      <c r="L679" s="85"/>
      <c r="M679" s="85"/>
    </row>
    <row r="680">
      <c r="D680" s="85"/>
      <c r="G680" s="85"/>
      <c r="H680" s="85"/>
      <c r="I680" s="85"/>
      <c r="J680" s="85"/>
      <c r="K680" s="85"/>
      <c r="L680" s="85"/>
      <c r="M680" s="85"/>
    </row>
    <row r="681">
      <c r="D681" s="85"/>
      <c r="G681" s="85"/>
      <c r="H681" s="85"/>
      <c r="I681" s="85"/>
      <c r="J681" s="85"/>
      <c r="K681" s="85"/>
      <c r="L681" s="85"/>
      <c r="M681" s="85"/>
    </row>
    <row r="682">
      <c r="D682" s="85"/>
      <c r="G682" s="85"/>
      <c r="H682" s="85"/>
      <c r="I682" s="85"/>
      <c r="J682" s="85"/>
      <c r="K682" s="85"/>
      <c r="L682" s="85"/>
      <c r="M682" s="85"/>
    </row>
    <row r="683">
      <c r="D683" s="85"/>
      <c r="G683" s="85"/>
      <c r="H683" s="85"/>
      <c r="I683" s="85"/>
      <c r="J683" s="85"/>
      <c r="K683" s="85"/>
      <c r="L683" s="85"/>
      <c r="M683" s="85"/>
    </row>
    <row r="684">
      <c r="D684" s="85"/>
      <c r="G684" s="85"/>
      <c r="H684" s="85"/>
      <c r="I684" s="85"/>
      <c r="J684" s="85"/>
      <c r="K684" s="85"/>
      <c r="L684" s="85"/>
      <c r="M684" s="85"/>
    </row>
    <row r="685">
      <c r="D685" s="85"/>
      <c r="G685" s="85"/>
      <c r="H685" s="85"/>
      <c r="I685" s="85"/>
      <c r="J685" s="85"/>
      <c r="K685" s="85"/>
      <c r="L685" s="85"/>
      <c r="M685" s="85"/>
    </row>
    <row r="686">
      <c r="D686" s="85"/>
      <c r="G686" s="85"/>
      <c r="H686" s="85"/>
      <c r="I686" s="85"/>
      <c r="J686" s="85"/>
      <c r="K686" s="85"/>
      <c r="L686" s="85"/>
      <c r="M686" s="85"/>
    </row>
    <row r="687">
      <c r="D687" s="85"/>
      <c r="G687" s="85"/>
      <c r="H687" s="85"/>
      <c r="I687" s="85"/>
      <c r="J687" s="85"/>
      <c r="K687" s="85"/>
      <c r="L687" s="85"/>
      <c r="M687" s="85"/>
    </row>
    <row r="688">
      <c r="D688" s="85"/>
      <c r="G688" s="85"/>
      <c r="H688" s="85"/>
      <c r="I688" s="85"/>
      <c r="J688" s="85"/>
      <c r="K688" s="85"/>
      <c r="L688" s="85"/>
      <c r="M688" s="85"/>
    </row>
    <row r="689">
      <c r="D689" s="85"/>
      <c r="G689" s="85"/>
      <c r="H689" s="85"/>
      <c r="I689" s="85"/>
      <c r="J689" s="85"/>
      <c r="K689" s="85"/>
      <c r="L689" s="85"/>
      <c r="M689" s="85"/>
    </row>
    <row r="690">
      <c r="D690" s="85"/>
      <c r="G690" s="85"/>
      <c r="H690" s="85"/>
      <c r="I690" s="85"/>
      <c r="J690" s="85"/>
      <c r="K690" s="85"/>
      <c r="L690" s="85"/>
      <c r="M690" s="85"/>
    </row>
    <row r="691">
      <c r="D691" s="85"/>
      <c r="G691" s="85"/>
      <c r="H691" s="85"/>
      <c r="I691" s="85"/>
      <c r="J691" s="85"/>
      <c r="K691" s="85"/>
      <c r="L691" s="85"/>
      <c r="M691" s="85"/>
    </row>
    <row r="692">
      <c r="D692" s="85"/>
      <c r="G692" s="85"/>
      <c r="H692" s="85"/>
      <c r="I692" s="85"/>
      <c r="J692" s="85"/>
      <c r="K692" s="85"/>
      <c r="L692" s="85"/>
      <c r="M692" s="85"/>
    </row>
    <row r="693">
      <c r="D693" s="85"/>
      <c r="G693" s="85"/>
      <c r="H693" s="85"/>
      <c r="I693" s="85"/>
      <c r="J693" s="85"/>
      <c r="K693" s="85"/>
      <c r="L693" s="85"/>
      <c r="M693" s="85"/>
    </row>
    <row r="694">
      <c r="D694" s="85"/>
      <c r="G694" s="85"/>
      <c r="H694" s="85"/>
      <c r="I694" s="85"/>
      <c r="J694" s="85"/>
      <c r="K694" s="85"/>
      <c r="L694" s="85"/>
      <c r="M694" s="85"/>
    </row>
    <row r="695">
      <c r="D695" s="85"/>
      <c r="G695" s="85"/>
      <c r="H695" s="85"/>
      <c r="I695" s="85"/>
      <c r="J695" s="85"/>
      <c r="K695" s="85"/>
      <c r="L695" s="85"/>
      <c r="M695" s="85"/>
    </row>
    <row r="696">
      <c r="D696" s="85"/>
      <c r="G696" s="85"/>
      <c r="H696" s="85"/>
      <c r="I696" s="85"/>
      <c r="J696" s="85"/>
      <c r="K696" s="85"/>
      <c r="L696" s="85"/>
      <c r="M696" s="85"/>
    </row>
    <row r="697">
      <c r="D697" s="85"/>
      <c r="G697" s="85"/>
      <c r="H697" s="85"/>
      <c r="I697" s="85"/>
      <c r="J697" s="85"/>
      <c r="K697" s="85"/>
      <c r="L697" s="85"/>
      <c r="M697" s="85"/>
    </row>
    <row r="698">
      <c r="D698" s="85"/>
      <c r="G698" s="85"/>
      <c r="H698" s="85"/>
      <c r="I698" s="85"/>
      <c r="J698" s="85"/>
      <c r="K698" s="85"/>
      <c r="L698" s="85"/>
      <c r="M698" s="85"/>
    </row>
    <row r="699">
      <c r="D699" s="85"/>
      <c r="G699" s="85"/>
      <c r="H699" s="85"/>
      <c r="I699" s="85"/>
      <c r="J699" s="85"/>
      <c r="K699" s="85"/>
      <c r="L699" s="85"/>
      <c r="M699" s="85"/>
    </row>
    <row r="700">
      <c r="D700" s="85"/>
      <c r="G700" s="85"/>
      <c r="H700" s="85"/>
      <c r="I700" s="85"/>
      <c r="J700" s="85"/>
      <c r="K700" s="85"/>
      <c r="L700" s="85"/>
      <c r="M700" s="85"/>
    </row>
    <row r="701">
      <c r="D701" s="85"/>
      <c r="G701" s="85"/>
      <c r="H701" s="85"/>
      <c r="I701" s="85"/>
      <c r="J701" s="85"/>
      <c r="K701" s="85"/>
      <c r="L701" s="85"/>
      <c r="M701" s="85"/>
    </row>
    <row r="702">
      <c r="D702" s="85"/>
      <c r="G702" s="85"/>
      <c r="H702" s="85"/>
      <c r="I702" s="85"/>
      <c r="J702" s="85"/>
      <c r="K702" s="85"/>
      <c r="L702" s="85"/>
      <c r="M702" s="85"/>
    </row>
    <row r="703">
      <c r="D703" s="85"/>
      <c r="G703" s="85"/>
      <c r="H703" s="85"/>
      <c r="I703" s="85"/>
      <c r="J703" s="85"/>
      <c r="K703" s="85"/>
      <c r="L703" s="85"/>
      <c r="M703" s="85"/>
    </row>
    <row r="704">
      <c r="D704" s="85"/>
      <c r="G704" s="85"/>
      <c r="H704" s="85"/>
      <c r="I704" s="85"/>
      <c r="J704" s="85"/>
      <c r="K704" s="85"/>
      <c r="L704" s="85"/>
      <c r="M704" s="85"/>
    </row>
    <row r="705">
      <c r="D705" s="85"/>
      <c r="G705" s="85"/>
      <c r="H705" s="85"/>
      <c r="I705" s="85"/>
      <c r="J705" s="85"/>
      <c r="K705" s="85"/>
      <c r="L705" s="85"/>
      <c r="M705" s="85"/>
    </row>
    <row r="706">
      <c r="D706" s="85"/>
      <c r="G706" s="85"/>
      <c r="H706" s="85"/>
      <c r="I706" s="85"/>
      <c r="J706" s="85"/>
      <c r="K706" s="85"/>
      <c r="L706" s="85"/>
      <c r="M706" s="85"/>
    </row>
    <row r="707">
      <c r="D707" s="85"/>
      <c r="G707" s="85"/>
      <c r="H707" s="85"/>
      <c r="I707" s="85"/>
      <c r="J707" s="85"/>
      <c r="K707" s="85"/>
      <c r="L707" s="85"/>
      <c r="M707" s="85"/>
    </row>
    <row r="708">
      <c r="D708" s="85"/>
      <c r="G708" s="85"/>
      <c r="H708" s="85"/>
      <c r="I708" s="85"/>
      <c r="J708" s="85"/>
      <c r="K708" s="85"/>
      <c r="L708" s="85"/>
      <c r="M708" s="85"/>
    </row>
    <row r="709">
      <c r="D709" s="85"/>
      <c r="G709" s="85"/>
      <c r="H709" s="85"/>
      <c r="I709" s="85"/>
      <c r="J709" s="85"/>
      <c r="K709" s="85"/>
      <c r="L709" s="85"/>
      <c r="M709" s="85"/>
    </row>
    <row r="710">
      <c r="D710" s="85"/>
      <c r="G710" s="85"/>
      <c r="H710" s="85"/>
      <c r="I710" s="85"/>
      <c r="J710" s="85"/>
      <c r="K710" s="85"/>
      <c r="L710" s="85"/>
      <c r="M710" s="85"/>
    </row>
    <row r="711">
      <c r="D711" s="85"/>
      <c r="G711" s="85"/>
      <c r="H711" s="85"/>
      <c r="I711" s="85"/>
      <c r="J711" s="85"/>
      <c r="K711" s="85"/>
      <c r="L711" s="85"/>
      <c r="M711" s="85"/>
    </row>
    <row r="712">
      <c r="D712" s="85"/>
      <c r="G712" s="85"/>
      <c r="H712" s="85"/>
      <c r="I712" s="85"/>
      <c r="J712" s="85"/>
      <c r="K712" s="85"/>
      <c r="L712" s="85"/>
      <c r="M712" s="85"/>
    </row>
    <row r="713">
      <c r="D713" s="85"/>
      <c r="G713" s="85"/>
      <c r="H713" s="85"/>
      <c r="I713" s="85"/>
      <c r="J713" s="85"/>
      <c r="K713" s="85"/>
      <c r="L713" s="85"/>
      <c r="M713" s="85"/>
    </row>
    <row r="714">
      <c r="D714" s="85"/>
      <c r="G714" s="85"/>
      <c r="H714" s="85"/>
      <c r="I714" s="85"/>
      <c r="J714" s="85"/>
      <c r="K714" s="85"/>
      <c r="L714" s="85"/>
      <c r="M714" s="85"/>
    </row>
    <row r="715">
      <c r="D715" s="85"/>
      <c r="G715" s="85"/>
      <c r="H715" s="85"/>
      <c r="I715" s="85"/>
      <c r="J715" s="85"/>
      <c r="K715" s="85"/>
      <c r="L715" s="85"/>
      <c r="M715" s="85"/>
    </row>
    <row r="716">
      <c r="D716" s="85"/>
      <c r="G716" s="85"/>
      <c r="H716" s="85"/>
      <c r="I716" s="85"/>
      <c r="J716" s="85"/>
      <c r="K716" s="85"/>
      <c r="L716" s="85"/>
      <c r="M716" s="85"/>
    </row>
    <row r="717">
      <c r="D717" s="85"/>
      <c r="G717" s="85"/>
      <c r="H717" s="85"/>
      <c r="I717" s="85"/>
      <c r="J717" s="85"/>
      <c r="K717" s="85"/>
      <c r="L717" s="85"/>
      <c r="M717" s="85"/>
    </row>
    <row r="718">
      <c r="D718" s="85"/>
      <c r="G718" s="85"/>
      <c r="H718" s="85"/>
      <c r="I718" s="85"/>
      <c r="J718" s="85"/>
      <c r="K718" s="85"/>
      <c r="L718" s="85"/>
      <c r="M718" s="85"/>
    </row>
    <row r="719">
      <c r="D719" s="85"/>
      <c r="G719" s="85"/>
      <c r="H719" s="85"/>
      <c r="I719" s="85"/>
      <c r="J719" s="85"/>
      <c r="K719" s="85"/>
      <c r="L719" s="85"/>
      <c r="M719" s="85"/>
    </row>
    <row r="720">
      <c r="D720" s="85"/>
      <c r="G720" s="85"/>
      <c r="H720" s="85"/>
      <c r="I720" s="85"/>
      <c r="J720" s="85"/>
      <c r="K720" s="85"/>
      <c r="L720" s="85"/>
      <c r="M720" s="85"/>
    </row>
    <row r="721">
      <c r="D721" s="85"/>
      <c r="G721" s="85"/>
      <c r="H721" s="85"/>
      <c r="I721" s="85"/>
      <c r="J721" s="85"/>
      <c r="K721" s="85"/>
      <c r="L721" s="85"/>
      <c r="M721" s="85"/>
    </row>
    <row r="722">
      <c r="D722" s="85"/>
      <c r="G722" s="85"/>
      <c r="H722" s="85"/>
      <c r="I722" s="85"/>
      <c r="J722" s="85"/>
      <c r="K722" s="85"/>
      <c r="L722" s="85"/>
      <c r="M722" s="85"/>
    </row>
    <row r="723">
      <c r="D723" s="85"/>
      <c r="G723" s="85"/>
      <c r="H723" s="85"/>
      <c r="I723" s="85"/>
      <c r="J723" s="85"/>
      <c r="K723" s="85"/>
      <c r="L723" s="85"/>
      <c r="M723" s="85"/>
    </row>
    <row r="724">
      <c r="D724" s="85"/>
      <c r="G724" s="85"/>
      <c r="H724" s="85"/>
      <c r="I724" s="85"/>
      <c r="J724" s="85"/>
      <c r="K724" s="85"/>
      <c r="L724" s="85"/>
      <c r="M724" s="85"/>
    </row>
    <row r="725">
      <c r="D725" s="85"/>
      <c r="G725" s="85"/>
      <c r="H725" s="85"/>
      <c r="I725" s="85"/>
      <c r="J725" s="85"/>
      <c r="K725" s="85"/>
      <c r="L725" s="85"/>
      <c r="M725" s="85"/>
    </row>
    <row r="726">
      <c r="D726" s="85"/>
      <c r="G726" s="85"/>
      <c r="H726" s="85"/>
      <c r="I726" s="85"/>
      <c r="J726" s="85"/>
      <c r="K726" s="85"/>
      <c r="L726" s="85"/>
      <c r="M726" s="85"/>
    </row>
    <row r="727">
      <c r="D727" s="85"/>
      <c r="G727" s="85"/>
      <c r="H727" s="85"/>
      <c r="I727" s="85"/>
      <c r="J727" s="85"/>
      <c r="K727" s="85"/>
      <c r="L727" s="85"/>
      <c r="M727" s="85"/>
    </row>
    <row r="728">
      <c r="D728" s="85"/>
      <c r="G728" s="85"/>
      <c r="H728" s="85"/>
      <c r="I728" s="85"/>
      <c r="J728" s="85"/>
      <c r="K728" s="85"/>
      <c r="L728" s="85"/>
      <c r="M728" s="85"/>
    </row>
    <row r="729">
      <c r="D729" s="85"/>
      <c r="G729" s="85"/>
      <c r="H729" s="85"/>
      <c r="I729" s="85"/>
      <c r="J729" s="85"/>
      <c r="K729" s="85"/>
      <c r="L729" s="85"/>
      <c r="M729" s="85"/>
    </row>
    <row r="730">
      <c r="D730" s="85"/>
      <c r="G730" s="85"/>
      <c r="H730" s="85"/>
      <c r="I730" s="85"/>
      <c r="J730" s="85"/>
      <c r="K730" s="85"/>
      <c r="L730" s="85"/>
      <c r="M730" s="85"/>
    </row>
    <row r="731">
      <c r="D731" s="85"/>
      <c r="G731" s="85"/>
      <c r="H731" s="85"/>
      <c r="I731" s="85"/>
      <c r="J731" s="85"/>
      <c r="K731" s="85"/>
      <c r="L731" s="85"/>
      <c r="M731" s="85"/>
    </row>
    <row r="732">
      <c r="D732" s="85"/>
      <c r="G732" s="85"/>
      <c r="H732" s="85"/>
      <c r="I732" s="85"/>
      <c r="J732" s="85"/>
      <c r="K732" s="85"/>
      <c r="L732" s="85"/>
      <c r="M732" s="85"/>
    </row>
    <row r="733">
      <c r="D733" s="85"/>
      <c r="G733" s="85"/>
      <c r="H733" s="85"/>
      <c r="I733" s="85"/>
      <c r="J733" s="85"/>
      <c r="K733" s="85"/>
      <c r="L733" s="85"/>
      <c r="M733" s="85"/>
    </row>
    <row r="734">
      <c r="D734" s="85"/>
      <c r="G734" s="85"/>
      <c r="H734" s="85"/>
      <c r="I734" s="85"/>
      <c r="J734" s="85"/>
      <c r="K734" s="85"/>
      <c r="L734" s="85"/>
      <c r="M734" s="85"/>
    </row>
    <row r="735">
      <c r="D735" s="85"/>
      <c r="G735" s="85"/>
      <c r="H735" s="85"/>
      <c r="I735" s="85"/>
      <c r="J735" s="85"/>
      <c r="K735" s="85"/>
      <c r="L735" s="85"/>
      <c r="M735" s="85"/>
    </row>
    <row r="736">
      <c r="D736" s="85"/>
      <c r="G736" s="85"/>
      <c r="H736" s="85"/>
      <c r="I736" s="85"/>
      <c r="J736" s="85"/>
      <c r="K736" s="85"/>
      <c r="L736" s="85"/>
      <c r="M736" s="85"/>
    </row>
    <row r="737">
      <c r="D737" s="85"/>
      <c r="G737" s="85"/>
      <c r="H737" s="85"/>
      <c r="I737" s="85"/>
      <c r="J737" s="85"/>
      <c r="K737" s="85"/>
      <c r="L737" s="85"/>
      <c r="M737" s="85"/>
    </row>
    <row r="738">
      <c r="D738" s="85"/>
      <c r="G738" s="85"/>
      <c r="H738" s="85"/>
      <c r="I738" s="85"/>
      <c r="J738" s="85"/>
      <c r="K738" s="85"/>
      <c r="L738" s="85"/>
      <c r="M738" s="85"/>
    </row>
    <row r="739">
      <c r="D739" s="85"/>
      <c r="G739" s="85"/>
      <c r="H739" s="85"/>
      <c r="I739" s="85"/>
      <c r="J739" s="85"/>
      <c r="K739" s="85"/>
      <c r="L739" s="85"/>
      <c r="M739" s="85"/>
    </row>
    <row r="740">
      <c r="D740" s="85"/>
      <c r="G740" s="85"/>
      <c r="H740" s="85"/>
      <c r="I740" s="85"/>
      <c r="J740" s="85"/>
      <c r="K740" s="85"/>
      <c r="L740" s="85"/>
      <c r="M740" s="85"/>
    </row>
    <row r="741">
      <c r="D741" s="85"/>
      <c r="G741" s="85"/>
      <c r="H741" s="85"/>
      <c r="I741" s="85"/>
      <c r="J741" s="85"/>
      <c r="K741" s="85"/>
      <c r="L741" s="85"/>
      <c r="M741" s="85"/>
    </row>
    <row r="742">
      <c r="D742" s="85"/>
      <c r="G742" s="85"/>
      <c r="H742" s="85"/>
      <c r="I742" s="85"/>
      <c r="J742" s="85"/>
      <c r="K742" s="85"/>
      <c r="L742" s="85"/>
      <c r="M742" s="85"/>
    </row>
    <row r="743">
      <c r="D743" s="85"/>
      <c r="G743" s="85"/>
      <c r="H743" s="85"/>
      <c r="I743" s="85"/>
      <c r="J743" s="85"/>
      <c r="K743" s="85"/>
      <c r="L743" s="85"/>
      <c r="M743" s="85"/>
    </row>
    <row r="744">
      <c r="D744" s="85"/>
      <c r="G744" s="85"/>
      <c r="H744" s="85"/>
      <c r="I744" s="85"/>
      <c r="J744" s="85"/>
      <c r="K744" s="85"/>
      <c r="L744" s="85"/>
      <c r="M744" s="85"/>
    </row>
    <row r="745">
      <c r="D745" s="85"/>
      <c r="G745" s="85"/>
      <c r="H745" s="85"/>
      <c r="I745" s="85"/>
      <c r="J745" s="85"/>
      <c r="K745" s="85"/>
      <c r="L745" s="85"/>
      <c r="M745" s="85"/>
    </row>
    <row r="746">
      <c r="D746" s="85"/>
      <c r="G746" s="85"/>
      <c r="H746" s="85"/>
      <c r="I746" s="85"/>
      <c r="J746" s="85"/>
      <c r="K746" s="85"/>
      <c r="L746" s="85"/>
      <c r="M746" s="85"/>
    </row>
    <row r="747">
      <c r="D747" s="85"/>
      <c r="G747" s="85"/>
      <c r="H747" s="85"/>
      <c r="I747" s="85"/>
      <c r="J747" s="85"/>
      <c r="K747" s="85"/>
      <c r="L747" s="85"/>
      <c r="M747" s="85"/>
    </row>
    <row r="748">
      <c r="D748" s="85"/>
      <c r="G748" s="85"/>
      <c r="H748" s="85"/>
      <c r="I748" s="85"/>
      <c r="J748" s="85"/>
      <c r="K748" s="85"/>
      <c r="L748" s="85"/>
      <c r="M748" s="85"/>
    </row>
    <row r="749">
      <c r="D749" s="85"/>
      <c r="G749" s="85"/>
      <c r="H749" s="85"/>
      <c r="I749" s="85"/>
      <c r="J749" s="85"/>
      <c r="K749" s="85"/>
      <c r="L749" s="85"/>
      <c r="M749" s="85"/>
    </row>
    <row r="750">
      <c r="D750" s="85"/>
      <c r="G750" s="85"/>
      <c r="H750" s="85"/>
      <c r="I750" s="85"/>
      <c r="J750" s="85"/>
      <c r="K750" s="85"/>
      <c r="L750" s="85"/>
      <c r="M750" s="85"/>
    </row>
    <row r="751">
      <c r="D751" s="85"/>
      <c r="G751" s="85"/>
      <c r="H751" s="85"/>
      <c r="I751" s="85"/>
      <c r="J751" s="85"/>
      <c r="K751" s="85"/>
      <c r="L751" s="85"/>
      <c r="M751" s="85"/>
    </row>
    <row r="752">
      <c r="D752" s="85"/>
      <c r="G752" s="85"/>
      <c r="H752" s="85"/>
      <c r="I752" s="85"/>
      <c r="J752" s="85"/>
      <c r="K752" s="85"/>
      <c r="L752" s="85"/>
      <c r="M752" s="85"/>
    </row>
    <row r="753">
      <c r="D753" s="85"/>
      <c r="G753" s="85"/>
      <c r="H753" s="85"/>
      <c r="I753" s="85"/>
      <c r="J753" s="85"/>
      <c r="K753" s="85"/>
      <c r="L753" s="85"/>
      <c r="M753" s="85"/>
    </row>
    <row r="754">
      <c r="D754" s="85"/>
      <c r="G754" s="85"/>
      <c r="H754" s="85"/>
      <c r="I754" s="85"/>
      <c r="J754" s="85"/>
      <c r="K754" s="85"/>
      <c r="L754" s="85"/>
      <c r="M754" s="85"/>
    </row>
    <row r="755">
      <c r="D755" s="85"/>
      <c r="G755" s="85"/>
      <c r="H755" s="85"/>
      <c r="I755" s="85"/>
      <c r="J755" s="85"/>
      <c r="K755" s="85"/>
      <c r="L755" s="85"/>
      <c r="M755" s="85"/>
    </row>
    <row r="756">
      <c r="D756" s="85"/>
      <c r="G756" s="85"/>
      <c r="H756" s="85"/>
      <c r="I756" s="85"/>
      <c r="J756" s="85"/>
      <c r="K756" s="85"/>
      <c r="L756" s="85"/>
      <c r="M756" s="85"/>
    </row>
    <row r="757">
      <c r="D757" s="85"/>
      <c r="G757" s="85"/>
      <c r="H757" s="85"/>
      <c r="I757" s="85"/>
      <c r="J757" s="85"/>
      <c r="K757" s="85"/>
      <c r="L757" s="85"/>
      <c r="M757" s="85"/>
    </row>
    <row r="758">
      <c r="D758" s="85"/>
      <c r="G758" s="85"/>
      <c r="H758" s="85"/>
      <c r="I758" s="85"/>
      <c r="J758" s="85"/>
      <c r="K758" s="85"/>
      <c r="L758" s="85"/>
      <c r="M758" s="85"/>
    </row>
    <row r="759">
      <c r="D759" s="85"/>
      <c r="G759" s="85"/>
      <c r="H759" s="85"/>
      <c r="I759" s="85"/>
      <c r="J759" s="85"/>
      <c r="K759" s="85"/>
      <c r="L759" s="85"/>
      <c r="M759" s="85"/>
    </row>
    <row r="760">
      <c r="D760" s="85"/>
      <c r="G760" s="85"/>
      <c r="H760" s="85"/>
      <c r="I760" s="85"/>
      <c r="J760" s="85"/>
      <c r="K760" s="85"/>
      <c r="L760" s="85"/>
      <c r="M760" s="85"/>
    </row>
    <row r="761">
      <c r="D761" s="85"/>
      <c r="G761" s="85"/>
      <c r="H761" s="85"/>
      <c r="I761" s="85"/>
      <c r="J761" s="85"/>
      <c r="K761" s="85"/>
      <c r="L761" s="85"/>
      <c r="M761" s="85"/>
    </row>
    <row r="762">
      <c r="D762" s="85"/>
      <c r="G762" s="85"/>
      <c r="H762" s="85"/>
      <c r="I762" s="85"/>
      <c r="J762" s="85"/>
      <c r="K762" s="85"/>
      <c r="L762" s="85"/>
      <c r="M762" s="85"/>
    </row>
    <row r="763">
      <c r="D763" s="85"/>
      <c r="G763" s="85"/>
      <c r="H763" s="85"/>
      <c r="I763" s="85"/>
      <c r="J763" s="85"/>
      <c r="K763" s="85"/>
      <c r="L763" s="85"/>
      <c r="M763" s="85"/>
    </row>
    <row r="764">
      <c r="D764" s="85"/>
      <c r="G764" s="85"/>
      <c r="H764" s="85"/>
      <c r="I764" s="85"/>
      <c r="J764" s="85"/>
      <c r="K764" s="85"/>
      <c r="L764" s="85"/>
      <c r="M764" s="85"/>
    </row>
    <row r="765">
      <c r="D765" s="85"/>
      <c r="G765" s="85"/>
      <c r="H765" s="85"/>
      <c r="I765" s="85"/>
      <c r="J765" s="85"/>
      <c r="K765" s="85"/>
      <c r="L765" s="85"/>
      <c r="M765" s="85"/>
    </row>
    <row r="766">
      <c r="D766" s="85"/>
      <c r="G766" s="85"/>
      <c r="H766" s="85"/>
      <c r="I766" s="85"/>
      <c r="J766" s="85"/>
      <c r="K766" s="85"/>
      <c r="L766" s="85"/>
      <c r="M766" s="85"/>
    </row>
    <row r="767">
      <c r="D767" s="85"/>
      <c r="G767" s="85"/>
      <c r="H767" s="85"/>
      <c r="I767" s="85"/>
      <c r="J767" s="85"/>
      <c r="K767" s="85"/>
      <c r="L767" s="85"/>
      <c r="M767" s="85"/>
    </row>
    <row r="768">
      <c r="D768" s="85"/>
      <c r="G768" s="85"/>
      <c r="H768" s="85"/>
      <c r="I768" s="85"/>
      <c r="J768" s="85"/>
      <c r="K768" s="85"/>
      <c r="L768" s="85"/>
      <c r="M768" s="85"/>
    </row>
    <row r="769">
      <c r="D769" s="85"/>
      <c r="G769" s="85"/>
      <c r="H769" s="85"/>
      <c r="I769" s="85"/>
      <c r="J769" s="85"/>
      <c r="K769" s="85"/>
      <c r="L769" s="85"/>
      <c r="M769" s="85"/>
    </row>
    <row r="770">
      <c r="D770" s="85"/>
      <c r="G770" s="85"/>
      <c r="H770" s="85"/>
      <c r="I770" s="85"/>
      <c r="J770" s="85"/>
      <c r="K770" s="85"/>
      <c r="L770" s="85"/>
      <c r="M770" s="85"/>
    </row>
    <row r="771">
      <c r="D771" s="85"/>
      <c r="G771" s="85"/>
      <c r="H771" s="85"/>
      <c r="I771" s="85"/>
      <c r="J771" s="85"/>
      <c r="K771" s="85"/>
      <c r="L771" s="85"/>
      <c r="M771" s="85"/>
    </row>
    <row r="772">
      <c r="D772" s="85"/>
      <c r="G772" s="85"/>
      <c r="H772" s="85"/>
      <c r="I772" s="85"/>
      <c r="J772" s="85"/>
      <c r="K772" s="85"/>
      <c r="L772" s="85"/>
      <c r="M772" s="85"/>
    </row>
    <row r="773">
      <c r="D773" s="85"/>
      <c r="G773" s="85"/>
      <c r="H773" s="85"/>
      <c r="I773" s="85"/>
      <c r="J773" s="85"/>
      <c r="K773" s="85"/>
      <c r="L773" s="85"/>
      <c r="M773" s="85"/>
    </row>
    <row r="774">
      <c r="D774" s="85"/>
      <c r="G774" s="85"/>
      <c r="H774" s="85"/>
      <c r="I774" s="85"/>
      <c r="J774" s="85"/>
      <c r="K774" s="85"/>
      <c r="L774" s="85"/>
      <c r="M774" s="85"/>
    </row>
    <row r="775">
      <c r="D775" s="85"/>
      <c r="G775" s="85"/>
      <c r="H775" s="85"/>
      <c r="I775" s="85"/>
      <c r="J775" s="85"/>
      <c r="K775" s="85"/>
      <c r="L775" s="85"/>
      <c r="M775" s="85"/>
    </row>
    <row r="776">
      <c r="D776" s="85"/>
      <c r="G776" s="85"/>
      <c r="H776" s="85"/>
      <c r="I776" s="85"/>
      <c r="J776" s="85"/>
      <c r="K776" s="85"/>
      <c r="L776" s="85"/>
      <c r="M776" s="85"/>
    </row>
    <row r="777">
      <c r="D777" s="85"/>
      <c r="G777" s="85"/>
      <c r="H777" s="85"/>
      <c r="I777" s="85"/>
      <c r="J777" s="85"/>
      <c r="K777" s="85"/>
      <c r="L777" s="85"/>
      <c r="M777" s="85"/>
    </row>
    <row r="778">
      <c r="D778" s="85"/>
      <c r="G778" s="85"/>
      <c r="H778" s="85"/>
      <c r="I778" s="85"/>
      <c r="J778" s="85"/>
      <c r="K778" s="85"/>
      <c r="L778" s="85"/>
      <c r="M778" s="85"/>
    </row>
    <row r="779">
      <c r="D779" s="85"/>
      <c r="G779" s="85"/>
      <c r="H779" s="85"/>
      <c r="I779" s="85"/>
      <c r="J779" s="85"/>
      <c r="K779" s="85"/>
      <c r="L779" s="85"/>
      <c r="M779" s="85"/>
    </row>
    <row r="780">
      <c r="D780" s="85"/>
      <c r="G780" s="85"/>
      <c r="H780" s="85"/>
      <c r="I780" s="85"/>
      <c r="J780" s="85"/>
      <c r="K780" s="85"/>
      <c r="L780" s="85"/>
      <c r="M780" s="85"/>
    </row>
    <row r="781">
      <c r="D781" s="85"/>
      <c r="G781" s="85"/>
      <c r="H781" s="85"/>
      <c r="I781" s="85"/>
      <c r="J781" s="85"/>
      <c r="K781" s="85"/>
      <c r="L781" s="85"/>
      <c r="M781" s="85"/>
    </row>
    <row r="782">
      <c r="D782" s="85"/>
      <c r="G782" s="85"/>
      <c r="H782" s="85"/>
      <c r="I782" s="85"/>
      <c r="J782" s="85"/>
      <c r="K782" s="85"/>
      <c r="L782" s="85"/>
      <c r="M782" s="85"/>
    </row>
    <row r="783">
      <c r="D783" s="85"/>
      <c r="G783" s="85"/>
      <c r="H783" s="85"/>
      <c r="I783" s="85"/>
      <c r="J783" s="85"/>
      <c r="K783" s="85"/>
      <c r="L783" s="85"/>
      <c r="M783" s="85"/>
    </row>
    <row r="784">
      <c r="D784" s="85"/>
      <c r="G784" s="85"/>
      <c r="H784" s="85"/>
      <c r="I784" s="85"/>
      <c r="J784" s="85"/>
      <c r="K784" s="85"/>
      <c r="L784" s="85"/>
      <c r="M784" s="85"/>
    </row>
    <row r="785">
      <c r="D785" s="85"/>
      <c r="G785" s="85"/>
      <c r="H785" s="85"/>
      <c r="I785" s="85"/>
      <c r="J785" s="85"/>
      <c r="K785" s="85"/>
      <c r="L785" s="85"/>
      <c r="M785" s="85"/>
    </row>
    <row r="786">
      <c r="D786" s="85"/>
      <c r="G786" s="85"/>
      <c r="H786" s="85"/>
      <c r="I786" s="85"/>
      <c r="J786" s="85"/>
      <c r="K786" s="85"/>
      <c r="L786" s="85"/>
      <c r="M786" s="85"/>
    </row>
    <row r="787">
      <c r="D787" s="85"/>
      <c r="G787" s="85"/>
      <c r="H787" s="85"/>
      <c r="I787" s="85"/>
      <c r="J787" s="85"/>
      <c r="K787" s="85"/>
      <c r="L787" s="85"/>
      <c r="M787" s="85"/>
    </row>
    <row r="788">
      <c r="D788" s="85"/>
      <c r="G788" s="85"/>
      <c r="H788" s="85"/>
      <c r="I788" s="85"/>
      <c r="J788" s="85"/>
      <c r="K788" s="85"/>
      <c r="L788" s="85"/>
      <c r="M788" s="85"/>
    </row>
    <row r="789">
      <c r="D789" s="85"/>
      <c r="G789" s="85"/>
      <c r="H789" s="85"/>
      <c r="I789" s="85"/>
      <c r="J789" s="85"/>
      <c r="K789" s="85"/>
      <c r="L789" s="85"/>
      <c r="M789" s="85"/>
    </row>
    <row r="790">
      <c r="D790" s="85"/>
      <c r="G790" s="85"/>
      <c r="H790" s="85"/>
      <c r="I790" s="85"/>
      <c r="J790" s="85"/>
      <c r="K790" s="85"/>
      <c r="L790" s="85"/>
      <c r="M790" s="85"/>
    </row>
    <row r="791">
      <c r="D791" s="85"/>
      <c r="G791" s="85"/>
      <c r="H791" s="85"/>
      <c r="I791" s="85"/>
      <c r="J791" s="85"/>
      <c r="K791" s="85"/>
      <c r="L791" s="85"/>
      <c r="M791" s="85"/>
    </row>
    <row r="792">
      <c r="D792" s="85"/>
      <c r="G792" s="85"/>
      <c r="H792" s="85"/>
      <c r="I792" s="85"/>
      <c r="J792" s="85"/>
      <c r="K792" s="85"/>
      <c r="L792" s="85"/>
      <c r="M792" s="85"/>
    </row>
    <row r="793">
      <c r="D793" s="85"/>
      <c r="G793" s="85"/>
      <c r="H793" s="85"/>
      <c r="I793" s="85"/>
      <c r="J793" s="85"/>
      <c r="K793" s="85"/>
      <c r="L793" s="85"/>
      <c r="M793" s="85"/>
    </row>
    <row r="794">
      <c r="D794" s="85"/>
      <c r="G794" s="85"/>
      <c r="H794" s="85"/>
      <c r="I794" s="85"/>
      <c r="J794" s="85"/>
      <c r="K794" s="85"/>
      <c r="L794" s="85"/>
      <c r="M794" s="85"/>
    </row>
    <row r="795">
      <c r="D795" s="85"/>
      <c r="G795" s="85"/>
      <c r="H795" s="85"/>
      <c r="I795" s="85"/>
      <c r="J795" s="85"/>
      <c r="K795" s="85"/>
      <c r="L795" s="85"/>
      <c r="M795" s="85"/>
    </row>
    <row r="796">
      <c r="D796" s="85"/>
      <c r="G796" s="85"/>
      <c r="H796" s="85"/>
      <c r="I796" s="85"/>
      <c r="J796" s="85"/>
      <c r="K796" s="85"/>
      <c r="L796" s="85"/>
      <c r="M796" s="85"/>
    </row>
    <row r="797">
      <c r="D797" s="85"/>
      <c r="G797" s="85"/>
      <c r="H797" s="85"/>
      <c r="I797" s="85"/>
      <c r="J797" s="85"/>
      <c r="K797" s="85"/>
      <c r="L797" s="85"/>
      <c r="M797" s="85"/>
    </row>
    <row r="798">
      <c r="D798" s="85"/>
      <c r="G798" s="85"/>
      <c r="H798" s="85"/>
      <c r="I798" s="85"/>
      <c r="J798" s="85"/>
      <c r="K798" s="85"/>
      <c r="L798" s="85"/>
      <c r="M798" s="85"/>
    </row>
    <row r="799">
      <c r="D799" s="85"/>
      <c r="G799" s="85"/>
      <c r="H799" s="85"/>
      <c r="I799" s="85"/>
      <c r="J799" s="85"/>
      <c r="K799" s="85"/>
      <c r="L799" s="85"/>
      <c r="M799" s="85"/>
    </row>
    <row r="800">
      <c r="D800" s="85"/>
      <c r="G800" s="85"/>
      <c r="H800" s="85"/>
      <c r="I800" s="85"/>
      <c r="J800" s="85"/>
      <c r="K800" s="85"/>
      <c r="L800" s="85"/>
      <c r="M800" s="85"/>
    </row>
    <row r="801">
      <c r="D801" s="85"/>
      <c r="G801" s="85"/>
      <c r="H801" s="85"/>
      <c r="I801" s="85"/>
      <c r="J801" s="85"/>
      <c r="K801" s="85"/>
      <c r="L801" s="85"/>
      <c r="M801" s="85"/>
    </row>
    <row r="802">
      <c r="D802" s="85"/>
      <c r="G802" s="85"/>
      <c r="H802" s="85"/>
      <c r="I802" s="85"/>
      <c r="J802" s="85"/>
      <c r="K802" s="85"/>
      <c r="L802" s="85"/>
      <c r="M802" s="85"/>
    </row>
    <row r="803">
      <c r="D803" s="85"/>
      <c r="G803" s="85"/>
      <c r="H803" s="85"/>
      <c r="I803" s="85"/>
      <c r="J803" s="85"/>
      <c r="K803" s="85"/>
      <c r="L803" s="85"/>
      <c r="M803" s="85"/>
    </row>
    <row r="804">
      <c r="D804" s="85"/>
      <c r="G804" s="85"/>
      <c r="H804" s="85"/>
      <c r="I804" s="85"/>
      <c r="J804" s="85"/>
      <c r="K804" s="85"/>
      <c r="L804" s="85"/>
      <c r="M804" s="85"/>
    </row>
    <row r="805">
      <c r="D805" s="85"/>
      <c r="G805" s="85"/>
      <c r="H805" s="85"/>
      <c r="I805" s="85"/>
      <c r="J805" s="85"/>
      <c r="K805" s="85"/>
      <c r="L805" s="85"/>
      <c r="M805" s="85"/>
    </row>
    <row r="806">
      <c r="D806" s="85"/>
      <c r="G806" s="85"/>
      <c r="H806" s="85"/>
      <c r="I806" s="85"/>
      <c r="J806" s="85"/>
      <c r="K806" s="85"/>
      <c r="L806" s="85"/>
      <c r="M806" s="85"/>
    </row>
    <row r="807">
      <c r="D807" s="85"/>
      <c r="G807" s="85"/>
      <c r="H807" s="85"/>
      <c r="I807" s="85"/>
      <c r="J807" s="85"/>
      <c r="K807" s="85"/>
      <c r="L807" s="85"/>
      <c r="M807" s="85"/>
    </row>
    <row r="808">
      <c r="D808" s="85"/>
      <c r="G808" s="85"/>
      <c r="H808" s="85"/>
      <c r="I808" s="85"/>
      <c r="J808" s="85"/>
      <c r="K808" s="85"/>
      <c r="L808" s="85"/>
      <c r="M808" s="85"/>
    </row>
    <row r="809">
      <c r="D809" s="85"/>
      <c r="G809" s="85"/>
      <c r="H809" s="85"/>
      <c r="I809" s="85"/>
      <c r="J809" s="85"/>
      <c r="K809" s="85"/>
      <c r="L809" s="85"/>
      <c r="M809" s="85"/>
    </row>
    <row r="810">
      <c r="D810" s="85"/>
      <c r="G810" s="85"/>
      <c r="H810" s="85"/>
      <c r="I810" s="85"/>
      <c r="J810" s="85"/>
      <c r="K810" s="85"/>
      <c r="L810" s="85"/>
      <c r="M810" s="85"/>
    </row>
    <row r="811">
      <c r="D811" s="85"/>
      <c r="G811" s="85"/>
      <c r="H811" s="85"/>
      <c r="I811" s="85"/>
      <c r="J811" s="85"/>
      <c r="K811" s="85"/>
      <c r="L811" s="85"/>
      <c r="M811" s="85"/>
    </row>
    <row r="812">
      <c r="D812" s="85"/>
      <c r="G812" s="85"/>
      <c r="H812" s="85"/>
      <c r="I812" s="85"/>
      <c r="J812" s="85"/>
      <c r="K812" s="85"/>
      <c r="L812" s="85"/>
      <c r="M812" s="85"/>
    </row>
    <row r="813">
      <c r="D813" s="85"/>
      <c r="G813" s="85"/>
      <c r="H813" s="85"/>
      <c r="I813" s="85"/>
      <c r="J813" s="85"/>
      <c r="K813" s="85"/>
      <c r="L813" s="85"/>
      <c r="M813" s="85"/>
    </row>
    <row r="814">
      <c r="D814" s="85"/>
      <c r="G814" s="85"/>
      <c r="H814" s="85"/>
      <c r="I814" s="85"/>
      <c r="J814" s="85"/>
      <c r="K814" s="85"/>
      <c r="L814" s="85"/>
      <c r="M814" s="85"/>
    </row>
    <row r="815">
      <c r="D815" s="85"/>
      <c r="G815" s="85"/>
      <c r="H815" s="85"/>
      <c r="I815" s="85"/>
      <c r="J815" s="85"/>
      <c r="K815" s="85"/>
      <c r="L815" s="85"/>
      <c r="M815" s="85"/>
    </row>
    <row r="816">
      <c r="D816" s="85"/>
      <c r="G816" s="85"/>
      <c r="H816" s="85"/>
      <c r="I816" s="85"/>
      <c r="J816" s="85"/>
      <c r="K816" s="85"/>
      <c r="L816" s="85"/>
      <c r="M816" s="85"/>
    </row>
    <row r="817">
      <c r="D817" s="85"/>
      <c r="G817" s="85"/>
      <c r="H817" s="85"/>
      <c r="I817" s="85"/>
      <c r="J817" s="85"/>
      <c r="K817" s="85"/>
      <c r="L817" s="85"/>
      <c r="M817" s="85"/>
    </row>
    <row r="818">
      <c r="D818" s="85"/>
      <c r="G818" s="85"/>
      <c r="H818" s="85"/>
      <c r="I818" s="85"/>
      <c r="J818" s="85"/>
      <c r="K818" s="85"/>
      <c r="L818" s="85"/>
      <c r="M818" s="85"/>
    </row>
    <row r="819">
      <c r="D819" s="85"/>
      <c r="G819" s="85"/>
      <c r="H819" s="85"/>
      <c r="I819" s="85"/>
      <c r="J819" s="85"/>
      <c r="K819" s="85"/>
      <c r="L819" s="85"/>
      <c r="M819" s="85"/>
    </row>
    <row r="820">
      <c r="D820" s="85"/>
      <c r="G820" s="85"/>
      <c r="H820" s="85"/>
      <c r="I820" s="85"/>
      <c r="J820" s="85"/>
      <c r="K820" s="85"/>
      <c r="L820" s="85"/>
      <c r="M820" s="85"/>
    </row>
    <row r="821">
      <c r="D821" s="85"/>
      <c r="G821" s="85"/>
      <c r="H821" s="85"/>
      <c r="I821" s="85"/>
      <c r="J821" s="85"/>
      <c r="K821" s="85"/>
      <c r="L821" s="85"/>
      <c r="M821" s="85"/>
    </row>
    <row r="822">
      <c r="D822" s="85"/>
      <c r="G822" s="85"/>
      <c r="H822" s="85"/>
      <c r="I822" s="85"/>
      <c r="J822" s="85"/>
      <c r="K822" s="85"/>
      <c r="L822" s="85"/>
      <c r="M822" s="85"/>
    </row>
    <row r="823">
      <c r="D823" s="85"/>
      <c r="G823" s="85"/>
      <c r="H823" s="85"/>
      <c r="I823" s="85"/>
      <c r="J823" s="85"/>
      <c r="K823" s="85"/>
      <c r="L823" s="85"/>
      <c r="M823" s="85"/>
    </row>
    <row r="824">
      <c r="D824" s="85"/>
      <c r="G824" s="85"/>
      <c r="H824" s="85"/>
      <c r="I824" s="85"/>
      <c r="J824" s="85"/>
      <c r="K824" s="85"/>
      <c r="L824" s="85"/>
      <c r="M824" s="85"/>
    </row>
    <row r="825">
      <c r="D825" s="85"/>
      <c r="G825" s="85"/>
      <c r="H825" s="85"/>
      <c r="I825" s="85"/>
      <c r="J825" s="85"/>
      <c r="K825" s="85"/>
      <c r="L825" s="85"/>
      <c r="M825" s="85"/>
    </row>
    <row r="826">
      <c r="D826" s="85"/>
      <c r="G826" s="85"/>
      <c r="H826" s="85"/>
      <c r="I826" s="85"/>
      <c r="J826" s="85"/>
      <c r="K826" s="85"/>
      <c r="L826" s="85"/>
      <c r="M826" s="85"/>
    </row>
    <row r="827">
      <c r="D827" s="85"/>
      <c r="G827" s="85"/>
      <c r="H827" s="85"/>
      <c r="I827" s="85"/>
      <c r="J827" s="85"/>
      <c r="K827" s="85"/>
      <c r="L827" s="85"/>
      <c r="M827" s="85"/>
    </row>
    <row r="828">
      <c r="D828" s="85"/>
      <c r="G828" s="85"/>
      <c r="H828" s="85"/>
      <c r="I828" s="85"/>
      <c r="J828" s="85"/>
      <c r="K828" s="85"/>
      <c r="L828" s="85"/>
      <c r="M828" s="85"/>
    </row>
    <row r="829">
      <c r="D829" s="85"/>
      <c r="G829" s="85"/>
      <c r="H829" s="85"/>
      <c r="I829" s="85"/>
      <c r="J829" s="85"/>
      <c r="K829" s="85"/>
      <c r="L829" s="85"/>
      <c r="M829" s="85"/>
    </row>
    <row r="830">
      <c r="D830" s="85"/>
      <c r="G830" s="85"/>
      <c r="H830" s="85"/>
      <c r="I830" s="85"/>
      <c r="J830" s="85"/>
      <c r="K830" s="85"/>
      <c r="L830" s="85"/>
      <c r="M830" s="85"/>
    </row>
    <row r="831">
      <c r="D831" s="85"/>
      <c r="G831" s="85"/>
      <c r="H831" s="85"/>
      <c r="I831" s="85"/>
      <c r="J831" s="85"/>
      <c r="K831" s="85"/>
      <c r="L831" s="85"/>
      <c r="M831" s="85"/>
    </row>
    <row r="832">
      <c r="D832" s="85"/>
      <c r="G832" s="85"/>
      <c r="H832" s="85"/>
      <c r="I832" s="85"/>
      <c r="J832" s="85"/>
      <c r="K832" s="85"/>
      <c r="L832" s="85"/>
      <c r="M832" s="85"/>
    </row>
    <row r="833">
      <c r="D833" s="85"/>
      <c r="G833" s="85"/>
      <c r="H833" s="85"/>
      <c r="I833" s="85"/>
      <c r="J833" s="85"/>
      <c r="K833" s="85"/>
      <c r="L833" s="85"/>
      <c r="M833" s="85"/>
    </row>
    <row r="834">
      <c r="D834" s="85"/>
      <c r="G834" s="85"/>
      <c r="H834" s="85"/>
      <c r="I834" s="85"/>
      <c r="J834" s="85"/>
      <c r="K834" s="85"/>
      <c r="L834" s="85"/>
      <c r="M834" s="85"/>
    </row>
    <row r="835">
      <c r="D835" s="85"/>
      <c r="G835" s="85"/>
      <c r="H835" s="85"/>
      <c r="I835" s="85"/>
      <c r="J835" s="85"/>
      <c r="K835" s="85"/>
      <c r="L835" s="85"/>
      <c r="M835" s="85"/>
    </row>
    <row r="836">
      <c r="D836" s="85"/>
      <c r="G836" s="85"/>
      <c r="H836" s="85"/>
      <c r="I836" s="85"/>
      <c r="J836" s="85"/>
      <c r="K836" s="85"/>
      <c r="L836" s="85"/>
      <c r="M836" s="85"/>
    </row>
    <row r="837">
      <c r="D837" s="85"/>
      <c r="G837" s="85"/>
      <c r="H837" s="85"/>
      <c r="I837" s="85"/>
      <c r="J837" s="85"/>
      <c r="K837" s="85"/>
      <c r="L837" s="85"/>
      <c r="M837" s="85"/>
    </row>
    <row r="838">
      <c r="D838" s="85"/>
      <c r="G838" s="85"/>
      <c r="H838" s="85"/>
      <c r="I838" s="85"/>
      <c r="J838" s="85"/>
      <c r="K838" s="85"/>
      <c r="L838" s="85"/>
      <c r="M838" s="85"/>
    </row>
    <row r="839">
      <c r="D839" s="85"/>
      <c r="G839" s="85"/>
      <c r="H839" s="85"/>
      <c r="I839" s="85"/>
      <c r="J839" s="85"/>
      <c r="K839" s="85"/>
      <c r="L839" s="85"/>
      <c r="M839" s="85"/>
    </row>
    <row r="840">
      <c r="D840" s="85"/>
      <c r="G840" s="85"/>
      <c r="H840" s="85"/>
      <c r="I840" s="85"/>
      <c r="J840" s="85"/>
      <c r="K840" s="85"/>
      <c r="L840" s="85"/>
      <c r="M840" s="85"/>
    </row>
    <row r="841">
      <c r="D841" s="85"/>
      <c r="G841" s="85"/>
      <c r="H841" s="85"/>
      <c r="I841" s="85"/>
      <c r="J841" s="85"/>
      <c r="K841" s="85"/>
      <c r="L841" s="85"/>
      <c r="M841" s="85"/>
    </row>
    <row r="842">
      <c r="D842" s="85"/>
      <c r="G842" s="85"/>
      <c r="H842" s="85"/>
      <c r="I842" s="85"/>
      <c r="J842" s="85"/>
      <c r="K842" s="85"/>
      <c r="L842" s="85"/>
      <c r="M842" s="85"/>
    </row>
    <row r="843">
      <c r="D843" s="85"/>
      <c r="G843" s="85"/>
      <c r="H843" s="85"/>
      <c r="I843" s="85"/>
      <c r="J843" s="85"/>
      <c r="K843" s="85"/>
      <c r="L843" s="85"/>
      <c r="M843" s="85"/>
    </row>
    <row r="844">
      <c r="D844" s="85"/>
      <c r="G844" s="85"/>
      <c r="H844" s="85"/>
      <c r="I844" s="85"/>
      <c r="J844" s="85"/>
      <c r="K844" s="85"/>
      <c r="L844" s="85"/>
      <c r="M844" s="85"/>
    </row>
    <row r="845">
      <c r="D845" s="85"/>
      <c r="G845" s="85"/>
      <c r="H845" s="85"/>
      <c r="I845" s="85"/>
      <c r="J845" s="85"/>
      <c r="K845" s="85"/>
      <c r="L845" s="85"/>
      <c r="M845" s="85"/>
    </row>
    <row r="846">
      <c r="D846" s="85"/>
      <c r="G846" s="85"/>
      <c r="H846" s="85"/>
      <c r="I846" s="85"/>
      <c r="J846" s="85"/>
      <c r="K846" s="85"/>
      <c r="L846" s="85"/>
      <c r="M846" s="85"/>
    </row>
    <row r="847">
      <c r="D847" s="85"/>
      <c r="G847" s="85"/>
      <c r="H847" s="85"/>
      <c r="I847" s="85"/>
      <c r="J847" s="85"/>
      <c r="K847" s="85"/>
      <c r="L847" s="85"/>
      <c r="M847" s="85"/>
    </row>
    <row r="848">
      <c r="D848" s="85"/>
      <c r="G848" s="85"/>
      <c r="H848" s="85"/>
      <c r="I848" s="85"/>
      <c r="J848" s="85"/>
      <c r="K848" s="85"/>
      <c r="L848" s="85"/>
      <c r="M848" s="85"/>
    </row>
    <row r="849">
      <c r="D849" s="85"/>
      <c r="G849" s="85"/>
      <c r="H849" s="85"/>
      <c r="I849" s="85"/>
      <c r="J849" s="85"/>
      <c r="K849" s="85"/>
      <c r="L849" s="85"/>
      <c r="M849" s="85"/>
    </row>
    <row r="850">
      <c r="D850" s="85"/>
      <c r="G850" s="85"/>
      <c r="H850" s="85"/>
      <c r="I850" s="85"/>
      <c r="J850" s="85"/>
      <c r="K850" s="85"/>
      <c r="L850" s="85"/>
      <c r="M850" s="85"/>
    </row>
    <row r="851">
      <c r="D851" s="85"/>
      <c r="G851" s="85"/>
      <c r="H851" s="85"/>
      <c r="I851" s="85"/>
      <c r="J851" s="85"/>
      <c r="K851" s="85"/>
      <c r="L851" s="85"/>
      <c r="M851" s="85"/>
    </row>
    <row r="852">
      <c r="D852" s="85"/>
      <c r="G852" s="85"/>
      <c r="H852" s="85"/>
      <c r="I852" s="85"/>
      <c r="J852" s="85"/>
      <c r="K852" s="85"/>
      <c r="L852" s="85"/>
      <c r="M852" s="85"/>
    </row>
    <row r="853">
      <c r="D853" s="85"/>
      <c r="G853" s="85"/>
      <c r="H853" s="85"/>
      <c r="I853" s="85"/>
      <c r="J853" s="85"/>
      <c r="K853" s="85"/>
      <c r="L853" s="85"/>
      <c r="M853" s="85"/>
    </row>
    <row r="854">
      <c r="D854" s="85"/>
      <c r="G854" s="85"/>
      <c r="H854" s="85"/>
      <c r="I854" s="85"/>
      <c r="J854" s="85"/>
      <c r="K854" s="85"/>
      <c r="L854" s="85"/>
      <c r="M854" s="85"/>
    </row>
    <row r="855">
      <c r="D855" s="85"/>
      <c r="G855" s="85"/>
      <c r="H855" s="85"/>
      <c r="I855" s="85"/>
      <c r="J855" s="85"/>
      <c r="K855" s="85"/>
      <c r="L855" s="85"/>
      <c r="M855" s="85"/>
    </row>
    <row r="856">
      <c r="D856" s="85"/>
      <c r="G856" s="85"/>
      <c r="H856" s="85"/>
      <c r="I856" s="85"/>
      <c r="J856" s="85"/>
      <c r="K856" s="85"/>
      <c r="L856" s="85"/>
      <c r="M856" s="85"/>
    </row>
    <row r="857">
      <c r="D857" s="85"/>
      <c r="G857" s="85"/>
      <c r="H857" s="85"/>
      <c r="I857" s="85"/>
      <c r="J857" s="85"/>
      <c r="K857" s="85"/>
      <c r="L857" s="85"/>
      <c r="M857" s="85"/>
    </row>
    <row r="858">
      <c r="D858" s="85"/>
      <c r="G858" s="85"/>
      <c r="H858" s="85"/>
      <c r="I858" s="85"/>
      <c r="J858" s="85"/>
      <c r="K858" s="85"/>
      <c r="L858" s="85"/>
      <c r="M858" s="85"/>
    </row>
    <row r="859">
      <c r="D859" s="85"/>
      <c r="G859" s="85"/>
      <c r="H859" s="85"/>
      <c r="I859" s="85"/>
      <c r="J859" s="85"/>
      <c r="K859" s="85"/>
      <c r="L859" s="85"/>
      <c r="M859" s="85"/>
    </row>
    <row r="860">
      <c r="D860" s="85"/>
      <c r="G860" s="85"/>
      <c r="H860" s="85"/>
      <c r="I860" s="85"/>
      <c r="J860" s="85"/>
      <c r="K860" s="85"/>
      <c r="L860" s="85"/>
      <c r="M860" s="85"/>
    </row>
    <row r="861">
      <c r="D861" s="85"/>
      <c r="G861" s="85"/>
      <c r="H861" s="85"/>
      <c r="I861" s="85"/>
      <c r="J861" s="85"/>
      <c r="K861" s="85"/>
      <c r="L861" s="85"/>
      <c r="M861" s="85"/>
    </row>
    <row r="862">
      <c r="D862" s="85"/>
      <c r="G862" s="85"/>
      <c r="H862" s="85"/>
      <c r="I862" s="85"/>
      <c r="J862" s="85"/>
      <c r="K862" s="85"/>
      <c r="L862" s="85"/>
      <c r="M862" s="85"/>
    </row>
    <row r="863">
      <c r="D863" s="85"/>
      <c r="G863" s="85"/>
      <c r="H863" s="85"/>
      <c r="I863" s="85"/>
      <c r="J863" s="85"/>
      <c r="K863" s="85"/>
      <c r="L863" s="85"/>
      <c r="M863" s="85"/>
    </row>
    <row r="864">
      <c r="D864" s="85"/>
      <c r="G864" s="85"/>
      <c r="H864" s="85"/>
      <c r="I864" s="85"/>
      <c r="J864" s="85"/>
      <c r="K864" s="85"/>
      <c r="L864" s="85"/>
      <c r="M864" s="85"/>
    </row>
    <row r="865">
      <c r="D865" s="85"/>
      <c r="G865" s="85"/>
      <c r="H865" s="85"/>
      <c r="I865" s="85"/>
      <c r="J865" s="85"/>
      <c r="K865" s="85"/>
      <c r="L865" s="85"/>
      <c r="M865" s="85"/>
    </row>
    <row r="866">
      <c r="D866" s="85"/>
      <c r="G866" s="85"/>
      <c r="H866" s="85"/>
      <c r="I866" s="85"/>
      <c r="J866" s="85"/>
      <c r="K866" s="85"/>
      <c r="L866" s="85"/>
      <c r="M866" s="85"/>
    </row>
    <row r="867">
      <c r="D867" s="85"/>
      <c r="G867" s="85"/>
      <c r="H867" s="85"/>
      <c r="I867" s="85"/>
      <c r="J867" s="85"/>
      <c r="K867" s="85"/>
      <c r="L867" s="85"/>
      <c r="M867" s="85"/>
    </row>
    <row r="868">
      <c r="D868" s="85"/>
      <c r="G868" s="85"/>
      <c r="H868" s="85"/>
      <c r="I868" s="85"/>
      <c r="J868" s="85"/>
      <c r="K868" s="85"/>
      <c r="L868" s="85"/>
      <c r="M868" s="85"/>
    </row>
    <row r="869">
      <c r="D869" s="85"/>
      <c r="G869" s="85"/>
      <c r="H869" s="85"/>
      <c r="I869" s="85"/>
      <c r="J869" s="85"/>
      <c r="K869" s="85"/>
      <c r="L869" s="85"/>
      <c r="M869" s="85"/>
    </row>
    <row r="870">
      <c r="D870" s="85"/>
      <c r="G870" s="85"/>
      <c r="H870" s="85"/>
      <c r="I870" s="85"/>
      <c r="J870" s="85"/>
      <c r="K870" s="85"/>
      <c r="L870" s="85"/>
      <c r="M870" s="85"/>
    </row>
    <row r="871">
      <c r="D871" s="85"/>
      <c r="G871" s="85"/>
      <c r="H871" s="85"/>
      <c r="I871" s="85"/>
      <c r="J871" s="85"/>
      <c r="K871" s="85"/>
      <c r="L871" s="85"/>
      <c r="M871" s="85"/>
    </row>
    <row r="872">
      <c r="D872" s="85"/>
      <c r="G872" s="85"/>
      <c r="H872" s="85"/>
      <c r="I872" s="85"/>
      <c r="J872" s="85"/>
      <c r="K872" s="85"/>
      <c r="L872" s="85"/>
      <c r="M872" s="85"/>
    </row>
    <row r="873">
      <c r="D873" s="85"/>
      <c r="G873" s="85"/>
      <c r="H873" s="85"/>
      <c r="I873" s="85"/>
      <c r="J873" s="85"/>
      <c r="K873" s="85"/>
      <c r="L873" s="85"/>
      <c r="M873" s="85"/>
    </row>
    <row r="874">
      <c r="D874" s="85"/>
      <c r="G874" s="85"/>
      <c r="H874" s="85"/>
      <c r="I874" s="85"/>
      <c r="J874" s="85"/>
      <c r="K874" s="85"/>
      <c r="L874" s="85"/>
      <c r="M874" s="85"/>
    </row>
    <row r="875">
      <c r="D875" s="85"/>
      <c r="G875" s="85"/>
      <c r="H875" s="85"/>
      <c r="I875" s="85"/>
      <c r="J875" s="85"/>
      <c r="K875" s="85"/>
      <c r="L875" s="85"/>
      <c r="M875" s="85"/>
    </row>
    <row r="876">
      <c r="D876" s="85"/>
      <c r="G876" s="85"/>
      <c r="H876" s="85"/>
      <c r="I876" s="85"/>
      <c r="J876" s="85"/>
      <c r="K876" s="85"/>
      <c r="L876" s="85"/>
      <c r="M876" s="85"/>
    </row>
    <row r="877">
      <c r="D877" s="85"/>
      <c r="G877" s="85"/>
      <c r="H877" s="85"/>
      <c r="I877" s="85"/>
      <c r="J877" s="85"/>
      <c r="K877" s="85"/>
      <c r="L877" s="85"/>
      <c r="M877" s="85"/>
    </row>
    <row r="878">
      <c r="D878" s="85"/>
      <c r="G878" s="85"/>
      <c r="H878" s="85"/>
      <c r="I878" s="85"/>
      <c r="J878" s="85"/>
      <c r="K878" s="85"/>
      <c r="L878" s="85"/>
      <c r="M878" s="85"/>
    </row>
    <row r="879">
      <c r="D879" s="85"/>
      <c r="G879" s="85"/>
      <c r="H879" s="85"/>
      <c r="I879" s="85"/>
      <c r="J879" s="85"/>
      <c r="K879" s="85"/>
      <c r="L879" s="85"/>
      <c r="M879" s="85"/>
    </row>
    <row r="880">
      <c r="D880" s="85"/>
      <c r="G880" s="85"/>
      <c r="H880" s="85"/>
      <c r="I880" s="85"/>
      <c r="J880" s="85"/>
      <c r="K880" s="85"/>
      <c r="L880" s="85"/>
      <c r="M880" s="85"/>
    </row>
    <row r="881">
      <c r="D881" s="85"/>
      <c r="G881" s="85"/>
      <c r="H881" s="85"/>
      <c r="I881" s="85"/>
      <c r="J881" s="85"/>
      <c r="K881" s="85"/>
      <c r="L881" s="85"/>
      <c r="M881" s="85"/>
    </row>
    <row r="882">
      <c r="D882" s="85"/>
      <c r="G882" s="85"/>
      <c r="H882" s="85"/>
      <c r="I882" s="85"/>
      <c r="J882" s="85"/>
      <c r="K882" s="85"/>
      <c r="L882" s="85"/>
      <c r="M882" s="85"/>
    </row>
    <row r="883">
      <c r="D883" s="85"/>
      <c r="G883" s="85"/>
      <c r="H883" s="85"/>
      <c r="I883" s="85"/>
      <c r="J883" s="85"/>
      <c r="K883" s="85"/>
      <c r="L883" s="85"/>
      <c r="M883" s="85"/>
    </row>
    <row r="884">
      <c r="D884" s="85"/>
      <c r="G884" s="85"/>
      <c r="H884" s="85"/>
      <c r="I884" s="85"/>
      <c r="J884" s="85"/>
      <c r="K884" s="85"/>
      <c r="L884" s="85"/>
      <c r="M884" s="85"/>
    </row>
    <row r="885">
      <c r="D885" s="85"/>
      <c r="G885" s="85"/>
      <c r="H885" s="85"/>
      <c r="I885" s="85"/>
      <c r="J885" s="85"/>
      <c r="K885" s="85"/>
      <c r="L885" s="85"/>
      <c r="M885" s="85"/>
    </row>
    <row r="886">
      <c r="D886" s="85"/>
      <c r="G886" s="85"/>
      <c r="H886" s="85"/>
      <c r="I886" s="85"/>
      <c r="J886" s="85"/>
      <c r="K886" s="85"/>
      <c r="L886" s="85"/>
      <c r="M886" s="85"/>
    </row>
    <row r="887">
      <c r="D887" s="85"/>
      <c r="G887" s="85"/>
      <c r="H887" s="85"/>
      <c r="I887" s="85"/>
      <c r="J887" s="85"/>
      <c r="K887" s="85"/>
      <c r="L887" s="85"/>
      <c r="M887" s="85"/>
    </row>
    <row r="888">
      <c r="D888" s="85"/>
      <c r="G888" s="85"/>
      <c r="H888" s="85"/>
      <c r="I888" s="85"/>
      <c r="J888" s="85"/>
      <c r="K888" s="85"/>
      <c r="L888" s="85"/>
      <c r="M888" s="85"/>
    </row>
    <row r="889">
      <c r="D889" s="85"/>
      <c r="G889" s="85"/>
      <c r="H889" s="85"/>
      <c r="I889" s="85"/>
      <c r="J889" s="85"/>
      <c r="K889" s="85"/>
      <c r="L889" s="85"/>
      <c r="M889" s="85"/>
    </row>
    <row r="890">
      <c r="D890" s="85"/>
      <c r="G890" s="85"/>
      <c r="H890" s="85"/>
      <c r="I890" s="85"/>
      <c r="J890" s="85"/>
      <c r="K890" s="85"/>
      <c r="L890" s="85"/>
      <c r="M890" s="85"/>
    </row>
    <row r="891">
      <c r="D891" s="85"/>
      <c r="G891" s="85"/>
      <c r="H891" s="85"/>
      <c r="I891" s="85"/>
      <c r="J891" s="85"/>
      <c r="K891" s="85"/>
      <c r="L891" s="85"/>
      <c r="M891" s="85"/>
    </row>
    <row r="892">
      <c r="D892" s="85"/>
      <c r="G892" s="85"/>
      <c r="H892" s="85"/>
      <c r="I892" s="85"/>
      <c r="J892" s="85"/>
      <c r="K892" s="85"/>
      <c r="L892" s="85"/>
      <c r="M892" s="85"/>
    </row>
    <row r="893">
      <c r="D893" s="85"/>
      <c r="G893" s="85"/>
      <c r="H893" s="85"/>
      <c r="I893" s="85"/>
      <c r="J893" s="85"/>
      <c r="K893" s="85"/>
      <c r="L893" s="85"/>
      <c r="M893" s="85"/>
    </row>
    <row r="894">
      <c r="D894" s="85"/>
      <c r="G894" s="85"/>
      <c r="H894" s="85"/>
      <c r="I894" s="85"/>
      <c r="J894" s="85"/>
      <c r="K894" s="85"/>
      <c r="L894" s="85"/>
      <c r="M894" s="85"/>
    </row>
    <row r="895">
      <c r="D895" s="85"/>
      <c r="G895" s="85"/>
      <c r="H895" s="85"/>
      <c r="I895" s="85"/>
      <c r="J895" s="85"/>
      <c r="K895" s="85"/>
      <c r="L895" s="85"/>
      <c r="M895" s="85"/>
    </row>
    <row r="896">
      <c r="D896" s="85"/>
      <c r="G896" s="85"/>
      <c r="H896" s="85"/>
      <c r="I896" s="85"/>
      <c r="J896" s="85"/>
      <c r="K896" s="85"/>
      <c r="L896" s="85"/>
      <c r="M896" s="85"/>
    </row>
    <row r="897">
      <c r="D897" s="85"/>
      <c r="G897" s="85"/>
      <c r="H897" s="85"/>
      <c r="I897" s="85"/>
      <c r="J897" s="85"/>
      <c r="K897" s="85"/>
      <c r="L897" s="85"/>
      <c r="M897" s="85"/>
    </row>
    <row r="898">
      <c r="D898" s="85"/>
      <c r="G898" s="85"/>
      <c r="H898" s="85"/>
      <c r="I898" s="85"/>
      <c r="J898" s="85"/>
      <c r="K898" s="85"/>
      <c r="L898" s="85"/>
      <c r="M898" s="85"/>
    </row>
    <row r="899">
      <c r="D899" s="85"/>
      <c r="G899" s="85"/>
      <c r="H899" s="85"/>
      <c r="I899" s="85"/>
      <c r="J899" s="85"/>
      <c r="K899" s="85"/>
      <c r="L899" s="85"/>
      <c r="M899" s="85"/>
    </row>
    <row r="900">
      <c r="D900" s="85"/>
      <c r="G900" s="85"/>
      <c r="H900" s="85"/>
      <c r="I900" s="85"/>
      <c r="J900" s="85"/>
      <c r="K900" s="85"/>
      <c r="L900" s="85"/>
      <c r="M900" s="85"/>
    </row>
    <row r="901">
      <c r="D901" s="85"/>
      <c r="G901" s="85"/>
      <c r="H901" s="85"/>
      <c r="I901" s="85"/>
      <c r="J901" s="85"/>
      <c r="K901" s="85"/>
      <c r="L901" s="85"/>
      <c r="M901" s="85"/>
    </row>
    <row r="902">
      <c r="D902" s="85"/>
      <c r="G902" s="85"/>
      <c r="H902" s="85"/>
      <c r="I902" s="85"/>
      <c r="J902" s="85"/>
      <c r="K902" s="85"/>
      <c r="L902" s="85"/>
      <c r="M902" s="85"/>
    </row>
    <row r="903">
      <c r="D903" s="85"/>
      <c r="G903" s="85"/>
      <c r="H903" s="85"/>
      <c r="I903" s="85"/>
      <c r="J903" s="85"/>
      <c r="K903" s="85"/>
      <c r="L903" s="85"/>
      <c r="M903" s="85"/>
    </row>
    <row r="904">
      <c r="D904" s="85"/>
      <c r="G904" s="85"/>
      <c r="H904" s="85"/>
      <c r="I904" s="85"/>
      <c r="J904" s="85"/>
      <c r="K904" s="85"/>
      <c r="L904" s="85"/>
      <c r="M904" s="85"/>
    </row>
    <row r="905">
      <c r="D905" s="85"/>
      <c r="G905" s="85"/>
      <c r="H905" s="85"/>
      <c r="I905" s="85"/>
      <c r="J905" s="85"/>
      <c r="K905" s="85"/>
      <c r="L905" s="85"/>
      <c r="M905" s="85"/>
    </row>
    <row r="906">
      <c r="D906" s="85"/>
      <c r="G906" s="85"/>
      <c r="H906" s="85"/>
      <c r="I906" s="85"/>
      <c r="J906" s="85"/>
      <c r="K906" s="85"/>
      <c r="L906" s="85"/>
      <c r="M906" s="85"/>
    </row>
    <row r="907">
      <c r="D907" s="85"/>
      <c r="G907" s="85"/>
      <c r="H907" s="85"/>
      <c r="I907" s="85"/>
      <c r="J907" s="85"/>
      <c r="K907" s="85"/>
      <c r="L907" s="85"/>
      <c r="M907" s="85"/>
    </row>
    <row r="908">
      <c r="D908" s="85"/>
      <c r="G908" s="85"/>
      <c r="H908" s="85"/>
      <c r="I908" s="85"/>
      <c r="J908" s="85"/>
      <c r="K908" s="85"/>
      <c r="L908" s="85"/>
      <c r="M908" s="85"/>
    </row>
    <row r="909">
      <c r="D909" s="85"/>
      <c r="G909" s="85"/>
      <c r="H909" s="85"/>
      <c r="I909" s="85"/>
      <c r="J909" s="85"/>
      <c r="K909" s="85"/>
      <c r="L909" s="85"/>
      <c r="M909" s="85"/>
    </row>
    <row r="910">
      <c r="D910" s="85"/>
      <c r="G910" s="85"/>
      <c r="H910" s="85"/>
      <c r="I910" s="85"/>
      <c r="J910" s="85"/>
      <c r="K910" s="85"/>
      <c r="L910" s="85"/>
      <c r="M910" s="85"/>
    </row>
    <row r="911">
      <c r="D911" s="85"/>
      <c r="G911" s="85"/>
      <c r="H911" s="85"/>
      <c r="I911" s="85"/>
      <c r="J911" s="85"/>
      <c r="K911" s="85"/>
      <c r="L911" s="85"/>
      <c r="M911" s="85"/>
    </row>
    <row r="912">
      <c r="D912" s="85"/>
      <c r="G912" s="85"/>
      <c r="H912" s="85"/>
      <c r="I912" s="85"/>
      <c r="J912" s="85"/>
      <c r="K912" s="85"/>
      <c r="L912" s="85"/>
      <c r="M912" s="85"/>
    </row>
    <row r="913">
      <c r="D913" s="85"/>
      <c r="G913" s="85"/>
      <c r="H913" s="85"/>
      <c r="I913" s="85"/>
      <c r="J913" s="85"/>
      <c r="K913" s="85"/>
      <c r="L913" s="85"/>
      <c r="M913" s="85"/>
    </row>
    <row r="914">
      <c r="D914" s="85"/>
      <c r="G914" s="85"/>
      <c r="H914" s="85"/>
      <c r="I914" s="85"/>
      <c r="J914" s="85"/>
      <c r="K914" s="85"/>
      <c r="L914" s="85"/>
      <c r="M914" s="85"/>
    </row>
    <row r="915">
      <c r="D915" s="85"/>
      <c r="G915" s="85"/>
      <c r="H915" s="85"/>
      <c r="I915" s="85"/>
      <c r="J915" s="85"/>
      <c r="K915" s="85"/>
      <c r="L915" s="85"/>
      <c r="M915" s="85"/>
    </row>
    <row r="916">
      <c r="D916" s="85"/>
      <c r="G916" s="85"/>
      <c r="H916" s="85"/>
      <c r="I916" s="85"/>
      <c r="J916" s="85"/>
      <c r="K916" s="85"/>
      <c r="L916" s="85"/>
      <c r="M916" s="85"/>
    </row>
    <row r="917">
      <c r="D917" s="85"/>
      <c r="G917" s="85"/>
      <c r="H917" s="85"/>
      <c r="I917" s="85"/>
      <c r="J917" s="85"/>
      <c r="K917" s="85"/>
      <c r="L917" s="85"/>
      <c r="M917" s="85"/>
    </row>
    <row r="918">
      <c r="D918" s="85"/>
      <c r="G918" s="85"/>
      <c r="H918" s="85"/>
      <c r="I918" s="85"/>
      <c r="J918" s="85"/>
      <c r="K918" s="85"/>
      <c r="L918" s="85"/>
      <c r="M918" s="85"/>
    </row>
    <row r="919">
      <c r="D919" s="85"/>
      <c r="G919" s="85"/>
      <c r="H919" s="85"/>
      <c r="I919" s="85"/>
      <c r="J919" s="85"/>
      <c r="K919" s="85"/>
      <c r="L919" s="85"/>
      <c r="M919" s="85"/>
    </row>
    <row r="920">
      <c r="D920" s="85"/>
      <c r="G920" s="85"/>
      <c r="H920" s="85"/>
      <c r="I920" s="85"/>
      <c r="J920" s="85"/>
      <c r="K920" s="85"/>
      <c r="L920" s="85"/>
      <c r="M920" s="85"/>
    </row>
    <row r="921">
      <c r="D921" s="85"/>
      <c r="G921" s="85"/>
      <c r="H921" s="85"/>
      <c r="I921" s="85"/>
      <c r="J921" s="85"/>
      <c r="K921" s="85"/>
      <c r="L921" s="85"/>
      <c r="M921" s="85"/>
    </row>
    <row r="922">
      <c r="D922" s="85"/>
      <c r="G922" s="85"/>
      <c r="H922" s="85"/>
      <c r="I922" s="85"/>
      <c r="J922" s="85"/>
      <c r="K922" s="85"/>
      <c r="L922" s="85"/>
      <c r="M922" s="85"/>
    </row>
    <row r="923">
      <c r="D923" s="85"/>
      <c r="G923" s="85"/>
      <c r="H923" s="85"/>
      <c r="I923" s="85"/>
      <c r="J923" s="85"/>
      <c r="K923" s="85"/>
      <c r="L923" s="85"/>
      <c r="M923" s="85"/>
    </row>
    <row r="924">
      <c r="D924" s="85"/>
      <c r="G924" s="85"/>
      <c r="H924" s="85"/>
      <c r="I924" s="85"/>
      <c r="J924" s="85"/>
      <c r="K924" s="85"/>
      <c r="L924" s="85"/>
      <c r="M924" s="85"/>
    </row>
    <row r="925">
      <c r="D925" s="85"/>
      <c r="G925" s="85"/>
      <c r="H925" s="85"/>
      <c r="I925" s="85"/>
      <c r="J925" s="85"/>
      <c r="K925" s="85"/>
      <c r="L925" s="85"/>
      <c r="M925" s="85"/>
    </row>
    <row r="926">
      <c r="D926" s="85"/>
      <c r="G926" s="85"/>
      <c r="H926" s="85"/>
      <c r="I926" s="85"/>
      <c r="J926" s="85"/>
      <c r="K926" s="85"/>
      <c r="L926" s="85"/>
      <c r="M926" s="85"/>
    </row>
    <row r="927">
      <c r="D927" s="85"/>
      <c r="G927" s="85"/>
      <c r="H927" s="85"/>
      <c r="I927" s="85"/>
      <c r="J927" s="85"/>
      <c r="K927" s="85"/>
      <c r="L927" s="85"/>
      <c r="M927" s="85"/>
    </row>
    <row r="928">
      <c r="D928" s="85"/>
      <c r="G928" s="85"/>
      <c r="H928" s="85"/>
      <c r="I928" s="85"/>
      <c r="J928" s="85"/>
      <c r="K928" s="85"/>
      <c r="L928" s="85"/>
      <c r="M928" s="85"/>
    </row>
    <row r="929">
      <c r="D929" s="85"/>
      <c r="G929" s="85"/>
      <c r="H929" s="85"/>
      <c r="I929" s="85"/>
      <c r="J929" s="85"/>
      <c r="K929" s="85"/>
      <c r="L929" s="85"/>
      <c r="M929" s="85"/>
    </row>
    <row r="930">
      <c r="D930" s="85"/>
      <c r="G930" s="85"/>
      <c r="H930" s="85"/>
      <c r="I930" s="85"/>
      <c r="J930" s="85"/>
      <c r="K930" s="85"/>
      <c r="L930" s="85"/>
      <c r="M930" s="85"/>
    </row>
    <row r="931">
      <c r="D931" s="85"/>
      <c r="G931" s="85"/>
      <c r="H931" s="85"/>
      <c r="I931" s="85"/>
      <c r="J931" s="85"/>
      <c r="K931" s="85"/>
      <c r="L931" s="85"/>
      <c r="M931" s="85"/>
    </row>
    <row r="932">
      <c r="D932" s="85"/>
      <c r="G932" s="85"/>
      <c r="H932" s="85"/>
      <c r="I932" s="85"/>
      <c r="J932" s="85"/>
      <c r="K932" s="85"/>
      <c r="L932" s="85"/>
      <c r="M932" s="85"/>
    </row>
    <row r="933">
      <c r="D933" s="85"/>
      <c r="G933" s="85"/>
      <c r="H933" s="85"/>
      <c r="I933" s="85"/>
      <c r="J933" s="85"/>
      <c r="K933" s="85"/>
      <c r="L933" s="85"/>
      <c r="M933" s="85"/>
    </row>
    <row r="934">
      <c r="D934" s="85"/>
      <c r="G934" s="85"/>
      <c r="H934" s="85"/>
      <c r="I934" s="85"/>
      <c r="J934" s="85"/>
      <c r="K934" s="85"/>
      <c r="L934" s="85"/>
      <c r="M934" s="85"/>
    </row>
    <row r="935">
      <c r="D935" s="85"/>
      <c r="G935" s="85"/>
      <c r="H935" s="85"/>
      <c r="I935" s="85"/>
      <c r="J935" s="85"/>
      <c r="K935" s="85"/>
      <c r="L935" s="85"/>
      <c r="M935" s="85"/>
    </row>
    <row r="936">
      <c r="D936" s="85"/>
      <c r="G936" s="85"/>
      <c r="H936" s="85"/>
      <c r="I936" s="85"/>
      <c r="J936" s="85"/>
      <c r="K936" s="85"/>
      <c r="L936" s="85"/>
      <c r="M936" s="85"/>
    </row>
    <row r="937">
      <c r="D937" s="85"/>
      <c r="G937" s="85"/>
      <c r="H937" s="85"/>
      <c r="I937" s="85"/>
      <c r="J937" s="85"/>
      <c r="K937" s="85"/>
      <c r="L937" s="85"/>
      <c r="M937" s="85"/>
    </row>
    <row r="938">
      <c r="D938" s="85"/>
      <c r="G938" s="85"/>
      <c r="H938" s="85"/>
      <c r="I938" s="85"/>
      <c r="J938" s="85"/>
      <c r="K938" s="85"/>
      <c r="L938" s="85"/>
      <c r="M938" s="85"/>
    </row>
    <row r="939">
      <c r="D939" s="85"/>
      <c r="G939" s="85"/>
      <c r="H939" s="85"/>
      <c r="I939" s="85"/>
      <c r="J939" s="85"/>
      <c r="K939" s="85"/>
      <c r="L939" s="85"/>
      <c r="M939" s="85"/>
    </row>
    <row r="940">
      <c r="D940" s="85"/>
      <c r="G940" s="85"/>
      <c r="H940" s="85"/>
      <c r="I940" s="85"/>
      <c r="J940" s="85"/>
      <c r="K940" s="85"/>
      <c r="L940" s="85"/>
      <c r="M940" s="85"/>
    </row>
    <row r="941">
      <c r="D941" s="85"/>
      <c r="G941" s="85"/>
      <c r="H941" s="85"/>
      <c r="I941" s="85"/>
      <c r="J941" s="85"/>
      <c r="K941" s="85"/>
      <c r="L941" s="85"/>
      <c r="M941" s="85"/>
    </row>
    <row r="942">
      <c r="D942" s="85"/>
      <c r="G942" s="85"/>
      <c r="H942" s="85"/>
      <c r="I942" s="85"/>
      <c r="J942" s="85"/>
      <c r="K942" s="85"/>
      <c r="L942" s="85"/>
      <c r="M942" s="85"/>
    </row>
    <row r="943">
      <c r="D943" s="85"/>
      <c r="G943" s="85"/>
      <c r="H943" s="85"/>
      <c r="I943" s="85"/>
      <c r="J943" s="85"/>
      <c r="K943" s="85"/>
      <c r="L943" s="85"/>
      <c r="M943" s="85"/>
    </row>
    <row r="944">
      <c r="D944" s="85"/>
      <c r="G944" s="85"/>
      <c r="H944" s="85"/>
      <c r="I944" s="85"/>
      <c r="J944" s="85"/>
      <c r="K944" s="85"/>
      <c r="L944" s="85"/>
      <c r="M944" s="85"/>
    </row>
    <row r="945">
      <c r="D945" s="85"/>
      <c r="G945" s="85"/>
      <c r="H945" s="85"/>
      <c r="I945" s="85"/>
      <c r="J945" s="85"/>
      <c r="K945" s="85"/>
      <c r="L945" s="85"/>
      <c r="M945" s="85"/>
    </row>
    <row r="946">
      <c r="D946" s="85"/>
      <c r="G946" s="85"/>
      <c r="H946" s="85"/>
      <c r="I946" s="85"/>
      <c r="J946" s="85"/>
      <c r="K946" s="85"/>
      <c r="L946" s="85"/>
      <c r="M946" s="85"/>
    </row>
    <row r="947">
      <c r="D947" s="85"/>
      <c r="G947" s="85"/>
      <c r="H947" s="85"/>
      <c r="I947" s="85"/>
      <c r="J947" s="85"/>
      <c r="K947" s="85"/>
      <c r="L947" s="85"/>
      <c r="M947" s="85"/>
    </row>
    <row r="948">
      <c r="D948" s="85"/>
      <c r="G948" s="85"/>
      <c r="H948" s="85"/>
      <c r="I948" s="85"/>
      <c r="J948" s="85"/>
      <c r="K948" s="85"/>
      <c r="L948" s="85"/>
      <c r="M948" s="85"/>
    </row>
    <row r="949">
      <c r="D949" s="85"/>
      <c r="G949" s="85"/>
      <c r="H949" s="85"/>
      <c r="I949" s="85"/>
      <c r="J949" s="85"/>
      <c r="K949" s="85"/>
      <c r="L949" s="85"/>
      <c r="M949" s="85"/>
    </row>
    <row r="950">
      <c r="D950" s="85"/>
      <c r="G950" s="85"/>
      <c r="H950" s="85"/>
      <c r="I950" s="85"/>
      <c r="J950" s="85"/>
      <c r="K950" s="85"/>
      <c r="L950" s="85"/>
      <c r="M950" s="85"/>
    </row>
    <row r="951">
      <c r="D951" s="85"/>
      <c r="G951" s="85"/>
      <c r="H951" s="85"/>
      <c r="I951" s="85"/>
      <c r="J951" s="85"/>
      <c r="K951" s="85"/>
      <c r="L951" s="85"/>
      <c r="M951" s="85"/>
    </row>
    <row r="952">
      <c r="D952" s="85"/>
      <c r="G952" s="85"/>
      <c r="H952" s="85"/>
      <c r="I952" s="85"/>
      <c r="J952" s="85"/>
      <c r="K952" s="85"/>
      <c r="L952" s="85"/>
      <c r="M952" s="85"/>
    </row>
    <row r="953">
      <c r="D953" s="85"/>
      <c r="G953" s="85"/>
      <c r="H953" s="85"/>
      <c r="I953" s="85"/>
      <c r="J953" s="85"/>
      <c r="K953" s="85"/>
      <c r="L953" s="85"/>
      <c r="M953" s="85"/>
    </row>
    <row r="954">
      <c r="D954" s="85"/>
      <c r="G954" s="85"/>
      <c r="H954" s="85"/>
      <c r="I954" s="85"/>
      <c r="J954" s="85"/>
      <c r="K954" s="85"/>
      <c r="L954" s="85"/>
      <c r="M954" s="85"/>
    </row>
    <row r="955">
      <c r="D955" s="85"/>
      <c r="G955" s="85"/>
      <c r="H955" s="85"/>
      <c r="I955" s="85"/>
      <c r="J955" s="85"/>
      <c r="K955" s="85"/>
      <c r="L955" s="85"/>
      <c r="M955" s="85"/>
    </row>
    <row r="956">
      <c r="D956" s="85"/>
      <c r="G956" s="85"/>
      <c r="H956" s="85"/>
      <c r="I956" s="85"/>
      <c r="J956" s="85"/>
      <c r="K956" s="85"/>
      <c r="L956" s="85"/>
      <c r="M956" s="85"/>
    </row>
    <row r="957">
      <c r="D957" s="85"/>
      <c r="G957" s="85"/>
      <c r="H957" s="85"/>
      <c r="I957" s="85"/>
      <c r="J957" s="85"/>
      <c r="K957" s="85"/>
      <c r="L957" s="85"/>
      <c r="M957" s="85"/>
    </row>
    <row r="958">
      <c r="D958" s="85"/>
      <c r="G958" s="85"/>
      <c r="H958" s="85"/>
      <c r="I958" s="85"/>
      <c r="J958" s="85"/>
      <c r="K958" s="85"/>
      <c r="L958" s="85"/>
      <c r="M958" s="85"/>
    </row>
    <row r="959">
      <c r="D959" s="85"/>
      <c r="G959" s="85"/>
      <c r="H959" s="85"/>
      <c r="I959" s="85"/>
      <c r="J959" s="85"/>
      <c r="K959" s="85"/>
      <c r="L959" s="85"/>
      <c r="M959" s="85"/>
    </row>
    <row r="960">
      <c r="D960" s="85"/>
      <c r="G960" s="85"/>
      <c r="H960" s="85"/>
      <c r="I960" s="85"/>
      <c r="J960" s="85"/>
      <c r="K960" s="85"/>
      <c r="L960" s="85"/>
      <c r="M960" s="85"/>
    </row>
    <row r="961">
      <c r="D961" s="85"/>
      <c r="G961" s="85"/>
      <c r="H961" s="85"/>
      <c r="I961" s="85"/>
      <c r="J961" s="85"/>
      <c r="K961" s="85"/>
      <c r="L961" s="85"/>
      <c r="M961" s="85"/>
    </row>
    <row r="962">
      <c r="D962" s="85"/>
      <c r="G962" s="85"/>
      <c r="H962" s="85"/>
      <c r="I962" s="85"/>
      <c r="J962" s="85"/>
      <c r="K962" s="85"/>
      <c r="L962" s="85"/>
      <c r="M962" s="85"/>
    </row>
    <row r="963">
      <c r="D963" s="85"/>
      <c r="G963" s="85"/>
      <c r="H963" s="85"/>
      <c r="I963" s="85"/>
      <c r="J963" s="85"/>
      <c r="K963" s="85"/>
      <c r="L963" s="85"/>
      <c r="M963" s="85"/>
    </row>
    <row r="964">
      <c r="D964" s="85"/>
      <c r="G964" s="85"/>
      <c r="H964" s="85"/>
      <c r="I964" s="85"/>
      <c r="J964" s="85"/>
      <c r="K964" s="85"/>
      <c r="L964" s="85"/>
      <c r="M964" s="85"/>
    </row>
    <row r="965">
      <c r="D965" s="85"/>
      <c r="G965" s="85"/>
      <c r="H965" s="85"/>
      <c r="I965" s="85"/>
      <c r="J965" s="85"/>
      <c r="K965" s="85"/>
      <c r="L965" s="85"/>
      <c r="M965" s="85"/>
    </row>
    <row r="966">
      <c r="D966" s="85"/>
      <c r="G966" s="85"/>
      <c r="H966" s="85"/>
      <c r="I966" s="85"/>
      <c r="J966" s="85"/>
      <c r="K966" s="85"/>
      <c r="L966" s="85"/>
      <c r="M966" s="85"/>
    </row>
    <row r="967">
      <c r="D967" s="85"/>
      <c r="G967" s="85"/>
      <c r="H967" s="85"/>
      <c r="I967" s="85"/>
      <c r="J967" s="85"/>
      <c r="K967" s="85"/>
      <c r="L967" s="85"/>
      <c r="M967" s="85"/>
    </row>
    <row r="968">
      <c r="D968" s="85"/>
      <c r="G968" s="85"/>
      <c r="H968" s="85"/>
      <c r="I968" s="85"/>
      <c r="J968" s="85"/>
      <c r="K968" s="85"/>
      <c r="L968" s="85"/>
      <c r="M968" s="85"/>
    </row>
    <row r="969">
      <c r="D969" s="85"/>
      <c r="G969" s="85"/>
      <c r="H969" s="85"/>
      <c r="I969" s="85"/>
      <c r="J969" s="85"/>
      <c r="K969" s="85"/>
      <c r="L969" s="85"/>
      <c r="M969" s="85"/>
    </row>
    <row r="970">
      <c r="D970" s="85"/>
      <c r="G970" s="85"/>
      <c r="H970" s="85"/>
      <c r="I970" s="85"/>
      <c r="J970" s="85"/>
      <c r="K970" s="85"/>
      <c r="L970" s="85"/>
      <c r="M970" s="85"/>
    </row>
    <row r="971">
      <c r="D971" s="85"/>
      <c r="G971" s="85"/>
      <c r="H971" s="85"/>
      <c r="I971" s="85"/>
      <c r="J971" s="85"/>
      <c r="K971" s="85"/>
      <c r="L971" s="85"/>
      <c r="M971" s="85"/>
    </row>
    <row r="972">
      <c r="D972" s="85"/>
      <c r="G972" s="85"/>
      <c r="H972" s="85"/>
      <c r="I972" s="85"/>
      <c r="J972" s="85"/>
      <c r="K972" s="85"/>
      <c r="L972" s="85"/>
      <c r="M972" s="85"/>
    </row>
    <row r="973">
      <c r="D973" s="85"/>
      <c r="G973" s="85"/>
      <c r="H973" s="85"/>
      <c r="I973" s="85"/>
      <c r="J973" s="85"/>
      <c r="K973" s="85"/>
      <c r="L973" s="85"/>
      <c r="M973" s="85"/>
    </row>
    <row r="974">
      <c r="D974" s="85"/>
      <c r="G974" s="85"/>
      <c r="H974" s="85"/>
      <c r="I974" s="85"/>
      <c r="J974" s="85"/>
      <c r="K974" s="85"/>
      <c r="L974" s="85"/>
      <c r="M974" s="85"/>
    </row>
    <row r="975">
      <c r="D975" s="85"/>
      <c r="G975" s="85"/>
      <c r="H975" s="85"/>
      <c r="I975" s="85"/>
      <c r="J975" s="85"/>
      <c r="K975" s="85"/>
      <c r="L975" s="85"/>
      <c r="M975" s="85"/>
    </row>
    <row r="976">
      <c r="D976" s="85"/>
      <c r="G976" s="85"/>
      <c r="H976" s="85"/>
      <c r="I976" s="85"/>
      <c r="J976" s="85"/>
      <c r="K976" s="85"/>
      <c r="L976" s="85"/>
      <c r="M976" s="85"/>
    </row>
    <row r="977">
      <c r="D977" s="85"/>
      <c r="G977" s="85"/>
      <c r="H977" s="85"/>
      <c r="I977" s="85"/>
      <c r="J977" s="85"/>
      <c r="K977" s="85"/>
      <c r="L977" s="85"/>
      <c r="M977" s="85"/>
    </row>
    <row r="978">
      <c r="D978" s="85"/>
      <c r="G978" s="85"/>
      <c r="H978" s="85"/>
      <c r="I978" s="85"/>
      <c r="J978" s="85"/>
      <c r="K978" s="85"/>
      <c r="L978" s="85"/>
      <c r="M978" s="85"/>
    </row>
    <row r="979">
      <c r="D979" s="85"/>
      <c r="G979" s="85"/>
      <c r="H979" s="85"/>
      <c r="I979" s="85"/>
      <c r="J979" s="85"/>
      <c r="K979" s="85"/>
      <c r="L979" s="85"/>
      <c r="M979" s="85"/>
    </row>
    <row r="980">
      <c r="D980" s="85"/>
      <c r="G980" s="85"/>
      <c r="H980" s="85"/>
      <c r="I980" s="85"/>
      <c r="J980" s="85"/>
      <c r="K980" s="85"/>
      <c r="L980" s="85"/>
      <c r="M980" s="85"/>
    </row>
    <row r="981">
      <c r="D981" s="85"/>
      <c r="G981" s="85"/>
      <c r="H981" s="85"/>
      <c r="I981" s="85"/>
      <c r="J981" s="85"/>
      <c r="K981" s="85"/>
      <c r="L981" s="85"/>
      <c r="M981" s="85"/>
    </row>
    <row r="982">
      <c r="D982" s="85"/>
      <c r="G982" s="85"/>
      <c r="H982" s="85"/>
      <c r="I982" s="85"/>
      <c r="J982" s="85"/>
      <c r="K982" s="85"/>
      <c r="L982" s="85"/>
      <c r="M982" s="85"/>
    </row>
    <row r="983">
      <c r="D983" s="85"/>
      <c r="G983" s="85"/>
      <c r="H983" s="85"/>
      <c r="I983" s="85"/>
      <c r="J983" s="85"/>
      <c r="K983" s="85"/>
      <c r="L983" s="85"/>
      <c r="M983" s="85"/>
    </row>
    <row r="984">
      <c r="D984" s="85"/>
      <c r="G984" s="85"/>
      <c r="H984" s="85"/>
      <c r="I984" s="85"/>
      <c r="J984" s="85"/>
      <c r="K984" s="85"/>
      <c r="L984" s="85"/>
      <c r="M984" s="85"/>
    </row>
    <row r="985">
      <c r="D985" s="85"/>
      <c r="G985" s="85"/>
      <c r="H985" s="85"/>
      <c r="I985" s="85"/>
      <c r="J985" s="85"/>
      <c r="K985" s="85"/>
      <c r="L985" s="85"/>
      <c r="M985" s="85"/>
    </row>
    <row r="986">
      <c r="D986" s="85"/>
      <c r="G986" s="85"/>
      <c r="H986" s="85"/>
      <c r="I986" s="85"/>
      <c r="J986" s="85"/>
      <c r="K986" s="85"/>
      <c r="L986" s="85"/>
      <c r="M986" s="85"/>
    </row>
    <row r="987">
      <c r="D987" s="85"/>
      <c r="G987" s="85"/>
      <c r="H987" s="85"/>
      <c r="I987" s="85"/>
      <c r="J987" s="85"/>
      <c r="K987" s="85"/>
      <c r="L987" s="85"/>
      <c r="M987" s="85"/>
    </row>
    <row r="988">
      <c r="D988" s="85"/>
      <c r="G988" s="85"/>
      <c r="H988" s="85"/>
      <c r="I988" s="85"/>
      <c r="J988" s="85"/>
      <c r="K988" s="85"/>
      <c r="L988" s="85"/>
      <c r="M988" s="85"/>
    </row>
    <row r="989">
      <c r="D989" s="85"/>
      <c r="G989" s="85"/>
      <c r="H989" s="85"/>
      <c r="I989" s="85"/>
      <c r="J989" s="85"/>
      <c r="K989" s="85"/>
      <c r="L989" s="85"/>
      <c r="M989" s="85"/>
    </row>
    <row r="990">
      <c r="D990" s="85"/>
      <c r="G990" s="85"/>
      <c r="H990" s="85"/>
      <c r="I990" s="85"/>
      <c r="J990" s="85"/>
      <c r="K990" s="85"/>
      <c r="L990" s="85"/>
      <c r="M990" s="85"/>
    </row>
    <row r="991">
      <c r="D991" s="85"/>
      <c r="G991" s="85"/>
      <c r="H991" s="85"/>
      <c r="I991" s="85"/>
      <c r="J991" s="85"/>
      <c r="K991" s="85"/>
      <c r="L991" s="85"/>
      <c r="M991" s="85"/>
    </row>
    <row r="992">
      <c r="D992" s="85"/>
      <c r="G992" s="85"/>
      <c r="H992" s="85"/>
      <c r="I992" s="85"/>
      <c r="J992" s="85"/>
      <c r="K992" s="85"/>
      <c r="L992" s="85"/>
      <c r="M992" s="85"/>
    </row>
    <row r="993">
      <c r="D993" s="85"/>
      <c r="G993" s="85"/>
      <c r="H993" s="85"/>
      <c r="I993" s="85"/>
      <c r="J993" s="85"/>
      <c r="K993" s="85"/>
      <c r="L993" s="85"/>
      <c r="M993" s="85"/>
    </row>
    <row r="994">
      <c r="D994" s="85"/>
      <c r="G994" s="85"/>
      <c r="H994" s="85"/>
      <c r="I994" s="85"/>
      <c r="J994" s="85"/>
      <c r="K994" s="85"/>
      <c r="L994" s="85"/>
      <c r="M994" s="85"/>
    </row>
    <row r="995">
      <c r="D995" s="85"/>
      <c r="G995" s="85"/>
      <c r="H995" s="85"/>
      <c r="I995" s="85"/>
      <c r="J995" s="85"/>
      <c r="K995" s="85"/>
      <c r="L995" s="85"/>
      <c r="M995" s="85"/>
    </row>
    <row r="996">
      <c r="D996" s="85"/>
      <c r="G996" s="85"/>
      <c r="H996" s="85"/>
      <c r="I996" s="85"/>
      <c r="J996" s="85"/>
      <c r="K996" s="85"/>
      <c r="L996" s="85"/>
      <c r="M996" s="85"/>
    </row>
    <row r="997">
      <c r="D997" s="85"/>
      <c r="G997" s="85"/>
      <c r="H997" s="85"/>
      <c r="I997" s="85"/>
      <c r="J997" s="85"/>
      <c r="K997" s="85"/>
      <c r="L997" s="85"/>
      <c r="M997" s="85"/>
    </row>
    <row r="998">
      <c r="D998" s="85"/>
      <c r="G998" s="85"/>
      <c r="H998" s="85"/>
      <c r="I998" s="85"/>
      <c r="J998" s="85"/>
      <c r="K998" s="85"/>
      <c r="L998" s="85"/>
      <c r="M998" s="85"/>
    </row>
    <row r="999">
      <c r="D999" s="85"/>
      <c r="G999" s="85"/>
      <c r="H999" s="85"/>
      <c r="I999" s="85"/>
      <c r="J999" s="85"/>
      <c r="K999" s="85"/>
      <c r="L999" s="85"/>
      <c r="M999" s="85"/>
    </row>
    <row r="1000">
      <c r="D1000" s="85"/>
      <c r="G1000" s="85"/>
      <c r="H1000" s="85"/>
      <c r="I1000" s="85"/>
      <c r="J1000" s="85"/>
      <c r="K1000" s="85"/>
      <c r="L1000" s="85"/>
      <c r="M1000" s="85"/>
    </row>
    <row r="1001">
      <c r="D1001" s="85"/>
      <c r="G1001" s="85"/>
      <c r="H1001" s="85"/>
      <c r="I1001" s="85"/>
      <c r="J1001" s="85"/>
      <c r="K1001" s="85"/>
      <c r="L1001" s="85"/>
      <c r="M1001" s="85"/>
    </row>
    <row r="1002">
      <c r="D1002" s="85"/>
      <c r="G1002" s="85"/>
      <c r="H1002" s="85"/>
      <c r="I1002" s="85"/>
      <c r="J1002" s="85"/>
      <c r="K1002" s="85"/>
      <c r="L1002" s="85"/>
      <c r="M1002" s="8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3.0"/>
    <col customWidth="1" min="4" max="4" width="20.0"/>
    <col customWidth="1" min="5" max="5" width="9.88"/>
    <col customWidth="1" min="6" max="6" width="21.13"/>
    <col customWidth="1" min="7" max="7" width="16.25"/>
  </cols>
  <sheetData>
    <row r="1">
      <c r="A1" s="111"/>
      <c r="B1" s="111"/>
      <c r="C1" s="111"/>
      <c r="D1" s="111"/>
      <c r="E1" s="111"/>
      <c r="F1" s="111"/>
      <c r="G1" s="111"/>
      <c r="H1" s="90"/>
      <c r="I1" s="111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</row>
    <row r="2">
      <c r="A2" s="111"/>
      <c r="B2" s="111"/>
      <c r="C2" s="111"/>
      <c r="D2" s="111"/>
      <c r="E2" s="111"/>
      <c r="F2" s="111"/>
      <c r="G2" s="111"/>
      <c r="H2" s="90"/>
      <c r="I2" s="111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>
      <c r="A3" s="111"/>
      <c r="B3" s="113" t="s">
        <v>104</v>
      </c>
      <c r="C3" s="113" t="s">
        <v>63</v>
      </c>
      <c r="D3" s="113" t="s">
        <v>60</v>
      </c>
      <c r="E3" s="113" t="s">
        <v>496</v>
      </c>
      <c r="F3" s="113" t="s">
        <v>74</v>
      </c>
      <c r="G3" s="113" t="s">
        <v>188</v>
      </c>
      <c r="H3" s="90"/>
      <c r="I3" s="115" t="s">
        <v>0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</row>
    <row r="4">
      <c r="A4" s="114" t="s">
        <v>66</v>
      </c>
      <c r="B4" s="85">
        <v>0.005154639175257732</v>
      </c>
      <c r="C4" s="85">
        <v>0.1134020618556701</v>
      </c>
      <c r="D4" s="85">
        <v>0.10824742268041238</v>
      </c>
      <c r="E4" s="85">
        <v>0.005154639175257732</v>
      </c>
      <c r="F4" s="85">
        <v>0.015463917525773196</v>
      </c>
      <c r="G4" s="85">
        <v>0.010309278350515464</v>
      </c>
      <c r="I4" s="116">
        <v>0.2577319587628866</v>
      </c>
    </row>
    <row r="5">
      <c r="A5" s="114" t="s">
        <v>69</v>
      </c>
      <c r="B5" s="85">
        <v>0.015463917525773196</v>
      </c>
      <c r="C5" s="85">
        <v>0.09278350515463918</v>
      </c>
      <c r="D5" s="85">
        <v>0.061855670103092786</v>
      </c>
      <c r="E5" s="85" t="s">
        <v>553</v>
      </c>
      <c r="F5" s="85">
        <v>0.020618556701030927</v>
      </c>
      <c r="G5" s="85">
        <v>0.061855670103092786</v>
      </c>
      <c r="I5" s="116">
        <v>0.25257731958762886</v>
      </c>
    </row>
    <row r="6">
      <c r="A6" s="114" t="s">
        <v>59</v>
      </c>
      <c r="B6" s="85" t="s">
        <v>553</v>
      </c>
      <c r="C6" s="85">
        <v>0.030927835051546393</v>
      </c>
      <c r="D6" s="85">
        <v>0.06701030927835051</v>
      </c>
      <c r="E6" s="85" t="s">
        <v>553</v>
      </c>
      <c r="F6" s="85">
        <v>0.02577319587628866</v>
      </c>
      <c r="G6" s="85" t="s">
        <v>553</v>
      </c>
      <c r="I6" s="116">
        <v>0.12371134020618557</v>
      </c>
    </row>
    <row r="7">
      <c r="A7" s="114" t="s">
        <v>82</v>
      </c>
      <c r="B7" s="85">
        <v>0.015463917525773196</v>
      </c>
      <c r="C7" s="85">
        <v>0.030927835051546393</v>
      </c>
      <c r="D7" s="85">
        <v>0.030927835051546393</v>
      </c>
      <c r="E7" s="85" t="s">
        <v>553</v>
      </c>
      <c r="F7" s="85">
        <v>0.020618556701030927</v>
      </c>
      <c r="G7" s="85" t="s">
        <v>553</v>
      </c>
      <c r="I7" s="116">
        <v>0.0979381443298969</v>
      </c>
    </row>
    <row r="8">
      <c r="A8" s="114" t="s">
        <v>124</v>
      </c>
      <c r="B8" s="85">
        <v>0.061855670103092786</v>
      </c>
      <c r="C8" s="85">
        <v>0.005154639175257732</v>
      </c>
      <c r="D8" s="85">
        <v>0.010309278350515464</v>
      </c>
      <c r="E8" s="85" t="s">
        <v>553</v>
      </c>
      <c r="F8" s="85">
        <v>0.005154639175257732</v>
      </c>
      <c r="G8" s="85">
        <v>0.005154639175257732</v>
      </c>
      <c r="I8" s="116">
        <v>0.08762886597938144</v>
      </c>
    </row>
    <row r="9">
      <c r="A9" s="114" t="s">
        <v>107</v>
      </c>
      <c r="B9" s="85" t="s">
        <v>553</v>
      </c>
      <c r="C9" s="85">
        <v>0.04639175257731959</v>
      </c>
      <c r="D9" s="85">
        <v>0.030927835051546393</v>
      </c>
      <c r="E9" s="85" t="s">
        <v>553</v>
      </c>
      <c r="F9" s="85">
        <v>0.005154639175257732</v>
      </c>
      <c r="G9" s="85" t="s">
        <v>553</v>
      </c>
      <c r="I9" s="116">
        <v>0.08247422680412371</v>
      </c>
    </row>
    <row r="10">
      <c r="A10" s="114" t="s">
        <v>212</v>
      </c>
      <c r="B10" s="85" t="s">
        <v>553</v>
      </c>
      <c r="C10" s="85">
        <v>0.020618556701030927</v>
      </c>
      <c r="D10" s="85" t="s">
        <v>553</v>
      </c>
      <c r="E10" s="85" t="s">
        <v>553</v>
      </c>
      <c r="F10" s="85">
        <v>0.010309278350515464</v>
      </c>
      <c r="G10" s="85" t="s">
        <v>553</v>
      </c>
      <c r="I10" s="116">
        <v>0.030927835051546393</v>
      </c>
    </row>
    <row r="11">
      <c r="A11" s="114" t="s">
        <v>139</v>
      </c>
      <c r="B11" s="85">
        <v>0.015463917525773196</v>
      </c>
      <c r="C11" s="85">
        <v>0.005154639175257732</v>
      </c>
      <c r="D11" s="85" t="s">
        <v>553</v>
      </c>
      <c r="E11" s="85" t="s">
        <v>553</v>
      </c>
      <c r="F11" s="85">
        <v>0.005154639175257732</v>
      </c>
      <c r="G11" s="85" t="s">
        <v>553</v>
      </c>
      <c r="I11" s="116">
        <v>0.02577319587628866</v>
      </c>
    </row>
    <row r="12">
      <c r="A12" s="114" t="s">
        <v>142</v>
      </c>
      <c r="B12" s="85" t="s">
        <v>553</v>
      </c>
      <c r="C12" s="85">
        <v>0.005154639175257732</v>
      </c>
      <c r="D12" s="85">
        <v>0.010309278350515464</v>
      </c>
      <c r="E12" s="85" t="s">
        <v>553</v>
      </c>
      <c r="F12" s="85">
        <v>0.005154639175257732</v>
      </c>
      <c r="G12" s="85" t="s">
        <v>553</v>
      </c>
      <c r="I12" s="116">
        <v>0.020618556701030927</v>
      </c>
    </row>
    <row r="13">
      <c r="A13" s="114" t="s">
        <v>93</v>
      </c>
      <c r="B13" s="85" t="s">
        <v>553</v>
      </c>
      <c r="C13" s="85" t="s">
        <v>553</v>
      </c>
      <c r="D13" s="85" t="s">
        <v>553</v>
      </c>
      <c r="E13" s="85" t="s">
        <v>553</v>
      </c>
      <c r="F13" s="85">
        <v>0.015463917525773196</v>
      </c>
      <c r="G13" s="85" t="s">
        <v>553</v>
      </c>
      <c r="I13" s="116">
        <v>0.015463917525773196</v>
      </c>
    </row>
    <row r="14">
      <c r="A14" s="114" t="s">
        <v>404</v>
      </c>
      <c r="B14" s="85" t="s">
        <v>553</v>
      </c>
      <c r="C14" s="85" t="s">
        <v>553</v>
      </c>
      <c r="D14" s="85" t="s">
        <v>553</v>
      </c>
      <c r="E14" s="85" t="s">
        <v>553</v>
      </c>
      <c r="F14" s="85" t="s">
        <v>553</v>
      </c>
      <c r="G14" s="85">
        <v>0.005154639175257732</v>
      </c>
      <c r="I14" s="116">
        <v>0.005154639175257732</v>
      </c>
    </row>
    <row r="15">
      <c r="A15" s="85"/>
      <c r="B15" s="85"/>
      <c r="C15" s="85"/>
      <c r="D15" s="85"/>
      <c r="E15" s="85"/>
      <c r="F15" s="85"/>
      <c r="G15" s="85"/>
      <c r="I15" s="116"/>
    </row>
    <row r="16">
      <c r="A16" s="85"/>
      <c r="B16" s="85"/>
      <c r="C16" s="85"/>
      <c r="D16" s="85"/>
      <c r="E16" s="85"/>
      <c r="F16" s="85"/>
      <c r="G16" s="85"/>
      <c r="I16" s="116"/>
    </row>
    <row r="17">
      <c r="A17" s="85"/>
      <c r="B17" s="85"/>
      <c r="C17" s="85"/>
      <c r="D17" s="85"/>
      <c r="E17" s="85"/>
      <c r="F17" s="85"/>
      <c r="G17" s="85"/>
      <c r="I17" s="116"/>
    </row>
    <row r="18">
      <c r="A18" s="85"/>
      <c r="B18" s="85"/>
      <c r="C18" s="85"/>
      <c r="D18" s="85"/>
      <c r="E18" s="85"/>
      <c r="F18" s="85"/>
      <c r="G18" s="85"/>
      <c r="I18" s="116"/>
    </row>
    <row r="19">
      <c r="A19" s="85"/>
      <c r="B19" s="85"/>
      <c r="C19" s="85"/>
      <c r="D19" s="85"/>
      <c r="E19" s="85"/>
      <c r="F19" s="85"/>
      <c r="G19" s="85"/>
      <c r="I19" s="116"/>
    </row>
    <row r="20">
      <c r="A20" s="85"/>
      <c r="B20" s="85"/>
      <c r="C20" s="85"/>
      <c r="D20" s="85"/>
      <c r="E20" s="85"/>
      <c r="F20" s="85"/>
      <c r="G20" s="85"/>
      <c r="I20" s="116"/>
    </row>
    <row r="21">
      <c r="A21" s="85"/>
      <c r="B21" s="85"/>
      <c r="C21" s="85"/>
      <c r="D21" s="85"/>
      <c r="E21" s="85"/>
      <c r="F21" s="85"/>
      <c r="G21" s="85"/>
      <c r="I21" s="116"/>
    </row>
    <row r="22">
      <c r="A22" s="85"/>
      <c r="B22" s="85"/>
      <c r="C22" s="85"/>
      <c r="D22" s="85"/>
      <c r="E22" s="85"/>
      <c r="F22" s="85"/>
      <c r="G22" s="85"/>
      <c r="I22" s="116"/>
    </row>
    <row r="23">
      <c r="A23" s="85"/>
      <c r="B23" s="85"/>
      <c r="C23" s="85"/>
      <c r="D23" s="85"/>
      <c r="E23" s="85"/>
      <c r="F23" s="85"/>
      <c r="G23" s="85"/>
      <c r="I23" s="116"/>
    </row>
    <row r="24">
      <c r="A24" s="85"/>
      <c r="B24" s="85"/>
      <c r="C24" s="85"/>
      <c r="D24" s="85"/>
      <c r="E24" s="85"/>
      <c r="F24" s="85"/>
      <c r="G24" s="85"/>
      <c r="I24" s="116"/>
    </row>
    <row r="25">
      <c r="A25" s="85"/>
      <c r="B25" s="85"/>
      <c r="C25" s="85"/>
      <c r="D25" s="85"/>
      <c r="E25" s="85"/>
      <c r="F25" s="85"/>
      <c r="G25" s="85"/>
      <c r="I25" s="116"/>
    </row>
    <row r="26">
      <c r="A26" s="85"/>
      <c r="B26" s="85"/>
      <c r="C26" s="85"/>
      <c r="D26" s="85"/>
      <c r="E26" s="85"/>
      <c r="F26" s="85"/>
      <c r="G26" s="85"/>
      <c r="I26" s="116"/>
    </row>
    <row r="27">
      <c r="A27" s="85"/>
      <c r="B27" s="85"/>
      <c r="C27" s="85"/>
      <c r="D27" s="85"/>
      <c r="E27" s="85"/>
      <c r="F27" s="85"/>
      <c r="G27" s="85"/>
      <c r="I27" s="116"/>
    </row>
    <row r="28">
      <c r="A28" s="85"/>
      <c r="B28" s="85"/>
      <c r="C28" s="85"/>
      <c r="D28" s="85"/>
      <c r="E28" s="85"/>
      <c r="F28" s="85"/>
      <c r="G28" s="85"/>
      <c r="I28" s="116"/>
    </row>
    <row r="29">
      <c r="A29" s="85"/>
      <c r="B29" s="85"/>
      <c r="C29" s="85"/>
      <c r="D29" s="85"/>
      <c r="E29" s="85"/>
      <c r="F29" s="85"/>
      <c r="G29" s="85"/>
      <c r="I29" s="116"/>
    </row>
    <row r="30">
      <c r="A30" s="85"/>
      <c r="B30" s="85"/>
      <c r="C30" s="85"/>
      <c r="D30" s="85"/>
      <c r="E30" s="85"/>
      <c r="F30" s="85"/>
      <c r="G30" s="85"/>
      <c r="I30" s="116"/>
    </row>
    <row r="31">
      <c r="A31" s="85"/>
      <c r="B31" s="85"/>
      <c r="C31" s="85"/>
      <c r="D31" s="85"/>
      <c r="E31" s="85"/>
      <c r="F31" s="85"/>
      <c r="G31" s="85"/>
      <c r="I31" s="116"/>
    </row>
    <row r="32">
      <c r="A32" s="85"/>
      <c r="B32" s="85"/>
      <c r="C32" s="85"/>
      <c r="D32" s="85"/>
      <c r="E32" s="85"/>
      <c r="F32" s="85"/>
      <c r="G32" s="85"/>
      <c r="I32" s="116"/>
    </row>
    <row r="33">
      <c r="A33" s="85"/>
      <c r="B33" s="85"/>
      <c r="C33" s="85"/>
      <c r="D33" s="85"/>
      <c r="E33" s="85"/>
      <c r="F33" s="85"/>
      <c r="G33" s="85"/>
      <c r="I33" s="116"/>
    </row>
    <row r="34">
      <c r="A34" s="85"/>
      <c r="B34" s="85"/>
      <c r="C34" s="85"/>
      <c r="D34" s="85"/>
      <c r="E34" s="85"/>
      <c r="F34" s="85"/>
      <c r="G34" s="85"/>
      <c r="I34" s="116"/>
    </row>
    <row r="35">
      <c r="A35" s="85"/>
      <c r="B35" s="85"/>
      <c r="C35" s="85"/>
      <c r="D35" s="85"/>
      <c r="E35" s="85"/>
      <c r="F35" s="85"/>
      <c r="G35" s="85"/>
      <c r="I35" s="116"/>
    </row>
    <row r="36">
      <c r="A36" s="85"/>
      <c r="B36" s="85"/>
      <c r="C36" s="85"/>
      <c r="D36" s="85"/>
      <c r="E36" s="85"/>
      <c r="F36" s="85"/>
      <c r="G36" s="85"/>
      <c r="I36" s="116"/>
    </row>
    <row r="37">
      <c r="A37" s="85"/>
      <c r="B37" s="85"/>
      <c r="C37" s="85"/>
      <c r="D37" s="85"/>
      <c r="E37" s="85"/>
      <c r="F37" s="85"/>
      <c r="G37" s="85"/>
      <c r="I37" s="116"/>
    </row>
    <row r="38">
      <c r="A38" s="85"/>
      <c r="B38" s="85"/>
      <c r="C38" s="85"/>
      <c r="D38" s="85"/>
      <c r="E38" s="85"/>
      <c r="F38" s="85"/>
      <c r="G38" s="85"/>
      <c r="I38" s="116"/>
    </row>
    <row r="39">
      <c r="A39" s="85"/>
      <c r="B39" s="85"/>
      <c r="C39" s="85"/>
      <c r="D39" s="85"/>
      <c r="E39" s="85"/>
      <c r="F39" s="85"/>
      <c r="G39" s="85"/>
      <c r="I39" s="116"/>
    </row>
    <row r="40">
      <c r="A40" s="85"/>
      <c r="B40" s="85"/>
      <c r="C40" s="85"/>
      <c r="D40" s="85"/>
      <c r="E40" s="85"/>
      <c r="F40" s="85"/>
      <c r="G40" s="85"/>
      <c r="I40" s="116"/>
    </row>
    <row r="41">
      <c r="A41" s="85"/>
      <c r="B41" s="85"/>
      <c r="C41" s="85"/>
      <c r="D41" s="85"/>
      <c r="E41" s="85"/>
      <c r="F41" s="85"/>
      <c r="G41" s="85"/>
      <c r="I41" s="116"/>
    </row>
    <row r="42">
      <c r="A42" s="85"/>
      <c r="B42" s="85"/>
      <c r="C42" s="85"/>
      <c r="D42" s="85"/>
      <c r="E42" s="85"/>
      <c r="F42" s="85"/>
      <c r="G42" s="85"/>
      <c r="I42" s="116"/>
    </row>
    <row r="43">
      <c r="A43" s="85"/>
      <c r="B43" s="85"/>
      <c r="C43" s="85"/>
      <c r="D43" s="85"/>
      <c r="E43" s="85"/>
      <c r="F43" s="85"/>
      <c r="G43" s="85"/>
      <c r="I43" s="116"/>
    </row>
    <row r="44">
      <c r="A44" s="85"/>
      <c r="B44" s="85"/>
      <c r="C44" s="85"/>
      <c r="D44" s="85"/>
      <c r="E44" s="85"/>
      <c r="F44" s="85"/>
      <c r="G44" s="85"/>
      <c r="I44" s="116"/>
    </row>
    <row r="45">
      <c r="A45" s="85"/>
      <c r="B45" s="85"/>
      <c r="C45" s="85"/>
      <c r="D45" s="85"/>
      <c r="E45" s="85"/>
      <c r="F45" s="85"/>
      <c r="G45" s="85"/>
      <c r="I45" s="116"/>
    </row>
    <row r="46">
      <c r="A46" s="85"/>
      <c r="B46" s="85"/>
      <c r="C46" s="85"/>
      <c r="D46" s="85"/>
      <c r="E46" s="85"/>
      <c r="F46" s="85"/>
      <c r="G46" s="85"/>
      <c r="I46" s="116"/>
    </row>
    <row r="47">
      <c r="A47" s="85"/>
      <c r="B47" s="85"/>
      <c r="C47" s="85"/>
      <c r="D47" s="85"/>
      <c r="E47" s="85"/>
      <c r="F47" s="85"/>
      <c r="G47" s="85"/>
      <c r="I47" s="116"/>
    </row>
    <row r="48">
      <c r="A48" s="85"/>
      <c r="B48" s="85"/>
      <c r="C48" s="85"/>
      <c r="D48" s="85"/>
      <c r="E48" s="85"/>
      <c r="F48" s="85"/>
      <c r="G48" s="85"/>
      <c r="I48" s="116"/>
    </row>
    <row r="49">
      <c r="A49" s="85"/>
      <c r="B49" s="85"/>
      <c r="C49" s="85"/>
      <c r="D49" s="85"/>
      <c r="E49" s="85"/>
      <c r="F49" s="85"/>
      <c r="G49" s="85"/>
      <c r="I49" s="116"/>
    </row>
    <row r="50">
      <c r="A50" s="85"/>
      <c r="B50" s="85"/>
      <c r="C50" s="85"/>
      <c r="D50" s="85"/>
      <c r="E50" s="85"/>
      <c r="F50" s="85"/>
      <c r="G50" s="85"/>
      <c r="I50" s="116"/>
    </row>
    <row r="51">
      <c r="A51" s="85"/>
      <c r="B51" s="85"/>
      <c r="C51" s="85"/>
      <c r="D51" s="85"/>
      <c r="E51" s="85"/>
      <c r="F51" s="85"/>
      <c r="G51" s="85"/>
      <c r="I51" s="116"/>
    </row>
    <row r="52">
      <c r="A52" s="85"/>
      <c r="B52" s="85"/>
      <c r="C52" s="85"/>
      <c r="D52" s="85"/>
      <c r="E52" s="85"/>
      <c r="F52" s="85"/>
      <c r="G52" s="85"/>
      <c r="I52" s="116"/>
    </row>
    <row r="53">
      <c r="A53" s="85"/>
      <c r="B53" s="85"/>
      <c r="C53" s="85"/>
      <c r="D53" s="85"/>
      <c r="E53" s="85"/>
      <c r="F53" s="85"/>
      <c r="G53" s="85"/>
      <c r="I53" s="116"/>
    </row>
    <row r="54">
      <c r="A54" s="85"/>
      <c r="B54" s="85"/>
      <c r="C54" s="85"/>
      <c r="D54" s="85"/>
      <c r="E54" s="85"/>
      <c r="F54" s="85"/>
      <c r="G54" s="85"/>
      <c r="I54" s="116"/>
    </row>
    <row r="55">
      <c r="A55" s="85"/>
      <c r="B55" s="85"/>
      <c r="C55" s="85"/>
      <c r="D55" s="85"/>
      <c r="E55" s="85"/>
      <c r="F55" s="85"/>
      <c r="G55" s="85"/>
      <c r="I55" s="116"/>
    </row>
    <row r="56">
      <c r="A56" s="85"/>
      <c r="B56" s="85"/>
      <c r="C56" s="85"/>
      <c r="D56" s="85"/>
      <c r="E56" s="85"/>
      <c r="F56" s="85"/>
      <c r="G56" s="85"/>
      <c r="I56" s="116"/>
    </row>
    <row r="57">
      <c r="A57" s="85"/>
      <c r="B57" s="85"/>
      <c r="C57" s="85"/>
      <c r="D57" s="85"/>
      <c r="E57" s="85"/>
      <c r="F57" s="85"/>
      <c r="G57" s="85"/>
      <c r="I57" s="116"/>
    </row>
    <row r="58">
      <c r="A58" s="85"/>
      <c r="B58" s="85"/>
      <c r="C58" s="85"/>
      <c r="D58" s="85"/>
      <c r="E58" s="85"/>
      <c r="F58" s="85"/>
      <c r="G58" s="85"/>
      <c r="I58" s="116"/>
    </row>
    <row r="59">
      <c r="A59" s="85"/>
      <c r="B59" s="85"/>
      <c r="C59" s="85"/>
      <c r="D59" s="85"/>
      <c r="E59" s="85"/>
      <c r="F59" s="85"/>
      <c r="G59" s="85"/>
      <c r="I59" s="116"/>
    </row>
    <row r="60">
      <c r="A60" s="85"/>
      <c r="B60" s="85"/>
      <c r="C60" s="85"/>
      <c r="D60" s="85"/>
      <c r="E60" s="85"/>
      <c r="F60" s="85"/>
      <c r="G60" s="85"/>
      <c r="I60" s="116"/>
    </row>
    <row r="61">
      <c r="A61" s="85"/>
      <c r="B61" s="85"/>
      <c r="C61" s="85"/>
      <c r="D61" s="85"/>
      <c r="E61" s="85"/>
      <c r="F61" s="85"/>
      <c r="G61" s="85"/>
      <c r="I61" s="116"/>
    </row>
    <row r="62">
      <c r="A62" s="85"/>
      <c r="B62" s="85"/>
      <c r="C62" s="85"/>
      <c r="D62" s="85"/>
      <c r="E62" s="85"/>
      <c r="F62" s="85"/>
      <c r="G62" s="85"/>
      <c r="I62" s="116"/>
    </row>
    <row r="63">
      <c r="A63" s="85"/>
      <c r="B63" s="85"/>
      <c r="C63" s="85"/>
      <c r="D63" s="85"/>
      <c r="E63" s="85"/>
      <c r="F63" s="85"/>
      <c r="G63" s="85"/>
      <c r="I63" s="116"/>
    </row>
    <row r="64">
      <c r="A64" s="85"/>
      <c r="B64" s="85"/>
      <c r="C64" s="85"/>
      <c r="D64" s="85"/>
      <c r="E64" s="85"/>
      <c r="F64" s="85"/>
      <c r="G64" s="85"/>
      <c r="I64" s="116"/>
    </row>
    <row r="65">
      <c r="A65" s="85"/>
      <c r="B65" s="85"/>
      <c r="C65" s="85"/>
      <c r="D65" s="85"/>
      <c r="E65" s="85"/>
      <c r="F65" s="85"/>
      <c r="G65" s="85"/>
      <c r="I65" s="116"/>
    </row>
    <row r="66">
      <c r="A66" s="85"/>
      <c r="B66" s="85"/>
      <c r="C66" s="85"/>
      <c r="D66" s="85"/>
      <c r="E66" s="85"/>
      <c r="F66" s="85"/>
      <c r="G66" s="85"/>
      <c r="I66" s="116"/>
    </row>
    <row r="67">
      <c r="A67" s="85"/>
      <c r="B67" s="85"/>
      <c r="C67" s="85"/>
      <c r="D67" s="85"/>
      <c r="E67" s="85"/>
      <c r="F67" s="85"/>
      <c r="G67" s="85"/>
      <c r="I67" s="116"/>
    </row>
    <row r="68">
      <c r="A68" s="85"/>
      <c r="B68" s="85"/>
      <c r="C68" s="85"/>
      <c r="D68" s="85"/>
      <c r="E68" s="85"/>
      <c r="F68" s="85"/>
      <c r="G68" s="85"/>
      <c r="I68" s="116"/>
    </row>
    <row r="69">
      <c r="A69" s="85"/>
      <c r="B69" s="85"/>
      <c r="C69" s="85"/>
      <c r="D69" s="85"/>
      <c r="E69" s="85"/>
      <c r="F69" s="85"/>
      <c r="G69" s="85"/>
      <c r="I69" s="116"/>
    </row>
    <row r="70">
      <c r="A70" s="85"/>
      <c r="B70" s="85"/>
      <c r="C70" s="85"/>
      <c r="D70" s="85"/>
      <c r="E70" s="85"/>
      <c r="F70" s="85"/>
      <c r="G70" s="85"/>
      <c r="I70" s="116"/>
    </row>
    <row r="71">
      <c r="A71" s="85"/>
      <c r="B71" s="85"/>
      <c r="C71" s="85"/>
      <c r="D71" s="85"/>
      <c r="E71" s="85"/>
      <c r="F71" s="85"/>
      <c r="G71" s="85"/>
      <c r="I71" s="116"/>
    </row>
    <row r="72">
      <c r="A72" s="85"/>
      <c r="B72" s="85"/>
      <c r="C72" s="85"/>
      <c r="D72" s="85"/>
      <c r="E72" s="85"/>
      <c r="F72" s="85"/>
      <c r="G72" s="85"/>
      <c r="I72" s="116"/>
    </row>
    <row r="73">
      <c r="A73" s="85"/>
      <c r="B73" s="85"/>
      <c r="C73" s="85"/>
      <c r="D73" s="85"/>
      <c r="E73" s="85"/>
      <c r="F73" s="85"/>
      <c r="G73" s="85"/>
      <c r="I73" s="116"/>
    </row>
    <row r="74">
      <c r="A74" s="85"/>
      <c r="B74" s="85"/>
      <c r="C74" s="85"/>
      <c r="D74" s="85"/>
      <c r="E74" s="85"/>
      <c r="F74" s="85"/>
      <c r="G74" s="85"/>
      <c r="I74" s="116"/>
    </row>
    <row r="75">
      <c r="A75" s="85"/>
      <c r="B75" s="85"/>
      <c r="C75" s="85"/>
      <c r="D75" s="85"/>
      <c r="E75" s="85"/>
      <c r="F75" s="85"/>
      <c r="G75" s="85"/>
      <c r="I75" s="116"/>
    </row>
    <row r="76">
      <c r="A76" s="85"/>
      <c r="B76" s="85"/>
      <c r="C76" s="85"/>
      <c r="D76" s="85"/>
      <c r="E76" s="85"/>
      <c r="F76" s="85"/>
      <c r="G76" s="85"/>
      <c r="I76" s="116"/>
    </row>
    <row r="77">
      <c r="A77" s="85"/>
      <c r="B77" s="85"/>
      <c r="C77" s="85"/>
      <c r="D77" s="85"/>
      <c r="E77" s="85"/>
      <c r="F77" s="85"/>
      <c r="G77" s="85"/>
      <c r="I77" s="116"/>
    </row>
    <row r="78">
      <c r="A78" s="85"/>
      <c r="B78" s="85"/>
      <c r="C78" s="85"/>
      <c r="D78" s="85"/>
      <c r="E78" s="85"/>
      <c r="F78" s="85"/>
      <c r="G78" s="85"/>
      <c r="I78" s="116"/>
    </row>
    <row r="79">
      <c r="A79" s="85"/>
      <c r="B79" s="85"/>
      <c r="C79" s="85"/>
      <c r="D79" s="85"/>
      <c r="E79" s="85"/>
      <c r="F79" s="85"/>
      <c r="G79" s="85"/>
      <c r="I79" s="116"/>
    </row>
    <row r="80">
      <c r="A80" s="85"/>
      <c r="B80" s="85"/>
      <c r="C80" s="85"/>
      <c r="D80" s="85"/>
      <c r="E80" s="85"/>
      <c r="F80" s="85"/>
      <c r="G80" s="85"/>
      <c r="I80" s="116"/>
    </row>
    <row r="81">
      <c r="A81" s="85"/>
      <c r="B81" s="85"/>
      <c r="C81" s="85"/>
      <c r="D81" s="85"/>
      <c r="E81" s="85"/>
      <c r="F81" s="85"/>
      <c r="G81" s="85"/>
      <c r="I81" s="116"/>
    </row>
    <row r="82">
      <c r="A82" s="85"/>
      <c r="B82" s="85"/>
      <c r="C82" s="85"/>
      <c r="D82" s="85"/>
      <c r="E82" s="85"/>
      <c r="F82" s="85"/>
      <c r="G82" s="85"/>
      <c r="I82" s="116"/>
    </row>
    <row r="83">
      <c r="A83" s="85"/>
      <c r="B83" s="85"/>
      <c r="C83" s="85"/>
      <c r="D83" s="85"/>
      <c r="E83" s="85"/>
      <c r="F83" s="85"/>
      <c r="G83" s="85"/>
      <c r="I83" s="116"/>
    </row>
    <row r="84">
      <c r="A84" s="85"/>
      <c r="B84" s="85"/>
      <c r="C84" s="85"/>
      <c r="D84" s="85"/>
      <c r="E84" s="85"/>
      <c r="F84" s="85"/>
      <c r="G84" s="85"/>
      <c r="I84" s="116"/>
    </row>
    <row r="85">
      <c r="A85" s="85"/>
      <c r="B85" s="85"/>
      <c r="C85" s="85"/>
      <c r="D85" s="85"/>
      <c r="E85" s="85"/>
      <c r="F85" s="85"/>
      <c r="G85" s="85"/>
      <c r="I85" s="116"/>
    </row>
    <row r="86">
      <c r="A86" s="85"/>
      <c r="B86" s="85"/>
      <c r="C86" s="85"/>
      <c r="D86" s="85"/>
      <c r="E86" s="85"/>
      <c r="F86" s="85"/>
      <c r="G86" s="85"/>
      <c r="I86" s="116"/>
    </row>
    <row r="87">
      <c r="A87" s="85"/>
      <c r="B87" s="85"/>
      <c r="C87" s="85"/>
      <c r="D87" s="85"/>
      <c r="E87" s="85"/>
      <c r="F87" s="85"/>
      <c r="G87" s="85"/>
      <c r="I87" s="116"/>
    </row>
    <row r="88">
      <c r="A88" s="85"/>
      <c r="B88" s="85"/>
      <c r="C88" s="85"/>
      <c r="D88" s="85"/>
      <c r="E88" s="85"/>
      <c r="F88" s="85"/>
      <c r="G88" s="85"/>
      <c r="I88" s="116"/>
    </row>
    <row r="89">
      <c r="A89" s="85"/>
      <c r="B89" s="85"/>
      <c r="C89" s="85"/>
      <c r="D89" s="85"/>
      <c r="E89" s="85"/>
      <c r="F89" s="85"/>
      <c r="G89" s="85"/>
      <c r="I89" s="116"/>
    </row>
    <row r="90">
      <c r="A90" s="85"/>
      <c r="B90" s="85"/>
      <c r="C90" s="85"/>
      <c r="D90" s="85"/>
      <c r="E90" s="85"/>
      <c r="F90" s="85"/>
      <c r="G90" s="85"/>
      <c r="I90" s="116"/>
    </row>
    <row r="91">
      <c r="A91" s="85"/>
      <c r="B91" s="85"/>
      <c r="C91" s="85"/>
      <c r="D91" s="85"/>
      <c r="E91" s="85"/>
      <c r="F91" s="85"/>
      <c r="G91" s="85"/>
      <c r="I91" s="116"/>
    </row>
    <row r="92">
      <c r="A92" s="85"/>
      <c r="B92" s="85"/>
      <c r="C92" s="85"/>
      <c r="D92" s="85"/>
      <c r="E92" s="85"/>
      <c r="F92" s="85"/>
      <c r="G92" s="85"/>
      <c r="I92" s="116"/>
    </row>
    <row r="93">
      <c r="A93" s="85"/>
      <c r="B93" s="85"/>
      <c r="C93" s="85"/>
      <c r="D93" s="85"/>
      <c r="E93" s="85"/>
      <c r="F93" s="85"/>
      <c r="G93" s="85"/>
      <c r="I93" s="116"/>
    </row>
    <row r="94">
      <c r="A94" s="85"/>
      <c r="B94" s="85"/>
      <c r="C94" s="85"/>
      <c r="D94" s="85"/>
      <c r="E94" s="85"/>
      <c r="F94" s="85"/>
      <c r="G94" s="85"/>
      <c r="I94" s="116"/>
    </row>
    <row r="95">
      <c r="A95" s="85"/>
      <c r="B95" s="85"/>
      <c r="C95" s="85"/>
      <c r="D95" s="85"/>
      <c r="E95" s="85"/>
      <c r="F95" s="85"/>
      <c r="G95" s="85"/>
      <c r="I95" s="116"/>
    </row>
    <row r="96">
      <c r="A96" s="85"/>
      <c r="B96" s="85"/>
      <c r="C96" s="85"/>
      <c r="D96" s="85"/>
      <c r="E96" s="85"/>
      <c r="F96" s="85"/>
      <c r="G96" s="85"/>
      <c r="I96" s="116"/>
    </row>
    <row r="97">
      <c r="A97" s="85"/>
      <c r="B97" s="85"/>
      <c r="C97" s="85"/>
      <c r="D97" s="85"/>
      <c r="E97" s="85"/>
      <c r="F97" s="85"/>
      <c r="G97" s="85"/>
      <c r="I97" s="116"/>
    </row>
    <row r="98">
      <c r="A98" s="85"/>
      <c r="B98" s="85"/>
      <c r="C98" s="85"/>
      <c r="D98" s="85"/>
      <c r="E98" s="85"/>
      <c r="F98" s="85"/>
      <c r="G98" s="85"/>
      <c r="I98" s="116"/>
    </row>
    <row r="99">
      <c r="A99" s="85"/>
      <c r="B99" s="85"/>
      <c r="C99" s="85"/>
      <c r="D99" s="85"/>
      <c r="E99" s="85"/>
      <c r="F99" s="85"/>
      <c r="G99" s="85"/>
      <c r="I99" s="116"/>
    </row>
    <row r="100">
      <c r="A100" s="85"/>
      <c r="B100" s="85"/>
      <c r="C100" s="85"/>
      <c r="D100" s="85"/>
      <c r="E100" s="85"/>
      <c r="F100" s="85"/>
      <c r="G100" s="85"/>
      <c r="I100" s="116"/>
    </row>
    <row r="101">
      <c r="A101" s="85"/>
      <c r="B101" s="85"/>
      <c r="C101" s="85"/>
      <c r="D101" s="85"/>
      <c r="E101" s="85"/>
      <c r="F101" s="85"/>
      <c r="G101" s="85"/>
      <c r="I101" s="116"/>
    </row>
    <row r="102">
      <c r="A102" s="85"/>
      <c r="B102" s="85"/>
      <c r="C102" s="85"/>
      <c r="D102" s="85"/>
      <c r="E102" s="85"/>
      <c r="F102" s="85"/>
      <c r="G102" s="85"/>
      <c r="I102" s="116"/>
    </row>
    <row r="103">
      <c r="A103" s="85"/>
      <c r="B103" s="85"/>
      <c r="C103" s="85"/>
      <c r="D103" s="85"/>
      <c r="E103" s="85"/>
      <c r="F103" s="85"/>
      <c r="G103" s="85"/>
      <c r="I103" s="116"/>
    </row>
    <row r="104">
      <c r="A104" s="85"/>
      <c r="B104" s="85"/>
      <c r="C104" s="85"/>
      <c r="D104" s="85"/>
      <c r="E104" s="85"/>
      <c r="F104" s="85"/>
      <c r="G104" s="85"/>
      <c r="I104" s="116"/>
    </row>
    <row r="105">
      <c r="A105" s="85"/>
      <c r="B105" s="85"/>
      <c r="C105" s="85"/>
      <c r="D105" s="85"/>
      <c r="E105" s="85"/>
      <c r="F105" s="85"/>
      <c r="G105" s="85"/>
      <c r="I105" s="116"/>
    </row>
    <row r="106">
      <c r="A106" s="85"/>
      <c r="B106" s="85"/>
      <c r="C106" s="85"/>
      <c r="D106" s="85"/>
      <c r="E106" s="85"/>
      <c r="F106" s="85"/>
      <c r="G106" s="85"/>
      <c r="I106" s="116"/>
    </row>
    <row r="107">
      <c r="A107" s="85"/>
      <c r="B107" s="85"/>
      <c r="C107" s="85"/>
      <c r="D107" s="85"/>
      <c r="E107" s="85"/>
      <c r="F107" s="85"/>
      <c r="G107" s="85"/>
      <c r="I107" s="116"/>
    </row>
    <row r="108">
      <c r="A108" s="85"/>
      <c r="B108" s="85"/>
      <c r="C108" s="85"/>
      <c r="D108" s="85"/>
      <c r="E108" s="85"/>
      <c r="F108" s="85"/>
      <c r="G108" s="85"/>
      <c r="I108" s="116"/>
    </row>
    <row r="109">
      <c r="A109" s="85"/>
      <c r="B109" s="85"/>
      <c r="C109" s="85"/>
      <c r="D109" s="85"/>
      <c r="E109" s="85"/>
      <c r="F109" s="85"/>
      <c r="G109" s="85"/>
      <c r="I109" s="116"/>
    </row>
    <row r="110">
      <c r="A110" s="85"/>
      <c r="B110" s="85"/>
      <c r="C110" s="85"/>
      <c r="D110" s="85"/>
      <c r="E110" s="85"/>
      <c r="F110" s="85"/>
      <c r="G110" s="85"/>
      <c r="I110" s="116"/>
    </row>
    <row r="111">
      <c r="A111" s="85"/>
      <c r="B111" s="85"/>
      <c r="C111" s="85"/>
      <c r="D111" s="85"/>
      <c r="E111" s="85"/>
      <c r="F111" s="85"/>
      <c r="G111" s="85"/>
      <c r="I111" s="116"/>
    </row>
    <row r="112">
      <c r="A112" s="85"/>
      <c r="B112" s="85"/>
      <c r="C112" s="85"/>
      <c r="D112" s="85"/>
      <c r="E112" s="85"/>
      <c r="F112" s="85"/>
      <c r="G112" s="85"/>
      <c r="I112" s="116"/>
    </row>
    <row r="113">
      <c r="A113" s="85"/>
      <c r="B113" s="85"/>
      <c r="C113" s="85"/>
      <c r="D113" s="85"/>
      <c r="E113" s="85"/>
      <c r="F113" s="85"/>
      <c r="G113" s="85"/>
      <c r="I113" s="116"/>
    </row>
    <row r="114">
      <c r="A114" s="85"/>
      <c r="B114" s="85"/>
      <c r="C114" s="85"/>
      <c r="D114" s="85"/>
      <c r="E114" s="85"/>
      <c r="F114" s="85"/>
      <c r="G114" s="85"/>
      <c r="I114" s="116"/>
    </row>
    <row r="115">
      <c r="A115" s="85"/>
      <c r="B115" s="85"/>
      <c r="C115" s="85"/>
      <c r="D115" s="85"/>
      <c r="E115" s="85"/>
      <c r="F115" s="85"/>
      <c r="G115" s="85"/>
      <c r="I115" s="116"/>
    </row>
    <row r="116">
      <c r="A116" s="85"/>
      <c r="B116" s="85"/>
      <c r="C116" s="85"/>
      <c r="D116" s="85"/>
      <c r="E116" s="85"/>
      <c r="F116" s="85"/>
      <c r="G116" s="85"/>
      <c r="I116" s="116"/>
    </row>
    <row r="117">
      <c r="A117" s="85"/>
      <c r="B117" s="85"/>
      <c r="C117" s="85"/>
      <c r="D117" s="85"/>
      <c r="E117" s="85"/>
      <c r="F117" s="85"/>
      <c r="G117" s="85"/>
      <c r="I117" s="116"/>
    </row>
    <row r="118">
      <c r="A118" s="85"/>
      <c r="B118" s="85"/>
      <c r="C118" s="85"/>
      <c r="D118" s="85"/>
      <c r="E118" s="85"/>
      <c r="F118" s="85"/>
      <c r="G118" s="85"/>
      <c r="I118" s="116"/>
    </row>
    <row r="119">
      <c r="A119" s="85"/>
      <c r="B119" s="85"/>
      <c r="C119" s="85"/>
      <c r="D119" s="85"/>
      <c r="E119" s="85"/>
      <c r="F119" s="85"/>
      <c r="G119" s="85"/>
      <c r="I119" s="116"/>
    </row>
    <row r="120">
      <c r="A120" s="85"/>
      <c r="B120" s="85"/>
      <c r="C120" s="85"/>
      <c r="D120" s="85"/>
      <c r="E120" s="85"/>
      <c r="F120" s="85"/>
      <c r="G120" s="85"/>
      <c r="I120" s="116"/>
    </row>
    <row r="121">
      <c r="A121" s="85"/>
      <c r="B121" s="85"/>
      <c r="C121" s="85"/>
      <c r="D121" s="85"/>
      <c r="E121" s="85"/>
      <c r="F121" s="85"/>
      <c r="G121" s="85"/>
      <c r="I121" s="116"/>
    </row>
    <row r="122">
      <c r="A122" s="85"/>
      <c r="B122" s="85"/>
      <c r="C122" s="85"/>
      <c r="D122" s="85"/>
      <c r="E122" s="85"/>
      <c r="F122" s="85"/>
      <c r="G122" s="85"/>
      <c r="I122" s="116"/>
    </row>
    <row r="123">
      <c r="A123" s="85"/>
      <c r="B123" s="85"/>
      <c r="C123" s="85"/>
      <c r="D123" s="85"/>
      <c r="E123" s="85"/>
      <c r="F123" s="85"/>
      <c r="G123" s="85"/>
      <c r="I123" s="116"/>
    </row>
    <row r="124">
      <c r="A124" s="85"/>
      <c r="B124" s="85"/>
      <c r="C124" s="85"/>
      <c r="D124" s="85"/>
      <c r="E124" s="85"/>
      <c r="F124" s="85"/>
      <c r="G124" s="85"/>
      <c r="I124" s="116"/>
    </row>
    <row r="125">
      <c r="A125" s="85"/>
      <c r="B125" s="85"/>
      <c r="C125" s="85"/>
      <c r="D125" s="85"/>
      <c r="E125" s="85"/>
      <c r="F125" s="85"/>
      <c r="G125" s="85"/>
      <c r="I125" s="116"/>
    </row>
    <row r="126">
      <c r="A126" s="85"/>
      <c r="B126" s="85"/>
      <c r="C126" s="85"/>
      <c r="D126" s="85"/>
      <c r="E126" s="85"/>
      <c r="F126" s="85"/>
      <c r="G126" s="85"/>
      <c r="I126" s="116"/>
    </row>
    <row r="127">
      <c r="A127" s="85"/>
      <c r="B127" s="85"/>
      <c r="C127" s="85"/>
      <c r="D127" s="85"/>
      <c r="E127" s="85"/>
      <c r="F127" s="85"/>
      <c r="G127" s="85"/>
      <c r="I127" s="116"/>
    </row>
    <row r="128">
      <c r="A128" s="85"/>
      <c r="B128" s="85"/>
      <c r="C128" s="85"/>
      <c r="D128" s="85"/>
      <c r="E128" s="85"/>
      <c r="F128" s="85"/>
      <c r="G128" s="85"/>
      <c r="I128" s="116"/>
    </row>
    <row r="129">
      <c r="A129" s="85"/>
      <c r="B129" s="85"/>
      <c r="C129" s="85"/>
      <c r="D129" s="85"/>
      <c r="E129" s="85"/>
      <c r="F129" s="85"/>
      <c r="G129" s="85"/>
      <c r="I129" s="116"/>
    </row>
    <row r="130">
      <c r="A130" s="85"/>
      <c r="B130" s="85"/>
      <c r="C130" s="85"/>
      <c r="D130" s="85"/>
      <c r="E130" s="85"/>
      <c r="F130" s="85"/>
      <c r="G130" s="85"/>
      <c r="I130" s="116"/>
    </row>
    <row r="131">
      <c r="A131" s="85"/>
      <c r="B131" s="85"/>
      <c r="C131" s="85"/>
      <c r="D131" s="85"/>
      <c r="E131" s="85"/>
      <c r="F131" s="85"/>
      <c r="G131" s="85"/>
      <c r="I131" s="116"/>
    </row>
    <row r="132">
      <c r="A132" s="85"/>
      <c r="B132" s="85"/>
      <c r="C132" s="85"/>
      <c r="D132" s="85"/>
      <c r="E132" s="85"/>
      <c r="F132" s="85"/>
      <c r="G132" s="85"/>
      <c r="I132" s="116"/>
    </row>
    <row r="133">
      <c r="A133" s="85"/>
      <c r="B133" s="85"/>
      <c r="C133" s="85"/>
      <c r="D133" s="85"/>
      <c r="E133" s="85"/>
      <c r="F133" s="85"/>
      <c r="G133" s="85"/>
      <c r="I133" s="116"/>
    </row>
    <row r="134">
      <c r="A134" s="85"/>
      <c r="B134" s="85"/>
      <c r="C134" s="85"/>
      <c r="D134" s="85"/>
      <c r="E134" s="85"/>
      <c r="F134" s="85"/>
      <c r="G134" s="85"/>
      <c r="I134" s="116"/>
    </row>
    <row r="135">
      <c r="A135" s="85"/>
      <c r="B135" s="85"/>
      <c r="C135" s="85"/>
      <c r="D135" s="85"/>
      <c r="E135" s="85"/>
      <c r="F135" s="85"/>
      <c r="G135" s="85"/>
      <c r="I135" s="116"/>
    </row>
    <row r="136">
      <c r="A136" s="85"/>
      <c r="B136" s="85"/>
      <c r="C136" s="85"/>
      <c r="D136" s="85"/>
      <c r="E136" s="85"/>
      <c r="F136" s="85"/>
      <c r="G136" s="85"/>
      <c r="I136" s="116"/>
    </row>
    <row r="137">
      <c r="A137" s="85"/>
      <c r="B137" s="85"/>
      <c r="C137" s="85"/>
      <c r="D137" s="85"/>
      <c r="E137" s="85"/>
      <c r="F137" s="85"/>
      <c r="G137" s="85"/>
      <c r="I137" s="116"/>
    </row>
    <row r="138">
      <c r="A138" s="85"/>
      <c r="B138" s="85"/>
      <c r="C138" s="85"/>
      <c r="D138" s="85"/>
      <c r="E138" s="85"/>
      <c r="F138" s="85"/>
      <c r="G138" s="85"/>
      <c r="I138" s="116"/>
    </row>
    <row r="139">
      <c r="A139" s="85"/>
      <c r="B139" s="85"/>
      <c r="C139" s="85"/>
      <c r="D139" s="85"/>
      <c r="E139" s="85"/>
      <c r="F139" s="85"/>
      <c r="G139" s="85"/>
      <c r="I139" s="116"/>
    </row>
    <row r="140">
      <c r="A140" s="85"/>
      <c r="B140" s="85"/>
      <c r="C140" s="85"/>
      <c r="D140" s="85"/>
      <c r="E140" s="85"/>
      <c r="F140" s="85"/>
      <c r="G140" s="85"/>
      <c r="I140" s="116"/>
    </row>
    <row r="141">
      <c r="A141" s="85"/>
      <c r="B141" s="85"/>
      <c r="C141" s="85"/>
      <c r="D141" s="85"/>
      <c r="E141" s="85"/>
      <c r="F141" s="85"/>
      <c r="G141" s="85"/>
      <c r="I141" s="116"/>
    </row>
    <row r="142">
      <c r="A142" s="85"/>
      <c r="B142" s="85"/>
      <c r="C142" s="85"/>
      <c r="D142" s="85"/>
      <c r="E142" s="85"/>
      <c r="F142" s="85"/>
      <c r="G142" s="85"/>
      <c r="I142" s="116"/>
    </row>
    <row r="143">
      <c r="A143" s="85"/>
      <c r="B143" s="85"/>
      <c r="C143" s="85"/>
      <c r="D143" s="85"/>
      <c r="E143" s="85"/>
      <c r="F143" s="85"/>
      <c r="G143" s="85"/>
      <c r="I143" s="116"/>
    </row>
    <row r="144">
      <c r="A144" s="85"/>
      <c r="B144" s="85"/>
      <c r="C144" s="85"/>
      <c r="D144" s="85"/>
      <c r="E144" s="85"/>
      <c r="F144" s="85"/>
      <c r="G144" s="85"/>
      <c r="I144" s="116"/>
    </row>
    <row r="145">
      <c r="A145" s="85"/>
      <c r="B145" s="85"/>
      <c r="C145" s="85"/>
      <c r="D145" s="85"/>
      <c r="E145" s="85"/>
      <c r="F145" s="85"/>
      <c r="G145" s="85"/>
      <c r="I145" s="116"/>
    </row>
    <row r="146">
      <c r="A146" s="85"/>
      <c r="B146" s="85"/>
      <c r="C146" s="85"/>
      <c r="D146" s="85"/>
      <c r="E146" s="85"/>
      <c r="F146" s="85"/>
      <c r="G146" s="85"/>
      <c r="I146" s="116"/>
    </row>
    <row r="147">
      <c r="A147" s="85"/>
      <c r="B147" s="85"/>
      <c r="C147" s="85"/>
      <c r="D147" s="85"/>
      <c r="E147" s="85"/>
      <c r="F147" s="85"/>
      <c r="G147" s="85"/>
      <c r="I147" s="116"/>
    </row>
    <row r="148">
      <c r="A148" s="85"/>
      <c r="B148" s="85"/>
      <c r="C148" s="85"/>
      <c r="D148" s="85"/>
      <c r="E148" s="85"/>
      <c r="F148" s="85"/>
      <c r="G148" s="85"/>
      <c r="I148" s="116"/>
    </row>
    <row r="149">
      <c r="A149" s="85"/>
      <c r="B149" s="85"/>
      <c r="C149" s="85"/>
      <c r="D149" s="85"/>
      <c r="E149" s="85"/>
      <c r="F149" s="85"/>
      <c r="G149" s="85"/>
      <c r="I149" s="116"/>
    </row>
    <row r="150">
      <c r="A150" s="85"/>
      <c r="B150" s="85"/>
      <c r="C150" s="85"/>
      <c r="D150" s="85"/>
      <c r="E150" s="85"/>
      <c r="F150" s="85"/>
      <c r="G150" s="85"/>
      <c r="I150" s="116"/>
    </row>
    <row r="151">
      <c r="A151" s="85"/>
      <c r="B151" s="85"/>
      <c r="C151" s="85"/>
      <c r="D151" s="85"/>
      <c r="E151" s="85"/>
      <c r="F151" s="85"/>
      <c r="G151" s="85"/>
      <c r="I151" s="116"/>
    </row>
    <row r="152">
      <c r="A152" s="85"/>
      <c r="B152" s="85"/>
      <c r="C152" s="85"/>
      <c r="D152" s="85"/>
      <c r="E152" s="85"/>
      <c r="F152" s="85"/>
      <c r="G152" s="85"/>
      <c r="I152" s="116"/>
    </row>
    <row r="153">
      <c r="A153" s="85"/>
      <c r="B153" s="85"/>
      <c r="C153" s="85"/>
      <c r="D153" s="85"/>
      <c r="E153" s="85"/>
      <c r="F153" s="85"/>
      <c r="G153" s="85"/>
      <c r="I153" s="116"/>
    </row>
    <row r="154">
      <c r="A154" s="85"/>
      <c r="B154" s="85"/>
      <c r="C154" s="85"/>
      <c r="D154" s="85"/>
      <c r="E154" s="85"/>
      <c r="F154" s="85"/>
      <c r="G154" s="85"/>
      <c r="I154" s="116"/>
    </row>
    <row r="155">
      <c r="A155" s="85"/>
      <c r="B155" s="85"/>
      <c r="C155" s="85"/>
      <c r="D155" s="85"/>
      <c r="E155" s="85"/>
      <c r="F155" s="85"/>
      <c r="G155" s="85"/>
      <c r="I155" s="116"/>
    </row>
    <row r="156">
      <c r="A156" s="85"/>
      <c r="B156" s="85"/>
      <c r="C156" s="85"/>
      <c r="D156" s="85"/>
      <c r="E156" s="85"/>
      <c r="F156" s="85"/>
      <c r="G156" s="85"/>
      <c r="I156" s="116"/>
    </row>
    <row r="157">
      <c r="A157" s="85"/>
      <c r="B157" s="85"/>
      <c r="C157" s="85"/>
      <c r="D157" s="85"/>
      <c r="E157" s="85"/>
      <c r="F157" s="85"/>
      <c r="G157" s="85"/>
      <c r="I157" s="116"/>
    </row>
    <row r="158">
      <c r="A158" s="85"/>
      <c r="B158" s="85"/>
      <c r="C158" s="85"/>
      <c r="D158" s="85"/>
      <c r="E158" s="85"/>
      <c r="F158" s="85"/>
      <c r="G158" s="85"/>
      <c r="I158" s="116"/>
    </row>
    <row r="159">
      <c r="A159" s="85"/>
      <c r="B159" s="85"/>
      <c r="C159" s="85"/>
      <c r="D159" s="85"/>
      <c r="E159" s="85"/>
      <c r="F159" s="85"/>
      <c r="G159" s="85"/>
      <c r="I159" s="116"/>
    </row>
    <row r="160">
      <c r="A160" s="85"/>
      <c r="B160" s="85"/>
      <c r="C160" s="85"/>
      <c r="D160" s="85"/>
      <c r="E160" s="85"/>
      <c r="F160" s="85"/>
      <c r="G160" s="85"/>
      <c r="I160" s="116"/>
    </row>
    <row r="161">
      <c r="A161" s="85"/>
      <c r="B161" s="85"/>
      <c r="C161" s="85"/>
      <c r="D161" s="85"/>
      <c r="E161" s="85"/>
      <c r="F161" s="85"/>
      <c r="G161" s="85"/>
      <c r="I161" s="116"/>
    </row>
    <row r="162">
      <c r="A162" s="85"/>
      <c r="B162" s="85"/>
      <c r="C162" s="85"/>
      <c r="D162" s="85"/>
      <c r="E162" s="85"/>
      <c r="F162" s="85"/>
      <c r="G162" s="85"/>
      <c r="I162" s="116"/>
    </row>
    <row r="163">
      <c r="A163" s="85"/>
      <c r="B163" s="85"/>
      <c r="C163" s="85"/>
      <c r="D163" s="85"/>
      <c r="E163" s="85"/>
      <c r="F163" s="85"/>
      <c r="G163" s="85"/>
      <c r="I163" s="116"/>
    </row>
    <row r="164">
      <c r="A164" s="85"/>
      <c r="B164" s="85"/>
      <c r="C164" s="85"/>
      <c r="D164" s="85"/>
      <c r="E164" s="85"/>
      <c r="F164" s="85"/>
      <c r="G164" s="85"/>
      <c r="I164" s="116"/>
    </row>
    <row r="165">
      <c r="A165" s="85"/>
      <c r="B165" s="85"/>
      <c r="C165" s="85"/>
      <c r="D165" s="85"/>
      <c r="E165" s="85"/>
      <c r="F165" s="85"/>
      <c r="G165" s="85"/>
      <c r="I165" s="116"/>
    </row>
    <row r="166">
      <c r="A166" s="85"/>
      <c r="B166" s="85"/>
      <c r="C166" s="85"/>
      <c r="D166" s="85"/>
      <c r="E166" s="85"/>
      <c r="F166" s="85"/>
      <c r="G166" s="85"/>
      <c r="I166" s="116"/>
    </row>
    <row r="167">
      <c r="A167" s="85"/>
      <c r="B167" s="85"/>
      <c r="C167" s="85"/>
      <c r="D167" s="85"/>
      <c r="E167" s="85"/>
      <c r="F167" s="85"/>
      <c r="G167" s="85"/>
      <c r="I167" s="116"/>
    </row>
    <row r="168">
      <c r="A168" s="85"/>
      <c r="B168" s="85"/>
      <c r="C168" s="85"/>
      <c r="D168" s="85"/>
      <c r="E168" s="85"/>
      <c r="F168" s="85"/>
      <c r="G168" s="85"/>
      <c r="I168" s="116"/>
    </row>
    <row r="169">
      <c r="A169" s="85"/>
      <c r="B169" s="85"/>
      <c r="C169" s="85"/>
      <c r="D169" s="85"/>
      <c r="E169" s="85"/>
      <c r="F169" s="85"/>
      <c r="G169" s="85"/>
      <c r="I169" s="116"/>
    </row>
    <row r="170">
      <c r="A170" s="85"/>
      <c r="B170" s="85"/>
      <c r="C170" s="85"/>
      <c r="D170" s="85"/>
      <c r="E170" s="85"/>
      <c r="F170" s="85"/>
      <c r="G170" s="85"/>
      <c r="I170" s="116"/>
    </row>
    <row r="171">
      <c r="A171" s="85"/>
      <c r="B171" s="85"/>
      <c r="C171" s="85"/>
      <c r="D171" s="85"/>
      <c r="E171" s="85"/>
      <c r="F171" s="85"/>
      <c r="G171" s="85"/>
      <c r="I171" s="116"/>
    </row>
    <row r="172">
      <c r="A172" s="85"/>
      <c r="B172" s="85"/>
      <c r="C172" s="85"/>
      <c r="D172" s="85"/>
      <c r="E172" s="85"/>
      <c r="F172" s="85"/>
      <c r="G172" s="85"/>
      <c r="I172" s="116"/>
    </row>
    <row r="173">
      <c r="A173" s="85"/>
      <c r="B173" s="85"/>
      <c r="C173" s="85"/>
      <c r="D173" s="85"/>
      <c r="E173" s="85"/>
      <c r="F173" s="85"/>
      <c r="G173" s="85"/>
      <c r="I173" s="116"/>
    </row>
    <row r="174">
      <c r="A174" s="85"/>
      <c r="B174" s="85"/>
      <c r="C174" s="85"/>
      <c r="D174" s="85"/>
      <c r="E174" s="85"/>
      <c r="F174" s="85"/>
      <c r="G174" s="85"/>
      <c r="I174" s="116"/>
    </row>
    <row r="175">
      <c r="A175" s="85"/>
      <c r="B175" s="85"/>
      <c r="C175" s="85"/>
      <c r="D175" s="85"/>
      <c r="E175" s="85"/>
      <c r="F175" s="85"/>
      <c r="G175" s="85"/>
      <c r="I175" s="116"/>
    </row>
    <row r="176">
      <c r="A176" s="85"/>
      <c r="B176" s="85"/>
      <c r="C176" s="85"/>
      <c r="D176" s="85"/>
      <c r="E176" s="85"/>
      <c r="F176" s="85"/>
      <c r="G176" s="85"/>
      <c r="I176" s="116"/>
    </row>
    <row r="177">
      <c r="A177" s="85"/>
      <c r="B177" s="85"/>
      <c r="C177" s="85"/>
      <c r="D177" s="85"/>
      <c r="E177" s="85"/>
      <c r="F177" s="85"/>
      <c r="G177" s="85"/>
      <c r="I177" s="116"/>
    </row>
    <row r="178">
      <c r="A178" s="85"/>
      <c r="B178" s="85"/>
      <c r="C178" s="85"/>
      <c r="D178" s="85"/>
      <c r="E178" s="85"/>
      <c r="F178" s="85"/>
      <c r="G178" s="85"/>
      <c r="I178" s="116"/>
    </row>
    <row r="179">
      <c r="A179" s="85"/>
      <c r="B179" s="85"/>
      <c r="C179" s="85"/>
      <c r="D179" s="85"/>
      <c r="E179" s="85"/>
      <c r="F179" s="85"/>
      <c r="G179" s="85"/>
      <c r="I179" s="116"/>
    </row>
    <row r="180">
      <c r="A180" s="85"/>
      <c r="B180" s="85"/>
      <c r="C180" s="85"/>
      <c r="D180" s="85"/>
      <c r="E180" s="85"/>
      <c r="F180" s="85"/>
      <c r="G180" s="85"/>
      <c r="I180" s="116"/>
    </row>
    <row r="181">
      <c r="A181" s="85"/>
      <c r="B181" s="85"/>
      <c r="C181" s="85"/>
      <c r="D181" s="85"/>
      <c r="E181" s="85"/>
      <c r="F181" s="85"/>
      <c r="G181" s="85"/>
      <c r="I181" s="116"/>
    </row>
    <row r="182">
      <c r="A182" s="85"/>
      <c r="B182" s="85"/>
      <c r="C182" s="85"/>
      <c r="D182" s="85"/>
      <c r="E182" s="85"/>
      <c r="F182" s="85"/>
      <c r="G182" s="85"/>
      <c r="I182" s="116"/>
    </row>
    <row r="183">
      <c r="A183" s="85"/>
      <c r="B183" s="85"/>
      <c r="C183" s="85"/>
      <c r="D183" s="85"/>
      <c r="E183" s="85"/>
      <c r="F183" s="85"/>
      <c r="G183" s="85"/>
      <c r="I183" s="116"/>
    </row>
    <row r="184">
      <c r="A184" s="85"/>
      <c r="B184" s="85"/>
      <c r="C184" s="85"/>
      <c r="D184" s="85"/>
      <c r="E184" s="85"/>
      <c r="F184" s="85"/>
      <c r="G184" s="85"/>
      <c r="I184" s="116"/>
    </row>
    <row r="185">
      <c r="A185" s="85"/>
      <c r="B185" s="85"/>
      <c r="C185" s="85"/>
      <c r="D185" s="85"/>
      <c r="E185" s="85"/>
      <c r="F185" s="85"/>
      <c r="G185" s="85"/>
      <c r="I185" s="116"/>
    </row>
    <row r="186">
      <c r="A186" s="85"/>
      <c r="B186" s="85"/>
      <c r="C186" s="85"/>
      <c r="D186" s="85"/>
      <c r="E186" s="85"/>
      <c r="F186" s="85"/>
      <c r="G186" s="85"/>
      <c r="I186" s="116"/>
    </row>
    <row r="187">
      <c r="A187" s="85"/>
      <c r="B187" s="85"/>
      <c r="C187" s="85"/>
      <c r="D187" s="85"/>
      <c r="E187" s="85"/>
      <c r="F187" s="85"/>
      <c r="G187" s="85"/>
      <c r="I187" s="116"/>
    </row>
    <row r="188">
      <c r="A188" s="85"/>
      <c r="B188" s="85"/>
      <c r="C188" s="85"/>
      <c r="D188" s="85"/>
      <c r="E188" s="85"/>
      <c r="F188" s="85"/>
      <c r="G188" s="85"/>
      <c r="I188" s="116"/>
    </row>
    <row r="189">
      <c r="A189" s="85"/>
      <c r="B189" s="85"/>
      <c r="C189" s="85"/>
      <c r="D189" s="85"/>
      <c r="E189" s="85"/>
      <c r="F189" s="85"/>
      <c r="G189" s="85"/>
      <c r="I189" s="116"/>
    </row>
    <row r="190">
      <c r="A190" s="85"/>
      <c r="B190" s="85"/>
      <c r="C190" s="85"/>
      <c r="D190" s="85"/>
      <c r="E190" s="85"/>
      <c r="F190" s="85"/>
      <c r="G190" s="85"/>
      <c r="I190" s="116"/>
    </row>
    <row r="191">
      <c r="A191" s="85"/>
      <c r="B191" s="85"/>
      <c r="C191" s="85"/>
      <c r="D191" s="85"/>
      <c r="E191" s="85"/>
      <c r="F191" s="85"/>
      <c r="G191" s="85"/>
      <c r="I191" s="116"/>
    </row>
    <row r="192">
      <c r="A192" s="85"/>
      <c r="B192" s="85"/>
      <c r="C192" s="85"/>
      <c r="D192" s="85"/>
      <c r="E192" s="85"/>
      <c r="F192" s="85"/>
      <c r="G192" s="85"/>
      <c r="I192" s="116"/>
    </row>
    <row r="193">
      <c r="A193" s="85"/>
      <c r="B193" s="85"/>
      <c r="C193" s="85"/>
      <c r="D193" s="85"/>
      <c r="E193" s="85"/>
      <c r="F193" s="85"/>
      <c r="G193" s="85"/>
      <c r="I193" s="116"/>
    </row>
    <row r="194">
      <c r="A194" s="85"/>
      <c r="B194" s="85"/>
      <c r="C194" s="85"/>
      <c r="D194" s="85"/>
      <c r="E194" s="85"/>
      <c r="F194" s="85"/>
      <c r="G194" s="85"/>
      <c r="I194" s="116"/>
    </row>
    <row r="195">
      <c r="A195" s="85"/>
      <c r="B195" s="85"/>
      <c r="C195" s="85"/>
      <c r="D195" s="85"/>
      <c r="E195" s="85"/>
      <c r="F195" s="85"/>
      <c r="G195" s="85"/>
      <c r="I195" s="116"/>
    </row>
    <row r="196">
      <c r="A196" s="85"/>
      <c r="B196" s="85"/>
      <c r="C196" s="85"/>
      <c r="D196" s="85"/>
      <c r="E196" s="85"/>
      <c r="F196" s="85"/>
      <c r="G196" s="85"/>
      <c r="I196" s="116"/>
    </row>
    <row r="197">
      <c r="A197" s="85"/>
      <c r="B197" s="85"/>
      <c r="C197" s="85"/>
      <c r="D197" s="85"/>
      <c r="E197" s="85"/>
      <c r="F197" s="85"/>
      <c r="G197" s="85"/>
      <c r="I197" s="116"/>
    </row>
    <row r="198">
      <c r="A198" s="85"/>
      <c r="B198" s="85"/>
      <c r="C198" s="85"/>
      <c r="D198" s="85"/>
      <c r="E198" s="85"/>
      <c r="F198" s="85"/>
      <c r="G198" s="85"/>
      <c r="I198" s="116"/>
    </row>
    <row r="199">
      <c r="A199" s="85"/>
      <c r="B199" s="85"/>
      <c r="C199" s="85"/>
      <c r="D199" s="85"/>
      <c r="E199" s="85"/>
      <c r="F199" s="85"/>
      <c r="G199" s="85"/>
      <c r="I199" s="116"/>
    </row>
    <row r="200">
      <c r="A200" s="85"/>
      <c r="B200" s="85"/>
      <c r="C200" s="85"/>
      <c r="D200" s="85"/>
      <c r="E200" s="85"/>
      <c r="F200" s="85"/>
      <c r="G200" s="85"/>
      <c r="I200" s="116"/>
    </row>
    <row r="201">
      <c r="A201" s="85"/>
      <c r="B201" s="85"/>
      <c r="C201" s="85"/>
      <c r="D201" s="85"/>
      <c r="E201" s="85"/>
      <c r="F201" s="85"/>
      <c r="G201" s="85"/>
      <c r="I201" s="116"/>
    </row>
    <row r="202">
      <c r="A202" s="85"/>
      <c r="B202" s="85"/>
      <c r="C202" s="85"/>
      <c r="D202" s="85"/>
      <c r="E202" s="85"/>
      <c r="F202" s="85"/>
      <c r="G202" s="85"/>
      <c r="I202" s="116"/>
    </row>
    <row r="203">
      <c r="A203" s="85"/>
      <c r="B203" s="85"/>
      <c r="C203" s="85"/>
      <c r="D203" s="85"/>
      <c r="E203" s="85"/>
      <c r="F203" s="85"/>
      <c r="G203" s="85"/>
      <c r="I203" s="116"/>
    </row>
    <row r="204">
      <c r="A204" s="85"/>
      <c r="B204" s="85"/>
      <c r="C204" s="85"/>
      <c r="D204" s="85"/>
      <c r="E204" s="85"/>
      <c r="F204" s="85"/>
      <c r="G204" s="85"/>
      <c r="I204" s="116"/>
    </row>
    <row r="205">
      <c r="A205" s="85"/>
      <c r="B205" s="85"/>
      <c r="C205" s="85"/>
      <c r="D205" s="85"/>
      <c r="E205" s="85"/>
      <c r="F205" s="85"/>
      <c r="G205" s="85"/>
      <c r="I205" s="116"/>
    </row>
    <row r="206">
      <c r="A206" s="85"/>
      <c r="B206" s="85"/>
      <c r="C206" s="85"/>
      <c r="D206" s="85"/>
      <c r="E206" s="85"/>
      <c r="F206" s="85"/>
      <c r="G206" s="85"/>
      <c r="I206" s="116"/>
    </row>
    <row r="207">
      <c r="A207" s="85"/>
      <c r="B207" s="85"/>
      <c r="C207" s="85"/>
      <c r="D207" s="85"/>
      <c r="E207" s="85"/>
      <c r="F207" s="85"/>
      <c r="G207" s="85"/>
      <c r="I207" s="116"/>
    </row>
    <row r="208">
      <c r="A208" s="85"/>
      <c r="B208" s="85"/>
      <c r="C208" s="85"/>
      <c r="D208" s="85"/>
      <c r="E208" s="85"/>
      <c r="F208" s="85"/>
      <c r="G208" s="85"/>
      <c r="I208" s="116"/>
    </row>
    <row r="209">
      <c r="A209" s="85"/>
      <c r="B209" s="85"/>
      <c r="C209" s="85"/>
      <c r="D209" s="85"/>
      <c r="E209" s="85"/>
      <c r="F209" s="85"/>
      <c r="G209" s="85"/>
      <c r="I209" s="116"/>
    </row>
    <row r="210">
      <c r="A210" s="85"/>
      <c r="B210" s="85"/>
      <c r="C210" s="85"/>
      <c r="D210" s="85"/>
      <c r="E210" s="85"/>
      <c r="F210" s="85"/>
      <c r="G210" s="85"/>
      <c r="I210" s="116"/>
    </row>
    <row r="211">
      <c r="A211" s="85"/>
      <c r="B211" s="85"/>
      <c r="C211" s="85"/>
      <c r="D211" s="85"/>
      <c r="E211" s="85"/>
      <c r="F211" s="85"/>
      <c r="G211" s="85"/>
      <c r="I211" s="116"/>
    </row>
    <row r="212">
      <c r="A212" s="85"/>
      <c r="B212" s="85"/>
      <c r="C212" s="85"/>
      <c r="D212" s="85"/>
      <c r="E212" s="85"/>
      <c r="F212" s="85"/>
      <c r="G212" s="85"/>
      <c r="I212" s="116"/>
    </row>
    <row r="213">
      <c r="A213" s="85"/>
      <c r="B213" s="85"/>
      <c r="C213" s="85"/>
      <c r="D213" s="85"/>
      <c r="E213" s="85"/>
      <c r="F213" s="85"/>
      <c r="G213" s="85"/>
      <c r="I213" s="116"/>
    </row>
    <row r="214">
      <c r="A214" s="85"/>
      <c r="B214" s="85"/>
      <c r="C214" s="85"/>
      <c r="D214" s="85"/>
      <c r="E214" s="85"/>
      <c r="F214" s="85"/>
      <c r="G214" s="85"/>
      <c r="I214" s="116"/>
    </row>
    <row r="215">
      <c r="A215" s="85"/>
      <c r="B215" s="85"/>
      <c r="C215" s="85"/>
      <c r="D215" s="85"/>
      <c r="E215" s="85"/>
      <c r="F215" s="85"/>
      <c r="G215" s="85"/>
      <c r="I215" s="116"/>
    </row>
    <row r="216">
      <c r="A216" s="85"/>
      <c r="B216" s="85"/>
      <c r="C216" s="85"/>
      <c r="D216" s="85"/>
      <c r="E216" s="85"/>
      <c r="F216" s="85"/>
      <c r="G216" s="85"/>
      <c r="I216" s="116"/>
    </row>
    <row r="217">
      <c r="A217" s="85"/>
      <c r="B217" s="85"/>
      <c r="C217" s="85"/>
      <c r="D217" s="85"/>
      <c r="E217" s="85"/>
      <c r="F217" s="85"/>
      <c r="G217" s="85"/>
      <c r="I217" s="116"/>
    </row>
    <row r="218">
      <c r="A218" s="85"/>
      <c r="B218" s="85"/>
      <c r="C218" s="85"/>
      <c r="D218" s="85"/>
      <c r="E218" s="85"/>
      <c r="F218" s="85"/>
      <c r="G218" s="85"/>
      <c r="I218" s="116"/>
    </row>
    <row r="219">
      <c r="A219" s="85"/>
      <c r="B219" s="85"/>
      <c r="C219" s="85"/>
      <c r="D219" s="85"/>
      <c r="E219" s="85"/>
      <c r="F219" s="85"/>
      <c r="G219" s="85"/>
      <c r="I219" s="116"/>
    </row>
    <row r="220">
      <c r="A220" s="85"/>
      <c r="B220" s="85"/>
      <c r="C220" s="85"/>
      <c r="D220" s="85"/>
      <c r="E220" s="85"/>
      <c r="F220" s="85"/>
      <c r="G220" s="85"/>
      <c r="I220" s="116"/>
    </row>
    <row r="221">
      <c r="A221" s="85"/>
      <c r="B221" s="85"/>
      <c r="C221" s="85"/>
      <c r="D221" s="85"/>
      <c r="E221" s="85"/>
      <c r="F221" s="85"/>
      <c r="G221" s="85"/>
      <c r="I221" s="116"/>
    </row>
    <row r="222">
      <c r="A222" s="85"/>
      <c r="B222" s="85"/>
      <c r="C222" s="85"/>
      <c r="D222" s="85"/>
      <c r="E222" s="85"/>
      <c r="F222" s="85"/>
      <c r="G222" s="85"/>
      <c r="I222" s="116"/>
    </row>
    <row r="223">
      <c r="A223" s="85"/>
      <c r="B223" s="85"/>
      <c r="C223" s="85"/>
      <c r="D223" s="85"/>
      <c r="E223" s="85"/>
      <c r="F223" s="85"/>
      <c r="G223" s="85"/>
      <c r="I223" s="116"/>
    </row>
    <row r="224">
      <c r="A224" s="85"/>
      <c r="B224" s="85"/>
      <c r="C224" s="85"/>
      <c r="D224" s="85"/>
      <c r="E224" s="85"/>
      <c r="F224" s="85"/>
      <c r="G224" s="85"/>
      <c r="I224" s="116"/>
    </row>
    <row r="225">
      <c r="A225" s="85"/>
      <c r="B225" s="85"/>
      <c r="C225" s="85"/>
      <c r="D225" s="85"/>
      <c r="E225" s="85"/>
      <c r="F225" s="85"/>
      <c r="G225" s="85"/>
      <c r="I225" s="116"/>
    </row>
    <row r="226">
      <c r="A226" s="85"/>
      <c r="B226" s="85"/>
      <c r="C226" s="85"/>
      <c r="D226" s="85"/>
      <c r="E226" s="85"/>
      <c r="F226" s="85"/>
      <c r="G226" s="85"/>
      <c r="I226" s="116"/>
    </row>
    <row r="227">
      <c r="A227" s="85"/>
      <c r="B227" s="85"/>
      <c r="C227" s="85"/>
      <c r="D227" s="85"/>
      <c r="E227" s="85"/>
      <c r="F227" s="85"/>
      <c r="G227" s="85"/>
      <c r="I227" s="116"/>
    </row>
    <row r="228">
      <c r="A228" s="85"/>
      <c r="B228" s="85"/>
      <c r="C228" s="85"/>
      <c r="D228" s="85"/>
      <c r="E228" s="85"/>
      <c r="F228" s="85"/>
      <c r="G228" s="85"/>
      <c r="I228" s="116"/>
    </row>
    <row r="229">
      <c r="A229" s="85"/>
      <c r="B229" s="85"/>
      <c r="C229" s="85"/>
      <c r="D229" s="85"/>
      <c r="E229" s="85"/>
      <c r="F229" s="85"/>
      <c r="G229" s="85"/>
      <c r="I229" s="116"/>
    </row>
    <row r="230">
      <c r="A230" s="85"/>
      <c r="B230" s="85"/>
      <c r="C230" s="85"/>
      <c r="D230" s="85"/>
      <c r="E230" s="85"/>
      <c r="F230" s="85"/>
      <c r="G230" s="85"/>
      <c r="I230" s="116"/>
    </row>
    <row r="231">
      <c r="A231" s="85"/>
      <c r="B231" s="85"/>
      <c r="C231" s="85"/>
      <c r="D231" s="85"/>
      <c r="E231" s="85"/>
      <c r="F231" s="85"/>
      <c r="G231" s="85"/>
      <c r="I231" s="116"/>
    </row>
    <row r="232">
      <c r="A232" s="85"/>
      <c r="B232" s="85"/>
      <c r="C232" s="85"/>
      <c r="D232" s="85"/>
      <c r="E232" s="85"/>
      <c r="F232" s="85"/>
      <c r="G232" s="85"/>
      <c r="I232" s="116"/>
    </row>
    <row r="233">
      <c r="A233" s="85"/>
      <c r="B233" s="85"/>
      <c r="C233" s="85"/>
      <c r="D233" s="85"/>
      <c r="E233" s="85"/>
      <c r="F233" s="85"/>
      <c r="G233" s="85"/>
      <c r="I233" s="116"/>
    </row>
    <row r="234">
      <c r="A234" s="85"/>
      <c r="B234" s="85"/>
      <c r="C234" s="85"/>
      <c r="D234" s="85"/>
      <c r="E234" s="85"/>
      <c r="F234" s="85"/>
      <c r="G234" s="85"/>
      <c r="I234" s="116"/>
    </row>
    <row r="235">
      <c r="A235" s="85"/>
      <c r="B235" s="85"/>
      <c r="C235" s="85"/>
      <c r="D235" s="85"/>
      <c r="E235" s="85"/>
      <c r="F235" s="85"/>
      <c r="G235" s="85"/>
      <c r="I235" s="116"/>
    </row>
    <row r="236">
      <c r="A236" s="85"/>
      <c r="B236" s="85"/>
      <c r="C236" s="85"/>
      <c r="D236" s="85"/>
      <c r="E236" s="85"/>
      <c r="F236" s="85"/>
      <c r="G236" s="85"/>
      <c r="I236" s="116"/>
    </row>
    <row r="237">
      <c r="A237" s="85"/>
      <c r="B237" s="85"/>
      <c r="C237" s="85"/>
      <c r="D237" s="85"/>
      <c r="E237" s="85"/>
      <c r="F237" s="85"/>
      <c r="G237" s="85"/>
      <c r="I237" s="116"/>
    </row>
    <row r="238">
      <c r="A238" s="85"/>
      <c r="B238" s="85"/>
      <c r="C238" s="85"/>
      <c r="D238" s="85"/>
      <c r="E238" s="85"/>
      <c r="F238" s="85"/>
      <c r="G238" s="85"/>
      <c r="I238" s="116"/>
    </row>
    <row r="239">
      <c r="A239" s="85"/>
      <c r="B239" s="85"/>
      <c r="C239" s="85"/>
      <c r="D239" s="85"/>
      <c r="E239" s="85"/>
      <c r="F239" s="85"/>
      <c r="G239" s="85"/>
      <c r="I239" s="116"/>
    </row>
    <row r="240">
      <c r="A240" s="85"/>
      <c r="B240" s="85"/>
      <c r="C240" s="85"/>
      <c r="D240" s="85"/>
      <c r="E240" s="85"/>
      <c r="F240" s="85"/>
      <c r="G240" s="85"/>
      <c r="I240" s="116"/>
    </row>
    <row r="241">
      <c r="A241" s="85"/>
      <c r="B241" s="85"/>
      <c r="C241" s="85"/>
      <c r="D241" s="85"/>
      <c r="E241" s="85"/>
      <c r="F241" s="85"/>
      <c r="G241" s="85"/>
      <c r="I241" s="116"/>
    </row>
    <row r="242">
      <c r="A242" s="85"/>
      <c r="B242" s="85"/>
      <c r="C242" s="85"/>
      <c r="D242" s="85"/>
      <c r="E242" s="85"/>
      <c r="F242" s="85"/>
      <c r="G242" s="85"/>
      <c r="I242" s="116"/>
    </row>
    <row r="243">
      <c r="A243" s="85"/>
      <c r="B243" s="85"/>
      <c r="C243" s="85"/>
      <c r="D243" s="85"/>
      <c r="E243" s="85"/>
      <c r="F243" s="85"/>
      <c r="G243" s="85"/>
      <c r="I243" s="116"/>
    </row>
    <row r="244">
      <c r="A244" s="85"/>
      <c r="B244" s="85"/>
      <c r="C244" s="85"/>
      <c r="D244" s="85"/>
      <c r="E244" s="85"/>
      <c r="F244" s="85"/>
      <c r="G244" s="85"/>
      <c r="I244" s="116"/>
    </row>
    <row r="245">
      <c r="A245" s="85"/>
      <c r="B245" s="85"/>
      <c r="C245" s="85"/>
      <c r="D245" s="85"/>
      <c r="E245" s="85"/>
      <c r="F245" s="85"/>
      <c r="G245" s="85"/>
      <c r="I245" s="116"/>
    </row>
    <row r="246">
      <c r="A246" s="85"/>
      <c r="B246" s="85"/>
      <c r="C246" s="85"/>
      <c r="D246" s="85"/>
      <c r="E246" s="85"/>
      <c r="F246" s="85"/>
      <c r="G246" s="85"/>
      <c r="I246" s="116"/>
    </row>
    <row r="247">
      <c r="A247" s="85"/>
      <c r="B247" s="85"/>
      <c r="C247" s="85"/>
      <c r="D247" s="85"/>
      <c r="E247" s="85"/>
      <c r="F247" s="85"/>
      <c r="G247" s="85"/>
      <c r="I247" s="116"/>
    </row>
    <row r="248">
      <c r="A248" s="85"/>
      <c r="B248" s="85"/>
      <c r="C248" s="85"/>
      <c r="D248" s="85"/>
      <c r="E248" s="85"/>
      <c r="F248" s="85"/>
      <c r="G248" s="85"/>
      <c r="I248" s="116"/>
    </row>
    <row r="249">
      <c r="A249" s="85"/>
      <c r="B249" s="85"/>
      <c r="C249" s="85"/>
      <c r="D249" s="85"/>
      <c r="E249" s="85"/>
      <c r="F249" s="85"/>
      <c r="G249" s="85"/>
      <c r="I249" s="116"/>
    </row>
    <row r="250">
      <c r="A250" s="85"/>
      <c r="B250" s="85"/>
      <c r="C250" s="85"/>
      <c r="D250" s="85"/>
      <c r="E250" s="85"/>
      <c r="F250" s="85"/>
      <c r="G250" s="85"/>
      <c r="I250" s="116"/>
    </row>
    <row r="251">
      <c r="A251" s="85"/>
      <c r="B251" s="85"/>
      <c r="C251" s="85"/>
      <c r="D251" s="85"/>
      <c r="E251" s="85"/>
      <c r="F251" s="85"/>
      <c r="G251" s="85"/>
      <c r="I251" s="116"/>
    </row>
    <row r="252">
      <c r="A252" s="85"/>
      <c r="B252" s="85"/>
      <c r="C252" s="85"/>
      <c r="D252" s="85"/>
      <c r="E252" s="85"/>
      <c r="F252" s="85"/>
      <c r="G252" s="85"/>
      <c r="I252" s="116"/>
    </row>
    <row r="253">
      <c r="A253" s="85"/>
      <c r="B253" s="85"/>
      <c r="C253" s="85"/>
      <c r="D253" s="85"/>
      <c r="E253" s="85"/>
      <c r="F253" s="85"/>
      <c r="G253" s="85"/>
      <c r="I253" s="116"/>
    </row>
    <row r="254">
      <c r="A254" s="85"/>
      <c r="B254" s="85"/>
      <c r="C254" s="85"/>
      <c r="D254" s="85"/>
      <c r="E254" s="85"/>
      <c r="F254" s="85"/>
      <c r="G254" s="85"/>
      <c r="I254" s="116"/>
    </row>
    <row r="255">
      <c r="A255" s="85"/>
      <c r="B255" s="85"/>
      <c r="C255" s="85"/>
      <c r="D255" s="85"/>
      <c r="E255" s="85"/>
      <c r="F255" s="85"/>
      <c r="G255" s="85"/>
      <c r="I255" s="116"/>
    </row>
    <row r="256">
      <c r="A256" s="85"/>
      <c r="B256" s="85"/>
      <c r="C256" s="85"/>
      <c r="D256" s="85"/>
      <c r="E256" s="85"/>
      <c r="F256" s="85"/>
      <c r="G256" s="85"/>
      <c r="I256" s="116"/>
    </row>
    <row r="257">
      <c r="A257" s="85"/>
      <c r="B257" s="85"/>
      <c r="C257" s="85"/>
      <c r="D257" s="85"/>
      <c r="E257" s="85"/>
      <c r="F257" s="85"/>
      <c r="G257" s="85"/>
      <c r="I257" s="116"/>
    </row>
    <row r="258">
      <c r="A258" s="85"/>
      <c r="B258" s="85"/>
      <c r="C258" s="85"/>
      <c r="D258" s="85"/>
      <c r="E258" s="85"/>
      <c r="F258" s="85"/>
      <c r="G258" s="85"/>
      <c r="I258" s="116"/>
    </row>
    <row r="259">
      <c r="A259" s="85"/>
      <c r="B259" s="85"/>
      <c r="C259" s="85"/>
      <c r="D259" s="85"/>
      <c r="E259" s="85"/>
      <c r="F259" s="85"/>
      <c r="G259" s="85"/>
      <c r="I259" s="116"/>
    </row>
    <row r="260">
      <c r="A260" s="85"/>
      <c r="B260" s="85"/>
      <c r="C260" s="85"/>
      <c r="D260" s="85"/>
      <c r="E260" s="85"/>
      <c r="F260" s="85"/>
      <c r="G260" s="85"/>
      <c r="I260" s="116"/>
    </row>
    <row r="261">
      <c r="A261" s="85"/>
      <c r="B261" s="85"/>
      <c r="C261" s="85"/>
      <c r="D261" s="85"/>
      <c r="E261" s="85"/>
      <c r="F261" s="85"/>
      <c r="G261" s="85"/>
      <c r="I261" s="116"/>
    </row>
    <row r="262">
      <c r="A262" s="85"/>
      <c r="B262" s="85"/>
      <c r="C262" s="85"/>
      <c r="D262" s="85"/>
      <c r="E262" s="85"/>
      <c r="F262" s="85"/>
      <c r="G262" s="85"/>
      <c r="I262" s="116"/>
    </row>
    <row r="263">
      <c r="A263" s="85"/>
      <c r="B263" s="85"/>
      <c r="C263" s="85"/>
      <c r="D263" s="85"/>
      <c r="E263" s="85"/>
      <c r="F263" s="85"/>
      <c r="G263" s="85"/>
      <c r="I263" s="116"/>
    </row>
    <row r="264">
      <c r="A264" s="85"/>
      <c r="B264" s="85"/>
      <c r="C264" s="85"/>
      <c r="D264" s="85"/>
      <c r="E264" s="85"/>
      <c r="F264" s="85"/>
      <c r="G264" s="85"/>
      <c r="I264" s="116"/>
    </row>
    <row r="265">
      <c r="A265" s="85"/>
      <c r="B265" s="85"/>
      <c r="C265" s="85"/>
      <c r="D265" s="85"/>
      <c r="E265" s="85"/>
      <c r="F265" s="85"/>
      <c r="G265" s="85"/>
      <c r="I265" s="116"/>
    </row>
    <row r="266">
      <c r="A266" s="85"/>
      <c r="B266" s="85"/>
      <c r="C266" s="85"/>
      <c r="D266" s="85"/>
      <c r="E266" s="85"/>
      <c r="F266" s="85"/>
      <c r="G266" s="85"/>
      <c r="I266" s="116"/>
    </row>
    <row r="267">
      <c r="A267" s="85"/>
      <c r="B267" s="85"/>
      <c r="C267" s="85"/>
      <c r="D267" s="85"/>
      <c r="E267" s="85"/>
      <c r="F267" s="85"/>
      <c r="G267" s="85"/>
      <c r="I267" s="116"/>
    </row>
    <row r="268">
      <c r="A268" s="85"/>
      <c r="B268" s="85"/>
      <c r="C268" s="85"/>
      <c r="D268" s="85"/>
      <c r="E268" s="85"/>
      <c r="F268" s="85"/>
      <c r="G268" s="85"/>
      <c r="I268" s="116"/>
    </row>
    <row r="269">
      <c r="A269" s="85"/>
      <c r="B269" s="85"/>
      <c r="C269" s="85"/>
      <c r="D269" s="85"/>
      <c r="E269" s="85"/>
      <c r="F269" s="85"/>
      <c r="G269" s="85"/>
      <c r="I269" s="116"/>
    </row>
    <row r="270">
      <c r="A270" s="85"/>
      <c r="B270" s="85"/>
      <c r="C270" s="85"/>
      <c r="D270" s="85"/>
      <c r="E270" s="85"/>
      <c r="F270" s="85"/>
      <c r="G270" s="85"/>
      <c r="I270" s="116"/>
    </row>
    <row r="271">
      <c r="A271" s="85"/>
      <c r="B271" s="85"/>
      <c r="C271" s="85"/>
      <c r="D271" s="85"/>
      <c r="E271" s="85"/>
      <c r="F271" s="85"/>
      <c r="G271" s="85"/>
      <c r="I271" s="116"/>
    </row>
    <row r="272">
      <c r="A272" s="85"/>
      <c r="B272" s="85"/>
      <c r="C272" s="85"/>
      <c r="D272" s="85"/>
      <c r="E272" s="85"/>
      <c r="F272" s="85"/>
      <c r="G272" s="85"/>
      <c r="I272" s="116"/>
    </row>
    <row r="273">
      <c r="A273" s="85"/>
      <c r="B273" s="85"/>
      <c r="C273" s="85"/>
      <c r="D273" s="85"/>
      <c r="E273" s="85"/>
      <c r="F273" s="85"/>
      <c r="G273" s="85"/>
      <c r="I273" s="116"/>
    </row>
    <row r="274">
      <c r="A274" s="85"/>
      <c r="B274" s="85"/>
      <c r="C274" s="85"/>
      <c r="D274" s="85"/>
      <c r="E274" s="85"/>
      <c r="F274" s="85"/>
      <c r="G274" s="85"/>
      <c r="I274" s="116"/>
    </row>
    <row r="275">
      <c r="A275" s="85"/>
      <c r="B275" s="85"/>
      <c r="C275" s="85"/>
      <c r="D275" s="85"/>
      <c r="E275" s="85"/>
      <c r="F275" s="85"/>
      <c r="G275" s="85"/>
      <c r="I275" s="116"/>
    </row>
    <row r="276">
      <c r="A276" s="85"/>
      <c r="B276" s="85"/>
      <c r="C276" s="85"/>
      <c r="D276" s="85"/>
      <c r="E276" s="85"/>
      <c r="F276" s="85"/>
      <c r="G276" s="85"/>
      <c r="I276" s="116"/>
    </row>
    <row r="277">
      <c r="A277" s="85"/>
      <c r="B277" s="85"/>
      <c r="C277" s="85"/>
      <c r="D277" s="85"/>
      <c r="E277" s="85"/>
      <c r="F277" s="85"/>
      <c r="G277" s="85"/>
      <c r="I277" s="116"/>
    </row>
    <row r="278">
      <c r="A278" s="85"/>
      <c r="B278" s="85"/>
      <c r="C278" s="85"/>
      <c r="D278" s="85"/>
      <c r="E278" s="85"/>
      <c r="F278" s="85"/>
      <c r="G278" s="85"/>
      <c r="I278" s="116"/>
    </row>
    <row r="279">
      <c r="A279" s="85"/>
      <c r="B279" s="85"/>
      <c r="C279" s="85"/>
      <c r="D279" s="85"/>
      <c r="E279" s="85"/>
      <c r="F279" s="85"/>
      <c r="G279" s="85"/>
      <c r="I279" s="116"/>
    </row>
    <row r="280">
      <c r="A280" s="85"/>
      <c r="B280" s="85"/>
      <c r="C280" s="85"/>
      <c r="D280" s="85"/>
      <c r="E280" s="85"/>
      <c r="F280" s="85"/>
      <c r="G280" s="85"/>
      <c r="I280" s="116"/>
    </row>
    <row r="281">
      <c r="A281" s="85"/>
      <c r="B281" s="85"/>
      <c r="C281" s="85"/>
      <c r="D281" s="85"/>
      <c r="E281" s="85"/>
      <c r="F281" s="85"/>
      <c r="G281" s="85"/>
      <c r="I281" s="116"/>
    </row>
    <row r="282">
      <c r="A282" s="85"/>
      <c r="B282" s="85"/>
      <c r="C282" s="85"/>
      <c r="D282" s="85"/>
      <c r="E282" s="85"/>
      <c r="F282" s="85"/>
      <c r="G282" s="85"/>
      <c r="I282" s="116"/>
    </row>
    <row r="283">
      <c r="A283" s="85"/>
      <c r="B283" s="85"/>
      <c r="C283" s="85"/>
      <c r="D283" s="85"/>
      <c r="E283" s="85"/>
      <c r="F283" s="85"/>
      <c r="G283" s="85"/>
      <c r="I283" s="116"/>
    </row>
    <row r="284">
      <c r="A284" s="85"/>
      <c r="B284" s="85"/>
      <c r="C284" s="85"/>
      <c r="D284" s="85"/>
      <c r="E284" s="85"/>
      <c r="F284" s="85"/>
      <c r="G284" s="85"/>
      <c r="I284" s="116"/>
    </row>
    <row r="285">
      <c r="A285" s="85"/>
      <c r="B285" s="85"/>
      <c r="C285" s="85"/>
      <c r="D285" s="85"/>
      <c r="E285" s="85"/>
      <c r="F285" s="85"/>
      <c r="G285" s="85"/>
      <c r="I285" s="116"/>
    </row>
    <row r="286">
      <c r="A286" s="85"/>
      <c r="B286" s="85"/>
      <c r="C286" s="85"/>
      <c r="D286" s="85"/>
      <c r="E286" s="85"/>
      <c r="F286" s="85"/>
      <c r="G286" s="85"/>
      <c r="I286" s="116"/>
    </row>
    <row r="287">
      <c r="A287" s="85"/>
      <c r="B287" s="85"/>
      <c r="C287" s="85"/>
      <c r="D287" s="85"/>
      <c r="E287" s="85"/>
      <c r="F287" s="85"/>
      <c r="G287" s="85"/>
      <c r="I287" s="116"/>
    </row>
    <row r="288">
      <c r="A288" s="85"/>
      <c r="B288" s="85"/>
      <c r="C288" s="85"/>
      <c r="D288" s="85"/>
      <c r="E288" s="85"/>
      <c r="F288" s="85"/>
      <c r="G288" s="85"/>
      <c r="I288" s="116"/>
    </row>
    <row r="289">
      <c r="A289" s="85"/>
      <c r="B289" s="85"/>
      <c r="C289" s="85"/>
      <c r="D289" s="85"/>
      <c r="E289" s="85"/>
      <c r="F289" s="85"/>
      <c r="G289" s="85"/>
      <c r="I289" s="116"/>
    </row>
    <row r="290">
      <c r="A290" s="85"/>
      <c r="B290" s="85"/>
      <c r="C290" s="85"/>
      <c r="D290" s="85"/>
      <c r="E290" s="85"/>
      <c r="F290" s="85"/>
      <c r="G290" s="85"/>
      <c r="I290" s="116"/>
    </row>
    <row r="291">
      <c r="A291" s="85"/>
      <c r="B291" s="85"/>
      <c r="C291" s="85"/>
      <c r="D291" s="85"/>
      <c r="E291" s="85"/>
      <c r="F291" s="85"/>
      <c r="G291" s="85"/>
      <c r="I291" s="116"/>
    </row>
    <row r="292">
      <c r="A292" s="85"/>
      <c r="B292" s="85"/>
      <c r="C292" s="85"/>
      <c r="D292" s="85"/>
      <c r="E292" s="85"/>
      <c r="F292" s="85"/>
      <c r="G292" s="85"/>
      <c r="I292" s="116"/>
    </row>
    <row r="293">
      <c r="A293" s="85"/>
      <c r="B293" s="85"/>
      <c r="C293" s="85"/>
      <c r="D293" s="85"/>
      <c r="E293" s="85"/>
      <c r="F293" s="85"/>
      <c r="G293" s="85"/>
      <c r="I293" s="116"/>
    </row>
    <row r="294">
      <c r="A294" s="85"/>
      <c r="B294" s="85"/>
      <c r="C294" s="85"/>
      <c r="D294" s="85"/>
      <c r="E294" s="85"/>
      <c r="F294" s="85"/>
      <c r="G294" s="85"/>
      <c r="I294" s="116"/>
    </row>
    <row r="295">
      <c r="A295" s="85"/>
      <c r="B295" s="85"/>
      <c r="C295" s="85"/>
      <c r="D295" s="85"/>
      <c r="E295" s="85"/>
      <c r="F295" s="85"/>
      <c r="G295" s="85"/>
      <c r="I295" s="116"/>
    </row>
    <row r="296">
      <c r="A296" s="85"/>
      <c r="B296" s="85"/>
      <c r="C296" s="85"/>
      <c r="D296" s="85"/>
      <c r="E296" s="85"/>
      <c r="F296" s="85"/>
      <c r="G296" s="85"/>
      <c r="I296" s="116"/>
    </row>
    <row r="297">
      <c r="A297" s="85"/>
      <c r="B297" s="85"/>
      <c r="C297" s="85"/>
      <c r="D297" s="85"/>
      <c r="E297" s="85"/>
      <c r="F297" s="85"/>
      <c r="G297" s="85"/>
      <c r="I297" s="116"/>
    </row>
    <row r="298">
      <c r="A298" s="85"/>
      <c r="B298" s="85"/>
      <c r="C298" s="85"/>
      <c r="D298" s="85"/>
      <c r="E298" s="85"/>
      <c r="F298" s="85"/>
      <c r="G298" s="85"/>
      <c r="I298" s="116"/>
    </row>
    <row r="299">
      <c r="A299" s="85"/>
      <c r="B299" s="85"/>
      <c r="C299" s="85"/>
      <c r="D299" s="85"/>
      <c r="E299" s="85"/>
      <c r="F299" s="85"/>
      <c r="G299" s="85"/>
      <c r="I299" s="116"/>
    </row>
    <row r="300">
      <c r="A300" s="85"/>
      <c r="B300" s="85"/>
      <c r="C300" s="85"/>
      <c r="D300" s="85"/>
      <c r="E300" s="85"/>
      <c r="F300" s="85"/>
      <c r="G300" s="85"/>
      <c r="I300" s="116"/>
    </row>
    <row r="301">
      <c r="A301" s="85"/>
      <c r="B301" s="85"/>
      <c r="C301" s="85"/>
      <c r="D301" s="85"/>
      <c r="E301" s="85"/>
      <c r="F301" s="85"/>
      <c r="G301" s="85"/>
      <c r="I301" s="116"/>
    </row>
    <row r="302">
      <c r="A302" s="85"/>
      <c r="B302" s="85"/>
      <c r="C302" s="85"/>
      <c r="D302" s="85"/>
      <c r="E302" s="85"/>
      <c r="F302" s="85"/>
      <c r="G302" s="85"/>
      <c r="I302" s="116"/>
    </row>
    <row r="303">
      <c r="A303" s="85"/>
      <c r="B303" s="85"/>
      <c r="C303" s="85"/>
      <c r="D303" s="85"/>
      <c r="E303" s="85"/>
      <c r="F303" s="85"/>
      <c r="G303" s="85"/>
      <c r="I303" s="116"/>
    </row>
    <row r="304">
      <c r="A304" s="85"/>
      <c r="B304" s="85"/>
      <c r="C304" s="85"/>
      <c r="D304" s="85"/>
      <c r="E304" s="85"/>
      <c r="F304" s="85"/>
      <c r="G304" s="85"/>
      <c r="I304" s="116"/>
    </row>
    <row r="305">
      <c r="A305" s="85"/>
      <c r="B305" s="85"/>
      <c r="C305" s="85"/>
      <c r="D305" s="85"/>
      <c r="E305" s="85"/>
      <c r="F305" s="85"/>
      <c r="G305" s="85"/>
      <c r="I305" s="116"/>
    </row>
    <row r="306">
      <c r="A306" s="85"/>
      <c r="B306" s="85"/>
      <c r="C306" s="85"/>
      <c r="D306" s="85"/>
      <c r="E306" s="85"/>
      <c r="F306" s="85"/>
      <c r="G306" s="85"/>
      <c r="I306" s="116"/>
    </row>
    <row r="307">
      <c r="A307" s="85"/>
      <c r="B307" s="85"/>
      <c r="C307" s="85"/>
      <c r="D307" s="85"/>
      <c r="E307" s="85"/>
      <c r="F307" s="85"/>
      <c r="G307" s="85"/>
      <c r="I307" s="116"/>
    </row>
    <row r="308">
      <c r="A308" s="85"/>
      <c r="B308" s="85"/>
      <c r="C308" s="85"/>
      <c r="D308" s="85"/>
      <c r="E308" s="85"/>
      <c r="F308" s="85"/>
      <c r="G308" s="85"/>
      <c r="I308" s="116"/>
    </row>
    <row r="309">
      <c r="A309" s="85"/>
      <c r="B309" s="85"/>
      <c r="C309" s="85"/>
      <c r="D309" s="85"/>
      <c r="E309" s="85"/>
      <c r="F309" s="85"/>
      <c r="G309" s="85"/>
      <c r="I309" s="116"/>
    </row>
    <row r="310">
      <c r="A310" s="85"/>
      <c r="B310" s="85"/>
      <c r="C310" s="85"/>
      <c r="D310" s="85"/>
      <c r="E310" s="85"/>
      <c r="F310" s="85"/>
      <c r="G310" s="85"/>
      <c r="I310" s="116"/>
    </row>
    <row r="311">
      <c r="A311" s="85"/>
      <c r="B311" s="85"/>
      <c r="C311" s="85"/>
      <c r="D311" s="85"/>
      <c r="E311" s="85"/>
      <c r="F311" s="85"/>
      <c r="G311" s="85"/>
      <c r="I311" s="116"/>
    </row>
    <row r="312">
      <c r="A312" s="85"/>
      <c r="B312" s="85"/>
      <c r="C312" s="85"/>
      <c r="D312" s="85"/>
      <c r="E312" s="85"/>
      <c r="F312" s="85"/>
      <c r="G312" s="85"/>
      <c r="I312" s="116"/>
    </row>
    <row r="313">
      <c r="A313" s="85"/>
      <c r="B313" s="85"/>
      <c r="C313" s="85"/>
      <c r="D313" s="85"/>
      <c r="E313" s="85"/>
      <c r="F313" s="85"/>
      <c r="G313" s="85"/>
      <c r="I313" s="116"/>
    </row>
    <row r="314">
      <c r="A314" s="85"/>
      <c r="B314" s="85"/>
      <c r="C314" s="85"/>
      <c r="D314" s="85"/>
      <c r="E314" s="85"/>
      <c r="F314" s="85"/>
      <c r="G314" s="85"/>
      <c r="I314" s="116"/>
    </row>
    <row r="315">
      <c r="A315" s="85"/>
      <c r="B315" s="85"/>
      <c r="C315" s="85"/>
      <c r="D315" s="85"/>
      <c r="E315" s="85"/>
      <c r="F315" s="85"/>
      <c r="G315" s="85"/>
      <c r="I315" s="116"/>
    </row>
    <row r="316">
      <c r="A316" s="85"/>
      <c r="B316" s="85"/>
      <c r="C316" s="85"/>
      <c r="D316" s="85"/>
      <c r="E316" s="85"/>
      <c r="F316" s="85"/>
      <c r="G316" s="85"/>
      <c r="I316" s="116"/>
    </row>
    <row r="317">
      <c r="A317" s="85"/>
      <c r="B317" s="85"/>
      <c r="C317" s="85"/>
      <c r="D317" s="85"/>
      <c r="E317" s="85"/>
      <c r="F317" s="85"/>
      <c r="G317" s="85"/>
      <c r="I317" s="116"/>
    </row>
    <row r="318">
      <c r="A318" s="85"/>
      <c r="B318" s="85"/>
      <c r="C318" s="85"/>
      <c r="D318" s="85"/>
      <c r="E318" s="85"/>
      <c r="F318" s="85"/>
      <c r="G318" s="85"/>
      <c r="I318" s="116"/>
    </row>
    <row r="319">
      <c r="A319" s="85"/>
      <c r="B319" s="85"/>
      <c r="C319" s="85"/>
      <c r="D319" s="85"/>
      <c r="E319" s="85"/>
      <c r="F319" s="85"/>
      <c r="G319" s="85"/>
      <c r="I319" s="116"/>
    </row>
    <row r="320">
      <c r="A320" s="85"/>
      <c r="B320" s="85"/>
      <c r="C320" s="85"/>
      <c r="D320" s="85"/>
      <c r="E320" s="85"/>
      <c r="F320" s="85"/>
      <c r="G320" s="85"/>
      <c r="I320" s="116"/>
    </row>
    <row r="321">
      <c r="A321" s="85"/>
      <c r="B321" s="85"/>
      <c r="C321" s="85"/>
      <c r="D321" s="85"/>
      <c r="E321" s="85"/>
      <c r="F321" s="85"/>
      <c r="G321" s="85"/>
      <c r="I321" s="116"/>
    </row>
    <row r="322">
      <c r="A322" s="85"/>
      <c r="B322" s="85"/>
      <c r="C322" s="85"/>
      <c r="D322" s="85"/>
      <c r="E322" s="85"/>
      <c r="F322" s="85"/>
      <c r="G322" s="85"/>
      <c r="I322" s="116"/>
    </row>
    <row r="323">
      <c r="A323" s="85"/>
      <c r="B323" s="85"/>
      <c r="C323" s="85"/>
      <c r="D323" s="85"/>
      <c r="E323" s="85"/>
      <c r="F323" s="85"/>
      <c r="G323" s="85"/>
      <c r="I323" s="116"/>
    </row>
    <row r="324">
      <c r="A324" s="85"/>
      <c r="B324" s="85"/>
      <c r="C324" s="85"/>
      <c r="D324" s="85"/>
      <c r="E324" s="85"/>
      <c r="F324" s="85"/>
      <c r="G324" s="85"/>
      <c r="I324" s="116"/>
    </row>
    <row r="325">
      <c r="A325" s="85"/>
      <c r="B325" s="85"/>
      <c r="C325" s="85"/>
      <c r="D325" s="85"/>
      <c r="E325" s="85"/>
      <c r="F325" s="85"/>
      <c r="G325" s="85"/>
      <c r="I325" s="116"/>
    </row>
    <row r="326">
      <c r="A326" s="85"/>
      <c r="B326" s="85"/>
      <c r="C326" s="85"/>
      <c r="D326" s="85"/>
      <c r="E326" s="85"/>
      <c r="F326" s="85"/>
      <c r="G326" s="85"/>
      <c r="I326" s="116"/>
    </row>
    <row r="327">
      <c r="A327" s="85"/>
      <c r="B327" s="85"/>
      <c r="C327" s="85"/>
      <c r="D327" s="85"/>
      <c r="E327" s="85"/>
      <c r="F327" s="85"/>
      <c r="G327" s="85"/>
      <c r="I327" s="116"/>
    </row>
    <row r="328">
      <c r="A328" s="85"/>
      <c r="B328" s="85"/>
      <c r="C328" s="85"/>
      <c r="D328" s="85"/>
      <c r="E328" s="85"/>
      <c r="F328" s="85"/>
      <c r="G328" s="85"/>
      <c r="I328" s="116"/>
    </row>
    <row r="329">
      <c r="A329" s="85"/>
      <c r="B329" s="85"/>
      <c r="C329" s="85"/>
      <c r="D329" s="85"/>
      <c r="E329" s="85"/>
      <c r="F329" s="85"/>
      <c r="G329" s="85"/>
      <c r="I329" s="116"/>
    </row>
    <row r="330">
      <c r="A330" s="85"/>
      <c r="B330" s="85"/>
      <c r="C330" s="85"/>
      <c r="D330" s="85"/>
      <c r="E330" s="85"/>
      <c r="F330" s="85"/>
      <c r="G330" s="85"/>
      <c r="I330" s="116"/>
    </row>
    <row r="331">
      <c r="A331" s="85"/>
      <c r="B331" s="85"/>
      <c r="C331" s="85"/>
      <c r="D331" s="85"/>
      <c r="E331" s="85"/>
      <c r="F331" s="85"/>
      <c r="G331" s="85"/>
      <c r="I331" s="116"/>
    </row>
    <row r="332">
      <c r="A332" s="85"/>
      <c r="B332" s="85"/>
      <c r="C332" s="85"/>
      <c r="D332" s="85"/>
      <c r="E332" s="85"/>
      <c r="F332" s="85"/>
      <c r="G332" s="85"/>
      <c r="I332" s="116"/>
    </row>
    <row r="333">
      <c r="A333" s="85"/>
      <c r="B333" s="85"/>
      <c r="C333" s="85"/>
      <c r="D333" s="85"/>
      <c r="E333" s="85"/>
      <c r="F333" s="85"/>
      <c r="G333" s="85"/>
      <c r="I333" s="116"/>
    </row>
    <row r="334">
      <c r="A334" s="85"/>
      <c r="B334" s="85"/>
      <c r="C334" s="85"/>
      <c r="D334" s="85"/>
      <c r="E334" s="85"/>
      <c r="F334" s="85"/>
      <c r="G334" s="85"/>
      <c r="I334" s="116"/>
    </row>
    <row r="335">
      <c r="A335" s="85"/>
      <c r="B335" s="85"/>
      <c r="C335" s="85"/>
      <c r="D335" s="85"/>
      <c r="E335" s="85"/>
      <c r="F335" s="85"/>
      <c r="G335" s="85"/>
      <c r="I335" s="116"/>
    </row>
    <row r="336">
      <c r="A336" s="85"/>
      <c r="B336" s="85"/>
      <c r="C336" s="85"/>
      <c r="D336" s="85"/>
      <c r="E336" s="85"/>
      <c r="F336" s="85"/>
      <c r="G336" s="85"/>
      <c r="I336" s="116"/>
    </row>
    <row r="337">
      <c r="A337" s="85"/>
      <c r="B337" s="85"/>
      <c r="C337" s="85"/>
      <c r="D337" s="85"/>
      <c r="E337" s="85"/>
      <c r="F337" s="85"/>
      <c r="G337" s="85"/>
      <c r="I337" s="116"/>
    </row>
    <row r="338">
      <c r="A338" s="85"/>
      <c r="B338" s="85"/>
      <c r="C338" s="85"/>
      <c r="D338" s="85"/>
      <c r="E338" s="85"/>
      <c r="F338" s="85"/>
      <c r="G338" s="85"/>
      <c r="I338" s="116"/>
    </row>
    <row r="339">
      <c r="A339" s="85"/>
      <c r="B339" s="85"/>
      <c r="C339" s="85"/>
      <c r="D339" s="85"/>
      <c r="E339" s="85"/>
      <c r="F339" s="85"/>
      <c r="G339" s="85"/>
      <c r="I339" s="116"/>
    </row>
    <row r="340">
      <c r="A340" s="85"/>
      <c r="B340" s="85"/>
      <c r="C340" s="85"/>
      <c r="D340" s="85"/>
      <c r="E340" s="85"/>
      <c r="F340" s="85"/>
      <c r="G340" s="85"/>
      <c r="I340" s="116"/>
    </row>
    <row r="341">
      <c r="A341" s="85"/>
      <c r="B341" s="85"/>
      <c r="C341" s="85"/>
      <c r="D341" s="85"/>
      <c r="E341" s="85"/>
      <c r="F341" s="85"/>
      <c r="G341" s="85"/>
      <c r="I341" s="116"/>
    </row>
    <row r="342">
      <c r="A342" s="85"/>
      <c r="B342" s="85"/>
      <c r="C342" s="85"/>
      <c r="D342" s="85"/>
      <c r="E342" s="85"/>
      <c r="F342" s="85"/>
      <c r="G342" s="85"/>
      <c r="I342" s="116"/>
    </row>
    <row r="343">
      <c r="A343" s="85"/>
      <c r="B343" s="85"/>
      <c r="C343" s="85"/>
      <c r="D343" s="85"/>
      <c r="E343" s="85"/>
      <c r="F343" s="85"/>
      <c r="G343" s="85"/>
      <c r="I343" s="116"/>
    </row>
    <row r="344">
      <c r="A344" s="85"/>
      <c r="B344" s="85"/>
      <c r="C344" s="85"/>
      <c r="D344" s="85"/>
      <c r="E344" s="85"/>
      <c r="F344" s="85"/>
      <c r="G344" s="85"/>
      <c r="I344" s="116"/>
    </row>
    <row r="345">
      <c r="A345" s="85"/>
      <c r="B345" s="85"/>
      <c r="C345" s="85"/>
      <c r="D345" s="85"/>
      <c r="E345" s="85"/>
      <c r="F345" s="85"/>
      <c r="G345" s="85"/>
      <c r="I345" s="116"/>
    </row>
    <row r="346">
      <c r="A346" s="85"/>
      <c r="B346" s="85"/>
      <c r="C346" s="85"/>
      <c r="D346" s="85"/>
      <c r="E346" s="85"/>
      <c r="F346" s="85"/>
      <c r="G346" s="85"/>
      <c r="I346" s="116"/>
    </row>
    <row r="347">
      <c r="A347" s="85"/>
      <c r="B347" s="85"/>
      <c r="C347" s="85"/>
      <c r="D347" s="85"/>
      <c r="E347" s="85"/>
      <c r="F347" s="85"/>
      <c r="G347" s="85"/>
      <c r="I347" s="116"/>
    </row>
    <row r="348">
      <c r="A348" s="85"/>
      <c r="B348" s="85"/>
      <c r="C348" s="85"/>
      <c r="D348" s="85"/>
      <c r="E348" s="85"/>
      <c r="F348" s="85"/>
      <c r="G348" s="85"/>
      <c r="I348" s="116"/>
    </row>
    <row r="349">
      <c r="A349" s="85"/>
      <c r="B349" s="85"/>
      <c r="C349" s="85"/>
      <c r="D349" s="85"/>
      <c r="E349" s="85"/>
      <c r="F349" s="85"/>
      <c r="G349" s="85"/>
      <c r="I349" s="116"/>
    </row>
    <row r="350">
      <c r="A350" s="85"/>
      <c r="B350" s="85"/>
      <c r="C350" s="85"/>
      <c r="D350" s="85"/>
      <c r="E350" s="85"/>
      <c r="F350" s="85"/>
      <c r="G350" s="85"/>
      <c r="I350" s="116"/>
    </row>
    <row r="351">
      <c r="A351" s="85"/>
      <c r="B351" s="85"/>
      <c r="C351" s="85"/>
      <c r="D351" s="85"/>
      <c r="E351" s="85"/>
      <c r="F351" s="85"/>
      <c r="G351" s="85"/>
      <c r="I351" s="116"/>
    </row>
    <row r="352">
      <c r="A352" s="85"/>
      <c r="B352" s="85"/>
      <c r="C352" s="85"/>
      <c r="D352" s="85"/>
      <c r="E352" s="85"/>
      <c r="F352" s="85"/>
      <c r="G352" s="85"/>
      <c r="I352" s="116"/>
    </row>
    <row r="353">
      <c r="A353" s="85"/>
      <c r="B353" s="85"/>
      <c r="C353" s="85"/>
      <c r="D353" s="85"/>
      <c r="E353" s="85"/>
      <c r="F353" s="85"/>
      <c r="G353" s="85"/>
      <c r="I353" s="116"/>
    </row>
    <row r="354">
      <c r="A354" s="85"/>
      <c r="B354" s="85"/>
      <c r="C354" s="85"/>
      <c r="D354" s="85"/>
      <c r="E354" s="85"/>
      <c r="F354" s="85"/>
      <c r="G354" s="85"/>
      <c r="I354" s="116"/>
    </row>
    <row r="355">
      <c r="A355" s="85"/>
      <c r="B355" s="85"/>
      <c r="C355" s="85"/>
      <c r="D355" s="85"/>
      <c r="E355" s="85"/>
      <c r="F355" s="85"/>
      <c r="G355" s="85"/>
      <c r="I355" s="116"/>
    </row>
    <row r="356">
      <c r="A356" s="85"/>
      <c r="B356" s="85"/>
      <c r="C356" s="85"/>
      <c r="D356" s="85"/>
      <c r="E356" s="85"/>
      <c r="F356" s="85"/>
      <c r="G356" s="85"/>
      <c r="I356" s="116"/>
    </row>
    <row r="357">
      <c r="A357" s="85"/>
      <c r="B357" s="85"/>
      <c r="C357" s="85"/>
      <c r="D357" s="85"/>
      <c r="E357" s="85"/>
      <c r="F357" s="85"/>
      <c r="G357" s="85"/>
      <c r="I357" s="116"/>
    </row>
    <row r="358">
      <c r="A358" s="85"/>
      <c r="B358" s="85"/>
      <c r="C358" s="85"/>
      <c r="D358" s="85"/>
      <c r="E358" s="85"/>
      <c r="F358" s="85"/>
      <c r="G358" s="85"/>
      <c r="I358" s="116"/>
    </row>
    <row r="359">
      <c r="A359" s="85"/>
      <c r="B359" s="85"/>
      <c r="C359" s="85"/>
      <c r="D359" s="85"/>
      <c r="E359" s="85"/>
      <c r="F359" s="85"/>
      <c r="G359" s="85"/>
      <c r="I359" s="116"/>
    </row>
    <row r="360">
      <c r="A360" s="85"/>
      <c r="B360" s="85"/>
      <c r="C360" s="85"/>
      <c r="D360" s="85"/>
      <c r="E360" s="85"/>
      <c r="F360" s="85"/>
      <c r="G360" s="85"/>
      <c r="I360" s="116"/>
    </row>
    <row r="361">
      <c r="A361" s="85"/>
      <c r="B361" s="85"/>
      <c r="C361" s="85"/>
      <c r="D361" s="85"/>
      <c r="E361" s="85"/>
      <c r="F361" s="85"/>
      <c r="G361" s="85"/>
      <c r="I361" s="116"/>
    </row>
    <row r="362">
      <c r="A362" s="85"/>
      <c r="B362" s="85"/>
      <c r="C362" s="85"/>
      <c r="D362" s="85"/>
      <c r="E362" s="85"/>
      <c r="F362" s="85"/>
      <c r="G362" s="85"/>
      <c r="I362" s="116"/>
    </row>
    <row r="363">
      <c r="A363" s="85"/>
      <c r="B363" s="85"/>
      <c r="C363" s="85"/>
      <c r="D363" s="85"/>
      <c r="E363" s="85"/>
      <c r="F363" s="85"/>
      <c r="G363" s="85"/>
      <c r="I363" s="116"/>
    </row>
    <row r="364">
      <c r="A364" s="85"/>
      <c r="B364" s="85"/>
      <c r="C364" s="85"/>
      <c r="D364" s="85"/>
      <c r="E364" s="85"/>
      <c r="F364" s="85"/>
      <c r="G364" s="85"/>
      <c r="I364" s="116"/>
    </row>
    <row r="365">
      <c r="A365" s="85"/>
      <c r="B365" s="85"/>
      <c r="C365" s="85"/>
      <c r="D365" s="85"/>
      <c r="E365" s="85"/>
      <c r="F365" s="85"/>
      <c r="G365" s="85"/>
      <c r="I365" s="116"/>
    </row>
    <row r="366">
      <c r="A366" s="85"/>
      <c r="B366" s="85"/>
      <c r="C366" s="85"/>
      <c r="D366" s="85"/>
      <c r="E366" s="85"/>
      <c r="F366" s="85"/>
      <c r="G366" s="85"/>
      <c r="I366" s="116"/>
    </row>
    <row r="367">
      <c r="A367" s="85"/>
      <c r="B367" s="85"/>
      <c r="C367" s="85"/>
      <c r="D367" s="85"/>
      <c r="E367" s="85"/>
      <c r="F367" s="85"/>
      <c r="G367" s="85"/>
      <c r="I367" s="116"/>
    </row>
    <row r="368">
      <c r="A368" s="85"/>
      <c r="B368" s="85"/>
      <c r="C368" s="85"/>
      <c r="D368" s="85"/>
      <c r="E368" s="85"/>
      <c r="F368" s="85"/>
      <c r="G368" s="85"/>
      <c r="I368" s="116"/>
    </row>
    <row r="369">
      <c r="A369" s="85"/>
      <c r="B369" s="85"/>
      <c r="C369" s="85"/>
      <c r="D369" s="85"/>
      <c r="E369" s="85"/>
      <c r="F369" s="85"/>
      <c r="G369" s="85"/>
      <c r="I369" s="116"/>
    </row>
    <row r="370">
      <c r="A370" s="85"/>
      <c r="B370" s="85"/>
      <c r="C370" s="85"/>
      <c r="D370" s="85"/>
      <c r="E370" s="85"/>
      <c r="F370" s="85"/>
      <c r="G370" s="85"/>
      <c r="I370" s="116"/>
    </row>
    <row r="371">
      <c r="A371" s="85"/>
      <c r="B371" s="85"/>
      <c r="C371" s="85"/>
      <c r="D371" s="85"/>
      <c r="E371" s="85"/>
      <c r="F371" s="85"/>
      <c r="G371" s="85"/>
      <c r="I371" s="116"/>
    </row>
    <row r="372">
      <c r="A372" s="85"/>
      <c r="B372" s="85"/>
      <c r="C372" s="85"/>
      <c r="D372" s="85"/>
      <c r="E372" s="85"/>
      <c r="F372" s="85"/>
      <c r="G372" s="85"/>
      <c r="I372" s="116"/>
    </row>
    <row r="373">
      <c r="A373" s="85"/>
      <c r="B373" s="85"/>
      <c r="C373" s="85"/>
      <c r="D373" s="85"/>
      <c r="E373" s="85"/>
      <c r="F373" s="85"/>
      <c r="G373" s="85"/>
      <c r="I373" s="116"/>
    </row>
    <row r="374">
      <c r="A374" s="85"/>
      <c r="B374" s="85"/>
      <c r="C374" s="85"/>
      <c r="D374" s="85"/>
      <c r="E374" s="85"/>
      <c r="F374" s="85"/>
      <c r="G374" s="85"/>
      <c r="I374" s="116"/>
    </row>
    <row r="375">
      <c r="A375" s="85"/>
      <c r="B375" s="85"/>
      <c r="C375" s="85"/>
      <c r="D375" s="85"/>
      <c r="E375" s="85"/>
      <c r="F375" s="85"/>
      <c r="G375" s="85"/>
      <c r="I375" s="116"/>
    </row>
    <row r="376">
      <c r="A376" s="85"/>
      <c r="B376" s="85"/>
      <c r="C376" s="85"/>
      <c r="D376" s="85"/>
      <c r="E376" s="85"/>
      <c r="F376" s="85"/>
      <c r="G376" s="85"/>
      <c r="I376" s="116"/>
    </row>
    <row r="377">
      <c r="A377" s="85"/>
      <c r="B377" s="85"/>
      <c r="C377" s="85"/>
      <c r="D377" s="85"/>
      <c r="E377" s="85"/>
      <c r="F377" s="85"/>
      <c r="G377" s="85"/>
      <c r="I377" s="116"/>
    </row>
    <row r="378">
      <c r="A378" s="85"/>
      <c r="B378" s="85"/>
      <c r="C378" s="85"/>
      <c r="D378" s="85"/>
      <c r="E378" s="85"/>
      <c r="F378" s="85"/>
      <c r="G378" s="85"/>
      <c r="I378" s="116"/>
    </row>
    <row r="379">
      <c r="A379" s="85"/>
      <c r="B379" s="85"/>
      <c r="C379" s="85"/>
      <c r="D379" s="85"/>
      <c r="E379" s="85"/>
      <c r="F379" s="85"/>
      <c r="G379" s="85"/>
      <c r="I379" s="116"/>
    </row>
    <row r="380">
      <c r="A380" s="85"/>
      <c r="B380" s="85"/>
      <c r="C380" s="85"/>
      <c r="D380" s="85"/>
      <c r="E380" s="85"/>
      <c r="F380" s="85"/>
      <c r="G380" s="85"/>
      <c r="I380" s="116"/>
    </row>
    <row r="381">
      <c r="A381" s="85"/>
      <c r="B381" s="85"/>
      <c r="C381" s="85"/>
      <c r="D381" s="85"/>
      <c r="E381" s="85"/>
      <c r="F381" s="85"/>
      <c r="G381" s="85"/>
      <c r="I381" s="116"/>
    </row>
    <row r="382">
      <c r="A382" s="85"/>
      <c r="B382" s="85"/>
      <c r="C382" s="85"/>
      <c r="D382" s="85"/>
      <c r="E382" s="85"/>
      <c r="F382" s="85"/>
      <c r="G382" s="85"/>
      <c r="I382" s="116"/>
    </row>
    <row r="383">
      <c r="A383" s="85"/>
      <c r="B383" s="85"/>
      <c r="C383" s="85"/>
      <c r="D383" s="85"/>
      <c r="E383" s="85"/>
      <c r="F383" s="85"/>
      <c r="G383" s="85"/>
      <c r="I383" s="116"/>
    </row>
    <row r="384">
      <c r="A384" s="85"/>
      <c r="B384" s="85"/>
      <c r="C384" s="85"/>
      <c r="D384" s="85"/>
      <c r="E384" s="85"/>
      <c r="F384" s="85"/>
      <c r="G384" s="85"/>
      <c r="I384" s="116"/>
    </row>
    <row r="385">
      <c r="A385" s="85"/>
      <c r="B385" s="85"/>
      <c r="C385" s="85"/>
      <c r="D385" s="85"/>
      <c r="E385" s="85"/>
      <c r="F385" s="85"/>
      <c r="G385" s="85"/>
      <c r="I385" s="116"/>
    </row>
    <row r="386">
      <c r="A386" s="85"/>
      <c r="B386" s="85"/>
      <c r="C386" s="85"/>
      <c r="D386" s="85"/>
      <c r="E386" s="85"/>
      <c r="F386" s="85"/>
      <c r="G386" s="85"/>
      <c r="I386" s="116"/>
    </row>
    <row r="387">
      <c r="A387" s="85"/>
      <c r="B387" s="85"/>
      <c r="C387" s="85"/>
      <c r="D387" s="85"/>
      <c r="E387" s="85"/>
      <c r="F387" s="85"/>
      <c r="G387" s="85"/>
      <c r="I387" s="116"/>
    </row>
    <row r="388">
      <c r="A388" s="85"/>
      <c r="B388" s="85"/>
      <c r="C388" s="85"/>
      <c r="D388" s="85"/>
      <c r="E388" s="85"/>
      <c r="F388" s="85"/>
      <c r="G388" s="85"/>
      <c r="I388" s="116"/>
    </row>
    <row r="389">
      <c r="A389" s="85"/>
      <c r="B389" s="85"/>
      <c r="C389" s="85"/>
      <c r="D389" s="85"/>
      <c r="E389" s="85"/>
      <c r="F389" s="85"/>
      <c r="G389" s="85"/>
      <c r="I389" s="116"/>
    </row>
    <row r="390">
      <c r="A390" s="85"/>
      <c r="B390" s="85"/>
      <c r="C390" s="85"/>
      <c r="D390" s="85"/>
      <c r="E390" s="85"/>
      <c r="F390" s="85"/>
      <c r="G390" s="85"/>
      <c r="I390" s="116"/>
    </row>
    <row r="391">
      <c r="A391" s="85"/>
      <c r="B391" s="85"/>
      <c r="C391" s="85"/>
      <c r="D391" s="85"/>
      <c r="E391" s="85"/>
      <c r="F391" s="85"/>
      <c r="G391" s="85"/>
      <c r="I391" s="116"/>
    </row>
    <row r="392">
      <c r="A392" s="85"/>
      <c r="B392" s="85"/>
      <c r="C392" s="85"/>
      <c r="D392" s="85"/>
      <c r="E392" s="85"/>
      <c r="F392" s="85"/>
      <c r="G392" s="85"/>
      <c r="I392" s="116"/>
    </row>
    <row r="393">
      <c r="A393" s="85"/>
      <c r="B393" s="85"/>
      <c r="C393" s="85"/>
      <c r="D393" s="85"/>
      <c r="E393" s="85"/>
      <c r="F393" s="85"/>
      <c r="G393" s="85"/>
      <c r="I393" s="116"/>
    </row>
    <row r="394">
      <c r="A394" s="85"/>
      <c r="B394" s="85"/>
      <c r="C394" s="85"/>
      <c r="D394" s="85"/>
      <c r="E394" s="85"/>
      <c r="F394" s="85"/>
      <c r="G394" s="85"/>
      <c r="I394" s="116"/>
    </row>
    <row r="395">
      <c r="A395" s="85"/>
      <c r="B395" s="85"/>
      <c r="C395" s="85"/>
      <c r="D395" s="85"/>
      <c r="E395" s="85"/>
      <c r="F395" s="85"/>
      <c r="G395" s="85"/>
      <c r="I395" s="116"/>
    </row>
    <row r="396">
      <c r="A396" s="85"/>
      <c r="B396" s="85"/>
      <c r="C396" s="85"/>
      <c r="D396" s="85"/>
      <c r="E396" s="85"/>
      <c r="F396" s="85"/>
      <c r="G396" s="85"/>
      <c r="I396" s="116"/>
    </row>
    <row r="397">
      <c r="A397" s="85"/>
      <c r="B397" s="85"/>
      <c r="C397" s="85"/>
      <c r="D397" s="85"/>
      <c r="E397" s="85"/>
      <c r="F397" s="85"/>
      <c r="G397" s="85"/>
      <c r="I397" s="116"/>
    </row>
    <row r="398">
      <c r="A398" s="85"/>
      <c r="B398" s="85"/>
      <c r="C398" s="85"/>
      <c r="D398" s="85"/>
      <c r="E398" s="85"/>
      <c r="F398" s="85"/>
      <c r="G398" s="85"/>
      <c r="I398" s="116"/>
    </row>
    <row r="399">
      <c r="A399" s="85"/>
      <c r="B399" s="85"/>
      <c r="C399" s="85"/>
      <c r="D399" s="85"/>
      <c r="E399" s="85"/>
      <c r="F399" s="85"/>
      <c r="G399" s="85"/>
      <c r="I399" s="116"/>
    </row>
    <row r="400">
      <c r="A400" s="85"/>
      <c r="B400" s="85"/>
      <c r="C400" s="85"/>
      <c r="D400" s="85"/>
      <c r="E400" s="85"/>
      <c r="F400" s="85"/>
      <c r="G400" s="85"/>
      <c r="I400" s="116"/>
    </row>
    <row r="401">
      <c r="A401" s="85"/>
      <c r="B401" s="85"/>
      <c r="C401" s="85"/>
      <c r="D401" s="85"/>
      <c r="E401" s="85"/>
      <c r="F401" s="85"/>
      <c r="G401" s="85"/>
      <c r="I401" s="116"/>
    </row>
    <row r="402">
      <c r="A402" s="85"/>
      <c r="B402" s="85"/>
      <c r="C402" s="85"/>
      <c r="D402" s="85"/>
      <c r="E402" s="85"/>
      <c r="F402" s="85"/>
      <c r="G402" s="85"/>
      <c r="I402" s="116"/>
    </row>
    <row r="403">
      <c r="A403" s="85"/>
      <c r="B403" s="85"/>
      <c r="C403" s="85"/>
      <c r="D403" s="85"/>
      <c r="E403" s="85"/>
      <c r="F403" s="85"/>
      <c r="G403" s="85"/>
      <c r="I403" s="116"/>
    </row>
    <row r="404">
      <c r="A404" s="85"/>
      <c r="B404" s="85"/>
      <c r="C404" s="85"/>
      <c r="D404" s="85"/>
      <c r="E404" s="85"/>
      <c r="F404" s="85"/>
      <c r="G404" s="85"/>
      <c r="I404" s="116"/>
    </row>
    <row r="405">
      <c r="A405" s="85"/>
      <c r="B405" s="85"/>
      <c r="C405" s="85"/>
      <c r="D405" s="85"/>
      <c r="E405" s="85"/>
      <c r="F405" s="85"/>
      <c r="G405" s="85"/>
      <c r="I405" s="116"/>
    </row>
    <row r="406">
      <c r="A406" s="85"/>
      <c r="B406" s="85"/>
      <c r="C406" s="85"/>
      <c r="D406" s="85"/>
      <c r="E406" s="85"/>
      <c r="F406" s="85"/>
      <c r="G406" s="85"/>
      <c r="I406" s="116"/>
    </row>
    <row r="407">
      <c r="A407" s="85"/>
      <c r="B407" s="85"/>
      <c r="C407" s="85"/>
      <c r="D407" s="85"/>
      <c r="E407" s="85"/>
      <c r="F407" s="85"/>
      <c r="G407" s="85"/>
      <c r="I407" s="116"/>
    </row>
    <row r="408">
      <c r="A408" s="85"/>
      <c r="B408" s="85"/>
      <c r="C408" s="85"/>
      <c r="D408" s="85"/>
      <c r="E408" s="85"/>
      <c r="F408" s="85"/>
      <c r="G408" s="85"/>
      <c r="I408" s="116"/>
    </row>
    <row r="409">
      <c r="A409" s="85"/>
      <c r="B409" s="85"/>
      <c r="C409" s="85"/>
      <c r="D409" s="85"/>
      <c r="E409" s="85"/>
      <c r="F409" s="85"/>
      <c r="G409" s="85"/>
      <c r="I409" s="116"/>
    </row>
    <row r="410">
      <c r="A410" s="85"/>
      <c r="B410" s="85"/>
      <c r="C410" s="85"/>
      <c r="D410" s="85"/>
      <c r="E410" s="85"/>
      <c r="F410" s="85"/>
      <c r="G410" s="85"/>
      <c r="I410" s="116"/>
    </row>
    <row r="411">
      <c r="A411" s="85"/>
      <c r="B411" s="85"/>
      <c r="C411" s="85"/>
      <c r="D411" s="85"/>
      <c r="E411" s="85"/>
      <c r="F411" s="85"/>
      <c r="G411" s="85"/>
      <c r="I411" s="116"/>
    </row>
    <row r="412">
      <c r="A412" s="85"/>
      <c r="B412" s="85"/>
      <c r="C412" s="85"/>
      <c r="D412" s="85"/>
      <c r="E412" s="85"/>
      <c r="F412" s="85"/>
      <c r="G412" s="85"/>
      <c r="I412" s="116"/>
    </row>
    <row r="413">
      <c r="A413" s="85"/>
      <c r="B413" s="85"/>
      <c r="C413" s="85"/>
      <c r="D413" s="85"/>
      <c r="E413" s="85"/>
      <c r="F413" s="85"/>
      <c r="G413" s="85"/>
      <c r="I413" s="116"/>
    </row>
    <row r="414">
      <c r="A414" s="85"/>
      <c r="B414" s="85"/>
      <c r="C414" s="85"/>
      <c r="D414" s="85"/>
      <c r="E414" s="85"/>
      <c r="F414" s="85"/>
      <c r="G414" s="85"/>
      <c r="I414" s="116"/>
    </row>
    <row r="415">
      <c r="A415" s="85"/>
      <c r="B415" s="85"/>
      <c r="C415" s="85"/>
      <c r="D415" s="85"/>
      <c r="E415" s="85"/>
      <c r="F415" s="85"/>
      <c r="G415" s="85"/>
      <c r="I415" s="116"/>
    </row>
    <row r="416">
      <c r="A416" s="85"/>
      <c r="B416" s="85"/>
      <c r="C416" s="85"/>
      <c r="D416" s="85"/>
      <c r="E416" s="85"/>
      <c r="F416" s="85"/>
      <c r="G416" s="85"/>
      <c r="I416" s="116"/>
    </row>
    <row r="417">
      <c r="A417" s="85"/>
      <c r="B417" s="85"/>
      <c r="C417" s="85"/>
      <c r="D417" s="85"/>
      <c r="E417" s="85"/>
      <c r="F417" s="85"/>
      <c r="G417" s="85"/>
      <c r="I417" s="116"/>
    </row>
    <row r="418">
      <c r="A418" s="85"/>
      <c r="B418" s="85"/>
      <c r="C418" s="85"/>
      <c r="D418" s="85"/>
      <c r="E418" s="85"/>
      <c r="F418" s="85"/>
      <c r="G418" s="85"/>
      <c r="I418" s="116"/>
    </row>
    <row r="419">
      <c r="A419" s="85"/>
      <c r="B419" s="85"/>
      <c r="C419" s="85"/>
      <c r="D419" s="85"/>
      <c r="E419" s="85"/>
      <c r="F419" s="85"/>
      <c r="G419" s="85"/>
      <c r="I419" s="116"/>
    </row>
    <row r="420">
      <c r="A420" s="85"/>
      <c r="B420" s="85"/>
      <c r="C420" s="85"/>
      <c r="D420" s="85"/>
      <c r="E420" s="85"/>
      <c r="F420" s="85"/>
      <c r="G420" s="85"/>
      <c r="I420" s="116"/>
    </row>
    <row r="421">
      <c r="A421" s="85"/>
      <c r="B421" s="85"/>
      <c r="C421" s="85"/>
      <c r="D421" s="85"/>
      <c r="E421" s="85"/>
      <c r="F421" s="85"/>
      <c r="G421" s="85"/>
      <c r="I421" s="116"/>
    </row>
    <row r="422">
      <c r="A422" s="85"/>
      <c r="B422" s="85"/>
      <c r="C422" s="85"/>
      <c r="D422" s="85"/>
      <c r="E422" s="85"/>
      <c r="F422" s="85"/>
      <c r="G422" s="85"/>
      <c r="I422" s="116"/>
    </row>
    <row r="423">
      <c r="A423" s="85"/>
      <c r="B423" s="85"/>
      <c r="C423" s="85"/>
      <c r="D423" s="85"/>
      <c r="E423" s="85"/>
      <c r="F423" s="85"/>
      <c r="G423" s="85"/>
      <c r="I423" s="116"/>
    </row>
    <row r="424">
      <c r="A424" s="85"/>
      <c r="B424" s="85"/>
      <c r="C424" s="85"/>
      <c r="D424" s="85"/>
      <c r="E424" s="85"/>
      <c r="F424" s="85"/>
      <c r="G424" s="85"/>
      <c r="I424" s="116"/>
    </row>
    <row r="425">
      <c r="A425" s="85"/>
      <c r="B425" s="85"/>
      <c r="C425" s="85"/>
      <c r="D425" s="85"/>
      <c r="E425" s="85"/>
      <c r="F425" s="85"/>
      <c r="G425" s="85"/>
      <c r="I425" s="116"/>
    </row>
    <row r="426">
      <c r="A426" s="85"/>
      <c r="B426" s="85"/>
      <c r="C426" s="85"/>
      <c r="D426" s="85"/>
      <c r="E426" s="85"/>
      <c r="F426" s="85"/>
      <c r="G426" s="85"/>
      <c r="I426" s="116"/>
    </row>
    <row r="427">
      <c r="A427" s="85"/>
      <c r="B427" s="85"/>
      <c r="C427" s="85"/>
      <c r="D427" s="85"/>
      <c r="E427" s="85"/>
      <c r="F427" s="85"/>
      <c r="G427" s="85"/>
      <c r="I427" s="116"/>
    </row>
    <row r="428">
      <c r="A428" s="85"/>
      <c r="B428" s="85"/>
      <c r="C428" s="85"/>
      <c r="D428" s="85"/>
      <c r="E428" s="85"/>
      <c r="F428" s="85"/>
      <c r="G428" s="85"/>
      <c r="I428" s="116"/>
    </row>
    <row r="429">
      <c r="A429" s="85"/>
      <c r="B429" s="85"/>
      <c r="C429" s="85"/>
      <c r="D429" s="85"/>
      <c r="E429" s="85"/>
      <c r="F429" s="85"/>
      <c r="G429" s="85"/>
      <c r="I429" s="116"/>
    </row>
    <row r="430">
      <c r="A430" s="85"/>
      <c r="B430" s="85"/>
      <c r="C430" s="85"/>
      <c r="D430" s="85"/>
      <c r="E430" s="85"/>
      <c r="F430" s="85"/>
      <c r="G430" s="85"/>
      <c r="I430" s="116"/>
    </row>
    <row r="431">
      <c r="A431" s="85"/>
      <c r="B431" s="85"/>
      <c r="C431" s="85"/>
      <c r="D431" s="85"/>
      <c r="E431" s="85"/>
      <c r="F431" s="85"/>
      <c r="G431" s="85"/>
      <c r="I431" s="116"/>
    </row>
    <row r="432">
      <c r="A432" s="85"/>
      <c r="B432" s="85"/>
      <c r="C432" s="85"/>
      <c r="D432" s="85"/>
      <c r="E432" s="85"/>
      <c r="F432" s="85"/>
      <c r="G432" s="85"/>
      <c r="I432" s="116"/>
    </row>
    <row r="433">
      <c r="A433" s="85"/>
      <c r="B433" s="85"/>
      <c r="C433" s="85"/>
      <c r="D433" s="85"/>
      <c r="E433" s="85"/>
      <c r="F433" s="85"/>
      <c r="G433" s="85"/>
      <c r="I433" s="116"/>
    </row>
    <row r="434">
      <c r="A434" s="85"/>
      <c r="B434" s="85"/>
      <c r="C434" s="85"/>
      <c r="D434" s="85"/>
      <c r="E434" s="85"/>
      <c r="F434" s="85"/>
      <c r="G434" s="85"/>
      <c r="I434" s="116"/>
    </row>
    <row r="435">
      <c r="A435" s="85"/>
      <c r="B435" s="85"/>
      <c r="C435" s="85"/>
      <c r="D435" s="85"/>
      <c r="E435" s="85"/>
      <c r="F435" s="85"/>
      <c r="G435" s="85"/>
      <c r="I435" s="116"/>
    </row>
    <row r="436">
      <c r="A436" s="85"/>
      <c r="B436" s="85"/>
      <c r="C436" s="85"/>
      <c r="D436" s="85"/>
      <c r="E436" s="85"/>
      <c r="F436" s="85"/>
      <c r="G436" s="85"/>
      <c r="I436" s="116"/>
    </row>
    <row r="437">
      <c r="A437" s="85"/>
      <c r="B437" s="85"/>
      <c r="C437" s="85"/>
      <c r="D437" s="85"/>
      <c r="E437" s="85"/>
      <c r="F437" s="85"/>
      <c r="G437" s="85"/>
      <c r="I437" s="116"/>
    </row>
    <row r="438">
      <c r="A438" s="85"/>
      <c r="B438" s="85"/>
      <c r="C438" s="85"/>
      <c r="D438" s="85"/>
      <c r="E438" s="85"/>
      <c r="F438" s="85"/>
      <c r="G438" s="85"/>
      <c r="I438" s="116"/>
    </row>
    <row r="439">
      <c r="A439" s="85"/>
      <c r="B439" s="85"/>
      <c r="C439" s="85"/>
      <c r="D439" s="85"/>
      <c r="E439" s="85"/>
      <c r="F439" s="85"/>
      <c r="G439" s="85"/>
      <c r="I439" s="116"/>
    </row>
    <row r="440">
      <c r="A440" s="85"/>
      <c r="B440" s="85"/>
      <c r="C440" s="85"/>
      <c r="D440" s="85"/>
      <c r="E440" s="85"/>
      <c r="F440" s="85"/>
      <c r="G440" s="85"/>
      <c r="I440" s="116"/>
    </row>
    <row r="441">
      <c r="A441" s="85"/>
      <c r="B441" s="85"/>
      <c r="C441" s="85"/>
      <c r="D441" s="85"/>
      <c r="E441" s="85"/>
      <c r="F441" s="85"/>
      <c r="G441" s="85"/>
      <c r="I441" s="116"/>
    </row>
    <row r="442">
      <c r="A442" s="85"/>
      <c r="B442" s="85"/>
      <c r="C442" s="85"/>
      <c r="D442" s="85"/>
      <c r="E442" s="85"/>
      <c r="F442" s="85"/>
      <c r="G442" s="85"/>
      <c r="I442" s="116"/>
    </row>
    <row r="443">
      <c r="A443" s="85"/>
      <c r="B443" s="85"/>
      <c r="C443" s="85"/>
      <c r="D443" s="85"/>
      <c r="E443" s="85"/>
      <c r="F443" s="85"/>
      <c r="G443" s="85"/>
      <c r="I443" s="116"/>
    </row>
    <row r="444">
      <c r="A444" s="85"/>
      <c r="B444" s="85"/>
      <c r="C444" s="85"/>
      <c r="D444" s="85"/>
      <c r="E444" s="85"/>
      <c r="F444" s="85"/>
      <c r="G444" s="85"/>
      <c r="I444" s="116"/>
    </row>
    <row r="445">
      <c r="A445" s="85"/>
      <c r="B445" s="85"/>
      <c r="C445" s="85"/>
      <c r="D445" s="85"/>
      <c r="E445" s="85"/>
      <c r="F445" s="85"/>
      <c r="G445" s="85"/>
      <c r="I445" s="116"/>
    </row>
    <row r="446">
      <c r="A446" s="85"/>
      <c r="B446" s="85"/>
      <c r="C446" s="85"/>
      <c r="D446" s="85"/>
      <c r="E446" s="85"/>
      <c r="F446" s="85"/>
      <c r="G446" s="85"/>
      <c r="I446" s="116"/>
    </row>
    <row r="447">
      <c r="A447" s="85"/>
      <c r="B447" s="85"/>
      <c r="C447" s="85"/>
      <c r="D447" s="85"/>
      <c r="E447" s="85"/>
      <c r="F447" s="85"/>
      <c r="G447" s="85"/>
      <c r="I447" s="116"/>
    </row>
    <row r="448">
      <c r="A448" s="85"/>
      <c r="B448" s="85"/>
      <c r="C448" s="85"/>
      <c r="D448" s="85"/>
      <c r="E448" s="85"/>
      <c r="F448" s="85"/>
      <c r="G448" s="85"/>
      <c r="I448" s="116"/>
    </row>
    <row r="449">
      <c r="A449" s="85"/>
      <c r="B449" s="85"/>
      <c r="C449" s="85"/>
      <c r="D449" s="85"/>
      <c r="E449" s="85"/>
      <c r="F449" s="85"/>
      <c r="G449" s="85"/>
      <c r="I449" s="116"/>
    </row>
    <row r="450">
      <c r="A450" s="85"/>
      <c r="B450" s="85"/>
      <c r="C450" s="85"/>
      <c r="D450" s="85"/>
      <c r="E450" s="85"/>
      <c r="F450" s="85"/>
      <c r="G450" s="85"/>
      <c r="I450" s="116"/>
    </row>
    <row r="451">
      <c r="A451" s="85"/>
      <c r="B451" s="85"/>
      <c r="C451" s="85"/>
      <c r="D451" s="85"/>
      <c r="E451" s="85"/>
      <c r="F451" s="85"/>
      <c r="G451" s="85"/>
      <c r="I451" s="116"/>
    </row>
    <row r="452">
      <c r="A452" s="85"/>
      <c r="B452" s="85"/>
      <c r="C452" s="85"/>
      <c r="D452" s="85"/>
      <c r="E452" s="85"/>
      <c r="F452" s="85"/>
      <c r="G452" s="85"/>
      <c r="I452" s="116"/>
    </row>
    <row r="453">
      <c r="A453" s="85"/>
      <c r="B453" s="85"/>
      <c r="C453" s="85"/>
      <c r="D453" s="85"/>
      <c r="E453" s="85"/>
      <c r="F453" s="85"/>
      <c r="G453" s="85"/>
      <c r="I453" s="116"/>
    </row>
    <row r="454">
      <c r="A454" s="85"/>
      <c r="B454" s="85"/>
      <c r="C454" s="85"/>
      <c r="D454" s="85"/>
      <c r="E454" s="85"/>
      <c r="F454" s="85"/>
      <c r="G454" s="85"/>
      <c r="I454" s="116"/>
    </row>
    <row r="455">
      <c r="A455" s="85"/>
      <c r="B455" s="85"/>
      <c r="C455" s="85"/>
      <c r="D455" s="85"/>
      <c r="E455" s="85"/>
      <c r="F455" s="85"/>
      <c r="G455" s="85"/>
      <c r="I455" s="116"/>
    </row>
    <row r="456">
      <c r="A456" s="85"/>
      <c r="B456" s="85"/>
      <c r="C456" s="85"/>
      <c r="D456" s="85"/>
      <c r="E456" s="85"/>
      <c r="F456" s="85"/>
      <c r="G456" s="85"/>
      <c r="I456" s="116"/>
    </row>
    <row r="457">
      <c r="A457" s="85"/>
      <c r="B457" s="85"/>
      <c r="C457" s="85"/>
      <c r="D457" s="85"/>
      <c r="E457" s="85"/>
      <c r="F457" s="85"/>
      <c r="G457" s="85"/>
      <c r="I457" s="116"/>
    </row>
    <row r="458">
      <c r="A458" s="85"/>
      <c r="B458" s="85"/>
      <c r="C458" s="85"/>
      <c r="D458" s="85"/>
      <c r="E458" s="85"/>
      <c r="F458" s="85"/>
      <c r="G458" s="85"/>
      <c r="I458" s="116"/>
    </row>
    <row r="459">
      <c r="A459" s="85"/>
      <c r="B459" s="85"/>
      <c r="C459" s="85"/>
      <c r="D459" s="85"/>
      <c r="E459" s="85"/>
      <c r="F459" s="85"/>
      <c r="G459" s="85"/>
      <c r="I459" s="116"/>
    </row>
    <row r="460">
      <c r="A460" s="85"/>
      <c r="B460" s="85"/>
      <c r="C460" s="85"/>
      <c r="D460" s="85"/>
      <c r="E460" s="85"/>
      <c r="F460" s="85"/>
      <c r="G460" s="85"/>
      <c r="I460" s="116"/>
    </row>
    <row r="461">
      <c r="A461" s="85"/>
      <c r="B461" s="85"/>
      <c r="C461" s="85"/>
      <c r="D461" s="85"/>
      <c r="E461" s="85"/>
      <c r="F461" s="85"/>
      <c r="G461" s="85"/>
      <c r="I461" s="116"/>
    </row>
    <row r="462">
      <c r="A462" s="85"/>
      <c r="B462" s="85"/>
      <c r="C462" s="85"/>
      <c r="D462" s="85"/>
      <c r="E462" s="85"/>
      <c r="F462" s="85"/>
      <c r="G462" s="85"/>
      <c r="I462" s="116"/>
    </row>
    <row r="463">
      <c r="A463" s="85"/>
      <c r="B463" s="85"/>
      <c r="C463" s="85"/>
      <c r="D463" s="85"/>
      <c r="E463" s="85"/>
      <c r="F463" s="85"/>
      <c r="G463" s="85"/>
      <c r="I463" s="116"/>
    </row>
    <row r="464">
      <c r="A464" s="85"/>
      <c r="B464" s="85"/>
      <c r="C464" s="85"/>
      <c r="D464" s="85"/>
      <c r="E464" s="85"/>
      <c r="F464" s="85"/>
      <c r="G464" s="85"/>
      <c r="I464" s="116"/>
    </row>
    <row r="465">
      <c r="A465" s="85"/>
      <c r="B465" s="85"/>
      <c r="C465" s="85"/>
      <c r="D465" s="85"/>
      <c r="E465" s="85"/>
      <c r="F465" s="85"/>
      <c r="G465" s="85"/>
      <c r="I465" s="116"/>
    </row>
    <row r="466">
      <c r="A466" s="85"/>
      <c r="B466" s="85"/>
      <c r="C466" s="85"/>
      <c r="D466" s="85"/>
      <c r="E466" s="85"/>
      <c r="F466" s="85"/>
      <c r="G466" s="85"/>
      <c r="I466" s="116"/>
    </row>
    <row r="467">
      <c r="A467" s="85"/>
      <c r="B467" s="85"/>
      <c r="C467" s="85"/>
      <c r="D467" s="85"/>
      <c r="E467" s="85"/>
      <c r="F467" s="85"/>
      <c r="G467" s="85"/>
      <c r="I467" s="116"/>
    </row>
    <row r="468">
      <c r="A468" s="85"/>
      <c r="B468" s="85"/>
      <c r="C468" s="85"/>
      <c r="D468" s="85"/>
      <c r="E468" s="85"/>
      <c r="F468" s="85"/>
      <c r="G468" s="85"/>
      <c r="I468" s="116"/>
    </row>
    <row r="469">
      <c r="A469" s="85"/>
      <c r="B469" s="85"/>
      <c r="C469" s="85"/>
      <c r="D469" s="85"/>
      <c r="E469" s="85"/>
      <c r="F469" s="85"/>
      <c r="G469" s="85"/>
      <c r="I469" s="116"/>
    </row>
    <row r="470">
      <c r="A470" s="85"/>
      <c r="B470" s="85"/>
      <c r="C470" s="85"/>
      <c r="D470" s="85"/>
      <c r="E470" s="85"/>
      <c r="F470" s="85"/>
      <c r="G470" s="85"/>
      <c r="I470" s="116"/>
    </row>
    <row r="471">
      <c r="A471" s="85"/>
      <c r="B471" s="85"/>
      <c r="C471" s="85"/>
      <c r="D471" s="85"/>
      <c r="E471" s="85"/>
      <c r="F471" s="85"/>
      <c r="G471" s="85"/>
      <c r="I471" s="116"/>
    </row>
    <row r="472">
      <c r="A472" s="85"/>
      <c r="B472" s="85"/>
      <c r="C472" s="85"/>
      <c r="D472" s="85"/>
      <c r="E472" s="85"/>
      <c r="F472" s="85"/>
      <c r="G472" s="85"/>
      <c r="I472" s="116"/>
    </row>
    <row r="473">
      <c r="A473" s="85"/>
      <c r="B473" s="85"/>
      <c r="C473" s="85"/>
      <c r="D473" s="85"/>
      <c r="E473" s="85"/>
      <c r="F473" s="85"/>
      <c r="G473" s="85"/>
      <c r="I473" s="116"/>
    </row>
    <row r="474">
      <c r="A474" s="85"/>
      <c r="B474" s="85"/>
      <c r="C474" s="85"/>
      <c r="D474" s="85"/>
      <c r="E474" s="85"/>
      <c r="F474" s="85"/>
      <c r="G474" s="85"/>
      <c r="I474" s="116"/>
    </row>
    <row r="475">
      <c r="A475" s="85"/>
      <c r="B475" s="85"/>
      <c r="C475" s="85"/>
      <c r="D475" s="85"/>
      <c r="E475" s="85"/>
      <c r="F475" s="85"/>
      <c r="G475" s="85"/>
      <c r="I475" s="116"/>
    </row>
    <row r="476">
      <c r="A476" s="85"/>
      <c r="B476" s="85"/>
      <c r="C476" s="85"/>
      <c r="D476" s="85"/>
      <c r="E476" s="85"/>
      <c r="F476" s="85"/>
      <c r="G476" s="85"/>
      <c r="I476" s="116"/>
    </row>
    <row r="477">
      <c r="A477" s="85"/>
      <c r="B477" s="85"/>
      <c r="C477" s="85"/>
      <c r="D477" s="85"/>
      <c r="E477" s="85"/>
      <c r="F477" s="85"/>
      <c r="G477" s="85"/>
      <c r="I477" s="116"/>
    </row>
    <row r="478">
      <c r="A478" s="85"/>
      <c r="B478" s="85"/>
      <c r="C478" s="85"/>
      <c r="D478" s="85"/>
      <c r="E478" s="85"/>
      <c r="F478" s="85"/>
      <c r="G478" s="85"/>
      <c r="I478" s="116"/>
    </row>
    <row r="479">
      <c r="A479" s="85"/>
      <c r="B479" s="85"/>
      <c r="C479" s="85"/>
      <c r="D479" s="85"/>
      <c r="E479" s="85"/>
      <c r="F479" s="85"/>
      <c r="G479" s="85"/>
      <c r="I479" s="116"/>
    </row>
    <row r="480">
      <c r="A480" s="85"/>
      <c r="B480" s="85"/>
      <c r="C480" s="85"/>
      <c r="D480" s="85"/>
      <c r="E480" s="85"/>
      <c r="F480" s="85"/>
      <c r="G480" s="85"/>
      <c r="I480" s="116"/>
    </row>
    <row r="481">
      <c r="A481" s="85"/>
      <c r="B481" s="85"/>
      <c r="C481" s="85"/>
      <c r="D481" s="85"/>
      <c r="E481" s="85"/>
      <c r="F481" s="85"/>
      <c r="G481" s="85"/>
      <c r="I481" s="116"/>
    </row>
    <row r="482">
      <c r="A482" s="85"/>
      <c r="B482" s="85"/>
      <c r="C482" s="85"/>
      <c r="D482" s="85"/>
      <c r="E482" s="85"/>
      <c r="F482" s="85"/>
      <c r="G482" s="85"/>
      <c r="I482" s="116"/>
    </row>
    <row r="483">
      <c r="A483" s="85"/>
      <c r="B483" s="85"/>
      <c r="C483" s="85"/>
      <c r="D483" s="85"/>
      <c r="E483" s="85"/>
      <c r="F483" s="85"/>
      <c r="G483" s="85"/>
      <c r="I483" s="116"/>
    </row>
    <row r="484">
      <c r="A484" s="85"/>
      <c r="B484" s="85"/>
      <c r="C484" s="85"/>
      <c r="D484" s="85"/>
      <c r="E484" s="85"/>
      <c r="F484" s="85"/>
      <c r="G484" s="85"/>
      <c r="I484" s="116"/>
    </row>
    <row r="485">
      <c r="A485" s="85"/>
      <c r="B485" s="85"/>
      <c r="C485" s="85"/>
      <c r="D485" s="85"/>
      <c r="E485" s="85"/>
      <c r="F485" s="85"/>
      <c r="G485" s="85"/>
      <c r="I485" s="116"/>
    </row>
    <row r="486">
      <c r="A486" s="85"/>
      <c r="B486" s="85"/>
      <c r="C486" s="85"/>
      <c r="D486" s="85"/>
      <c r="E486" s="85"/>
      <c r="F486" s="85"/>
      <c r="G486" s="85"/>
      <c r="I486" s="116"/>
    </row>
    <row r="487">
      <c r="A487" s="85"/>
      <c r="B487" s="85"/>
      <c r="C487" s="85"/>
      <c r="D487" s="85"/>
      <c r="E487" s="85"/>
      <c r="F487" s="85"/>
      <c r="G487" s="85"/>
      <c r="I487" s="116"/>
    </row>
    <row r="488">
      <c r="A488" s="85"/>
      <c r="B488" s="85"/>
      <c r="C488" s="85"/>
      <c r="D488" s="85"/>
      <c r="E488" s="85"/>
      <c r="F488" s="85"/>
      <c r="G488" s="85"/>
      <c r="I488" s="116"/>
    </row>
    <row r="489">
      <c r="A489" s="85"/>
      <c r="B489" s="85"/>
      <c r="C489" s="85"/>
      <c r="D489" s="85"/>
      <c r="E489" s="85"/>
      <c r="F489" s="85"/>
      <c r="G489" s="85"/>
      <c r="I489" s="116"/>
    </row>
    <row r="490">
      <c r="A490" s="85"/>
      <c r="B490" s="85"/>
      <c r="C490" s="85"/>
      <c r="D490" s="85"/>
      <c r="E490" s="85"/>
      <c r="F490" s="85"/>
      <c r="G490" s="85"/>
      <c r="I490" s="116"/>
    </row>
    <row r="491">
      <c r="A491" s="85"/>
      <c r="B491" s="85"/>
      <c r="C491" s="85"/>
      <c r="D491" s="85"/>
      <c r="E491" s="85"/>
      <c r="F491" s="85"/>
      <c r="G491" s="85"/>
      <c r="I491" s="116"/>
    </row>
    <row r="492">
      <c r="A492" s="85"/>
      <c r="B492" s="85"/>
      <c r="C492" s="85"/>
      <c r="D492" s="85"/>
      <c r="E492" s="85"/>
      <c r="F492" s="85"/>
      <c r="G492" s="85"/>
      <c r="I492" s="116"/>
    </row>
    <row r="493">
      <c r="A493" s="85"/>
      <c r="B493" s="85"/>
      <c r="C493" s="85"/>
      <c r="D493" s="85"/>
      <c r="E493" s="85"/>
      <c r="F493" s="85"/>
      <c r="G493" s="85"/>
      <c r="I493" s="116"/>
    </row>
    <row r="494">
      <c r="A494" s="85"/>
      <c r="B494" s="85"/>
      <c r="C494" s="85"/>
      <c r="D494" s="85"/>
      <c r="E494" s="85"/>
      <c r="F494" s="85"/>
      <c r="G494" s="85"/>
      <c r="I494" s="116"/>
    </row>
    <row r="495">
      <c r="A495" s="85"/>
      <c r="B495" s="85"/>
      <c r="C495" s="85"/>
      <c r="D495" s="85"/>
      <c r="E495" s="85"/>
      <c r="F495" s="85"/>
      <c r="G495" s="85"/>
      <c r="I495" s="116"/>
    </row>
    <row r="496">
      <c r="A496" s="85"/>
      <c r="B496" s="85"/>
      <c r="C496" s="85"/>
      <c r="D496" s="85"/>
      <c r="E496" s="85"/>
      <c r="F496" s="85"/>
      <c r="G496" s="85"/>
      <c r="I496" s="116"/>
    </row>
    <row r="497">
      <c r="A497" s="85"/>
      <c r="B497" s="85"/>
      <c r="C497" s="85"/>
      <c r="D497" s="85"/>
      <c r="E497" s="85"/>
      <c r="F497" s="85"/>
      <c r="G497" s="85"/>
      <c r="I497" s="116"/>
    </row>
    <row r="498">
      <c r="A498" s="85"/>
      <c r="B498" s="85"/>
      <c r="C498" s="85"/>
      <c r="D498" s="85"/>
      <c r="E498" s="85"/>
      <c r="F498" s="85"/>
      <c r="G498" s="85"/>
      <c r="I498" s="116"/>
    </row>
    <row r="499">
      <c r="A499" s="85"/>
      <c r="B499" s="85"/>
      <c r="C499" s="85"/>
      <c r="D499" s="85"/>
      <c r="E499" s="85"/>
      <c r="F499" s="85"/>
      <c r="G499" s="85"/>
      <c r="I499" s="116"/>
    </row>
    <row r="500">
      <c r="A500" s="85"/>
      <c r="B500" s="85"/>
      <c r="C500" s="85"/>
      <c r="D500" s="85"/>
      <c r="E500" s="85"/>
      <c r="F500" s="85"/>
      <c r="G500" s="85"/>
      <c r="I500" s="116"/>
    </row>
    <row r="501">
      <c r="A501" s="85"/>
      <c r="B501" s="85"/>
      <c r="C501" s="85"/>
      <c r="D501" s="85"/>
      <c r="E501" s="85"/>
      <c r="F501" s="85"/>
      <c r="G501" s="85"/>
      <c r="I501" s="116"/>
    </row>
    <row r="502">
      <c r="A502" s="85"/>
      <c r="B502" s="85"/>
      <c r="C502" s="85"/>
      <c r="D502" s="85"/>
      <c r="E502" s="85"/>
      <c r="F502" s="85"/>
      <c r="G502" s="85"/>
      <c r="I502" s="116"/>
    </row>
    <row r="503">
      <c r="A503" s="85"/>
      <c r="B503" s="85"/>
      <c r="C503" s="85"/>
      <c r="D503" s="85"/>
      <c r="E503" s="85"/>
      <c r="F503" s="85"/>
      <c r="G503" s="85"/>
      <c r="I503" s="116"/>
    </row>
    <row r="504">
      <c r="A504" s="85"/>
      <c r="B504" s="85"/>
      <c r="C504" s="85"/>
      <c r="D504" s="85"/>
      <c r="E504" s="85"/>
      <c r="F504" s="85"/>
      <c r="G504" s="85"/>
      <c r="I504" s="116"/>
    </row>
    <row r="505">
      <c r="A505" s="85"/>
      <c r="B505" s="85"/>
      <c r="C505" s="85"/>
      <c r="D505" s="85"/>
      <c r="E505" s="85"/>
      <c r="F505" s="85"/>
      <c r="G505" s="85"/>
      <c r="I505" s="116"/>
    </row>
    <row r="506">
      <c r="A506" s="85"/>
      <c r="B506" s="85"/>
      <c r="C506" s="85"/>
      <c r="D506" s="85"/>
      <c r="E506" s="85"/>
      <c r="F506" s="85"/>
      <c r="G506" s="85"/>
      <c r="I506" s="116"/>
    </row>
    <row r="507">
      <c r="A507" s="85"/>
      <c r="B507" s="85"/>
      <c r="C507" s="85"/>
      <c r="D507" s="85"/>
      <c r="E507" s="85"/>
      <c r="F507" s="85"/>
      <c r="G507" s="85"/>
      <c r="I507" s="116"/>
    </row>
    <row r="508">
      <c r="A508" s="85"/>
      <c r="B508" s="85"/>
      <c r="C508" s="85"/>
      <c r="D508" s="85"/>
      <c r="E508" s="85"/>
      <c r="F508" s="85"/>
      <c r="G508" s="85"/>
      <c r="I508" s="116"/>
    </row>
    <row r="509">
      <c r="A509" s="85"/>
      <c r="B509" s="85"/>
      <c r="C509" s="85"/>
      <c r="D509" s="85"/>
      <c r="E509" s="85"/>
      <c r="F509" s="85"/>
      <c r="G509" s="85"/>
      <c r="I509" s="116"/>
    </row>
    <row r="510">
      <c r="A510" s="85"/>
      <c r="B510" s="85"/>
      <c r="C510" s="85"/>
      <c r="D510" s="85"/>
      <c r="E510" s="85"/>
      <c r="F510" s="85"/>
      <c r="G510" s="85"/>
      <c r="I510" s="116"/>
    </row>
    <row r="511">
      <c r="A511" s="85"/>
      <c r="B511" s="85"/>
      <c r="C511" s="85"/>
      <c r="D511" s="85"/>
      <c r="E511" s="85"/>
      <c r="F511" s="85"/>
      <c r="G511" s="85"/>
      <c r="I511" s="116"/>
    </row>
    <row r="512">
      <c r="A512" s="85"/>
      <c r="B512" s="85"/>
      <c r="C512" s="85"/>
      <c r="D512" s="85"/>
      <c r="E512" s="85"/>
      <c r="F512" s="85"/>
      <c r="G512" s="85"/>
      <c r="I512" s="116"/>
    </row>
    <row r="513">
      <c r="A513" s="85"/>
      <c r="B513" s="85"/>
      <c r="C513" s="85"/>
      <c r="D513" s="85"/>
      <c r="E513" s="85"/>
      <c r="F513" s="85"/>
      <c r="G513" s="85"/>
      <c r="I513" s="116"/>
    </row>
    <row r="514">
      <c r="A514" s="85"/>
      <c r="B514" s="85"/>
      <c r="C514" s="85"/>
      <c r="D514" s="85"/>
      <c r="E514" s="85"/>
      <c r="F514" s="85"/>
      <c r="G514" s="85"/>
      <c r="I514" s="116"/>
    </row>
    <row r="515">
      <c r="A515" s="85"/>
      <c r="B515" s="85"/>
      <c r="C515" s="85"/>
      <c r="D515" s="85"/>
      <c r="E515" s="85"/>
      <c r="F515" s="85"/>
      <c r="G515" s="85"/>
      <c r="I515" s="116"/>
    </row>
    <row r="516">
      <c r="A516" s="85"/>
      <c r="B516" s="85"/>
      <c r="C516" s="85"/>
      <c r="D516" s="85"/>
      <c r="E516" s="85"/>
      <c r="F516" s="85"/>
      <c r="G516" s="85"/>
      <c r="I516" s="116"/>
    </row>
    <row r="517">
      <c r="A517" s="85"/>
      <c r="B517" s="85"/>
      <c r="C517" s="85"/>
      <c r="D517" s="85"/>
      <c r="E517" s="85"/>
      <c r="F517" s="85"/>
      <c r="G517" s="85"/>
      <c r="I517" s="116"/>
    </row>
    <row r="518">
      <c r="A518" s="85"/>
      <c r="B518" s="85"/>
      <c r="C518" s="85"/>
      <c r="D518" s="85"/>
      <c r="E518" s="85"/>
      <c r="F518" s="85"/>
      <c r="G518" s="85"/>
      <c r="I518" s="116"/>
    </row>
    <row r="519">
      <c r="A519" s="85"/>
      <c r="B519" s="85"/>
      <c r="C519" s="85"/>
      <c r="D519" s="85"/>
      <c r="E519" s="85"/>
      <c r="F519" s="85"/>
      <c r="G519" s="85"/>
      <c r="I519" s="116"/>
    </row>
    <row r="520">
      <c r="A520" s="85"/>
      <c r="B520" s="85"/>
      <c r="C520" s="85"/>
      <c r="D520" s="85"/>
      <c r="E520" s="85"/>
      <c r="F520" s="85"/>
      <c r="G520" s="85"/>
      <c r="I520" s="116"/>
    </row>
    <row r="521">
      <c r="A521" s="85"/>
      <c r="B521" s="85"/>
      <c r="C521" s="85"/>
      <c r="D521" s="85"/>
      <c r="E521" s="85"/>
      <c r="F521" s="85"/>
      <c r="G521" s="85"/>
      <c r="I521" s="116"/>
    </row>
    <row r="522">
      <c r="A522" s="85"/>
      <c r="B522" s="85"/>
      <c r="C522" s="85"/>
      <c r="D522" s="85"/>
      <c r="E522" s="85"/>
      <c r="F522" s="85"/>
      <c r="G522" s="85"/>
      <c r="I522" s="116"/>
    </row>
    <row r="523">
      <c r="A523" s="85"/>
      <c r="B523" s="85"/>
      <c r="C523" s="85"/>
      <c r="D523" s="85"/>
      <c r="E523" s="85"/>
      <c r="F523" s="85"/>
      <c r="G523" s="85"/>
      <c r="I523" s="116"/>
    </row>
    <row r="524">
      <c r="A524" s="85"/>
      <c r="B524" s="85"/>
      <c r="C524" s="85"/>
      <c r="D524" s="85"/>
      <c r="E524" s="85"/>
      <c r="F524" s="85"/>
      <c r="G524" s="85"/>
      <c r="I524" s="116"/>
    </row>
    <row r="525">
      <c r="A525" s="85"/>
      <c r="B525" s="85"/>
      <c r="C525" s="85"/>
      <c r="D525" s="85"/>
      <c r="E525" s="85"/>
      <c r="F525" s="85"/>
      <c r="G525" s="85"/>
      <c r="I525" s="116"/>
    </row>
    <row r="526">
      <c r="A526" s="85"/>
      <c r="B526" s="85"/>
      <c r="C526" s="85"/>
      <c r="D526" s="85"/>
      <c r="E526" s="85"/>
      <c r="F526" s="85"/>
      <c r="G526" s="85"/>
      <c r="I526" s="116"/>
    </row>
    <row r="527">
      <c r="A527" s="85"/>
      <c r="B527" s="85"/>
      <c r="C527" s="85"/>
      <c r="D527" s="85"/>
      <c r="E527" s="85"/>
      <c r="F527" s="85"/>
      <c r="G527" s="85"/>
      <c r="I527" s="116"/>
    </row>
    <row r="528">
      <c r="A528" s="85"/>
      <c r="B528" s="85"/>
      <c r="C528" s="85"/>
      <c r="D528" s="85"/>
      <c r="E528" s="85"/>
      <c r="F528" s="85"/>
      <c r="G528" s="85"/>
      <c r="I528" s="116"/>
    </row>
    <row r="529">
      <c r="A529" s="85"/>
      <c r="B529" s="85"/>
      <c r="C529" s="85"/>
      <c r="D529" s="85"/>
      <c r="E529" s="85"/>
      <c r="F529" s="85"/>
      <c r="G529" s="85"/>
      <c r="I529" s="116"/>
    </row>
    <row r="530">
      <c r="A530" s="85"/>
      <c r="B530" s="85"/>
      <c r="C530" s="85"/>
      <c r="D530" s="85"/>
      <c r="E530" s="85"/>
      <c r="F530" s="85"/>
      <c r="G530" s="85"/>
      <c r="I530" s="116"/>
    </row>
    <row r="531">
      <c r="A531" s="85"/>
      <c r="B531" s="85"/>
      <c r="C531" s="85"/>
      <c r="D531" s="85"/>
      <c r="E531" s="85"/>
      <c r="F531" s="85"/>
      <c r="G531" s="85"/>
      <c r="I531" s="116"/>
    </row>
    <row r="532">
      <c r="A532" s="85"/>
      <c r="B532" s="85"/>
      <c r="C532" s="85"/>
      <c r="D532" s="85"/>
      <c r="E532" s="85"/>
      <c r="F532" s="85"/>
      <c r="G532" s="85"/>
      <c r="I532" s="116"/>
    </row>
    <row r="533">
      <c r="A533" s="85"/>
      <c r="B533" s="85"/>
      <c r="C533" s="85"/>
      <c r="D533" s="85"/>
      <c r="E533" s="85"/>
      <c r="F533" s="85"/>
      <c r="G533" s="85"/>
      <c r="I533" s="116"/>
    </row>
    <row r="534">
      <c r="A534" s="85"/>
      <c r="B534" s="85"/>
      <c r="C534" s="85"/>
      <c r="D534" s="85"/>
      <c r="E534" s="85"/>
      <c r="F534" s="85"/>
      <c r="G534" s="85"/>
      <c r="I534" s="116"/>
    </row>
    <row r="535">
      <c r="A535" s="85"/>
      <c r="B535" s="85"/>
      <c r="C535" s="85"/>
      <c r="D535" s="85"/>
      <c r="E535" s="85"/>
      <c r="F535" s="85"/>
      <c r="G535" s="85"/>
      <c r="I535" s="116"/>
    </row>
    <row r="536">
      <c r="A536" s="85"/>
      <c r="B536" s="85"/>
      <c r="C536" s="85"/>
      <c r="D536" s="85"/>
      <c r="E536" s="85"/>
      <c r="F536" s="85"/>
      <c r="G536" s="85"/>
      <c r="I536" s="116"/>
    </row>
    <row r="537">
      <c r="A537" s="85"/>
      <c r="B537" s="85"/>
      <c r="C537" s="85"/>
      <c r="D537" s="85"/>
      <c r="E537" s="85"/>
      <c r="F537" s="85"/>
      <c r="G537" s="85"/>
      <c r="I537" s="116"/>
    </row>
    <row r="538">
      <c r="A538" s="85"/>
      <c r="B538" s="85"/>
      <c r="C538" s="85"/>
      <c r="D538" s="85"/>
      <c r="E538" s="85"/>
      <c r="F538" s="85"/>
      <c r="G538" s="85"/>
      <c r="I538" s="116"/>
    </row>
    <row r="539">
      <c r="A539" s="85"/>
      <c r="B539" s="85"/>
      <c r="C539" s="85"/>
      <c r="D539" s="85"/>
      <c r="E539" s="85"/>
      <c r="F539" s="85"/>
      <c r="G539" s="85"/>
      <c r="I539" s="116"/>
    </row>
    <row r="540">
      <c r="A540" s="85"/>
      <c r="B540" s="85"/>
      <c r="C540" s="85"/>
      <c r="D540" s="85"/>
      <c r="E540" s="85"/>
      <c r="F540" s="85"/>
      <c r="G540" s="85"/>
      <c r="I540" s="116"/>
    </row>
    <row r="541">
      <c r="A541" s="85"/>
      <c r="B541" s="85"/>
      <c r="C541" s="85"/>
      <c r="D541" s="85"/>
      <c r="E541" s="85"/>
      <c r="F541" s="85"/>
      <c r="G541" s="85"/>
      <c r="I541" s="116"/>
    </row>
    <row r="542">
      <c r="A542" s="85"/>
      <c r="B542" s="85"/>
      <c r="C542" s="85"/>
      <c r="D542" s="85"/>
      <c r="E542" s="85"/>
      <c r="F542" s="85"/>
      <c r="G542" s="85"/>
      <c r="I542" s="116"/>
    </row>
    <row r="543">
      <c r="A543" s="85"/>
      <c r="B543" s="85"/>
      <c r="C543" s="85"/>
      <c r="D543" s="85"/>
      <c r="E543" s="85"/>
      <c r="F543" s="85"/>
      <c r="G543" s="85"/>
      <c r="I543" s="116"/>
    </row>
    <row r="544">
      <c r="A544" s="85"/>
      <c r="B544" s="85"/>
      <c r="C544" s="85"/>
      <c r="D544" s="85"/>
      <c r="E544" s="85"/>
      <c r="F544" s="85"/>
      <c r="G544" s="85"/>
      <c r="I544" s="116"/>
    </row>
    <row r="545">
      <c r="A545" s="85"/>
      <c r="B545" s="85"/>
      <c r="C545" s="85"/>
      <c r="D545" s="85"/>
      <c r="E545" s="85"/>
      <c r="F545" s="85"/>
      <c r="G545" s="85"/>
      <c r="I545" s="116"/>
    </row>
    <row r="546">
      <c r="A546" s="85"/>
      <c r="B546" s="85"/>
      <c r="C546" s="85"/>
      <c r="D546" s="85"/>
      <c r="E546" s="85"/>
      <c r="F546" s="85"/>
      <c r="G546" s="85"/>
      <c r="I546" s="116"/>
    </row>
    <row r="547">
      <c r="A547" s="85"/>
      <c r="B547" s="85"/>
      <c r="C547" s="85"/>
      <c r="D547" s="85"/>
      <c r="E547" s="85"/>
      <c r="F547" s="85"/>
      <c r="G547" s="85"/>
      <c r="I547" s="116"/>
    </row>
    <row r="548">
      <c r="A548" s="85"/>
      <c r="B548" s="85"/>
      <c r="C548" s="85"/>
      <c r="D548" s="85"/>
      <c r="E548" s="85"/>
      <c r="F548" s="85"/>
      <c r="G548" s="85"/>
      <c r="I548" s="116"/>
    </row>
    <row r="549">
      <c r="A549" s="85"/>
      <c r="B549" s="85"/>
      <c r="C549" s="85"/>
      <c r="D549" s="85"/>
      <c r="E549" s="85"/>
      <c r="F549" s="85"/>
      <c r="G549" s="85"/>
      <c r="I549" s="116"/>
    </row>
    <row r="550">
      <c r="A550" s="85"/>
      <c r="B550" s="85"/>
      <c r="C550" s="85"/>
      <c r="D550" s="85"/>
      <c r="E550" s="85"/>
      <c r="F550" s="85"/>
      <c r="G550" s="85"/>
      <c r="I550" s="116"/>
    </row>
    <row r="551">
      <c r="A551" s="85"/>
      <c r="B551" s="85"/>
      <c r="C551" s="85"/>
      <c r="D551" s="85"/>
      <c r="E551" s="85"/>
      <c r="F551" s="85"/>
      <c r="G551" s="85"/>
      <c r="I551" s="116"/>
    </row>
    <row r="552">
      <c r="A552" s="85"/>
      <c r="B552" s="85"/>
      <c r="C552" s="85"/>
      <c r="D552" s="85"/>
      <c r="E552" s="85"/>
      <c r="F552" s="85"/>
      <c r="G552" s="85"/>
      <c r="I552" s="116"/>
    </row>
    <row r="553">
      <c r="A553" s="85"/>
      <c r="B553" s="85"/>
      <c r="C553" s="85"/>
      <c r="D553" s="85"/>
      <c r="E553" s="85"/>
      <c r="F553" s="85"/>
      <c r="G553" s="85"/>
      <c r="I553" s="116"/>
    </row>
    <row r="554">
      <c r="A554" s="85"/>
      <c r="B554" s="85"/>
      <c r="C554" s="85"/>
      <c r="D554" s="85"/>
      <c r="E554" s="85"/>
      <c r="F554" s="85"/>
      <c r="G554" s="85"/>
      <c r="I554" s="116"/>
    </row>
    <row r="555">
      <c r="A555" s="85"/>
      <c r="B555" s="85"/>
      <c r="C555" s="85"/>
      <c r="D555" s="85"/>
      <c r="E555" s="85"/>
      <c r="F555" s="85"/>
      <c r="G555" s="85"/>
      <c r="I555" s="116"/>
    </row>
    <row r="556">
      <c r="A556" s="85"/>
      <c r="B556" s="85"/>
      <c r="C556" s="85"/>
      <c r="D556" s="85"/>
      <c r="E556" s="85"/>
      <c r="F556" s="85"/>
      <c r="G556" s="85"/>
      <c r="I556" s="116"/>
    </row>
    <row r="557">
      <c r="A557" s="85"/>
      <c r="B557" s="85"/>
      <c r="C557" s="85"/>
      <c r="D557" s="85"/>
      <c r="E557" s="85"/>
      <c r="F557" s="85"/>
      <c r="G557" s="85"/>
      <c r="I557" s="116"/>
    </row>
    <row r="558">
      <c r="A558" s="85"/>
      <c r="B558" s="85"/>
      <c r="C558" s="85"/>
      <c r="D558" s="85"/>
      <c r="E558" s="85"/>
      <c r="F558" s="85"/>
      <c r="G558" s="85"/>
      <c r="I558" s="116"/>
    </row>
    <row r="559">
      <c r="A559" s="85"/>
      <c r="B559" s="85"/>
      <c r="C559" s="85"/>
      <c r="D559" s="85"/>
      <c r="E559" s="85"/>
      <c r="F559" s="85"/>
      <c r="G559" s="85"/>
      <c r="I559" s="116"/>
    </row>
    <row r="560">
      <c r="A560" s="85"/>
      <c r="B560" s="85"/>
      <c r="C560" s="85"/>
      <c r="D560" s="85"/>
      <c r="E560" s="85"/>
      <c r="F560" s="85"/>
      <c r="G560" s="85"/>
      <c r="I560" s="116"/>
    </row>
    <row r="561">
      <c r="A561" s="85"/>
      <c r="B561" s="85"/>
      <c r="C561" s="85"/>
      <c r="D561" s="85"/>
      <c r="E561" s="85"/>
      <c r="F561" s="85"/>
      <c r="G561" s="85"/>
      <c r="I561" s="116"/>
    </row>
    <row r="562">
      <c r="A562" s="85"/>
      <c r="B562" s="85"/>
      <c r="C562" s="85"/>
      <c r="D562" s="85"/>
      <c r="E562" s="85"/>
      <c r="F562" s="85"/>
      <c r="G562" s="85"/>
      <c r="I562" s="116"/>
    </row>
    <row r="563">
      <c r="A563" s="85"/>
      <c r="B563" s="85"/>
      <c r="C563" s="85"/>
      <c r="D563" s="85"/>
      <c r="E563" s="85"/>
      <c r="F563" s="85"/>
      <c r="G563" s="85"/>
      <c r="I563" s="116"/>
    </row>
    <row r="564">
      <c r="A564" s="85"/>
      <c r="B564" s="85"/>
      <c r="C564" s="85"/>
      <c r="D564" s="85"/>
      <c r="E564" s="85"/>
      <c r="F564" s="85"/>
      <c r="G564" s="85"/>
      <c r="I564" s="116"/>
    </row>
    <row r="565">
      <c r="A565" s="85"/>
      <c r="B565" s="85"/>
      <c r="C565" s="85"/>
      <c r="D565" s="85"/>
      <c r="E565" s="85"/>
      <c r="F565" s="85"/>
      <c r="G565" s="85"/>
      <c r="I565" s="116"/>
    </row>
    <row r="566">
      <c r="A566" s="85"/>
      <c r="B566" s="85"/>
      <c r="C566" s="85"/>
      <c r="D566" s="85"/>
      <c r="E566" s="85"/>
      <c r="F566" s="85"/>
      <c r="G566" s="85"/>
      <c r="I566" s="116"/>
    </row>
    <row r="567">
      <c r="A567" s="85"/>
      <c r="B567" s="85"/>
      <c r="C567" s="85"/>
      <c r="D567" s="85"/>
      <c r="E567" s="85"/>
      <c r="F567" s="85"/>
      <c r="G567" s="85"/>
      <c r="I567" s="116"/>
    </row>
    <row r="568">
      <c r="A568" s="85"/>
      <c r="B568" s="85"/>
      <c r="C568" s="85"/>
      <c r="D568" s="85"/>
      <c r="E568" s="85"/>
      <c r="F568" s="85"/>
      <c r="G568" s="85"/>
      <c r="I568" s="116"/>
    </row>
    <row r="569">
      <c r="A569" s="85"/>
      <c r="B569" s="85"/>
      <c r="C569" s="85"/>
      <c r="D569" s="85"/>
      <c r="E569" s="85"/>
      <c r="F569" s="85"/>
      <c r="G569" s="85"/>
      <c r="I569" s="116"/>
    </row>
    <row r="570">
      <c r="A570" s="85"/>
      <c r="B570" s="85"/>
      <c r="C570" s="85"/>
      <c r="D570" s="85"/>
      <c r="E570" s="85"/>
      <c r="F570" s="85"/>
      <c r="G570" s="85"/>
      <c r="I570" s="116"/>
    </row>
    <row r="571">
      <c r="A571" s="85"/>
      <c r="B571" s="85"/>
      <c r="C571" s="85"/>
      <c r="D571" s="85"/>
      <c r="E571" s="85"/>
      <c r="F571" s="85"/>
      <c r="G571" s="85"/>
      <c r="I571" s="116"/>
    </row>
    <row r="572">
      <c r="A572" s="85"/>
      <c r="B572" s="85"/>
      <c r="C572" s="85"/>
      <c r="D572" s="85"/>
      <c r="E572" s="85"/>
      <c r="F572" s="85"/>
      <c r="G572" s="85"/>
      <c r="I572" s="116"/>
    </row>
    <row r="573">
      <c r="A573" s="85"/>
      <c r="B573" s="85"/>
      <c r="C573" s="85"/>
      <c r="D573" s="85"/>
      <c r="E573" s="85"/>
      <c r="F573" s="85"/>
      <c r="G573" s="85"/>
      <c r="I573" s="116"/>
    </row>
    <row r="574">
      <c r="A574" s="85"/>
      <c r="B574" s="85"/>
      <c r="C574" s="85"/>
      <c r="D574" s="85"/>
      <c r="E574" s="85"/>
      <c r="F574" s="85"/>
      <c r="G574" s="85"/>
      <c r="I574" s="116"/>
    </row>
    <row r="575">
      <c r="A575" s="85"/>
      <c r="B575" s="85"/>
      <c r="C575" s="85"/>
      <c r="D575" s="85"/>
      <c r="E575" s="85"/>
      <c r="F575" s="85"/>
      <c r="G575" s="85"/>
      <c r="I575" s="116"/>
    </row>
    <row r="576">
      <c r="A576" s="85"/>
      <c r="B576" s="85"/>
      <c r="C576" s="85"/>
      <c r="D576" s="85"/>
      <c r="E576" s="85"/>
      <c r="F576" s="85"/>
      <c r="G576" s="85"/>
      <c r="I576" s="116"/>
    </row>
    <row r="577">
      <c r="A577" s="85"/>
      <c r="B577" s="85"/>
      <c r="C577" s="85"/>
      <c r="D577" s="85"/>
      <c r="E577" s="85"/>
      <c r="F577" s="85"/>
      <c r="G577" s="85"/>
      <c r="I577" s="116"/>
    </row>
    <row r="578">
      <c r="A578" s="85"/>
      <c r="B578" s="85"/>
      <c r="C578" s="85"/>
      <c r="D578" s="85"/>
      <c r="E578" s="85"/>
      <c r="F578" s="85"/>
      <c r="G578" s="85"/>
      <c r="I578" s="116"/>
    </row>
    <row r="579">
      <c r="A579" s="85"/>
      <c r="B579" s="85"/>
      <c r="C579" s="85"/>
      <c r="D579" s="85"/>
      <c r="E579" s="85"/>
      <c r="F579" s="85"/>
      <c r="G579" s="85"/>
      <c r="I579" s="116"/>
    </row>
    <row r="580">
      <c r="A580" s="85"/>
      <c r="B580" s="85"/>
      <c r="C580" s="85"/>
      <c r="D580" s="85"/>
      <c r="E580" s="85"/>
      <c r="F580" s="85"/>
      <c r="G580" s="85"/>
      <c r="I580" s="116"/>
    </row>
    <row r="581">
      <c r="A581" s="85"/>
      <c r="B581" s="85"/>
      <c r="C581" s="85"/>
      <c r="D581" s="85"/>
      <c r="E581" s="85"/>
      <c r="F581" s="85"/>
      <c r="G581" s="85"/>
      <c r="I581" s="116"/>
    </row>
    <row r="582">
      <c r="A582" s="85"/>
      <c r="B582" s="85"/>
      <c r="C582" s="85"/>
      <c r="D582" s="85"/>
      <c r="E582" s="85"/>
      <c r="F582" s="85"/>
      <c r="G582" s="85"/>
      <c r="I582" s="116"/>
    </row>
    <row r="583">
      <c r="A583" s="85"/>
      <c r="B583" s="85"/>
      <c r="C583" s="85"/>
      <c r="D583" s="85"/>
      <c r="E583" s="85"/>
      <c r="F583" s="85"/>
      <c r="G583" s="85"/>
      <c r="I583" s="116"/>
    </row>
    <row r="584">
      <c r="A584" s="85"/>
      <c r="B584" s="85"/>
      <c r="C584" s="85"/>
      <c r="D584" s="85"/>
      <c r="E584" s="85"/>
      <c r="F584" s="85"/>
      <c r="G584" s="85"/>
      <c r="I584" s="116"/>
    </row>
    <row r="585">
      <c r="A585" s="85"/>
      <c r="B585" s="85"/>
      <c r="C585" s="85"/>
      <c r="D585" s="85"/>
      <c r="E585" s="85"/>
      <c r="F585" s="85"/>
      <c r="G585" s="85"/>
      <c r="I585" s="116"/>
    </row>
    <row r="586">
      <c r="A586" s="85"/>
      <c r="B586" s="85"/>
      <c r="C586" s="85"/>
      <c r="D586" s="85"/>
      <c r="E586" s="85"/>
      <c r="F586" s="85"/>
      <c r="G586" s="85"/>
      <c r="I586" s="116"/>
    </row>
    <row r="587">
      <c r="A587" s="85"/>
      <c r="B587" s="85"/>
      <c r="C587" s="85"/>
      <c r="D587" s="85"/>
      <c r="E587" s="85"/>
      <c r="F587" s="85"/>
      <c r="G587" s="85"/>
      <c r="I587" s="116"/>
    </row>
    <row r="588">
      <c r="A588" s="85"/>
      <c r="B588" s="85"/>
      <c r="C588" s="85"/>
      <c r="D588" s="85"/>
      <c r="E588" s="85"/>
      <c r="F588" s="85"/>
      <c r="G588" s="85"/>
      <c r="I588" s="116"/>
    </row>
    <row r="589">
      <c r="A589" s="85"/>
      <c r="B589" s="85"/>
      <c r="C589" s="85"/>
      <c r="D589" s="85"/>
      <c r="E589" s="85"/>
      <c r="F589" s="85"/>
      <c r="G589" s="85"/>
      <c r="I589" s="116"/>
    </row>
    <row r="590">
      <c r="A590" s="85"/>
      <c r="B590" s="85"/>
      <c r="C590" s="85"/>
      <c r="D590" s="85"/>
      <c r="E590" s="85"/>
      <c r="F590" s="85"/>
      <c r="G590" s="85"/>
      <c r="I590" s="116"/>
    </row>
    <row r="591">
      <c r="A591" s="85"/>
      <c r="B591" s="85"/>
      <c r="C591" s="85"/>
      <c r="D591" s="85"/>
      <c r="E591" s="85"/>
      <c r="F591" s="85"/>
      <c r="G591" s="85"/>
      <c r="I591" s="116"/>
    </row>
    <row r="592">
      <c r="A592" s="85"/>
      <c r="B592" s="85"/>
      <c r="C592" s="85"/>
      <c r="D592" s="85"/>
      <c r="E592" s="85"/>
      <c r="F592" s="85"/>
      <c r="G592" s="85"/>
      <c r="I592" s="116"/>
    </row>
    <row r="593">
      <c r="A593" s="85"/>
      <c r="B593" s="85"/>
      <c r="C593" s="85"/>
      <c r="D593" s="85"/>
      <c r="E593" s="85"/>
      <c r="F593" s="85"/>
      <c r="G593" s="85"/>
      <c r="I593" s="116"/>
    </row>
    <row r="594">
      <c r="A594" s="85"/>
      <c r="B594" s="85"/>
      <c r="C594" s="85"/>
      <c r="D594" s="85"/>
      <c r="E594" s="85"/>
      <c r="F594" s="85"/>
      <c r="G594" s="85"/>
      <c r="I594" s="116"/>
    </row>
    <row r="595">
      <c r="A595" s="85"/>
      <c r="B595" s="85"/>
      <c r="C595" s="85"/>
      <c r="D595" s="85"/>
      <c r="E595" s="85"/>
      <c r="F595" s="85"/>
      <c r="G595" s="85"/>
      <c r="I595" s="116"/>
    </row>
    <row r="596">
      <c r="A596" s="85"/>
      <c r="B596" s="85"/>
      <c r="C596" s="85"/>
      <c r="D596" s="85"/>
      <c r="E596" s="85"/>
      <c r="F596" s="85"/>
      <c r="G596" s="85"/>
      <c r="I596" s="116"/>
    </row>
    <row r="597">
      <c r="A597" s="85"/>
      <c r="B597" s="85"/>
      <c r="C597" s="85"/>
      <c r="D597" s="85"/>
      <c r="E597" s="85"/>
      <c r="F597" s="85"/>
      <c r="G597" s="85"/>
      <c r="I597" s="116"/>
    </row>
    <row r="598">
      <c r="A598" s="85"/>
      <c r="B598" s="85"/>
      <c r="C598" s="85"/>
      <c r="D598" s="85"/>
      <c r="E598" s="85"/>
      <c r="F598" s="85"/>
      <c r="G598" s="85"/>
      <c r="I598" s="116"/>
    </row>
    <row r="599">
      <c r="A599" s="85"/>
      <c r="B599" s="85"/>
      <c r="C599" s="85"/>
      <c r="D599" s="85"/>
      <c r="E599" s="85"/>
      <c r="F599" s="85"/>
      <c r="G599" s="85"/>
      <c r="I599" s="116"/>
    </row>
    <row r="600">
      <c r="A600" s="85"/>
      <c r="B600" s="85"/>
      <c r="C600" s="85"/>
      <c r="D600" s="85"/>
      <c r="E600" s="85"/>
      <c r="F600" s="85"/>
      <c r="G600" s="85"/>
      <c r="I600" s="116"/>
    </row>
    <row r="601">
      <c r="A601" s="85"/>
      <c r="B601" s="85"/>
      <c r="C601" s="85"/>
      <c r="D601" s="85"/>
      <c r="E601" s="85"/>
      <c r="F601" s="85"/>
      <c r="G601" s="85"/>
      <c r="I601" s="116"/>
    </row>
    <row r="602">
      <c r="A602" s="85"/>
      <c r="B602" s="85"/>
      <c r="C602" s="85"/>
      <c r="D602" s="85"/>
      <c r="E602" s="85"/>
      <c r="F602" s="85"/>
      <c r="G602" s="85"/>
      <c r="I602" s="116"/>
    </row>
    <row r="603">
      <c r="A603" s="85"/>
      <c r="B603" s="85"/>
      <c r="C603" s="85"/>
      <c r="D603" s="85"/>
      <c r="E603" s="85"/>
      <c r="F603" s="85"/>
      <c r="G603" s="85"/>
      <c r="I603" s="116"/>
    </row>
    <row r="604">
      <c r="A604" s="85"/>
      <c r="B604" s="85"/>
      <c r="C604" s="85"/>
      <c r="D604" s="85"/>
      <c r="E604" s="85"/>
      <c r="F604" s="85"/>
      <c r="G604" s="85"/>
      <c r="I604" s="116"/>
    </row>
    <row r="605">
      <c r="A605" s="85"/>
      <c r="B605" s="85"/>
      <c r="C605" s="85"/>
      <c r="D605" s="85"/>
      <c r="E605" s="85"/>
      <c r="F605" s="85"/>
      <c r="G605" s="85"/>
      <c r="I605" s="116"/>
    </row>
    <row r="606">
      <c r="A606" s="85"/>
      <c r="B606" s="85"/>
      <c r="C606" s="85"/>
      <c r="D606" s="85"/>
      <c r="E606" s="85"/>
      <c r="F606" s="85"/>
      <c r="G606" s="85"/>
      <c r="I606" s="116"/>
    </row>
    <row r="607">
      <c r="A607" s="85"/>
      <c r="B607" s="85"/>
      <c r="C607" s="85"/>
      <c r="D607" s="85"/>
      <c r="E607" s="85"/>
      <c r="F607" s="85"/>
      <c r="G607" s="85"/>
      <c r="I607" s="116"/>
    </row>
    <row r="608">
      <c r="A608" s="85"/>
      <c r="B608" s="85"/>
      <c r="C608" s="85"/>
      <c r="D608" s="85"/>
      <c r="E608" s="85"/>
      <c r="F608" s="85"/>
      <c r="G608" s="85"/>
      <c r="I608" s="116"/>
    </row>
    <row r="609">
      <c r="A609" s="85"/>
      <c r="B609" s="85"/>
      <c r="C609" s="85"/>
      <c r="D609" s="85"/>
      <c r="E609" s="85"/>
      <c r="F609" s="85"/>
      <c r="G609" s="85"/>
      <c r="I609" s="116"/>
    </row>
    <row r="610">
      <c r="A610" s="85"/>
      <c r="B610" s="85"/>
      <c r="C610" s="85"/>
      <c r="D610" s="85"/>
      <c r="E610" s="85"/>
      <c r="F610" s="85"/>
      <c r="G610" s="85"/>
      <c r="I610" s="116"/>
    </row>
    <row r="611">
      <c r="A611" s="85"/>
      <c r="B611" s="85"/>
      <c r="C611" s="85"/>
      <c r="D611" s="85"/>
      <c r="E611" s="85"/>
      <c r="F611" s="85"/>
      <c r="G611" s="85"/>
      <c r="I611" s="116"/>
    </row>
    <row r="612">
      <c r="A612" s="85"/>
      <c r="B612" s="85"/>
      <c r="C612" s="85"/>
      <c r="D612" s="85"/>
      <c r="E612" s="85"/>
      <c r="F612" s="85"/>
      <c r="G612" s="85"/>
      <c r="I612" s="116"/>
    </row>
    <row r="613">
      <c r="A613" s="85"/>
      <c r="B613" s="85"/>
      <c r="C613" s="85"/>
      <c r="D613" s="85"/>
      <c r="E613" s="85"/>
      <c r="F613" s="85"/>
      <c r="G613" s="85"/>
      <c r="I613" s="116"/>
    </row>
    <row r="614">
      <c r="A614" s="85"/>
      <c r="B614" s="85"/>
      <c r="C614" s="85"/>
      <c r="D614" s="85"/>
      <c r="E614" s="85"/>
      <c r="F614" s="85"/>
      <c r="G614" s="85"/>
      <c r="I614" s="116"/>
    </row>
    <row r="615">
      <c r="A615" s="85"/>
      <c r="B615" s="85"/>
      <c r="C615" s="85"/>
      <c r="D615" s="85"/>
      <c r="E615" s="85"/>
      <c r="F615" s="85"/>
      <c r="G615" s="85"/>
      <c r="I615" s="116"/>
    </row>
    <row r="616">
      <c r="A616" s="85"/>
      <c r="B616" s="85"/>
      <c r="C616" s="85"/>
      <c r="D616" s="85"/>
      <c r="E616" s="85"/>
      <c r="F616" s="85"/>
      <c r="G616" s="85"/>
      <c r="I616" s="116"/>
    </row>
    <row r="617">
      <c r="A617" s="85"/>
      <c r="B617" s="85"/>
      <c r="C617" s="85"/>
      <c r="D617" s="85"/>
      <c r="E617" s="85"/>
      <c r="F617" s="85"/>
      <c r="G617" s="85"/>
      <c r="I617" s="116"/>
    </row>
    <row r="618">
      <c r="A618" s="85"/>
      <c r="B618" s="85"/>
      <c r="C618" s="85"/>
      <c r="D618" s="85"/>
      <c r="E618" s="85"/>
      <c r="F618" s="85"/>
      <c r="G618" s="85"/>
      <c r="I618" s="116"/>
    </row>
    <row r="619">
      <c r="A619" s="85"/>
      <c r="B619" s="85"/>
      <c r="C619" s="85"/>
      <c r="D619" s="85"/>
      <c r="E619" s="85"/>
      <c r="F619" s="85"/>
      <c r="G619" s="85"/>
      <c r="I619" s="116"/>
    </row>
    <row r="620">
      <c r="A620" s="85"/>
      <c r="B620" s="85"/>
      <c r="C620" s="85"/>
      <c r="D620" s="85"/>
      <c r="E620" s="85"/>
      <c r="F620" s="85"/>
      <c r="G620" s="85"/>
      <c r="I620" s="116"/>
    </row>
    <row r="621">
      <c r="A621" s="85"/>
      <c r="B621" s="85"/>
      <c r="C621" s="85"/>
      <c r="D621" s="85"/>
      <c r="E621" s="85"/>
      <c r="F621" s="85"/>
      <c r="G621" s="85"/>
      <c r="I621" s="116"/>
    </row>
    <row r="622">
      <c r="A622" s="85"/>
      <c r="B622" s="85"/>
      <c r="C622" s="85"/>
      <c r="D622" s="85"/>
      <c r="E622" s="85"/>
      <c r="F622" s="85"/>
      <c r="G622" s="85"/>
      <c r="I622" s="116"/>
    </row>
    <row r="623">
      <c r="A623" s="85"/>
      <c r="B623" s="85"/>
      <c r="C623" s="85"/>
      <c r="D623" s="85"/>
      <c r="E623" s="85"/>
      <c r="F623" s="85"/>
      <c r="G623" s="85"/>
      <c r="I623" s="116"/>
    </row>
    <row r="624">
      <c r="A624" s="85"/>
      <c r="B624" s="85"/>
      <c r="C624" s="85"/>
      <c r="D624" s="85"/>
      <c r="E624" s="85"/>
      <c r="F624" s="85"/>
      <c r="G624" s="85"/>
      <c r="I624" s="116"/>
    </row>
    <row r="625">
      <c r="A625" s="85"/>
      <c r="B625" s="85"/>
      <c r="C625" s="85"/>
      <c r="D625" s="85"/>
      <c r="E625" s="85"/>
      <c r="F625" s="85"/>
      <c r="G625" s="85"/>
      <c r="I625" s="116"/>
    </row>
    <row r="626">
      <c r="A626" s="85"/>
      <c r="B626" s="85"/>
      <c r="C626" s="85"/>
      <c r="D626" s="85"/>
      <c r="E626" s="85"/>
      <c r="F626" s="85"/>
      <c r="G626" s="85"/>
      <c r="I626" s="116"/>
    </row>
    <row r="627">
      <c r="A627" s="85"/>
      <c r="B627" s="85"/>
      <c r="C627" s="85"/>
      <c r="D627" s="85"/>
      <c r="E627" s="85"/>
      <c r="F627" s="85"/>
      <c r="G627" s="85"/>
      <c r="I627" s="116"/>
    </row>
    <row r="628">
      <c r="A628" s="85"/>
      <c r="B628" s="85"/>
      <c r="C628" s="85"/>
      <c r="D628" s="85"/>
      <c r="E628" s="85"/>
      <c r="F628" s="85"/>
      <c r="G628" s="85"/>
      <c r="I628" s="116"/>
    </row>
    <row r="629">
      <c r="A629" s="85"/>
      <c r="B629" s="85"/>
      <c r="C629" s="85"/>
      <c r="D629" s="85"/>
      <c r="E629" s="85"/>
      <c r="F629" s="85"/>
      <c r="G629" s="85"/>
      <c r="I629" s="116"/>
    </row>
    <row r="630">
      <c r="A630" s="85"/>
      <c r="B630" s="85"/>
      <c r="C630" s="85"/>
      <c r="D630" s="85"/>
      <c r="E630" s="85"/>
      <c r="F630" s="85"/>
      <c r="G630" s="85"/>
      <c r="I630" s="116"/>
    </row>
    <row r="631">
      <c r="A631" s="85"/>
      <c r="B631" s="85"/>
      <c r="C631" s="85"/>
      <c r="D631" s="85"/>
      <c r="E631" s="85"/>
      <c r="F631" s="85"/>
      <c r="G631" s="85"/>
      <c r="I631" s="116"/>
    </row>
    <row r="632">
      <c r="A632" s="85"/>
      <c r="B632" s="85"/>
      <c r="C632" s="85"/>
      <c r="D632" s="85"/>
      <c r="E632" s="85"/>
      <c r="F632" s="85"/>
      <c r="G632" s="85"/>
      <c r="I632" s="116"/>
    </row>
    <row r="633">
      <c r="A633" s="85"/>
      <c r="B633" s="85"/>
      <c r="C633" s="85"/>
      <c r="D633" s="85"/>
      <c r="E633" s="85"/>
      <c r="F633" s="85"/>
      <c r="G633" s="85"/>
      <c r="I633" s="116"/>
    </row>
    <row r="634">
      <c r="A634" s="85"/>
      <c r="B634" s="85"/>
      <c r="C634" s="85"/>
      <c r="D634" s="85"/>
      <c r="E634" s="85"/>
      <c r="F634" s="85"/>
      <c r="G634" s="85"/>
      <c r="I634" s="116"/>
    </row>
    <row r="635">
      <c r="A635" s="85"/>
      <c r="B635" s="85"/>
      <c r="C635" s="85"/>
      <c r="D635" s="85"/>
      <c r="E635" s="85"/>
      <c r="F635" s="85"/>
      <c r="G635" s="85"/>
      <c r="I635" s="116"/>
    </row>
    <row r="636">
      <c r="A636" s="85"/>
      <c r="B636" s="85"/>
      <c r="C636" s="85"/>
      <c r="D636" s="85"/>
      <c r="E636" s="85"/>
      <c r="F636" s="85"/>
      <c r="G636" s="85"/>
      <c r="I636" s="116"/>
    </row>
    <row r="637">
      <c r="A637" s="85"/>
      <c r="B637" s="85"/>
      <c r="C637" s="85"/>
      <c r="D637" s="85"/>
      <c r="E637" s="85"/>
      <c r="F637" s="85"/>
      <c r="G637" s="85"/>
      <c r="I637" s="116"/>
    </row>
    <row r="638">
      <c r="A638" s="85"/>
      <c r="B638" s="85"/>
      <c r="C638" s="85"/>
      <c r="D638" s="85"/>
      <c r="E638" s="85"/>
      <c r="F638" s="85"/>
      <c r="G638" s="85"/>
      <c r="I638" s="116"/>
    </row>
    <row r="639">
      <c r="A639" s="85"/>
      <c r="B639" s="85"/>
      <c r="C639" s="85"/>
      <c r="D639" s="85"/>
      <c r="E639" s="85"/>
      <c r="F639" s="85"/>
      <c r="G639" s="85"/>
      <c r="I639" s="116"/>
    </row>
    <row r="640">
      <c r="A640" s="85"/>
      <c r="B640" s="85"/>
      <c r="C640" s="85"/>
      <c r="D640" s="85"/>
      <c r="E640" s="85"/>
      <c r="F640" s="85"/>
      <c r="G640" s="85"/>
      <c r="I640" s="116"/>
    </row>
    <row r="641">
      <c r="A641" s="85"/>
      <c r="B641" s="85"/>
      <c r="C641" s="85"/>
      <c r="D641" s="85"/>
      <c r="E641" s="85"/>
      <c r="F641" s="85"/>
      <c r="G641" s="85"/>
      <c r="I641" s="116"/>
    </row>
    <row r="642">
      <c r="A642" s="85"/>
      <c r="B642" s="85"/>
      <c r="C642" s="85"/>
      <c r="D642" s="85"/>
      <c r="E642" s="85"/>
      <c r="F642" s="85"/>
      <c r="G642" s="85"/>
      <c r="I642" s="116"/>
    </row>
    <row r="643">
      <c r="A643" s="85"/>
      <c r="B643" s="85"/>
      <c r="C643" s="85"/>
      <c r="D643" s="85"/>
      <c r="E643" s="85"/>
      <c r="F643" s="85"/>
      <c r="G643" s="85"/>
      <c r="I643" s="116"/>
    </row>
    <row r="644">
      <c r="A644" s="85"/>
      <c r="B644" s="85"/>
      <c r="C644" s="85"/>
      <c r="D644" s="85"/>
      <c r="E644" s="85"/>
      <c r="F644" s="85"/>
      <c r="G644" s="85"/>
      <c r="I644" s="116"/>
    </row>
    <row r="645">
      <c r="A645" s="85"/>
      <c r="B645" s="85"/>
      <c r="C645" s="85"/>
      <c r="D645" s="85"/>
      <c r="E645" s="85"/>
      <c r="F645" s="85"/>
      <c r="G645" s="85"/>
      <c r="I645" s="116"/>
    </row>
    <row r="646">
      <c r="A646" s="85"/>
      <c r="B646" s="85"/>
      <c r="C646" s="85"/>
      <c r="D646" s="85"/>
      <c r="E646" s="85"/>
      <c r="F646" s="85"/>
      <c r="G646" s="85"/>
      <c r="I646" s="116"/>
    </row>
    <row r="647">
      <c r="A647" s="85"/>
      <c r="B647" s="85"/>
      <c r="C647" s="85"/>
      <c r="D647" s="85"/>
      <c r="E647" s="85"/>
      <c r="F647" s="85"/>
      <c r="G647" s="85"/>
      <c r="I647" s="116"/>
    </row>
    <row r="648">
      <c r="A648" s="85"/>
      <c r="B648" s="85"/>
      <c r="C648" s="85"/>
      <c r="D648" s="85"/>
      <c r="E648" s="85"/>
      <c r="F648" s="85"/>
      <c r="G648" s="85"/>
      <c r="I648" s="116"/>
    </row>
    <row r="649">
      <c r="A649" s="85"/>
      <c r="B649" s="85"/>
      <c r="C649" s="85"/>
      <c r="D649" s="85"/>
      <c r="E649" s="85"/>
      <c r="F649" s="85"/>
      <c r="G649" s="85"/>
      <c r="I649" s="116"/>
    </row>
    <row r="650">
      <c r="A650" s="85"/>
      <c r="B650" s="85"/>
      <c r="C650" s="85"/>
      <c r="D650" s="85"/>
      <c r="E650" s="85"/>
      <c r="F650" s="85"/>
      <c r="G650" s="85"/>
      <c r="I650" s="116"/>
    </row>
    <row r="651">
      <c r="A651" s="85"/>
      <c r="B651" s="85"/>
      <c r="C651" s="85"/>
      <c r="D651" s="85"/>
      <c r="E651" s="85"/>
      <c r="F651" s="85"/>
      <c r="G651" s="85"/>
      <c r="I651" s="116"/>
    </row>
    <row r="652">
      <c r="A652" s="85"/>
      <c r="B652" s="85"/>
      <c r="C652" s="85"/>
      <c r="D652" s="85"/>
      <c r="E652" s="85"/>
      <c r="F652" s="85"/>
      <c r="G652" s="85"/>
      <c r="I652" s="116"/>
    </row>
    <row r="653">
      <c r="A653" s="85"/>
      <c r="B653" s="85"/>
      <c r="C653" s="85"/>
      <c r="D653" s="85"/>
      <c r="E653" s="85"/>
      <c r="F653" s="85"/>
      <c r="G653" s="85"/>
      <c r="I653" s="116"/>
    </row>
    <row r="654">
      <c r="A654" s="85"/>
      <c r="B654" s="85"/>
      <c r="C654" s="85"/>
      <c r="D654" s="85"/>
      <c r="E654" s="85"/>
      <c r="F654" s="85"/>
      <c r="G654" s="85"/>
      <c r="I654" s="116"/>
    </row>
    <row r="655">
      <c r="A655" s="85"/>
      <c r="B655" s="85"/>
      <c r="C655" s="85"/>
      <c r="D655" s="85"/>
      <c r="E655" s="85"/>
      <c r="F655" s="85"/>
      <c r="G655" s="85"/>
      <c r="I655" s="116"/>
    </row>
    <row r="656">
      <c r="A656" s="85"/>
      <c r="B656" s="85"/>
      <c r="C656" s="85"/>
      <c r="D656" s="85"/>
      <c r="E656" s="85"/>
      <c r="F656" s="85"/>
      <c r="G656" s="85"/>
      <c r="I656" s="116"/>
    </row>
    <row r="657">
      <c r="A657" s="85"/>
      <c r="B657" s="85"/>
      <c r="C657" s="85"/>
      <c r="D657" s="85"/>
      <c r="E657" s="85"/>
      <c r="F657" s="85"/>
      <c r="G657" s="85"/>
      <c r="I657" s="116"/>
    </row>
    <row r="658">
      <c r="A658" s="85"/>
      <c r="B658" s="85"/>
      <c r="C658" s="85"/>
      <c r="D658" s="85"/>
      <c r="E658" s="85"/>
      <c r="F658" s="85"/>
      <c r="G658" s="85"/>
      <c r="I658" s="116"/>
    </row>
    <row r="659">
      <c r="A659" s="85"/>
      <c r="B659" s="85"/>
      <c r="C659" s="85"/>
      <c r="D659" s="85"/>
      <c r="E659" s="85"/>
      <c r="F659" s="85"/>
      <c r="G659" s="85"/>
      <c r="I659" s="116"/>
    </row>
    <row r="660">
      <c r="A660" s="85"/>
      <c r="B660" s="85"/>
      <c r="C660" s="85"/>
      <c r="D660" s="85"/>
      <c r="E660" s="85"/>
      <c r="F660" s="85"/>
      <c r="G660" s="85"/>
      <c r="I660" s="116"/>
    </row>
    <row r="661">
      <c r="A661" s="85"/>
      <c r="B661" s="85"/>
      <c r="C661" s="85"/>
      <c r="D661" s="85"/>
      <c r="E661" s="85"/>
      <c r="F661" s="85"/>
      <c r="G661" s="85"/>
      <c r="I661" s="116"/>
    </row>
    <row r="662">
      <c r="A662" s="85"/>
      <c r="B662" s="85"/>
      <c r="C662" s="85"/>
      <c r="D662" s="85"/>
      <c r="E662" s="85"/>
      <c r="F662" s="85"/>
      <c r="G662" s="85"/>
      <c r="I662" s="116"/>
    </row>
    <row r="663">
      <c r="A663" s="85"/>
      <c r="B663" s="85"/>
      <c r="C663" s="85"/>
      <c r="D663" s="85"/>
      <c r="E663" s="85"/>
      <c r="F663" s="85"/>
      <c r="G663" s="85"/>
      <c r="I663" s="116"/>
    </row>
    <row r="664">
      <c r="A664" s="85"/>
      <c r="B664" s="85"/>
      <c r="C664" s="85"/>
      <c r="D664" s="85"/>
      <c r="E664" s="85"/>
      <c r="F664" s="85"/>
      <c r="G664" s="85"/>
      <c r="I664" s="116"/>
    </row>
    <row r="665">
      <c r="A665" s="85"/>
      <c r="B665" s="85"/>
      <c r="C665" s="85"/>
      <c r="D665" s="85"/>
      <c r="E665" s="85"/>
      <c r="F665" s="85"/>
      <c r="G665" s="85"/>
      <c r="I665" s="116"/>
    </row>
    <row r="666">
      <c r="A666" s="85"/>
      <c r="B666" s="85"/>
      <c r="C666" s="85"/>
      <c r="D666" s="85"/>
      <c r="E666" s="85"/>
      <c r="F666" s="85"/>
      <c r="G666" s="85"/>
      <c r="I666" s="116"/>
    </row>
    <row r="667">
      <c r="A667" s="85"/>
      <c r="B667" s="85"/>
      <c r="C667" s="85"/>
      <c r="D667" s="85"/>
      <c r="E667" s="85"/>
      <c r="F667" s="85"/>
      <c r="G667" s="85"/>
      <c r="I667" s="116"/>
    </row>
    <row r="668">
      <c r="A668" s="85"/>
      <c r="B668" s="85"/>
      <c r="C668" s="85"/>
      <c r="D668" s="85"/>
      <c r="E668" s="85"/>
      <c r="F668" s="85"/>
      <c r="G668" s="85"/>
      <c r="I668" s="116"/>
    </row>
    <row r="669">
      <c r="A669" s="85"/>
      <c r="B669" s="85"/>
      <c r="C669" s="85"/>
      <c r="D669" s="85"/>
      <c r="E669" s="85"/>
      <c r="F669" s="85"/>
      <c r="G669" s="85"/>
      <c r="I669" s="116"/>
    </row>
    <row r="670">
      <c r="A670" s="85"/>
      <c r="B670" s="85"/>
      <c r="C670" s="85"/>
      <c r="D670" s="85"/>
      <c r="E670" s="85"/>
      <c r="F670" s="85"/>
      <c r="G670" s="85"/>
      <c r="I670" s="116"/>
    </row>
    <row r="671">
      <c r="A671" s="85"/>
      <c r="B671" s="85"/>
      <c r="C671" s="85"/>
      <c r="D671" s="85"/>
      <c r="E671" s="85"/>
      <c r="F671" s="85"/>
      <c r="G671" s="85"/>
      <c r="I671" s="116"/>
    </row>
    <row r="672">
      <c r="A672" s="85"/>
      <c r="B672" s="85"/>
      <c r="C672" s="85"/>
      <c r="D672" s="85"/>
      <c r="E672" s="85"/>
      <c r="F672" s="85"/>
      <c r="G672" s="85"/>
      <c r="I672" s="116"/>
    </row>
    <row r="673">
      <c r="A673" s="85"/>
      <c r="B673" s="85"/>
      <c r="C673" s="85"/>
      <c r="D673" s="85"/>
      <c r="E673" s="85"/>
      <c r="F673" s="85"/>
      <c r="G673" s="85"/>
      <c r="I673" s="116"/>
    </row>
    <row r="674">
      <c r="A674" s="85"/>
      <c r="B674" s="85"/>
      <c r="C674" s="85"/>
      <c r="D674" s="85"/>
      <c r="E674" s="85"/>
      <c r="F674" s="85"/>
      <c r="G674" s="85"/>
      <c r="I674" s="116"/>
    </row>
    <row r="675">
      <c r="A675" s="85"/>
      <c r="B675" s="85"/>
      <c r="C675" s="85"/>
      <c r="D675" s="85"/>
      <c r="E675" s="85"/>
      <c r="F675" s="85"/>
      <c r="G675" s="85"/>
      <c r="I675" s="116"/>
    </row>
    <row r="676">
      <c r="A676" s="85"/>
      <c r="B676" s="85"/>
      <c r="C676" s="85"/>
      <c r="D676" s="85"/>
      <c r="E676" s="85"/>
      <c r="F676" s="85"/>
      <c r="G676" s="85"/>
      <c r="I676" s="116"/>
    </row>
    <row r="677">
      <c r="A677" s="85"/>
      <c r="B677" s="85"/>
      <c r="C677" s="85"/>
      <c r="D677" s="85"/>
      <c r="E677" s="85"/>
      <c r="F677" s="85"/>
      <c r="G677" s="85"/>
      <c r="I677" s="116"/>
    </row>
    <row r="678">
      <c r="A678" s="85"/>
      <c r="B678" s="85"/>
      <c r="C678" s="85"/>
      <c r="D678" s="85"/>
      <c r="E678" s="85"/>
      <c r="F678" s="85"/>
      <c r="G678" s="85"/>
      <c r="I678" s="116"/>
    </row>
    <row r="679">
      <c r="A679" s="85"/>
      <c r="B679" s="85"/>
      <c r="C679" s="85"/>
      <c r="D679" s="85"/>
      <c r="E679" s="85"/>
      <c r="F679" s="85"/>
      <c r="G679" s="85"/>
      <c r="I679" s="116"/>
    </row>
    <row r="680">
      <c r="A680" s="85"/>
      <c r="B680" s="85"/>
      <c r="C680" s="85"/>
      <c r="D680" s="85"/>
      <c r="E680" s="85"/>
      <c r="F680" s="85"/>
      <c r="G680" s="85"/>
      <c r="I680" s="116"/>
    </row>
    <row r="681">
      <c r="A681" s="85"/>
      <c r="B681" s="85"/>
      <c r="C681" s="85"/>
      <c r="D681" s="85"/>
      <c r="E681" s="85"/>
      <c r="F681" s="85"/>
      <c r="G681" s="85"/>
      <c r="I681" s="116"/>
    </row>
    <row r="682">
      <c r="A682" s="85"/>
      <c r="B682" s="85"/>
      <c r="C682" s="85"/>
      <c r="D682" s="85"/>
      <c r="E682" s="85"/>
      <c r="F682" s="85"/>
      <c r="G682" s="85"/>
      <c r="I682" s="116"/>
    </row>
    <row r="683">
      <c r="A683" s="85"/>
      <c r="B683" s="85"/>
      <c r="C683" s="85"/>
      <c r="D683" s="85"/>
      <c r="E683" s="85"/>
      <c r="F683" s="85"/>
      <c r="G683" s="85"/>
      <c r="I683" s="116"/>
    </row>
    <row r="684">
      <c r="A684" s="85"/>
      <c r="B684" s="85"/>
      <c r="C684" s="85"/>
      <c r="D684" s="85"/>
      <c r="E684" s="85"/>
      <c r="F684" s="85"/>
      <c r="G684" s="85"/>
      <c r="I684" s="116"/>
    </row>
    <row r="685">
      <c r="A685" s="85"/>
      <c r="B685" s="85"/>
      <c r="C685" s="85"/>
      <c r="D685" s="85"/>
      <c r="E685" s="85"/>
      <c r="F685" s="85"/>
      <c r="G685" s="85"/>
      <c r="I685" s="116"/>
    </row>
    <row r="686">
      <c r="A686" s="85"/>
      <c r="B686" s="85"/>
      <c r="C686" s="85"/>
      <c r="D686" s="85"/>
      <c r="E686" s="85"/>
      <c r="F686" s="85"/>
      <c r="G686" s="85"/>
      <c r="I686" s="116"/>
    </row>
    <row r="687">
      <c r="A687" s="85"/>
      <c r="B687" s="85"/>
      <c r="C687" s="85"/>
      <c r="D687" s="85"/>
      <c r="E687" s="85"/>
      <c r="F687" s="85"/>
      <c r="G687" s="85"/>
      <c r="I687" s="116"/>
    </row>
    <row r="688">
      <c r="A688" s="85"/>
      <c r="B688" s="85"/>
      <c r="C688" s="85"/>
      <c r="D688" s="85"/>
      <c r="E688" s="85"/>
      <c r="F688" s="85"/>
      <c r="G688" s="85"/>
      <c r="I688" s="116"/>
    </row>
    <row r="689">
      <c r="A689" s="85"/>
      <c r="B689" s="85"/>
      <c r="C689" s="85"/>
      <c r="D689" s="85"/>
      <c r="E689" s="85"/>
      <c r="F689" s="85"/>
      <c r="G689" s="85"/>
      <c r="I689" s="116"/>
    </row>
    <row r="690">
      <c r="A690" s="85"/>
      <c r="B690" s="85"/>
      <c r="C690" s="85"/>
      <c r="D690" s="85"/>
      <c r="E690" s="85"/>
      <c r="F690" s="85"/>
      <c r="G690" s="85"/>
      <c r="I690" s="116"/>
    </row>
    <row r="691">
      <c r="A691" s="85"/>
      <c r="B691" s="85"/>
      <c r="C691" s="85"/>
      <c r="D691" s="85"/>
      <c r="E691" s="85"/>
      <c r="F691" s="85"/>
      <c r="G691" s="85"/>
      <c r="I691" s="116"/>
    </row>
    <row r="692">
      <c r="A692" s="85"/>
      <c r="B692" s="85"/>
      <c r="C692" s="85"/>
      <c r="D692" s="85"/>
      <c r="E692" s="85"/>
      <c r="F692" s="85"/>
      <c r="G692" s="85"/>
      <c r="I692" s="116"/>
    </row>
    <row r="693">
      <c r="A693" s="85"/>
      <c r="B693" s="85"/>
      <c r="C693" s="85"/>
      <c r="D693" s="85"/>
      <c r="E693" s="85"/>
      <c r="F693" s="85"/>
      <c r="G693" s="85"/>
      <c r="I693" s="116"/>
    </row>
    <row r="694">
      <c r="A694" s="85"/>
      <c r="B694" s="85"/>
      <c r="C694" s="85"/>
      <c r="D694" s="85"/>
      <c r="E694" s="85"/>
      <c r="F694" s="85"/>
      <c r="G694" s="85"/>
      <c r="I694" s="116"/>
    </row>
    <row r="695">
      <c r="A695" s="85"/>
      <c r="B695" s="85"/>
      <c r="C695" s="85"/>
      <c r="D695" s="85"/>
      <c r="E695" s="85"/>
      <c r="F695" s="85"/>
      <c r="G695" s="85"/>
      <c r="I695" s="116"/>
    </row>
    <row r="696">
      <c r="A696" s="85"/>
      <c r="B696" s="85"/>
      <c r="C696" s="85"/>
      <c r="D696" s="85"/>
      <c r="E696" s="85"/>
      <c r="F696" s="85"/>
      <c r="G696" s="85"/>
      <c r="I696" s="116"/>
    </row>
    <row r="697">
      <c r="A697" s="85"/>
      <c r="B697" s="85"/>
      <c r="C697" s="85"/>
      <c r="D697" s="85"/>
      <c r="E697" s="85"/>
      <c r="F697" s="85"/>
      <c r="G697" s="85"/>
      <c r="I697" s="116"/>
    </row>
    <row r="698">
      <c r="A698" s="85"/>
      <c r="B698" s="85"/>
      <c r="C698" s="85"/>
      <c r="D698" s="85"/>
      <c r="E698" s="85"/>
      <c r="F698" s="85"/>
      <c r="G698" s="85"/>
      <c r="I698" s="116"/>
    </row>
    <row r="699">
      <c r="A699" s="85"/>
      <c r="B699" s="85"/>
      <c r="C699" s="85"/>
      <c r="D699" s="85"/>
      <c r="E699" s="85"/>
      <c r="F699" s="85"/>
      <c r="G699" s="85"/>
      <c r="I699" s="116"/>
    </row>
    <row r="700">
      <c r="A700" s="85"/>
      <c r="B700" s="85"/>
      <c r="C700" s="85"/>
      <c r="D700" s="85"/>
      <c r="E700" s="85"/>
      <c r="F700" s="85"/>
      <c r="G700" s="85"/>
      <c r="I700" s="116"/>
    </row>
    <row r="701">
      <c r="A701" s="85"/>
      <c r="B701" s="85"/>
      <c r="C701" s="85"/>
      <c r="D701" s="85"/>
      <c r="E701" s="85"/>
      <c r="F701" s="85"/>
      <c r="G701" s="85"/>
      <c r="I701" s="116"/>
    </row>
    <row r="702">
      <c r="A702" s="85"/>
      <c r="B702" s="85"/>
      <c r="C702" s="85"/>
      <c r="D702" s="85"/>
      <c r="E702" s="85"/>
      <c r="F702" s="85"/>
      <c r="G702" s="85"/>
      <c r="I702" s="116"/>
    </row>
    <row r="703">
      <c r="A703" s="85"/>
      <c r="B703" s="85"/>
      <c r="C703" s="85"/>
      <c r="D703" s="85"/>
      <c r="E703" s="85"/>
      <c r="F703" s="85"/>
      <c r="G703" s="85"/>
      <c r="I703" s="116"/>
    </row>
    <row r="704">
      <c r="A704" s="85"/>
      <c r="B704" s="85"/>
      <c r="C704" s="85"/>
      <c r="D704" s="85"/>
      <c r="E704" s="85"/>
      <c r="F704" s="85"/>
      <c r="G704" s="85"/>
      <c r="I704" s="116"/>
    </row>
    <row r="705">
      <c r="A705" s="85"/>
      <c r="B705" s="85"/>
      <c r="C705" s="85"/>
      <c r="D705" s="85"/>
      <c r="E705" s="85"/>
      <c r="F705" s="85"/>
      <c r="G705" s="85"/>
      <c r="I705" s="116"/>
    </row>
    <row r="706">
      <c r="A706" s="85"/>
      <c r="B706" s="85"/>
      <c r="C706" s="85"/>
      <c r="D706" s="85"/>
      <c r="E706" s="85"/>
      <c r="F706" s="85"/>
      <c r="G706" s="85"/>
      <c r="I706" s="116"/>
    </row>
    <row r="707">
      <c r="A707" s="85"/>
      <c r="B707" s="85"/>
      <c r="C707" s="85"/>
      <c r="D707" s="85"/>
      <c r="E707" s="85"/>
      <c r="F707" s="85"/>
      <c r="G707" s="85"/>
      <c r="I707" s="116"/>
    </row>
    <row r="708">
      <c r="A708" s="85"/>
      <c r="B708" s="85"/>
      <c r="C708" s="85"/>
      <c r="D708" s="85"/>
      <c r="E708" s="85"/>
      <c r="F708" s="85"/>
      <c r="G708" s="85"/>
      <c r="I708" s="116"/>
    </row>
    <row r="709">
      <c r="A709" s="85"/>
      <c r="B709" s="85"/>
      <c r="C709" s="85"/>
      <c r="D709" s="85"/>
      <c r="E709" s="85"/>
      <c r="F709" s="85"/>
      <c r="G709" s="85"/>
      <c r="I709" s="116"/>
    </row>
    <row r="710">
      <c r="A710" s="85"/>
      <c r="B710" s="85"/>
      <c r="C710" s="85"/>
      <c r="D710" s="85"/>
      <c r="E710" s="85"/>
      <c r="F710" s="85"/>
      <c r="G710" s="85"/>
      <c r="I710" s="116"/>
    </row>
    <row r="711">
      <c r="A711" s="85"/>
      <c r="B711" s="85"/>
      <c r="C711" s="85"/>
      <c r="D711" s="85"/>
      <c r="E711" s="85"/>
      <c r="F711" s="85"/>
      <c r="G711" s="85"/>
      <c r="I711" s="116"/>
    </row>
    <row r="712">
      <c r="A712" s="85"/>
      <c r="B712" s="85"/>
      <c r="C712" s="85"/>
      <c r="D712" s="85"/>
      <c r="E712" s="85"/>
      <c r="F712" s="85"/>
      <c r="G712" s="85"/>
      <c r="I712" s="116"/>
    </row>
    <row r="713">
      <c r="A713" s="85"/>
      <c r="B713" s="85"/>
      <c r="C713" s="85"/>
      <c r="D713" s="85"/>
      <c r="E713" s="85"/>
      <c r="F713" s="85"/>
      <c r="G713" s="85"/>
      <c r="I713" s="116"/>
    </row>
    <row r="714">
      <c r="A714" s="85"/>
      <c r="B714" s="85"/>
      <c r="C714" s="85"/>
      <c r="D714" s="85"/>
      <c r="E714" s="85"/>
      <c r="F714" s="85"/>
      <c r="G714" s="85"/>
      <c r="I714" s="116"/>
    </row>
    <row r="715">
      <c r="A715" s="85"/>
      <c r="B715" s="85"/>
      <c r="C715" s="85"/>
      <c r="D715" s="85"/>
      <c r="E715" s="85"/>
      <c r="F715" s="85"/>
      <c r="G715" s="85"/>
      <c r="I715" s="116"/>
    </row>
    <row r="716">
      <c r="A716" s="85"/>
      <c r="B716" s="85"/>
      <c r="C716" s="85"/>
      <c r="D716" s="85"/>
      <c r="E716" s="85"/>
      <c r="F716" s="85"/>
      <c r="G716" s="85"/>
      <c r="I716" s="116"/>
    </row>
    <row r="717">
      <c r="A717" s="85"/>
      <c r="B717" s="85"/>
      <c r="C717" s="85"/>
      <c r="D717" s="85"/>
      <c r="E717" s="85"/>
      <c r="F717" s="85"/>
      <c r="G717" s="85"/>
      <c r="I717" s="116"/>
    </row>
    <row r="718">
      <c r="A718" s="85"/>
      <c r="B718" s="85"/>
      <c r="C718" s="85"/>
      <c r="D718" s="85"/>
      <c r="E718" s="85"/>
      <c r="F718" s="85"/>
      <c r="G718" s="85"/>
      <c r="I718" s="116"/>
    </row>
    <row r="719">
      <c r="A719" s="85"/>
      <c r="B719" s="85"/>
      <c r="C719" s="85"/>
      <c r="D719" s="85"/>
      <c r="E719" s="85"/>
      <c r="F719" s="85"/>
      <c r="G719" s="85"/>
      <c r="I719" s="116"/>
    </row>
    <row r="720">
      <c r="A720" s="85"/>
      <c r="B720" s="85"/>
      <c r="C720" s="85"/>
      <c r="D720" s="85"/>
      <c r="E720" s="85"/>
      <c r="F720" s="85"/>
      <c r="G720" s="85"/>
      <c r="I720" s="116"/>
    </row>
    <row r="721">
      <c r="A721" s="85"/>
      <c r="B721" s="85"/>
      <c r="C721" s="85"/>
      <c r="D721" s="85"/>
      <c r="E721" s="85"/>
      <c r="F721" s="85"/>
      <c r="G721" s="85"/>
      <c r="I721" s="116"/>
    </row>
    <row r="722">
      <c r="A722" s="85"/>
      <c r="B722" s="85"/>
      <c r="C722" s="85"/>
      <c r="D722" s="85"/>
      <c r="E722" s="85"/>
      <c r="F722" s="85"/>
      <c r="G722" s="85"/>
      <c r="I722" s="116"/>
    </row>
    <row r="723">
      <c r="A723" s="85"/>
      <c r="B723" s="85"/>
      <c r="C723" s="85"/>
      <c r="D723" s="85"/>
      <c r="E723" s="85"/>
      <c r="F723" s="85"/>
      <c r="G723" s="85"/>
      <c r="I723" s="116"/>
    </row>
    <row r="724">
      <c r="A724" s="85"/>
      <c r="B724" s="85"/>
      <c r="C724" s="85"/>
      <c r="D724" s="85"/>
      <c r="E724" s="85"/>
      <c r="F724" s="85"/>
      <c r="G724" s="85"/>
      <c r="I724" s="116"/>
    </row>
    <row r="725">
      <c r="A725" s="85"/>
      <c r="B725" s="85"/>
      <c r="C725" s="85"/>
      <c r="D725" s="85"/>
      <c r="E725" s="85"/>
      <c r="F725" s="85"/>
      <c r="G725" s="85"/>
      <c r="I725" s="116"/>
    </row>
    <row r="726">
      <c r="A726" s="85"/>
      <c r="B726" s="85"/>
      <c r="C726" s="85"/>
      <c r="D726" s="85"/>
      <c r="E726" s="85"/>
      <c r="F726" s="85"/>
      <c r="G726" s="85"/>
      <c r="I726" s="116"/>
    </row>
    <row r="727">
      <c r="A727" s="85"/>
      <c r="B727" s="85"/>
      <c r="C727" s="85"/>
      <c r="D727" s="85"/>
      <c r="E727" s="85"/>
      <c r="F727" s="85"/>
      <c r="G727" s="85"/>
      <c r="I727" s="116"/>
    </row>
    <row r="728">
      <c r="A728" s="85"/>
      <c r="B728" s="85"/>
      <c r="C728" s="85"/>
      <c r="D728" s="85"/>
      <c r="E728" s="85"/>
      <c r="F728" s="85"/>
      <c r="G728" s="85"/>
      <c r="I728" s="116"/>
    </row>
    <row r="729">
      <c r="A729" s="85"/>
      <c r="B729" s="85"/>
      <c r="C729" s="85"/>
      <c r="D729" s="85"/>
      <c r="E729" s="85"/>
      <c r="F729" s="85"/>
      <c r="G729" s="85"/>
      <c r="I729" s="116"/>
    </row>
    <row r="730">
      <c r="A730" s="85"/>
      <c r="B730" s="85"/>
      <c r="C730" s="85"/>
      <c r="D730" s="85"/>
      <c r="E730" s="85"/>
      <c r="F730" s="85"/>
      <c r="G730" s="85"/>
      <c r="I730" s="116"/>
    </row>
    <row r="731">
      <c r="A731" s="85"/>
      <c r="B731" s="85"/>
      <c r="C731" s="85"/>
      <c r="D731" s="85"/>
      <c r="E731" s="85"/>
      <c r="F731" s="85"/>
      <c r="G731" s="85"/>
      <c r="I731" s="116"/>
    </row>
    <row r="732">
      <c r="A732" s="85"/>
      <c r="B732" s="85"/>
      <c r="C732" s="85"/>
      <c r="D732" s="85"/>
      <c r="E732" s="85"/>
      <c r="F732" s="85"/>
      <c r="G732" s="85"/>
      <c r="I732" s="116"/>
    </row>
    <row r="733">
      <c r="A733" s="85"/>
      <c r="B733" s="85"/>
      <c r="C733" s="85"/>
      <c r="D733" s="85"/>
      <c r="E733" s="85"/>
      <c r="F733" s="85"/>
      <c r="G733" s="85"/>
      <c r="I733" s="116"/>
    </row>
    <row r="734">
      <c r="A734" s="85"/>
      <c r="B734" s="85"/>
      <c r="C734" s="85"/>
      <c r="D734" s="85"/>
      <c r="E734" s="85"/>
      <c r="F734" s="85"/>
      <c r="G734" s="85"/>
      <c r="I734" s="116"/>
    </row>
    <row r="735">
      <c r="A735" s="85"/>
      <c r="B735" s="85"/>
      <c r="C735" s="85"/>
      <c r="D735" s="85"/>
      <c r="E735" s="85"/>
      <c r="F735" s="85"/>
      <c r="G735" s="85"/>
      <c r="I735" s="116"/>
    </row>
    <row r="736">
      <c r="A736" s="85"/>
      <c r="B736" s="85"/>
      <c r="C736" s="85"/>
      <c r="D736" s="85"/>
      <c r="E736" s="85"/>
      <c r="F736" s="85"/>
      <c r="G736" s="85"/>
      <c r="I736" s="116"/>
    </row>
    <row r="737">
      <c r="A737" s="85"/>
      <c r="B737" s="85"/>
      <c r="C737" s="85"/>
      <c r="D737" s="85"/>
      <c r="E737" s="85"/>
      <c r="F737" s="85"/>
      <c r="G737" s="85"/>
      <c r="I737" s="116"/>
    </row>
    <row r="738">
      <c r="A738" s="85"/>
      <c r="B738" s="85"/>
      <c r="C738" s="85"/>
      <c r="D738" s="85"/>
      <c r="E738" s="85"/>
      <c r="F738" s="85"/>
      <c r="G738" s="85"/>
      <c r="I738" s="116"/>
    </row>
    <row r="739">
      <c r="A739" s="85"/>
      <c r="B739" s="85"/>
      <c r="C739" s="85"/>
      <c r="D739" s="85"/>
      <c r="E739" s="85"/>
      <c r="F739" s="85"/>
      <c r="G739" s="85"/>
      <c r="I739" s="116"/>
    </row>
    <row r="740">
      <c r="A740" s="85"/>
      <c r="B740" s="85"/>
      <c r="C740" s="85"/>
      <c r="D740" s="85"/>
      <c r="E740" s="85"/>
      <c r="F740" s="85"/>
      <c r="G740" s="85"/>
      <c r="I740" s="116"/>
    </row>
    <row r="741">
      <c r="A741" s="85"/>
      <c r="B741" s="85"/>
      <c r="C741" s="85"/>
      <c r="D741" s="85"/>
      <c r="E741" s="85"/>
      <c r="F741" s="85"/>
      <c r="G741" s="85"/>
      <c r="I741" s="116"/>
    </row>
    <row r="742">
      <c r="A742" s="85"/>
      <c r="B742" s="85"/>
      <c r="C742" s="85"/>
      <c r="D742" s="85"/>
      <c r="E742" s="85"/>
      <c r="F742" s="85"/>
      <c r="G742" s="85"/>
      <c r="I742" s="116"/>
    </row>
    <row r="743">
      <c r="A743" s="85"/>
      <c r="B743" s="85"/>
      <c r="C743" s="85"/>
      <c r="D743" s="85"/>
      <c r="E743" s="85"/>
      <c r="F743" s="85"/>
      <c r="G743" s="85"/>
      <c r="I743" s="116"/>
    </row>
    <row r="744">
      <c r="A744" s="85"/>
      <c r="B744" s="85"/>
      <c r="C744" s="85"/>
      <c r="D744" s="85"/>
      <c r="E744" s="85"/>
      <c r="F744" s="85"/>
      <c r="G744" s="85"/>
      <c r="I744" s="116"/>
    </row>
    <row r="745">
      <c r="A745" s="85"/>
      <c r="B745" s="85"/>
      <c r="C745" s="85"/>
      <c r="D745" s="85"/>
      <c r="E745" s="85"/>
      <c r="F745" s="85"/>
      <c r="G745" s="85"/>
      <c r="I745" s="116"/>
    </row>
    <row r="746">
      <c r="A746" s="85"/>
      <c r="B746" s="85"/>
      <c r="C746" s="85"/>
      <c r="D746" s="85"/>
      <c r="E746" s="85"/>
      <c r="F746" s="85"/>
      <c r="G746" s="85"/>
      <c r="I746" s="116"/>
    </row>
    <row r="747">
      <c r="A747" s="85"/>
      <c r="B747" s="85"/>
      <c r="C747" s="85"/>
      <c r="D747" s="85"/>
      <c r="E747" s="85"/>
      <c r="F747" s="85"/>
      <c r="G747" s="85"/>
      <c r="I747" s="116"/>
    </row>
    <row r="748">
      <c r="A748" s="85"/>
      <c r="B748" s="85"/>
      <c r="C748" s="85"/>
      <c r="D748" s="85"/>
      <c r="E748" s="85"/>
      <c r="F748" s="85"/>
      <c r="G748" s="85"/>
      <c r="I748" s="116"/>
    </row>
    <row r="749">
      <c r="A749" s="85"/>
      <c r="B749" s="85"/>
      <c r="C749" s="85"/>
      <c r="D749" s="85"/>
      <c r="E749" s="85"/>
      <c r="F749" s="85"/>
      <c r="G749" s="85"/>
      <c r="I749" s="116"/>
    </row>
    <row r="750">
      <c r="A750" s="85"/>
      <c r="B750" s="85"/>
      <c r="C750" s="85"/>
      <c r="D750" s="85"/>
      <c r="E750" s="85"/>
      <c r="F750" s="85"/>
      <c r="G750" s="85"/>
      <c r="I750" s="116"/>
    </row>
    <row r="751">
      <c r="A751" s="85"/>
      <c r="B751" s="85"/>
      <c r="C751" s="85"/>
      <c r="D751" s="85"/>
      <c r="E751" s="85"/>
      <c r="F751" s="85"/>
      <c r="G751" s="85"/>
      <c r="I751" s="116"/>
    </row>
    <row r="752">
      <c r="A752" s="85"/>
      <c r="B752" s="85"/>
      <c r="C752" s="85"/>
      <c r="D752" s="85"/>
      <c r="E752" s="85"/>
      <c r="F752" s="85"/>
      <c r="G752" s="85"/>
      <c r="I752" s="116"/>
    </row>
    <row r="753">
      <c r="A753" s="85"/>
      <c r="B753" s="85"/>
      <c r="C753" s="85"/>
      <c r="D753" s="85"/>
      <c r="E753" s="85"/>
      <c r="F753" s="85"/>
      <c r="G753" s="85"/>
      <c r="I753" s="116"/>
    </row>
    <row r="754">
      <c r="A754" s="85"/>
      <c r="B754" s="85"/>
      <c r="C754" s="85"/>
      <c r="D754" s="85"/>
      <c r="E754" s="85"/>
      <c r="F754" s="85"/>
      <c r="G754" s="85"/>
      <c r="I754" s="116"/>
    </row>
    <row r="755">
      <c r="A755" s="85"/>
      <c r="B755" s="85"/>
      <c r="C755" s="85"/>
      <c r="D755" s="85"/>
      <c r="E755" s="85"/>
      <c r="F755" s="85"/>
      <c r="G755" s="85"/>
      <c r="I755" s="116"/>
    </row>
    <row r="756">
      <c r="A756" s="85"/>
      <c r="B756" s="85"/>
      <c r="C756" s="85"/>
      <c r="D756" s="85"/>
      <c r="E756" s="85"/>
      <c r="F756" s="85"/>
      <c r="G756" s="85"/>
      <c r="I756" s="116"/>
    </row>
    <row r="757">
      <c r="A757" s="85"/>
      <c r="B757" s="85"/>
      <c r="C757" s="85"/>
      <c r="D757" s="85"/>
      <c r="E757" s="85"/>
      <c r="F757" s="85"/>
      <c r="G757" s="85"/>
      <c r="I757" s="116"/>
    </row>
    <row r="758">
      <c r="A758" s="85"/>
      <c r="B758" s="85"/>
      <c r="C758" s="85"/>
      <c r="D758" s="85"/>
      <c r="E758" s="85"/>
      <c r="F758" s="85"/>
      <c r="G758" s="85"/>
      <c r="I758" s="116"/>
    </row>
    <row r="759">
      <c r="A759" s="85"/>
      <c r="B759" s="85"/>
      <c r="C759" s="85"/>
      <c r="D759" s="85"/>
      <c r="E759" s="85"/>
      <c r="F759" s="85"/>
      <c r="G759" s="85"/>
      <c r="I759" s="116"/>
    </row>
    <row r="760">
      <c r="A760" s="85"/>
      <c r="B760" s="85"/>
      <c r="C760" s="85"/>
      <c r="D760" s="85"/>
      <c r="E760" s="85"/>
      <c r="F760" s="85"/>
      <c r="G760" s="85"/>
      <c r="I760" s="116"/>
    </row>
    <row r="761">
      <c r="A761" s="85"/>
      <c r="B761" s="85"/>
      <c r="C761" s="85"/>
      <c r="D761" s="85"/>
      <c r="E761" s="85"/>
      <c r="F761" s="85"/>
      <c r="G761" s="85"/>
      <c r="I761" s="116"/>
    </row>
    <row r="762">
      <c r="A762" s="85"/>
      <c r="B762" s="85"/>
      <c r="C762" s="85"/>
      <c r="D762" s="85"/>
      <c r="E762" s="85"/>
      <c r="F762" s="85"/>
      <c r="G762" s="85"/>
      <c r="I762" s="116"/>
    </row>
    <row r="763">
      <c r="A763" s="85"/>
      <c r="B763" s="85"/>
      <c r="C763" s="85"/>
      <c r="D763" s="85"/>
      <c r="E763" s="85"/>
      <c r="F763" s="85"/>
      <c r="G763" s="85"/>
      <c r="I763" s="116"/>
    </row>
    <row r="764">
      <c r="A764" s="85"/>
      <c r="B764" s="85"/>
      <c r="C764" s="85"/>
      <c r="D764" s="85"/>
      <c r="E764" s="85"/>
      <c r="F764" s="85"/>
      <c r="G764" s="85"/>
      <c r="I764" s="116"/>
    </row>
    <row r="765">
      <c r="A765" s="85"/>
      <c r="B765" s="85"/>
      <c r="C765" s="85"/>
      <c r="D765" s="85"/>
      <c r="E765" s="85"/>
      <c r="F765" s="85"/>
      <c r="G765" s="85"/>
      <c r="I765" s="116"/>
    </row>
    <row r="766">
      <c r="A766" s="85"/>
      <c r="B766" s="85"/>
      <c r="C766" s="85"/>
      <c r="D766" s="85"/>
      <c r="E766" s="85"/>
      <c r="F766" s="85"/>
      <c r="G766" s="85"/>
      <c r="I766" s="116"/>
    </row>
    <row r="767">
      <c r="A767" s="85"/>
      <c r="B767" s="85"/>
      <c r="C767" s="85"/>
      <c r="D767" s="85"/>
      <c r="E767" s="85"/>
      <c r="F767" s="85"/>
      <c r="G767" s="85"/>
      <c r="I767" s="116"/>
    </row>
    <row r="768">
      <c r="A768" s="85"/>
      <c r="B768" s="85"/>
      <c r="C768" s="85"/>
      <c r="D768" s="85"/>
      <c r="E768" s="85"/>
      <c r="F768" s="85"/>
      <c r="G768" s="85"/>
      <c r="I768" s="116"/>
    </row>
    <row r="769">
      <c r="A769" s="85"/>
      <c r="B769" s="85"/>
      <c r="C769" s="85"/>
      <c r="D769" s="85"/>
      <c r="E769" s="85"/>
      <c r="F769" s="85"/>
      <c r="G769" s="85"/>
      <c r="I769" s="116"/>
    </row>
    <row r="770">
      <c r="A770" s="85"/>
      <c r="B770" s="85"/>
      <c r="C770" s="85"/>
      <c r="D770" s="85"/>
      <c r="E770" s="85"/>
      <c r="F770" s="85"/>
      <c r="G770" s="85"/>
      <c r="I770" s="116"/>
    </row>
    <row r="771">
      <c r="A771" s="85"/>
      <c r="B771" s="85"/>
      <c r="C771" s="85"/>
      <c r="D771" s="85"/>
      <c r="E771" s="85"/>
      <c r="F771" s="85"/>
      <c r="G771" s="85"/>
      <c r="I771" s="116"/>
    </row>
    <row r="772">
      <c r="A772" s="85"/>
      <c r="B772" s="85"/>
      <c r="C772" s="85"/>
      <c r="D772" s="85"/>
      <c r="E772" s="85"/>
      <c r="F772" s="85"/>
      <c r="G772" s="85"/>
      <c r="I772" s="116"/>
    </row>
    <row r="773">
      <c r="A773" s="85"/>
      <c r="B773" s="85"/>
      <c r="C773" s="85"/>
      <c r="D773" s="85"/>
      <c r="E773" s="85"/>
      <c r="F773" s="85"/>
      <c r="G773" s="85"/>
      <c r="I773" s="116"/>
    </row>
    <row r="774">
      <c r="A774" s="85"/>
      <c r="B774" s="85"/>
      <c r="C774" s="85"/>
      <c r="D774" s="85"/>
      <c r="E774" s="85"/>
      <c r="F774" s="85"/>
      <c r="G774" s="85"/>
      <c r="I774" s="116"/>
    </row>
    <row r="775">
      <c r="A775" s="85"/>
      <c r="B775" s="85"/>
      <c r="C775" s="85"/>
      <c r="D775" s="85"/>
      <c r="E775" s="85"/>
      <c r="F775" s="85"/>
      <c r="G775" s="85"/>
      <c r="I775" s="116"/>
    </row>
    <row r="776">
      <c r="A776" s="85"/>
      <c r="B776" s="85"/>
      <c r="C776" s="85"/>
      <c r="D776" s="85"/>
      <c r="E776" s="85"/>
      <c r="F776" s="85"/>
      <c r="G776" s="85"/>
      <c r="I776" s="116"/>
    </row>
    <row r="777">
      <c r="A777" s="85"/>
      <c r="B777" s="85"/>
      <c r="C777" s="85"/>
      <c r="D777" s="85"/>
      <c r="E777" s="85"/>
      <c r="F777" s="85"/>
      <c r="G777" s="85"/>
      <c r="I777" s="116"/>
    </row>
    <row r="778">
      <c r="A778" s="85"/>
      <c r="B778" s="85"/>
      <c r="C778" s="85"/>
      <c r="D778" s="85"/>
      <c r="E778" s="85"/>
      <c r="F778" s="85"/>
      <c r="G778" s="85"/>
      <c r="I778" s="116"/>
    </row>
    <row r="779">
      <c r="A779" s="85"/>
      <c r="B779" s="85"/>
      <c r="C779" s="85"/>
      <c r="D779" s="85"/>
      <c r="E779" s="85"/>
      <c r="F779" s="85"/>
      <c r="G779" s="85"/>
      <c r="I779" s="116"/>
    </row>
    <row r="780">
      <c r="A780" s="85"/>
      <c r="B780" s="85"/>
      <c r="C780" s="85"/>
      <c r="D780" s="85"/>
      <c r="E780" s="85"/>
      <c r="F780" s="85"/>
      <c r="G780" s="85"/>
      <c r="I780" s="116"/>
    </row>
    <row r="781">
      <c r="A781" s="85"/>
      <c r="B781" s="85"/>
      <c r="C781" s="85"/>
      <c r="D781" s="85"/>
      <c r="E781" s="85"/>
      <c r="F781" s="85"/>
      <c r="G781" s="85"/>
      <c r="I781" s="116"/>
    </row>
    <row r="782">
      <c r="A782" s="85"/>
      <c r="B782" s="85"/>
      <c r="C782" s="85"/>
      <c r="D782" s="85"/>
      <c r="E782" s="85"/>
      <c r="F782" s="85"/>
      <c r="G782" s="85"/>
      <c r="I782" s="116"/>
    </row>
    <row r="783">
      <c r="A783" s="85"/>
      <c r="B783" s="85"/>
      <c r="C783" s="85"/>
      <c r="D783" s="85"/>
      <c r="E783" s="85"/>
      <c r="F783" s="85"/>
      <c r="G783" s="85"/>
      <c r="I783" s="116"/>
    </row>
    <row r="784">
      <c r="A784" s="85"/>
      <c r="B784" s="85"/>
      <c r="C784" s="85"/>
      <c r="D784" s="85"/>
      <c r="E784" s="85"/>
      <c r="F784" s="85"/>
      <c r="G784" s="85"/>
      <c r="I784" s="116"/>
    </row>
    <row r="785">
      <c r="A785" s="85"/>
      <c r="B785" s="85"/>
      <c r="C785" s="85"/>
      <c r="D785" s="85"/>
      <c r="E785" s="85"/>
      <c r="F785" s="85"/>
      <c r="G785" s="85"/>
      <c r="I785" s="116"/>
    </row>
    <row r="786">
      <c r="A786" s="85"/>
      <c r="B786" s="85"/>
      <c r="C786" s="85"/>
      <c r="D786" s="85"/>
      <c r="E786" s="85"/>
      <c r="F786" s="85"/>
      <c r="G786" s="85"/>
      <c r="I786" s="116"/>
    </row>
    <row r="787">
      <c r="A787" s="85"/>
      <c r="B787" s="85"/>
      <c r="C787" s="85"/>
      <c r="D787" s="85"/>
      <c r="E787" s="85"/>
      <c r="F787" s="85"/>
      <c r="G787" s="85"/>
      <c r="I787" s="116"/>
    </row>
    <row r="788">
      <c r="A788" s="85"/>
      <c r="B788" s="85"/>
      <c r="C788" s="85"/>
      <c r="D788" s="85"/>
      <c r="E788" s="85"/>
      <c r="F788" s="85"/>
      <c r="G788" s="85"/>
      <c r="I788" s="116"/>
    </row>
    <row r="789">
      <c r="A789" s="85"/>
      <c r="B789" s="85"/>
      <c r="C789" s="85"/>
      <c r="D789" s="85"/>
      <c r="E789" s="85"/>
      <c r="F789" s="85"/>
      <c r="G789" s="85"/>
      <c r="I789" s="116"/>
    </row>
    <row r="790">
      <c r="A790" s="85"/>
      <c r="B790" s="85"/>
      <c r="C790" s="85"/>
      <c r="D790" s="85"/>
      <c r="E790" s="85"/>
      <c r="F790" s="85"/>
      <c r="G790" s="85"/>
      <c r="I790" s="116"/>
    </row>
    <row r="791">
      <c r="A791" s="85"/>
      <c r="B791" s="85"/>
      <c r="C791" s="85"/>
      <c r="D791" s="85"/>
      <c r="E791" s="85"/>
      <c r="F791" s="85"/>
      <c r="G791" s="85"/>
      <c r="I791" s="116"/>
    </row>
    <row r="792">
      <c r="A792" s="85"/>
      <c r="B792" s="85"/>
      <c r="C792" s="85"/>
      <c r="D792" s="85"/>
      <c r="E792" s="85"/>
      <c r="F792" s="85"/>
      <c r="G792" s="85"/>
      <c r="I792" s="116"/>
    </row>
    <row r="793">
      <c r="A793" s="85"/>
      <c r="B793" s="85"/>
      <c r="C793" s="85"/>
      <c r="D793" s="85"/>
      <c r="E793" s="85"/>
      <c r="F793" s="85"/>
      <c r="G793" s="85"/>
      <c r="I793" s="116"/>
    </row>
    <row r="794">
      <c r="A794" s="85"/>
      <c r="B794" s="85"/>
      <c r="C794" s="85"/>
      <c r="D794" s="85"/>
      <c r="E794" s="85"/>
      <c r="F794" s="85"/>
      <c r="G794" s="85"/>
      <c r="I794" s="116"/>
    </row>
    <row r="795">
      <c r="A795" s="85"/>
      <c r="B795" s="85"/>
      <c r="C795" s="85"/>
      <c r="D795" s="85"/>
      <c r="E795" s="85"/>
      <c r="F795" s="85"/>
      <c r="G795" s="85"/>
      <c r="I795" s="116"/>
    </row>
    <row r="796">
      <c r="A796" s="85"/>
      <c r="B796" s="85"/>
      <c r="C796" s="85"/>
      <c r="D796" s="85"/>
      <c r="E796" s="85"/>
      <c r="F796" s="85"/>
      <c r="G796" s="85"/>
      <c r="I796" s="116"/>
    </row>
    <row r="797">
      <c r="A797" s="85"/>
      <c r="B797" s="85"/>
      <c r="C797" s="85"/>
      <c r="D797" s="85"/>
      <c r="E797" s="85"/>
      <c r="F797" s="85"/>
      <c r="G797" s="85"/>
      <c r="I797" s="116"/>
    </row>
    <row r="798">
      <c r="A798" s="85"/>
      <c r="B798" s="85"/>
      <c r="C798" s="85"/>
      <c r="D798" s="85"/>
      <c r="E798" s="85"/>
      <c r="F798" s="85"/>
      <c r="G798" s="85"/>
      <c r="I798" s="116"/>
    </row>
    <row r="799">
      <c r="A799" s="85"/>
      <c r="B799" s="85"/>
      <c r="C799" s="85"/>
      <c r="D799" s="85"/>
      <c r="E799" s="85"/>
      <c r="F799" s="85"/>
      <c r="G799" s="85"/>
      <c r="I799" s="116"/>
    </row>
    <row r="800">
      <c r="A800" s="85"/>
      <c r="B800" s="85"/>
      <c r="C800" s="85"/>
      <c r="D800" s="85"/>
      <c r="E800" s="85"/>
      <c r="F800" s="85"/>
      <c r="G800" s="85"/>
      <c r="I800" s="116"/>
    </row>
    <row r="801">
      <c r="A801" s="85"/>
      <c r="B801" s="85"/>
      <c r="C801" s="85"/>
      <c r="D801" s="85"/>
      <c r="E801" s="85"/>
      <c r="F801" s="85"/>
      <c r="G801" s="85"/>
      <c r="I801" s="116"/>
    </row>
    <row r="802">
      <c r="A802" s="85"/>
      <c r="B802" s="85"/>
      <c r="C802" s="85"/>
      <c r="D802" s="85"/>
      <c r="E802" s="85"/>
      <c r="F802" s="85"/>
      <c r="G802" s="85"/>
      <c r="I802" s="116"/>
    </row>
    <row r="803">
      <c r="A803" s="85"/>
      <c r="B803" s="85"/>
      <c r="C803" s="85"/>
      <c r="D803" s="85"/>
      <c r="E803" s="85"/>
      <c r="F803" s="85"/>
      <c r="G803" s="85"/>
      <c r="I803" s="116"/>
    </row>
    <row r="804">
      <c r="A804" s="85"/>
      <c r="B804" s="85"/>
      <c r="C804" s="85"/>
      <c r="D804" s="85"/>
      <c r="E804" s="85"/>
      <c r="F804" s="85"/>
      <c r="G804" s="85"/>
      <c r="I804" s="116"/>
    </row>
    <row r="805">
      <c r="A805" s="85"/>
      <c r="B805" s="85"/>
      <c r="C805" s="85"/>
      <c r="D805" s="85"/>
      <c r="E805" s="85"/>
      <c r="F805" s="85"/>
      <c r="G805" s="85"/>
      <c r="I805" s="116"/>
    </row>
    <row r="806">
      <c r="A806" s="85"/>
      <c r="B806" s="85"/>
      <c r="C806" s="85"/>
      <c r="D806" s="85"/>
      <c r="E806" s="85"/>
      <c r="F806" s="85"/>
      <c r="G806" s="85"/>
      <c r="I806" s="116"/>
    </row>
    <row r="807">
      <c r="A807" s="85"/>
      <c r="B807" s="85"/>
      <c r="C807" s="85"/>
      <c r="D807" s="85"/>
      <c r="E807" s="85"/>
      <c r="F807" s="85"/>
      <c r="G807" s="85"/>
      <c r="I807" s="116"/>
    </row>
    <row r="808">
      <c r="A808" s="85"/>
      <c r="B808" s="85"/>
      <c r="C808" s="85"/>
      <c r="D808" s="85"/>
      <c r="E808" s="85"/>
      <c r="F808" s="85"/>
      <c r="G808" s="85"/>
      <c r="I808" s="116"/>
    </row>
    <row r="809">
      <c r="A809" s="85"/>
      <c r="B809" s="85"/>
      <c r="C809" s="85"/>
      <c r="D809" s="85"/>
      <c r="E809" s="85"/>
      <c r="F809" s="85"/>
      <c r="G809" s="85"/>
      <c r="I809" s="116"/>
    </row>
    <row r="810">
      <c r="A810" s="85"/>
      <c r="B810" s="85"/>
      <c r="C810" s="85"/>
      <c r="D810" s="85"/>
      <c r="E810" s="85"/>
      <c r="F810" s="85"/>
      <c r="G810" s="85"/>
      <c r="I810" s="116"/>
    </row>
    <row r="811">
      <c r="A811" s="85"/>
      <c r="B811" s="85"/>
      <c r="C811" s="85"/>
      <c r="D811" s="85"/>
      <c r="E811" s="85"/>
      <c r="F811" s="85"/>
      <c r="G811" s="85"/>
      <c r="I811" s="116"/>
    </row>
    <row r="812">
      <c r="A812" s="85"/>
      <c r="B812" s="85"/>
      <c r="C812" s="85"/>
      <c r="D812" s="85"/>
      <c r="E812" s="85"/>
      <c r="F812" s="85"/>
      <c r="G812" s="85"/>
      <c r="I812" s="116"/>
    </row>
    <row r="813">
      <c r="A813" s="85"/>
      <c r="B813" s="85"/>
      <c r="C813" s="85"/>
      <c r="D813" s="85"/>
      <c r="E813" s="85"/>
      <c r="F813" s="85"/>
      <c r="G813" s="85"/>
      <c r="I813" s="116"/>
    </row>
    <row r="814">
      <c r="A814" s="85"/>
      <c r="B814" s="85"/>
      <c r="C814" s="85"/>
      <c r="D814" s="85"/>
      <c r="E814" s="85"/>
      <c r="F814" s="85"/>
      <c r="G814" s="85"/>
      <c r="I814" s="116"/>
    </row>
    <row r="815">
      <c r="A815" s="85"/>
      <c r="B815" s="85"/>
      <c r="C815" s="85"/>
      <c r="D815" s="85"/>
      <c r="E815" s="85"/>
      <c r="F815" s="85"/>
      <c r="G815" s="85"/>
      <c r="I815" s="116"/>
    </row>
    <row r="816">
      <c r="A816" s="85"/>
      <c r="B816" s="85"/>
      <c r="C816" s="85"/>
      <c r="D816" s="85"/>
      <c r="E816" s="85"/>
      <c r="F816" s="85"/>
      <c r="G816" s="85"/>
      <c r="I816" s="116"/>
    </row>
    <row r="817">
      <c r="A817" s="85"/>
      <c r="B817" s="85"/>
      <c r="C817" s="85"/>
      <c r="D817" s="85"/>
      <c r="E817" s="85"/>
      <c r="F817" s="85"/>
      <c r="G817" s="85"/>
      <c r="I817" s="116"/>
    </row>
    <row r="818">
      <c r="A818" s="85"/>
      <c r="B818" s="85"/>
      <c r="C818" s="85"/>
      <c r="D818" s="85"/>
      <c r="E818" s="85"/>
      <c r="F818" s="85"/>
      <c r="G818" s="85"/>
      <c r="I818" s="116"/>
    </row>
    <row r="819">
      <c r="A819" s="85"/>
      <c r="B819" s="85"/>
      <c r="C819" s="85"/>
      <c r="D819" s="85"/>
      <c r="E819" s="85"/>
      <c r="F819" s="85"/>
      <c r="G819" s="85"/>
      <c r="I819" s="116"/>
    </row>
    <row r="820">
      <c r="A820" s="85"/>
      <c r="B820" s="85"/>
      <c r="C820" s="85"/>
      <c r="D820" s="85"/>
      <c r="E820" s="85"/>
      <c r="F820" s="85"/>
      <c r="G820" s="85"/>
      <c r="I820" s="116"/>
    </row>
    <row r="821">
      <c r="A821" s="85"/>
      <c r="B821" s="85"/>
      <c r="C821" s="85"/>
      <c r="D821" s="85"/>
      <c r="E821" s="85"/>
      <c r="F821" s="85"/>
      <c r="G821" s="85"/>
      <c r="I821" s="116"/>
    </row>
    <row r="822">
      <c r="A822" s="85"/>
      <c r="B822" s="85"/>
      <c r="C822" s="85"/>
      <c r="D822" s="85"/>
      <c r="E822" s="85"/>
      <c r="F822" s="85"/>
      <c r="G822" s="85"/>
      <c r="I822" s="116"/>
    </row>
    <row r="823">
      <c r="A823" s="85"/>
      <c r="B823" s="85"/>
      <c r="C823" s="85"/>
      <c r="D823" s="85"/>
      <c r="E823" s="85"/>
      <c r="F823" s="85"/>
      <c r="G823" s="85"/>
      <c r="I823" s="116"/>
    </row>
    <row r="824">
      <c r="A824" s="85"/>
      <c r="B824" s="85"/>
      <c r="C824" s="85"/>
      <c r="D824" s="85"/>
      <c r="E824" s="85"/>
      <c r="F824" s="85"/>
      <c r="G824" s="85"/>
      <c r="I824" s="116"/>
    </row>
    <row r="825">
      <c r="A825" s="85"/>
      <c r="B825" s="85"/>
      <c r="C825" s="85"/>
      <c r="D825" s="85"/>
      <c r="E825" s="85"/>
      <c r="F825" s="85"/>
      <c r="G825" s="85"/>
      <c r="I825" s="116"/>
    </row>
    <row r="826">
      <c r="A826" s="85"/>
      <c r="B826" s="85"/>
      <c r="C826" s="85"/>
      <c r="D826" s="85"/>
      <c r="E826" s="85"/>
      <c r="F826" s="85"/>
      <c r="G826" s="85"/>
      <c r="I826" s="116"/>
    </row>
    <row r="827">
      <c r="A827" s="85"/>
      <c r="B827" s="85"/>
      <c r="C827" s="85"/>
      <c r="D827" s="85"/>
      <c r="E827" s="85"/>
      <c r="F827" s="85"/>
      <c r="G827" s="85"/>
      <c r="I827" s="116"/>
    </row>
    <row r="828">
      <c r="A828" s="85"/>
      <c r="B828" s="85"/>
      <c r="C828" s="85"/>
      <c r="D828" s="85"/>
      <c r="E828" s="85"/>
      <c r="F828" s="85"/>
      <c r="G828" s="85"/>
      <c r="I828" s="116"/>
    </row>
    <row r="829">
      <c r="A829" s="85"/>
      <c r="B829" s="85"/>
      <c r="C829" s="85"/>
      <c r="D829" s="85"/>
      <c r="E829" s="85"/>
      <c r="F829" s="85"/>
      <c r="G829" s="85"/>
      <c r="I829" s="116"/>
    </row>
    <row r="830">
      <c r="A830" s="85"/>
      <c r="B830" s="85"/>
      <c r="C830" s="85"/>
      <c r="D830" s="85"/>
      <c r="E830" s="85"/>
      <c r="F830" s="85"/>
      <c r="G830" s="85"/>
      <c r="I830" s="116"/>
    </row>
    <row r="831">
      <c r="A831" s="85"/>
      <c r="B831" s="85"/>
      <c r="C831" s="85"/>
      <c r="D831" s="85"/>
      <c r="E831" s="85"/>
      <c r="F831" s="85"/>
      <c r="G831" s="85"/>
      <c r="I831" s="116"/>
    </row>
    <row r="832">
      <c r="A832" s="85"/>
      <c r="B832" s="85"/>
      <c r="C832" s="85"/>
      <c r="D832" s="85"/>
      <c r="E832" s="85"/>
      <c r="F832" s="85"/>
      <c r="G832" s="85"/>
      <c r="I832" s="116"/>
    </row>
    <row r="833">
      <c r="A833" s="85"/>
      <c r="B833" s="85"/>
      <c r="C833" s="85"/>
      <c r="D833" s="85"/>
      <c r="E833" s="85"/>
      <c r="F833" s="85"/>
      <c r="G833" s="85"/>
      <c r="I833" s="116"/>
    </row>
    <row r="834">
      <c r="A834" s="85"/>
      <c r="B834" s="85"/>
      <c r="C834" s="85"/>
      <c r="D834" s="85"/>
      <c r="E834" s="85"/>
      <c r="F834" s="85"/>
      <c r="G834" s="85"/>
      <c r="I834" s="116"/>
    </row>
    <row r="835">
      <c r="A835" s="85"/>
      <c r="B835" s="85"/>
      <c r="C835" s="85"/>
      <c r="D835" s="85"/>
      <c r="E835" s="85"/>
      <c r="F835" s="85"/>
      <c r="G835" s="85"/>
      <c r="I835" s="116"/>
    </row>
    <row r="836">
      <c r="A836" s="85"/>
      <c r="B836" s="85"/>
      <c r="C836" s="85"/>
      <c r="D836" s="85"/>
      <c r="E836" s="85"/>
      <c r="F836" s="85"/>
      <c r="G836" s="85"/>
      <c r="I836" s="116"/>
    </row>
    <row r="837">
      <c r="A837" s="85"/>
      <c r="B837" s="85"/>
      <c r="C837" s="85"/>
      <c r="D837" s="85"/>
      <c r="E837" s="85"/>
      <c r="F837" s="85"/>
      <c r="G837" s="85"/>
      <c r="I837" s="116"/>
    </row>
    <row r="838">
      <c r="A838" s="85"/>
      <c r="B838" s="85"/>
      <c r="C838" s="85"/>
      <c r="D838" s="85"/>
      <c r="E838" s="85"/>
      <c r="F838" s="85"/>
      <c r="G838" s="85"/>
      <c r="I838" s="116"/>
    </row>
    <row r="839">
      <c r="A839" s="85"/>
      <c r="B839" s="85"/>
      <c r="C839" s="85"/>
      <c r="D839" s="85"/>
      <c r="E839" s="85"/>
      <c r="F839" s="85"/>
      <c r="G839" s="85"/>
      <c r="I839" s="116"/>
    </row>
    <row r="840">
      <c r="A840" s="85"/>
      <c r="B840" s="85"/>
      <c r="C840" s="85"/>
      <c r="D840" s="85"/>
      <c r="E840" s="85"/>
      <c r="F840" s="85"/>
      <c r="G840" s="85"/>
      <c r="I840" s="116"/>
    </row>
    <row r="841">
      <c r="A841" s="85"/>
      <c r="B841" s="85"/>
      <c r="C841" s="85"/>
      <c r="D841" s="85"/>
      <c r="E841" s="85"/>
      <c r="F841" s="85"/>
      <c r="G841" s="85"/>
      <c r="I841" s="116"/>
    </row>
    <row r="842">
      <c r="A842" s="85"/>
      <c r="B842" s="85"/>
      <c r="C842" s="85"/>
      <c r="D842" s="85"/>
      <c r="E842" s="85"/>
      <c r="F842" s="85"/>
      <c r="G842" s="85"/>
      <c r="I842" s="116"/>
    </row>
    <row r="843">
      <c r="A843" s="85"/>
      <c r="B843" s="85"/>
      <c r="C843" s="85"/>
      <c r="D843" s="85"/>
      <c r="E843" s="85"/>
      <c r="F843" s="85"/>
      <c r="G843" s="85"/>
      <c r="I843" s="116"/>
    </row>
    <row r="844">
      <c r="A844" s="85"/>
      <c r="B844" s="85"/>
      <c r="C844" s="85"/>
      <c r="D844" s="85"/>
      <c r="E844" s="85"/>
      <c r="F844" s="85"/>
      <c r="G844" s="85"/>
      <c r="I844" s="116"/>
    </row>
    <row r="845">
      <c r="A845" s="85"/>
      <c r="B845" s="85"/>
      <c r="C845" s="85"/>
      <c r="D845" s="85"/>
      <c r="E845" s="85"/>
      <c r="F845" s="85"/>
      <c r="G845" s="85"/>
      <c r="I845" s="116"/>
    </row>
    <row r="846">
      <c r="A846" s="85"/>
      <c r="B846" s="85"/>
      <c r="C846" s="85"/>
      <c r="D846" s="85"/>
      <c r="E846" s="85"/>
      <c r="F846" s="85"/>
      <c r="G846" s="85"/>
      <c r="I846" s="116"/>
    </row>
    <row r="847">
      <c r="A847" s="85"/>
      <c r="B847" s="85"/>
      <c r="C847" s="85"/>
      <c r="D847" s="85"/>
      <c r="E847" s="85"/>
      <c r="F847" s="85"/>
      <c r="G847" s="85"/>
      <c r="I847" s="116"/>
    </row>
    <row r="848">
      <c r="A848" s="85"/>
      <c r="B848" s="85"/>
      <c r="C848" s="85"/>
      <c r="D848" s="85"/>
      <c r="E848" s="85"/>
      <c r="F848" s="85"/>
      <c r="G848" s="85"/>
      <c r="I848" s="116"/>
    </row>
    <row r="849">
      <c r="A849" s="85"/>
      <c r="B849" s="85"/>
      <c r="C849" s="85"/>
      <c r="D849" s="85"/>
      <c r="E849" s="85"/>
      <c r="F849" s="85"/>
      <c r="G849" s="85"/>
      <c r="I849" s="116"/>
    </row>
    <row r="850">
      <c r="A850" s="85"/>
      <c r="B850" s="85"/>
      <c r="C850" s="85"/>
      <c r="D850" s="85"/>
      <c r="E850" s="85"/>
      <c r="F850" s="85"/>
      <c r="G850" s="85"/>
      <c r="I850" s="116"/>
    </row>
    <row r="851">
      <c r="A851" s="85"/>
      <c r="B851" s="85"/>
      <c r="C851" s="85"/>
      <c r="D851" s="85"/>
      <c r="E851" s="85"/>
      <c r="F851" s="85"/>
      <c r="G851" s="85"/>
      <c r="I851" s="116"/>
    </row>
    <row r="852">
      <c r="A852" s="85"/>
      <c r="B852" s="85"/>
      <c r="C852" s="85"/>
      <c r="D852" s="85"/>
      <c r="E852" s="85"/>
      <c r="F852" s="85"/>
      <c r="G852" s="85"/>
      <c r="I852" s="116"/>
    </row>
    <row r="853">
      <c r="A853" s="85"/>
      <c r="B853" s="85"/>
      <c r="C853" s="85"/>
      <c r="D853" s="85"/>
      <c r="E853" s="85"/>
      <c r="F853" s="85"/>
      <c r="G853" s="85"/>
      <c r="I853" s="116"/>
    </row>
    <row r="854">
      <c r="A854" s="85"/>
      <c r="B854" s="85"/>
      <c r="C854" s="85"/>
      <c r="D854" s="85"/>
      <c r="E854" s="85"/>
      <c r="F854" s="85"/>
      <c r="G854" s="85"/>
      <c r="I854" s="116"/>
    </row>
    <row r="855">
      <c r="A855" s="85"/>
      <c r="B855" s="85"/>
      <c r="C855" s="85"/>
      <c r="D855" s="85"/>
      <c r="E855" s="85"/>
      <c r="F855" s="85"/>
      <c r="G855" s="85"/>
      <c r="I855" s="116"/>
    </row>
    <row r="856">
      <c r="A856" s="85"/>
      <c r="B856" s="85"/>
      <c r="C856" s="85"/>
      <c r="D856" s="85"/>
      <c r="E856" s="85"/>
      <c r="F856" s="85"/>
      <c r="G856" s="85"/>
      <c r="I856" s="116"/>
    </row>
    <row r="857">
      <c r="A857" s="85"/>
      <c r="B857" s="85"/>
      <c r="C857" s="85"/>
      <c r="D857" s="85"/>
      <c r="E857" s="85"/>
      <c r="F857" s="85"/>
      <c r="G857" s="85"/>
      <c r="I857" s="116"/>
    </row>
    <row r="858">
      <c r="A858" s="85"/>
      <c r="B858" s="85"/>
      <c r="C858" s="85"/>
      <c r="D858" s="85"/>
      <c r="E858" s="85"/>
      <c r="F858" s="85"/>
      <c r="G858" s="85"/>
      <c r="I858" s="116"/>
    </row>
    <row r="859">
      <c r="A859" s="85"/>
      <c r="B859" s="85"/>
      <c r="C859" s="85"/>
      <c r="D859" s="85"/>
      <c r="E859" s="85"/>
      <c r="F859" s="85"/>
      <c r="G859" s="85"/>
      <c r="I859" s="116"/>
    </row>
    <row r="860">
      <c r="A860" s="85"/>
      <c r="B860" s="85"/>
      <c r="C860" s="85"/>
      <c r="D860" s="85"/>
      <c r="E860" s="85"/>
      <c r="F860" s="85"/>
      <c r="G860" s="85"/>
      <c r="I860" s="116"/>
    </row>
    <row r="861">
      <c r="A861" s="85"/>
      <c r="B861" s="85"/>
      <c r="C861" s="85"/>
      <c r="D861" s="85"/>
      <c r="E861" s="85"/>
      <c r="F861" s="85"/>
      <c r="G861" s="85"/>
      <c r="I861" s="116"/>
    </row>
    <row r="862">
      <c r="A862" s="85"/>
      <c r="B862" s="85"/>
      <c r="C862" s="85"/>
      <c r="D862" s="85"/>
      <c r="E862" s="85"/>
      <c r="F862" s="85"/>
      <c r="G862" s="85"/>
      <c r="I862" s="116"/>
    </row>
    <row r="863">
      <c r="A863" s="85"/>
      <c r="B863" s="85"/>
      <c r="C863" s="85"/>
      <c r="D863" s="85"/>
      <c r="E863" s="85"/>
      <c r="F863" s="85"/>
      <c r="G863" s="85"/>
      <c r="I863" s="116"/>
    </row>
    <row r="864">
      <c r="A864" s="85"/>
      <c r="B864" s="85"/>
      <c r="C864" s="85"/>
      <c r="D864" s="85"/>
      <c r="E864" s="85"/>
      <c r="F864" s="85"/>
      <c r="G864" s="85"/>
      <c r="I864" s="116"/>
    </row>
    <row r="865">
      <c r="A865" s="85"/>
      <c r="B865" s="85"/>
      <c r="C865" s="85"/>
      <c r="D865" s="85"/>
      <c r="E865" s="85"/>
      <c r="F865" s="85"/>
      <c r="G865" s="85"/>
      <c r="I865" s="116"/>
    </row>
    <row r="866">
      <c r="A866" s="85"/>
      <c r="B866" s="85"/>
      <c r="C866" s="85"/>
      <c r="D866" s="85"/>
      <c r="E866" s="85"/>
      <c r="F866" s="85"/>
      <c r="G866" s="85"/>
      <c r="I866" s="116"/>
    </row>
    <row r="867">
      <c r="A867" s="85"/>
      <c r="B867" s="85"/>
      <c r="C867" s="85"/>
      <c r="D867" s="85"/>
      <c r="E867" s="85"/>
      <c r="F867" s="85"/>
      <c r="G867" s="85"/>
      <c r="I867" s="116"/>
    </row>
    <row r="868">
      <c r="A868" s="85"/>
      <c r="B868" s="85"/>
      <c r="C868" s="85"/>
      <c r="D868" s="85"/>
      <c r="E868" s="85"/>
      <c r="F868" s="85"/>
      <c r="G868" s="85"/>
      <c r="I868" s="116"/>
    </row>
    <row r="869">
      <c r="A869" s="85"/>
      <c r="B869" s="85"/>
      <c r="C869" s="85"/>
      <c r="D869" s="85"/>
      <c r="E869" s="85"/>
      <c r="F869" s="85"/>
      <c r="G869" s="85"/>
      <c r="I869" s="116"/>
    </row>
    <row r="870">
      <c r="A870" s="85"/>
      <c r="B870" s="85"/>
      <c r="C870" s="85"/>
      <c r="D870" s="85"/>
      <c r="E870" s="85"/>
      <c r="F870" s="85"/>
      <c r="G870" s="85"/>
      <c r="I870" s="116"/>
    </row>
    <row r="871">
      <c r="A871" s="85"/>
      <c r="B871" s="85"/>
      <c r="C871" s="85"/>
      <c r="D871" s="85"/>
      <c r="E871" s="85"/>
      <c r="F871" s="85"/>
      <c r="G871" s="85"/>
      <c r="I871" s="116"/>
    </row>
    <row r="872">
      <c r="A872" s="85"/>
      <c r="B872" s="85"/>
      <c r="C872" s="85"/>
      <c r="D872" s="85"/>
      <c r="E872" s="85"/>
      <c r="F872" s="85"/>
      <c r="G872" s="85"/>
      <c r="I872" s="116"/>
    </row>
    <row r="873">
      <c r="A873" s="85"/>
      <c r="B873" s="85"/>
      <c r="C873" s="85"/>
      <c r="D873" s="85"/>
      <c r="E873" s="85"/>
      <c r="F873" s="85"/>
      <c r="G873" s="85"/>
      <c r="I873" s="116"/>
    </row>
    <row r="874">
      <c r="A874" s="85"/>
      <c r="B874" s="85"/>
      <c r="C874" s="85"/>
      <c r="D874" s="85"/>
      <c r="E874" s="85"/>
      <c r="F874" s="85"/>
      <c r="G874" s="85"/>
      <c r="I874" s="116"/>
    </row>
    <row r="875">
      <c r="A875" s="85"/>
      <c r="B875" s="85"/>
      <c r="C875" s="85"/>
      <c r="D875" s="85"/>
      <c r="E875" s="85"/>
      <c r="F875" s="85"/>
      <c r="G875" s="85"/>
      <c r="I875" s="116"/>
    </row>
    <row r="876">
      <c r="A876" s="85"/>
      <c r="B876" s="85"/>
      <c r="C876" s="85"/>
      <c r="D876" s="85"/>
      <c r="E876" s="85"/>
      <c r="F876" s="85"/>
      <c r="G876" s="85"/>
      <c r="I876" s="116"/>
    </row>
    <row r="877">
      <c r="A877" s="85"/>
      <c r="B877" s="85"/>
      <c r="C877" s="85"/>
      <c r="D877" s="85"/>
      <c r="E877" s="85"/>
      <c r="F877" s="85"/>
      <c r="G877" s="85"/>
      <c r="I877" s="116"/>
    </row>
    <row r="878">
      <c r="A878" s="85"/>
      <c r="B878" s="85"/>
      <c r="C878" s="85"/>
      <c r="D878" s="85"/>
      <c r="E878" s="85"/>
      <c r="F878" s="85"/>
      <c r="G878" s="85"/>
      <c r="I878" s="116"/>
    </row>
    <row r="879">
      <c r="A879" s="85"/>
      <c r="B879" s="85"/>
      <c r="C879" s="85"/>
      <c r="D879" s="85"/>
      <c r="E879" s="85"/>
      <c r="F879" s="85"/>
      <c r="G879" s="85"/>
      <c r="I879" s="116"/>
    </row>
    <row r="880">
      <c r="A880" s="85"/>
      <c r="B880" s="85"/>
      <c r="C880" s="85"/>
      <c r="D880" s="85"/>
      <c r="E880" s="85"/>
      <c r="F880" s="85"/>
      <c r="G880" s="85"/>
      <c r="I880" s="116"/>
    </row>
    <row r="881">
      <c r="A881" s="85"/>
      <c r="B881" s="85"/>
      <c r="C881" s="85"/>
      <c r="D881" s="85"/>
      <c r="E881" s="85"/>
      <c r="F881" s="85"/>
      <c r="G881" s="85"/>
      <c r="I881" s="116"/>
    </row>
    <row r="882">
      <c r="A882" s="85"/>
      <c r="B882" s="85"/>
      <c r="C882" s="85"/>
      <c r="D882" s="85"/>
      <c r="E882" s="85"/>
      <c r="F882" s="85"/>
      <c r="G882" s="85"/>
      <c r="I882" s="116"/>
    </row>
    <row r="883">
      <c r="A883" s="85"/>
      <c r="B883" s="85"/>
      <c r="C883" s="85"/>
      <c r="D883" s="85"/>
      <c r="E883" s="85"/>
      <c r="F883" s="85"/>
      <c r="G883" s="85"/>
      <c r="I883" s="116"/>
    </row>
    <row r="884">
      <c r="A884" s="85"/>
      <c r="B884" s="85"/>
      <c r="C884" s="85"/>
      <c r="D884" s="85"/>
      <c r="E884" s="85"/>
      <c r="F884" s="85"/>
      <c r="G884" s="85"/>
      <c r="I884" s="116"/>
    </row>
    <row r="885">
      <c r="A885" s="85"/>
      <c r="B885" s="85"/>
      <c r="C885" s="85"/>
      <c r="D885" s="85"/>
      <c r="E885" s="85"/>
      <c r="F885" s="85"/>
      <c r="G885" s="85"/>
      <c r="I885" s="116"/>
    </row>
    <row r="886">
      <c r="A886" s="85"/>
      <c r="B886" s="85"/>
      <c r="C886" s="85"/>
      <c r="D886" s="85"/>
      <c r="E886" s="85"/>
      <c r="F886" s="85"/>
      <c r="G886" s="85"/>
      <c r="I886" s="116"/>
    </row>
    <row r="887">
      <c r="A887" s="85"/>
      <c r="B887" s="85"/>
      <c r="C887" s="85"/>
      <c r="D887" s="85"/>
      <c r="E887" s="85"/>
      <c r="F887" s="85"/>
      <c r="G887" s="85"/>
      <c r="I887" s="116"/>
    </row>
    <row r="888">
      <c r="A888" s="85"/>
      <c r="B888" s="85"/>
      <c r="C888" s="85"/>
      <c r="D888" s="85"/>
      <c r="E888" s="85"/>
      <c r="F888" s="85"/>
      <c r="G888" s="85"/>
      <c r="I888" s="116"/>
    </row>
    <row r="889">
      <c r="A889" s="85"/>
      <c r="B889" s="85"/>
      <c r="C889" s="85"/>
      <c r="D889" s="85"/>
      <c r="E889" s="85"/>
      <c r="F889" s="85"/>
      <c r="G889" s="85"/>
      <c r="I889" s="116"/>
    </row>
    <row r="890">
      <c r="A890" s="85"/>
      <c r="B890" s="85"/>
      <c r="C890" s="85"/>
      <c r="D890" s="85"/>
      <c r="E890" s="85"/>
      <c r="F890" s="85"/>
      <c r="G890" s="85"/>
      <c r="I890" s="116"/>
    </row>
    <row r="891">
      <c r="A891" s="85"/>
      <c r="B891" s="85"/>
      <c r="C891" s="85"/>
      <c r="D891" s="85"/>
      <c r="E891" s="85"/>
      <c r="F891" s="85"/>
      <c r="G891" s="85"/>
      <c r="I891" s="116"/>
    </row>
    <row r="892">
      <c r="A892" s="85"/>
      <c r="B892" s="85"/>
      <c r="C892" s="85"/>
      <c r="D892" s="85"/>
      <c r="E892" s="85"/>
      <c r="F892" s="85"/>
      <c r="G892" s="85"/>
      <c r="I892" s="116"/>
    </row>
    <row r="893">
      <c r="A893" s="85"/>
      <c r="B893" s="85"/>
      <c r="C893" s="85"/>
      <c r="D893" s="85"/>
      <c r="E893" s="85"/>
      <c r="F893" s="85"/>
      <c r="G893" s="85"/>
      <c r="I893" s="116"/>
    </row>
    <row r="894">
      <c r="A894" s="85"/>
      <c r="B894" s="85"/>
      <c r="C894" s="85"/>
      <c r="D894" s="85"/>
      <c r="E894" s="85"/>
      <c r="F894" s="85"/>
      <c r="G894" s="85"/>
      <c r="I894" s="116"/>
    </row>
    <row r="895">
      <c r="A895" s="85"/>
      <c r="B895" s="85"/>
      <c r="C895" s="85"/>
      <c r="D895" s="85"/>
      <c r="E895" s="85"/>
      <c r="F895" s="85"/>
      <c r="G895" s="85"/>
      <c r="I895" s="116"/>
    </row>
    <row r="896">
      <c r="A896" s="85"/>
      <c r="B896" s="85"/>
      <c r="C896" s="85"/>
      <c r="D896" s="85"/>
      <c r="E896" s="85"/>
      <c r="F896" s="85"/>
      <c r="G896" s="85"/>
      <c r="I896" s="116"/>
    </row>
    <row r="897">
      <c r="A897" s="85"/>
      <c r="B897" s="85"/>
      <c r="C897" s="85"/>
      <c r="D897" s="85"/>
      <c r="E897" s="85"/>
      <c r="F897" s="85"/>
      <c r="G897" s="85"/>
      <c r="I897" s="116"/>
    </row>
    <row r="898">
      <c r="A898" s="85"/>
      <c r="B898" s="85"/>
      <c r="C898" s="85"/>
      <c r="D898" s="85"/>
      <c r="E898" s="85"/>
      <c r="F898" s="85"/>
      <c r="G898" s="85"/>
      <c r="I898" s="116"/>
    </row>
    <row r="899">
      <c r="A899" s="85"/>
      <c r="B899" s="85"/>
      <c r="C899" s="85"/>
      <c r="D899" s="85"/>
      <c r="E899" s="85"/>
      <c r="F899" s="85"/>
      <c r="G899" s="85"/>
      <c r="I899" s="116"/>
    </row>
    <row r="900">
      <c r="A900" s="85"/>
      <c r="B900" s="85"/>
      <c r="C900" s="85"/>
      <c r="D900" s="85"/>
      <c r="E900" s="85"/>
      <c r="F900" s="85"/>
      <c r="G900" s="85"/>
      <c r="I900" s="116"/>
    </row>
    <row r="901">
      <c r="A901" s="85"/>
      <c r="B901" s="85"/>
      <c r="C901" s="85"/>
      <c r="D901" s="85"/>
      <c r="E901" s="85"/>
      <c r="F901" s="85"/>
      <c r="G901" s="85"/>
      <c r="I901" s="116"/>
    </row>
    <row r="902">
      <c r="A902" s="85"/>
      <c r="B902" s="85"/>
      <c r="C902" s="85"/>
      <c r="D902" s="85"/>
      <c r="E902" s="85"/>
      <c r="F902" s="85"/>
      <c r="G902" s="85"/>
      <c r="I902" s="116"/>
    </row>
    <row r="903">
      <c r="A903" s="85"/>
      <c r="B903" s="85"/>
      <c r="C903" s="85"/>
      <c r="D903" s="85"/>
      <c r="E903" s="85"/>
      <c r="F903" s="85"/>
      <c r="G903" s="85"/>
      <c r="I903" s="116"/>
    </row>
    <row r="904">
      <c r="A904" s="85"/>
      <c r="B904" s="85"/>
      <c r="C904" s="85"/>
      <c r="D904" s="85"/>
      <c r="E904" s="85"/>
      <c r="F904" s="85"/>
      <c r="G904" s="85"/>
      <c r="I904" s="116"/>
    </row>
    <row r="905">
      <c r="A905" s="85"/>
      <c r="B905" s="85"/>
      <c r="C905" s="85"/>
      <c r="D905" s="85"/>
      <c r="E905" s="85"/>
      <c r="F905" s="85"/>
      <c r="G905" s="85"/>
      <c r="I905" s="116"/>
    </row>
    <row r="906">
      <c r="A906" s="85"/>
      <c r="B906" s="85"/>
      <c r="C906" s="85"/>
      <c r="D906" s="85"/>
      <c r="E906" s="85"/>
      <c r="F906" s="85"/>
      <c r="G906" s="85"/>
      <c r="I906" s="116"/>
    </row>
    <row r="907">
      <c r="A907" s="85"/>
      <c r="B907" s="85"/>
      <c r="C907" s="85"/>
      <c r="D907" s="85"/>
      <c r="E907" s="85"/>
      <c r="F907" s="85"/>
      <c r="G907" s="85"/>
      <c r="I907" s="116"/>
    </row>
    <row r="908">
      <c r="A908" s="85"/>
      <c r="B908" s="85"/>
      <c r="C908" s="85"/>
      <c r="D908" s="85"/>
      <c r="E908" s="85"/>
      <c r="F908" s="85"/>
      <c r="G908" s="85"/>
      <c r="I908" s="116"/>
    </row>
    <row r="909">
      <c r="A909" s="85"/>
      <c r="B909" s="85"/>
      <c r="C909" s="85"/>
      <c r="D909" s="85"/>
      <c r="E909" s="85"/>
      <c r="F909" s="85"/>
      <c r="G909" s="85"/>
      <c r="I909" s="116"/>
    </row>
    <row r="910">
      <c r="A910" s="85"/>
      <c r="B910" s="85"/>
      <c r="C910" s="85"/>
      <c r="D910" s="85"/>
      <c r="E910" s="85"/>
      <c r="F910" s="85"/>
      <c r="G910" s="85"/>
      <c r="I910" s="116"/>
    </row>
    <row r="911">
      <c r="A911" s="85"/>
      <c r="B911" s="85"/>
      <c r="C911" s="85"/>
      <c r="D911" s="85"/>
      <c r="E911" s="85"/>
      <c r="F911" s="85"/>
      <c r="G911" s="85"/>
      <c r="I911" s="116"/>
    </row>
    <row r="912">
      <c r="A912" s="85"/>
      <c r="B912" s="85"/>
      <c r="C912" s="85"/>
      <c r="D912" s="85"/>
      <c r="E912" s="85"/>
      <c r="F912" s="85"/>
      <c r="G912" s="85"/>
      <c r="I912" s="116"/>
    </row>
    <row r="913">
      <c r="A913" s="85"/>
      <c r="B913" s="85"/>
      <c r="C913" s="85"/>
      <c r="D913" s="85"/>
      <c r="E913" s="85"/>
      <c r="F913" s="85"/>
      <c r="G913" s="85"/>
      <c r="I913" s="116"/>
    </row>
    <row r="914">
      <c r="A914" s="85"/>
      <c r="B914" s="85"/>
      <c r="C914" s="85"/>
      <c r="D914" s="85"/>
      <c r="E914" s="85"/>
      <c r="F914" s="85"/>
      <c r="G914" s="85"/>
      <c r="I914" s="116"/>
    </row>
    <row r="915">
      <c r="A915" s="85"/>
      <c r="B915" s="85"/>
      <c r="C915" s="85"/>
      <c r="D915" s="85"/>
      <c r="E915" s="85"/>
      <c r="F915" s="85"/>
      <c r="G915" s="85"/>
      <c r="I915" s="116"/>
    </row>
    <row r="916">
      <c r="A916" s="85"/>
      <c r="B916" s="85"/>
      <c r="C916" s="85"/>
      <c r="D916" s="85"/>
      <c r="E916" s="85"/>
      <c r="F916" s="85"/>
      <c r="G916" s="85"/>
      <c r="I916" s="116"/>
    </row>
    <row r="917">
      <c r="A917" s="85"/>
      <c r="B917" s="85"/>
      <c r="C917" s="85"/>
      <c r="D917" s="85"/>
      <c r="E917" s="85"/>
      <c r="F917" s="85"/>
      <c r="G917" s="85"/>
      <c r="I917" s="116"/>
    </row>
    <row r="918">
      <c r="A918" s="85"/>
      <c r="B918" s="85"/>
      <c r="C918" s="85"/>
      <c r="D918" s="85"/>
      <c r="E918" s="85"/>
      <c r="F918" s="85"/>
      <c r="G918" s="85"/>
      <c r="I918" s="116"/>
    </row>
    <row r="919">
      <c r="A919" s="85"/>
      <c r="B919" s="85"/>
      <c r="C919" s="85"/>
      <c r="D919" s="85"/>
      <c r="E919" s="85"/>
      <c r="F919" s="85"/>
      <c r="G919" s="85"/>
      <c r="I919" s="116"/>
    </row>
    <row r="920">
      <c r="A920" s="85"/>
      <c r="B920" s="85"/>
      <c r="C920" s="85"/>
      <c r="D920" s="85"/>
      <c r="E920" s="85"/>
      <c r="F920" s="85"/>
      <c r="G920" s="85"/>
      <c r="I920" s="116"/>
    </row>
    <row r="921">
      <c r="A921" s="85"/>
      <c r="B921" s="85"/>
      <c r="C921" s="85"/>
      <c r="D921" s="85"/>
      <c r="E921" s="85"/>
      <c r="F921" s="85"/>
      <c r="G921" s="85"/>
      <c r="I921" s="116"/>
    </row>
    <row r="922">
      <c r="A922" s="85"/>
      <c r="B922" s="85"/>
      <c r="C922" s="85"/>
      <c r="D922" s="85"/>
      <c r="E922" s="85"/>
      <c r="F922" s="85"/>
      <c r="G922" s="85"/>
      <c r="I922" s="116"/>
    </row>
    <row r="923">
      <c r="A923" s="85"/>
      <c r="B923" s="85"/>
      <c r="C923" s="85"/>
      <c r="D923" s="85"/>
      <c r="E923" s="85"/>
      <c r="F923" s="85"/>
      <c r="G923" s="85"/>
      <c r="I923" s="116"/>
    </row>
    <row r="924">
      <c r="A924" s="85"/>
      <c r="B924" s="85"/>
      <c r="C924" s="85"/>
      <c r="D924" s="85"/>
      <c r="E924" s="85"/>
      <c r="F924" s="85"/>
      <c r="G924" s="85"/>
      <c r="I924" s="116"/>
    </row>
    <row r="925">
      <c r="A925" s="85"/>
      <c r="B925" s="85"/>
      <c r="C925" s="85"/>
      <c r="D925" s="85"/>
      <c r="E925" s="85"/>
      <c r="F925" s="85"/>
      <c r="G925" s="85"/>
      <c r="I925" s="116"/>
    </row>
    <row r="926">
      <c r="A926" s="85"/>
      <c r="B926" s="85"/>
      <c r="C926" s="85"/>
      <c r="D926" s="85"/>
      <c r="E926" s="85"/>
      <c r="F926" s="85"/>
      <c r="G926" s="85"/>
      <c r="I926" s="116"/>
    </row>
    <row r="927">
      <c r="A927" s="85"/>
      <c r="B927" s="85"/>
      <c r="C927" s="85"/>
      <c r="D927" s="85"/>
      <c r="E927" s="85"/>
      <c r="F927" s="85"/>
      <c r="G927" s="85"/>
      <c r="I927" s="116"/>
    </row>
    <row r="928">
      <c r="A928" s="85"/>
      <c r="B928" s="85"/>
      <c r="C928" s="85"/>
      <c r="D928" s="85"/>
      <c r="E928" s="85"/>
      <c r="F928" s="85"/>
      <c r="G928" s="85"/>
      <c r="I928" s="116"/>
    </row>
    <row r="929">
      <c r="A929" s="85"/>
      <c r="B929" s="85"/>
      <c r="C929" s="85"/>
      <c r="D929" s="85"/>
      <c r="E929" s="85"/>
      <c r="F929" s="85"/>
      <c r="G929" s="85"/>
      <c r="I929" s="116"/>
    </row>
    <row r="930">
      <c r="A930" s="85"/>
      <c r="B930" s="85"/>
      <c r="C930" s="85"/>
      <c r="D930" s="85"/>
      <c r="E930" s="85"/>
      <c r="F930" s="85"/>
      <c r="G930" s="85"/>
      <c r="I930" s="116"/>
    </row>
    <row r="931">
      <c r="A931" s="85"/>
      <c r="B931" s="85"/>
      <c r="C931" s="85"/>
      <c r="D931" s="85"/>
      <c r="E931" s="85"/>
      <c r="F931" s="85"/>
      <c r="G931" s="85"/>
      <c r="I931" s="116"/>
    </row>
    <row r="932">
      <c r="A932" s="85"/>
      <c r="B932" s="85"/>
      <c r="C932" s="85"/>
      <c r="D932" s="85"/>
      <c r="E932" s="85"/>
      <c r="F932" s="85"/>
      <c r="G932" s="85"/>
      <c r="I932" s="116"/>
    </row>
    <row r="933">
      <c r="A933" s="85"/>
      <c r="B933" s="85"/>
      <c r="C933" s="85"/>
      <c r="D933" s="85"/>
      <c r="E933" s="85"/>
      <c r="F933" s="85"/>
      <c r="G933" s="85"/>
      <c r="I933" s="116"/>
    </row>
    <row r="934">
      <c r="A934" s="85"/>
      <c r="B934" s="85"/>
      <c r="C934" s="85"/>
      <c r="D934" s="85"/>
      <c r="E934" s="85"/>
      <c r="F934" s="85"/>
      <c r="G934" s="85"/>
      <c r="I934" s="116"/>
    </row>
    <row r="935">
      <c r="A935" s="85"/>
      <c r="B935" s="85"/>
      <c r="C935" s="85"/>
      <c r="D935" s="85"/>
      <c r="E935" s="85"/>
      <c r="F935" s="85"/>
      <c r="G935" s="85"/>
      <c r="I935" s="116"/>
    </row>
    <row r="936">
      <c r="A936" s="85"/>
      <c r="B936" s="85"/>
      <c r="C936" s="85"/>
      <c r="D936" s="85"/>
      <c r="E936" s="85"/>
      <c r="F936" s="85"/>
      <c r="G936" s="85"/>
      <c r="I936" s="116"/>
    </row>
    <row r="937">
      <c r="A937" s="85"/>
      <c r="B937" s="85"/>
      <c r="C937" s="85"/>
      <c r="D937" s="85"/>
      <c r="E937" s="85"/>
      <c r="F937" s="85"/>
      <c r="G937" s="85"/>
      <c r="I937" s="116"/>
    </row>
    <row r="938">
      <c r="A938" s="85"/>
      <c r="B938" s="85"/>
      <c r="C938" s="85"/>
      <c r="D938" s="85"/>
      <c r="E938" s="85"/>
      <c r="F938" s="85"/>
      <c r="G938" s="85"/>
      <c r="I938" s="116"/>
    </row>
    <row r="939">
      <c r="A939" s="85"/>
      <c r="B939" s="85"/>
      <c r="C939" s="85"/>
      <c r="D939" s="85"/>
      <c r="E939" s="85"/>
      <c r="F939" s="85"/>
      <c r="G939" s="85"/>
      <c r="I939" s="116"/>
    </row>
    <row r="940">
      <c r="A940" s="85"/>
      <c r="B940" s="85"/>
      <c r="C940" s="85"/>
      <c r="D940" s="85"/>
      <c r="E940" s="85"/>
      <c r="F940" s="85"/>
      <c r="G940" s="85"/>
      <c r="I940" s="116"/>
    </row>
    <row r="941">
      <c r="A941" s="85"/>
      <c r="B941" s="85"/>
      <c r="C941" s="85"/>
      <c r="D941" s="85"/>
      <c r="E941" s="85"/>
      <c r="F941" s="85"/>
      <c r="G941" s="85"/>
      <c r="I941" s="116"/>
    </row>
    <row r="942">
      <c r="A942" s="85"/>
      <c r="B942" s="85"/>
      <c r="C942" s="85"/>
      <c r="D942" s="85"/>
      <c r="E942" s="85"/>
      <c r="F942" s="85"/>
      <c r="G942" s="85"/>
      <c r="I942" s="116"/>
    </row>
    <row r="943">
      <c r="A943" s="85"/>
      <c r="B943" s="85"/>
      <c r="C943" s="85"/>
      <c r="D943" s="85"/>
      <c r="E943" s="85"/>
      <c r="F943" s="85"/>
      <c r="G943" s="85"/>
      <c r="I943" s="116"/>
    </row>
    <row r="944">
      <c r="A944" s="85"/>
      <c r="B944" s="85"/>
      <c r="C944" s="85"/>
      <c r="D944" s="85"/>
      <c r="E944" s="85"/>
      <c r="F944" s="85"/>
      <c r="G944" s="85"/>
      <c r="I944" s="116"/>
    </row>
    <row r="945">
      <c r="A945" s="85"/>
      <c r="B945" s="85"/>
      <c r="C945" s="85"/>
      <c r="D945" s="85"/>
      <c r="E945" s="85"/>
      <c r="F945" s="85"/>
      <c r="G945" s="85"/>
      <c r="I945" s="116"/>
    </row>
    <row r="946">
      <c r="A946" s="85"/>
      <c r="B946" s="85"/>
      <c r="C946" s="85"/>
      <c r="D946" s="85"/>
      <c r="E946" s="85"/>
      <c r="F946" s="85"/>
      <c r="G946" s="85"/>
      <c r="I946" s="116"/>
    </row>
    <row r="947">
      <c r="A947" s="85"/>
      <c r="B947" s="85"/>
      <c r="C947" s="85"/>
      <c r="D947" s="85"/>
      <c r="E947" s="85"/>
      <c r="F947" s="85"/>
      <c r="G947" s="85"/>
      <c r="I947" s="116"/>
    </row>
    <row r="948">
      <c r="A948" s="85"/>
      <c r="B948" s="85"/>
      <c r="C948" s="85"/>
      <c r="D948" s="85"/>
      <c r="E948" s="85"/>
      <c r="F948" s="85"/>
      <c r="G948" s="85"/>
      <c r="I948" s="116"/>
    </row>
    <row r="949">
      <c r="A949" s="85"/>
      <c r="B949" s="85"/>
      <c r="C949" s="85"/>
      <c r="D949" s="85"/>
      <c r="E949" s="85"/>
      <c r="F949" s="85"/>
      <c r="G949" s="85"/>
      <c r="I949" s="116"/>
    </row>
    <row r="950">
      <c r="A950" s="85"/>
      <c r="B950" s="85"/>
      <c r="C950" s="85"/>
      <c r="D950" s="85"/>
      <c r="E950" s="85"/>
      <c r="F950" s="85"/>
      <c r="G950" s="85"/>
      <c r="I950" s="116"/>
    </row>
    <row r="951">
      <c r="A951" s="85"/>
      <c r="B951" s="85"/>
      <c r="C951" s="85"/>
      <c r="D951" s="85"/>
      <c r="E951" s="85"/>
      <c r="F951" s="85"/>
      <c r="G951" s="85"/>
      <c r="I951" s="116"/>
    </row>
    <row r="952">
      <c r="A952" s="85"/>
      <c r="B952" s="85"/>
      <c r="C952" s="85"/>
      <c r="D952" s="85"/>
      <c r="E952" s="85"/>
      <c r="F952" s="85"/>
      <c r="G952" s="85"/>
      <c r="I952" s="116"/>
    </row>
    <row r="953">
      <c r="A953" s="85"/>
      <c r="B953" s="85"/>
      <c r="C953" s="85"/>
      <c r="D953" s="85"/>
      <c r="E953" s="85"/>
      <c r="F953" s="85"/>
      <c r="G953" s="85"/>
      <c r="I953" s="116"/>
    </row>
    <row r="954">
      <c r="A954" s="85"/>
      <c r="B954" s="85"/>
      <c r="C954" s="85"/>
      <c r="D954" s="85"/>
      <c r="E954" s="85"/>
      <c r="F954" s="85"/>
      <c r="G954" s="85"/>
      <c r="I954" s="116"/>
    </row>
    <row r="955">
      <c r="A955" s="85"/>
      <c r="B955" s="85"/>
      <c r="C955" s="85"/>
      <c r="D955" s="85"/>
      <c r="E955" s="85"/>
      <c r="F955" s="85"/>
      <c r="G955" s="85"/>
      <c r="I955" s="116"/>
    </row>
    <row r="956">
      <c r="A956" s="85"/>
      <c r="B956" s="85"/>
      <c r="C956" s="85"/>
      <c r="D956" s="85"/>
      <c r="E956" s="85"/>
      <c r="F956" s="85"/>
      <c r="G956" s="85"/>
      <c r="I956" s="116"/>
    </row>
    <row r="957">
      <c r="A957" s="85"/>
      <c r="B957" s="85"/>
      <c r="C957" s="85"/>
      <c r="D957" s="85"/>
      <c r="E957" s="85"/>
      <c r="F957" s="85"/>
      <c r="G957" s="85"/>
      <c r="I957" s="116"/>
    </row>
    <row r="958">
      <c r="A958" s="85"/>
      <c r="B958" s="85"/>
      <c r="C958" s="85"/>
      <c r="D958" s="85"/>
      <c r="E958" s="85"/>
      <c r="F958" s="85"/>
      <c r="G958" s="85"/>
      <c r="I958" s="116"/>
    </row>
    <row r="959">
      <c r="A959" s="85"/>
      <c r="B959" s="85"/>
      <c r="C959" s="85"/>
      <c r="D959" s="85"/>
      <c r="E959" s="85"/>
      <c r="F959" s="85"/>
      <c r="G959" s="85"/>
      <c r="I959" s="116"/>
    </row>
    <row r="960">
      <c r="A960" s="85"/>
      <c r="B960" s="85"/>
      <c r="C960" s="85"/>
      <c r="D960" s="85"/>
      <c r="E960" s="85"/>
      <c r="F960" s="85"/>
      <c r="G960" s="85"/>
      <c r="I960" s="116"/>
    </row>
    <row r="961">
      <c r="A961" s="85"/>
      <c r="B961" s="85"/>
      <c r="C961" s="85"/>
      <c r="D961" s="85"/>
      <c r="E961" s="85"/>
      <c r="F961" s="85"/>
      <c r="G961" s="85"/>
      <c r="I961" s="116"/>
    </row>
    <row r="962">
      <c r="A962" s="85"/>
      <c r="B962" s="85"/>
      <c r="C962" s="85"/>
      <c r="D962" s="85"/>
      <c r="E962" s="85"/>
      <c r="F962" s="85"/>
      <c r="G962" s="85"/>
      <c r="I962" s="116"/>
    </row>
    <row r="963">
      <c r="A963" s="85"/>
      <c r="B963" s="85"/>
      <c r="C963" s="85"/>
      <c r="D963" s="85"/>
      <c r="E963" s="85"/>
      <c r="F963" s="85"/>
      <c r="G963" s="85"/>
      <c r="I963" s="116"/>
    </row>
    <row r="964">
      <c r="A964" s="85"/>
      <c r="B964" s="85"/>
      <c r="C964" s="85"/>
      <c r="D964" s="85"/>
      <c r="E964" s="85"/>
      <c r="F964" s="85"/>
      <c r="G964" s="85"/>
      <c r="I964" s="116"/>
    </row>
    <row r="965">
      <c r="A965" s="85"/>
      <c r="B965" s="85"/>
      <c r="C965" s="85"/>
      <c r="D965" s="85"/>
      <c r="E965" s="85"/>
      <c r="F965" s="85"/>
      <c r="G965" s="85"/>
      <c r="I965" s="116"/>
    </row>
    <row r="966">
      <c r="A966" s="85"/>
      <c r="B966" s="85"/>
      <c r="C966" s="85"/>
      <c r="D966" s="85"/>
      <c r="E966" s="85"/>
      <c r="F966" s="85"/>
      <c r="G966" s="85"/>
      <c r="I966" s="116"/>
    </row>
    <row r="967">
      <c r="A967" s="85"/>
      <c r="B967" s="85"/>
      <c r="C967" s="85"/>
      <c r="D967" s="85"/>
      <c r="E967" s="85"/>
      <c r="F967" s="85"/>
      <c r="G967" s="85"/>
      <c r="I967" s="116"/>
    </row>
    <row r="968">
      <c r="A968" s="85"/>
      <c r="B968" s="85"/>
      <c r="C968" s="85"/>
      <c r="D968" s="85"/>
      <c r="E968" s="85"/>
      <c r="F968" s="85"/>
      <c r="G968" s="85"/>
      <c r="I968" s="116"/>
    </row>
    <row r="969">
      <c r="A969" s="85"/>
      <c r="B969" s="85"/>
      <c r="C969" s="85"/>
      <c r="D969" s="85"/>
      <c r="E969" s="85"/>
      <c r="F969" s="85"/>
      <c r="G969" s="85"/>
      <c r="I969" s="116"/>
    </row>
    <row r="970">
      <c r="A970" s="85"/>
      <c r="B970" s="85"/>
      <c r="C970" s="85"/>
      <c r="D970" s="85"/>
      <c r="E970" s="85"/>
      <c r="F970" s="85"/>
      <c r="G970" s="85"/>
      <c r="I970" s="116"/>
    </row>
    <row r="971">
      <c r="A971" s="85"/>
      <c r="B971" s="85"/>
      <c r="C971" s="85"/>
      <c r="D971" s="85"/>
      <c r="E971" s="85"/>
      <c r="F971" s="85"/>
      <c r="G971" s="85"/>
      <c r="I971" s="116"/>
    </row>
    <row r="972">
      <c r="A972" s="85"/>
      <c r="B972" s="85"/>
      <c r="C972" s="85"/>
      <c r="D972" s="85"/>
      <c r="E972" s="85"/>
      <c r="F972" s="85"/>
      <c r="G972" s="85"/>
      <c r="I972" s="116"/>
    </row>
    <row r="973">
      <c r="A973" s="85"/>
      <c r="B973" s="85"/>
      <c r="C973" s="85"/>
      <c r="D973" s="85"/>
      <c r="E973" s="85"/>
      <c r="F973" s="85"/>
      <c r="G973" s="85"/>
      <c r="I973" s="116"/>
    </row>
    <row r="974">
      <c r="A974" s="85"/>
      <c r="B974" s="85"/>
      <c r="C974" s="85"/>
      <c r="D974" s="85"/>
      <c r="E974" s="85"/>
      <c r="F974" s="85"/>
      <c r="G974" s="85"/>
      <c r="I974" s="116"/>
    </row>
    <row r="975">
      <c r="A975" s="85"/>
      <c r="B975" s="85"/>
      <c r="C975" s="85"/>
      <c r="D975" s="85"/>
      <c r="E975" s="85"/>
      <c r="F975" s="85"/>
      <c r="G975" s="85"/>
      <c r="I975" s="116"/>
    </row>
    <row r="976">
      <c r="A976" s="85"/>
      <c r="B976" s="85"/>
      <c r="C976" s="85"/>
      <c r="D976" s="85"/>
      <c r="E976" s="85"/>
      <c r="F976" s="85"/>
      <c r="G976" s="85"/>
      <c r="I976" s="116"/>
    </row>
    <row r="977">
      <c r="A977" s="85"/>
      <c r="B977" s="85"/>
      <c r="C977" s="85"/>
      <c r="D977" s="85"/>
      <c r="E977" s="85"/>
      <c r="F977" s="85"/>
      <c r="G977" s="85"/>
      <c r="I977" s="116"/>
    </row>
    <row r="978">
      <c r="A978" s="85"/>
      <c r="B978" s="85"/>
      <c r="C978" s="85"/>
      <c r="D978" s="85"/>
      <c r="E978" s="85"/>
      <c r="F978" s="85"/>
      <c r="G978" s="85"/>
      <c r="I978" s="116"/>
    </row>
    <row r="979">
      <c r="A979" s="85"/>
      <c r="B979" s="85"/>
      <c r="C979" s="85"/>
      <c r="D979" s="85"/>
      <c r="E979" s="85"/>
      <c r="F979" s="85"/>
      <c r="G979" s="85"/>
      <c r="I979" s="116"/>
    </row>
    <row r="980">
      <c r="A980" s="85"/>
      <c r="B980" s="85"/>
      <c r="C980" s="85"/>
      <c r="D980" s="85"/>
      <c r="E980" s="85"/>
      <c r="F980" s="85"/>
      <c r="G980" s="85"/>
      <c r="I980" s="116"/>
    </row>
    <row r="981">
      <c r="A981" s="85"/>
      <c r="B981" s="85"/>
      <c r="C981" s="85"/>
      <c r="D981" s="85"/>
      <c r="E981" s="85"/>
      <c r="F981" s="85"/>
      <c r="G981" s="85"/>
      <c r="I981" s="116"/>
    </row>
    <row r="982">
      <c r="A982" s="85"/>
      <c r="B982" s="85"/>
      <c r="C982" s="85"/>
      <c r="D982" s="85"/>
      <c r="E982" s="85"/>
      <c r="F982" s="85"/>
      <c r="G982" s="85"/>
      <c r="I982" s="116"/>
    </row>
    <row r="983">
      <c r="A983" s="85"/>
      <c r="B983" s="85"/>
      <c r="C983" s="85"/>
      <c r="D983" s="85"/>
      <c r="E983" s="85"/>
      <c r="F983" s="85"/>
      <c r="G983" s="85"/>
      <c r="I983" s="116"/>
    </row>
    <row r="984">
      <c r="A984" s="85"/>
      <c r="B984" s="85"/>
      <c r="C984" s="85"/>
      <c r="D984" s="85"/>
      <c r="E984" s="85"/>
      <c r="F984" s="85"/>
      <c r="G984" s="85"/>
      <c r="I984" s="116"/>
    </row>
    <row r="985">
      <c r="A985" s="85"/>
      <c r="B985" s="85"/>
      <c r="C985" s="85"/>
      <c r="D985" s="85"/>
      <c r="E985" s="85"/>
      <c r="F985" s="85"/>
      <c r="G985" s="85"/>
      <c r="I985" s="116"/>
    </row>
    <row r="986">
      <c r="A986" s="85"/>
      <c r="B986" s="85"/>
      <c r="C986" s="85"/>
      <c r="D986" s="85"/>
      <c r="E986" s="85"/>
      <c r="F986" s="85"/>
      <c r="G986" s="85"/>
      <c r="I986" s="116"/>
    </row>
    <row r="987">
      <c r="A987" s="85"/>
      <c r="B987" s="85"/>
      <c r="C987" s="85"/>
      <c r="D987" s="85"/>
      <c r="E987" s="85"/>
      <c r="F987" s="85"/>
      <c r="G987" s="85"/>
      <c r="I987" s="116"/>
    </row>
    <row r="988">
      <c r="A988" s="85"/>
      <c r="B988" s="85"/>
      <c r="C988" s="85"/>
      <c r="D988" s="85"/>
      <c r="E988" s="85"/>
      <c r="F988" s="85"/>
      <c r="G988" s="85"/>
      <c r="I988" s="116"/>
    </row>
    <row r="989">
      <c r="A989" s="85"/>
      <c r="B989" s="85"/>
      <c r="C989" s="85"/>
      <c r="D989" s="85"/>
      <c r="E989" s="85"/>
      <c r="F989" s="85"/>
      <c r="G989" s="85"/>
      <c r="I989" s="116"/>
    </row>
    <row r="990">
      <c r="A990" s="85"/>
      <c r="B990" s="85"/>
      <c r="C990" s="85"/>
      <c r="D990" s="85"/>
      <c r="E990" s="85"/>
      <c r="F990" s="85"/>
      <c r="G990" s="85"/>
      <c r="I990" s="116"/>
    </row>
    <row r="991">
      <c r="A991" s="85"/>
      <c r="B991" s="85"/>
      <c r="C991" s="85"/>
      <c r="D991" s="85"/>
      <c r="E991" s="85"/>
      <c r="F991" s="85"/>
      <c r="G991" s="85"/>
      <c r="I991" s="116"/>
    </row>
    <row r="992">
      <c r="A992" s="85"/>
      <c r="B992" s="85"/>
      <c r="C992" s="85"/>
      <c r="D992" s="85"/>
      <c r="E992" s="85"/>
      <c r="F992" s="85"/>
      <c r="G992" s="85"/>
      <c r="I992" s="116"/>
    </row>
    <row r="993">
      <c r="A993" s="85"/>
      <c r="B993" s="85"/>
      <c r="C993" s="85"/>
      <c r="D993" s="85"/>
      <c r="E993" s="85"/>
      <c r="F993" s="85"/>
      <c r="G993" s="85"/>
      <c r="I993" s="116"/>
    </row>
    <row r="994">
      <c r="A994" s="85"/>
      <c r="B994" s="85"/>
      <c r="C994" s="85"/>
      <c r="D994" s="85"/>
      <c r="E994" s="85"/>
      <c r="F994" s="85"/>
      <c r="G994" s="85"/>
      <c r="I994" s="116"/>
    </row>
    <row r="995">
      <c r="A995" s="85"/>
      <c r="B995" s="85"/>
      <c r="C995" s="85"/>
      <c r="D995" s="85"/>
      <c r="E995" s="85"/>
      <c r="F995" s="85"/>
      <c r="G995" s="85"/>
      <c r="I995" s="116"/>
    </row>
    <row r="996">
      <c r="A996" s="85"/>
      <c r="B996" s="85"/>
      <c r="C996" s="85"/>
      <c r="D996" s="85"/>
      <c r="E996" s="85"/>
      <c r="F996" s="85"/>
      <c r="G996" s="85"/>
      <c r="I996" s="116"/>
    </row>
    <row r="997">
      <c r="A997" s="85"/>
      <c r="B997" s="85"/>
      <c r="C997" s="85"/>
      <c r="D997" s="85"/>
      <c r="E997" s="85"/>
      <c r="F997" s="85"/>
      <c r="G997" s="85"/>
      <c r="I997" s="116"/>
    </row>
    <row r="998">
      <c r="A998" s="85"/>
      <c r="B998" s="85"/>
      <c r="C998" s="85"/>
      <c r="D998" s="85"/>
      <c r="E998" s="85"/>
      <c r="F998" s="85"/>
      <c r="G998" s="85"/>
      <c r="I998" s="116"/>
    </row>
    <row r="999">
      <c r="A999" s="85"/>
      <c r="B999" s="85"/>
      <c r="C999" s="85"/>
      <c r="D999" s="85"/>
      <c r="E999" s="85"/>
      <c r="F999" s="85"/>
      <c r="G999" s="85"/>
      <c r="I999" s="116"/>
    </row>
    <row r="1000">
      <c r="A1000" s="85"/>
      <c r="B1000" s="85"/>
      <c r="C1000" s="85"/>
      <c r="D1000" s="85"/>
      <c r="E1000" s="85"/>
      <c r="F1000" s="85"/>
      <c r="G1000" s="85"/>
      <c r="I1000" s="116"/>
    </row>
    <row r="1001">
      <c r="A1001" s="85"/>
      <c r="B1001" s="85"/>
      <c r="C1001" s="85"/>
      <c r="D1001" s="85"/>
      <c r="E1001" s="85"/>
      <c r="F1001" s="85"/>
      <c r="G1001" s="85"/>
      <c r="I1001" s="116"/>
    </row>
    <row r="1002">
      <c r="A1002" s="85"/>
      <c r="B1002" s="85"/>
      <c r="C1002" s="85"/>
      <c r="D1002" s="85"/>
      <c r="E1002" s="85"/>
      <c r="F1002" s="85"/>
      <c r="G1002" s="85"/>
      <c r="I1002" s="1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7.5"/>
    <col customWidth="1" min="2" max="2" width="140.63"/>
    <col customWidth="1" min="3" max="3" width="24.75"/>
    <col customWidth="1" min="4" max="4" width="126.63"/>
    <col customWidth="1" min="5" max="5" width="30.88"/>
    <col customWidth="1" min="6" max="6" width="11.0"/>
    <col customWidth="1" min="7" max="7" width="9.88"/>
    <col customWidth="1" min="8" max="9" width="15.38"/>
    <col customWidth="1" min="10" max="10" width="41.88"/>
    <col customWidth="1" min="11" max="11" width="16.38"/>
    <col customWidth="1" min="12" max="12" width="15.5"/>
  </cols>
  <sheetData>
    <row r="1">
      <c r="A1" s="117"/>
      <c r="B1" s="117"/>
      <c r="C1" s="117"/>
      <c r="D1" s="117"/>
      <c r="E1" s="117"/>
      <c r="F1" s="117"/>
      <c r="G1" s="117"/>
      <c r="H1" s="117"/>
      <c r="I1" s="117"/>
      <c r="J1" s="118" t="s">
        <v>554</v>
      </c>
      <c r="K1" s="117">
        <f>COUNTIF(K3:K2207,"Reviewed")</f>
        <v>211</v>
      </c>
      <c r="L1" s="58"/>
    </row>
    <row r="2">
      <c r="A2" s="119" t="s">
        <v>555</v>
      </c>
      <c r="B2" s="119" t="s">
        <v>556</v>
      </c>
      <c r="C2" s="119" t="s">
        <v>557</v>
      </c>
      <c r="D2" s="119" t="s">
        <v>558</v>
      </c>
      <c r="E2" s="119" t="s">
        <v>559</v>
      </c>
      <c r="F2" s="119" t="s">
        <v>560</v>
      </c>
      <c r="G2" s="119" t="s">
        <v>561</v>
      </c>
      <c r="H2" s="119" t="s">
        <v>562</v>
      </c>
      <c r="I2" s="119" t="s">
        <v>563</v>
      </c>
      <c r="J2" s="119" t="s">
        <v>564</v>
      </c>
      <c r="K2" s="119" t="s">
        <v>565</v>
      </c>
      <c r="L2" s="120" t="s">
        <v>566</v>
      </c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>
      <c r="A3" s="121">
        <v>7455.0</v>
      </c>
      <c r="B3" s="119" t="s">
        <v>567</v>
      </c>
      <c r="C3" s="119" t="s">
        <v>568</v>
      </c>
      <c r="D3" s="119" t="s">
        <v>569</v>
      </c>
      <c r="E3" s="119"/>
      <c r="F3" s="121">
        <v>48.0</v>
      </c>
      <c r="G3" s="121">
        <v>84.0</v>
      </c>
      <c r="H3" s="122">
        <v>43230.143055555556</v>
      </c>
      <c r="I3" s="122">
        <v>44438.27361111111</v>
      </c>
      <c r="J3" s="123" t="s">
        <v>570</v>
      </c>
      <c r="K3" s="119" t="s">
        <v>571</v>
      </c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>
      <c r="A4" s="121">
        <v>57273.0</v>
      </c>
      <c r="B4" s="119" t="s">
        <v>572</v>
      </c>
      <c r="C4" s="119" t="s">
        <v>573</v>
      </c>
      <c r="D4" s="119" t="s">
        <v>574</v>
      </c>
      <c r="E4" s="119"/>
      <c r="F4" s="121">
        <v>55.0</v>
      </c>
      <c r="G4" s="121">
        <v>62.0</v>
      </c>
      <c r="H4" s="122">
        <v>44315.427083333336</v>
      </c>
      <c r="I4" s="122">
        <v>44369.72777777778</v>
      </c>
      <c r="J4" s="123" t="s">
        <v>349</v>
      </c>
      <c r="K4" s="119" t="s">
        <v>571</v>
      </c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>
      <c r="A5" s="121">
        <v>24807.0</v>
      </c>
      <c r="B5" s="119" t="s">
        <v>575</v>
      </c>
      <c r="C5" s="119" t="s">
        <v>576</v>
      </c>
      <c r="D5" s="119" t="s">
        <v>577</v>
      </c>
      <c r="E5" s="119" t="s">
        <v>578</v>
      </c>
      <c r="F5" s="121">
        <v>13.0</v>
      </c>
      <c r="G5" s="121">
        <v>52.0</v>
      </c>
      <c r="H5" s="122">
        <v>43694.356944444444</v>
      </c>
      <c r="I5" s="122">
        <v>44264.81597222222</v>
      </c>
      <c r="J5" s="123" t="s">
        <v>148</v>
      </c>
      <c r="K5" s="119" t="s">
        <v>571</v>
      </c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>
      <c r="A6" s="121">
        <v>2793.0</v>
      </c>
      <c r="B6" s="119" t="s">
        <v>579</v>
      </c>
      <c r="C6" s="119" t="s">
        <v>580</v>
      </c>
      <c r="D6" s="119" t="s">
        <v>581</v>
      </c>
      <c r="E6" s="119" t="s">
        <v>582</v>
      </c>
      <c r="F6" s="121">
        <v>10.0</v>
      </c>
      <c r="G6" s="121">
        <v>48.0</v>
      </c>
      <c r="H6" s="122">
        <v>42997.92152777778</v>
      </c>
      <c r="I6" s="122">
        <v>44319.83125</v>
      </c>
      <c r="J6" s="123" t="s">
        <v>583</v>
      </c>
      <c r="K6" s="119" t="s">
        <v>584</v>
      </c>
      <c r="L6" s="120" t="s">
        <v>585</v>
      </c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>
      <c r="A7" s="121">
        <v>24892.0</v>
      </c>
      <c r="B7" s="119" t="s">
        <v>586</v>
      </c>
      <c r="C7" s="119" t="s">
        <v>587</v>
      </c>
      <c r="D7" s="119" t="s">
        <v>588</v>
      </c>
      <c r="E7" s="119" t="s">
        <v>589</v>
      </c>
      <c r="F7" s="121">
        <v>11.0</v>
      </c>
      <c r="G7" s="121">
        <v>43.0</v>
      </c>
      <c r="H7" s="122">
        <v>43697.22083333333</v>
      </c>
      <c r="I7" s="122">
        <v>43903.634722222225</v>
      </c>
      <c r="J7" s="123" t="s">
        <v>590</v>
      </c>
      <c r="K7" s="119" t="s">
        <v>584</v>
      </c>
      <c r="L7" s="120" t="s">
        <v>585</v>
      </c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>
      <c r="A8" s="121">
        <v>11959.0</v>
      </c>
      <c r="B8" s="119" t="s">
        <v>591</v>
      </c>
      <c r="C8" s="119" t="s">
        <v>592</v>
      </c>
      <c r="D8" s="119" t="s">
        <v>593</v>
      </c>
      <c r="E8" s="119" t="s">
        <v>594</v>
      </c>
      <c r="F8" s="121">
        <v>22.0</v>
      </c>
      <c r="G8" s="121">
        <v>38.0</v>
      </c>
      <c r="H8" s="122">
        <v>43364.989583333336</v>
      </c>
      <c r="I8" s="122">
        <v>44406.7125</v>
      </c>
      <c r="J8" s="124" t="s">
        <v>595</v>
      </c>
      <c r="K8" s="119" t="s">
        <v>584</v>
      </c>
      <c r="L8" s="120" t="s">
        <v>585</v>
      </c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>
      <c r="A9" s="121">
        <v>1254.0</v>
      </c>
      <c r="B9" s="119" t="s">
        <v>596</v>
      </c>
      <c r="C9" s="119" t="s">
        <v>597</v>
      </c>
      <c r="D9" s="119" t="s">
        <v>598</v>
      </c>
      <c r="E9" s="119" t="s">
        <v>599</v>
      </c>
      <c r="F9" s="121">
        <v>9.0</v>
      </c>
      <c r="G9" s="121">
        <v>34.0</v>
      </c>
      <c r="H9" s="122">
        <v>42838.81736111111</v>
      </c>
      <c r="I9" s="122">
        <v>44377.81736111111</v>
      </c>
      <c r="J9" s="124" t="s">
        <v>600</v>
      </c>
      <c r="K9" s="119" t="s">
        <v>584</v>
      </c>
      <c r="L9" s="120" t="s">
        <v>585</v>
      </c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>
      <c r="A10" s="121">
        <v>36035.0</v>
      </c>
      <c r="B10" s="119" t="s">
        <v>601</v>
      </c>
      <c r="C10" s="119" t="s">
        <v>602</v>
      </c>
      <c r="D10" s="119" t="s">
        <v>603</v>
      </c>
      <c r="E10" s="119" t="s">
        <v>604</v>
      </c>
      <c r="F10" s="121">
        <v>48.0</v>
      </c>
      <c r="G10" s="121">
        <v>33.0</v>
      </c>
      <c r="H10" s="122">
        <v>43926.145833333336</v>
      </c>
      <c r="I10" s="122">
        <v>44602.67638888889</v>
      </c>
      <c r="J10" s="124" t="s">
        <v>215</v>
      </c>
      <c r="K10" s="119" t="s">
        <v>571</v>
      </c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>
      <c r="A11" s="121">
        <v>5059.0</v>
      </c>
      <c r="B11" s="119" t="s">
        <v>605</v>
      </c>
      <c r="C11" s="119" t="s">
        <v>606</v>
      </c>
      <c r="D11" s="119" t="s">
        <v>607</v>
      </c>
      <c r="E11" s="119" t="s">
        <v>608</v>
      </c>
      <c r="F11" s="121">
        <v>24.0</v>
      </c>
      <c r="G11" s="121">
        <v>30.0</v>
      </c>
      <c r="H11" s="122">
        <v>43136.84305555555</v>
      </c>
      <c r="I11" s="122">
        <v>44312.72152777778</v>
      </c>
      <c r="J11" s="124" t="s">
        <v>71</v>
      </c>
      <c r="K11" s="119" t="s">
        <v>571</v>
      </c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>
      <c r="A12" s="121">
        <v>20128.0</v>
      </c>
      <c r="B12" s="119" t="s">
        <v>609</v>
      </c>
      <c r="C12" s="119" t="s">
        <v>592</v>
      </c>
      <c r="D12" s="119" t="s">
        <v>610</v>
      </c>
      <c r="E12" s="119"/>
      <c r="F12" s="121">
        <v>4.0</v>
      </c>
      <c r="G12" s="121">
        <v>28.0</v>
      </c>
      <c r="H12" s="122">
        <v>43589.31736111111</v>
      </c>
      <c r="I12" s="122">
        <v>43640.93680555555</v>
      </c>
      <c r="J12" s="124" t="s">
        <v>611</v>
      </c>
      <c r="K12" s="119" t="s">
        <v>584</v>
      </c>
      <c r="L12" s="120" t="s">
        <v>585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>
      <c r="A13" s="121">
        <v>20030.0</v>
      </c>
      <c r="B13" s="119" t="s">
        <v>612</v>
      </c>
      <c r="C13" s="119" t="s">
        <v>613</v>
      </c>
      <c r="D13" s="119" t="s">
        <v>614</v>
      </c>
      <c r="E13" s="119"/>
      <c r="F13" s="121">
        <v>28.0</v>
      </c>
      <c r="G13" s="121">
        <v>27.0</v>
      </c>
      <c r="H13" s="122">
        <v>43586.888194444444</v>
      </c>
      <c r="I13" s="122">
        <v>43593.00763888889</v>
      </c>
      <c r="J13" s="124" t="s">
        <v>615</v>
      </c>
      <c r="K13" s="119" t="s">
        <v>584</v>
      </c>
      <c r="L13" s="120" t="s">
        <v>585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>
      <c r="A14" s="121">
        <v>20477.0</v>
      </c>
      <c r="B14" s="119" t="s">
        <v>616</v>
      </c>
      <c r="C14" s="119" t="s">
        <v>617</v>
      </c>
      <c r="D14" s="119" t="s">
        <v>618</v>
      </c>
      <c r="E14" s="119" t="s">
        <v>619</v>
      </c>
      <c r="F14" s="121">
        <v>22.0</v>
      </c>
      <c r="G14" s="121">
        <v>25.0</v>
      </c>
      <c r="H14" s="122">
        <v>43599.277083333334</v>
      </c>
      <c r="I14" s="122">
        <v>43657.933333333334</v>
      </c>
      <c r="J14" s="124" t="s">
        <v>620</v>
      </c>
      <c r="K14" s="119" t="s">
        <v>584</v>
      </c>
      <c r="L14" s="120" t="s">
        <v>585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>
      <c r="A15" s="121">
        <v>25100.0</v>
      </c>
      <c r="B15" s="119" t="s">
        <v>621</v>
      </c>
      <c r="C15" s="119" t="s">
        <v>622</v>
      </c>
      <c r="D15" s="119" t="s">
        <v>623</v>
      </c>
      <c r="E15" s="119"/>
      <c r="F15" s="121">
        <v>4.0</v>
      </c>
      <c r="G15" s="121">
        <v>22.0</v>
      </c>
      <c r="H15" s="122">
        <v>43700.6625</v>
      </c>
      <c r="I15" s="122">
        <v>44265.7</v>
      </c>
      <c r="J15" s="124" t="s">
        <v>624</v>
      </c>
      <c r="K15" s="119" t="s">
        <v>584</v>
      </c>
      <c r="L15" s="120" t="s">
        <v>585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>
      <c r="A16" s="121">
        <v>19037.0</v>
      </c>
      <c r="B16" s="119" t="s">
        <v>625</v>
      </c>
      <c r="C16" s="119" t="s">
        <v>626</v>
      </c>
      <c r="D16" s="119" t="s">
        <v>627</v>
      </c>
      <c r="E16" s="119" t="s">
        <v>599</v>
      </c>
      <c r="F16" s="121">
        <v>12.0</v>
      </c>
      <c r="G16" s="121">
        <v>22.0</v>
      </c>
      <c r="H16" s="122">
        <v>43563.87222222222</v>
      </c>
      <c r="I16" s="122">
        <v>44376.87708333333</v>
      </c>
      <c r="J16" s="124" t="s">
        <v>628</v>
      </c>
      <c r="K16" s="119" t="s">
        <v>584</v>
      </c>
      <c r="L16" s="120" t="s">
        <v>585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>
      <c r="A17" s="121">
        <v>973.0</v>
      </c>
      <c r="B17" s="119" t="s">
        <v>629</v>
      </c>
      <c r="C17" s="119" t="s">
        <v>630</v>
      </c>
      <c r="D17" s="119" t="s">
        <v>631</v>
      </c>
      <c r="E17" s="119" t="s">
        <v>632</v>
      </c>
      <c r="F17" s="121">
        <v>44.0</v>
      </c>
      <c r="G17" s="121">
        <v>21.0</v>
      </c>
      <c r="H17" s="122">
        <v>42804.67013888889</v>
      </c>
      <c r="I17" s="122">
        <v>43935.59166666667</v>
      </c>
      <c r="J17" s="124" t="s">
        <v>62</v>
      </c>
      <c r="K17" s="119" t="s">
        <v>571</v>
      </c>
      <c r="L17" s="120" t="s">
        <v>633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>
      <c r="A18" s="121">
        <v>12598.0</v>
      </c>
      <c r="B18" s="119" t="s">
        <v>634</v>
      </c>
      <c r="C18" s="119" t="s">
        <v>635</v>
      </c>
      <c r="D18" s="119" t="s">
        <v>636</v>
      </c>
      <c r="E18" s="119" t="s">
        <v>637</v>
      </c>
      <c r="F18" s="121">
        <v>10.0</v>
      </c>
      <c r="G18" s="121">
        <v>20.0</v>
      </c>
      <c r="H18" s="122">
        <v>43385.15902777778</v>
      </c>
      <c r="I18" s="122">
        <v>43627.864583333336</v>
      </c>
      <c r="J18" s="124" t="s">
        <v>638</v>
      </c>
      <c r="K18" s="119" t="s">
        <v>584</v>
      </c>
      <c r="L18" s="120" t="s">
        <v>585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>
      <c r="A19" s="121">
        <v>47038.0</v>
      </c>
      <c r="B19" s="119" t="s">
        <v>639</v>
      </c>
      <c r="C19" s="119" t="s">
        <v>640</v>
      </c>
      <c r="D19" s="119" t="s">
        <v>641</v>
      </c>
      <c r="E19" s="119" t="s">
        <v>642</v>
      </c>
      <c r="F19" s="121">
        <v>21.0</v>
      </c>
      <c r="G19" s="121">
        <v>19.0</v>
      </c>
      <c r="H19" s="122">
        <v>44133.12847222222</v>
      </c>
      <c r="I19" s="122">
        <v>44236.61736111111</v>
      </c>
      <c r="J19" s="124" t="s">
        <v>274</v>
      </c>
      <c r="K19" s="119" t="s">
        <v>571</v>
      </c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>
      <c r="A20" s="121">
        <v>17492.0</v>
      </c>
      <c r="B20" s="119" t="s">
        <v>643</v>
      </c>
      <c r="C20" s="119" t="s">
        <v>644</v>
      </c>
      <c r="D20" s="119" t="s">
        <v>645</v>
      </c>
      <c r="E20" s="119" t="s">
        <v>646</v>
      </c>
      <c r="F20" s="121">
        <v>48.0</v>
      </c>
      <c r="G20" s="121">
        <v>18.0</v>
      </c>
      <c r="H20" s="122">
        <v>43522.104166666664</v>
      </c>
      <c r="I20" s="122">
        <v>43703.10208333333</v>
      </c>
      <c r="J20" s="124" t="s">
        <v>647</v>
      </c>
      <c r="K20" s="119" t="s">
        <v>584</v>
      </c>
      <c r="L20" s="120" t="s">
        <v>585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>
      <c r="A21" s="121">
        <v>48145.0</v>
      </c>
      <c r="B21" s="119" t="s">
        <v>648</v>
      </c>
      <c r="C21" s="119" t="s">
        <v>642</v>
      </c>
      <c r="D21" s="119" t="s">
        <v>649</v>
      </c>
      <c r="E21" s="119"/>
      <c r="F21" s="121">
        <v>66.0</v>
      </c>
      <c r="G21" s="121">
        <v>18.0</v>
      </c>
      <c r="H21" s="122">
        <v>44153.07708333333</v>
      </c>
      <c r="I21" s="122">
        <v>44161.631944444445</v>
      </c>
      <c r="J21" s="124" t="s">
        <v>650</v>
      </c>
      <c r="K21" s="119" t="s">
        <v>584</v>
      </c>
      <c r="L21" s="120" t="s">
        <v>585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>
      <c r="A22" s="121">
        <v>3307.0</v>
      </c>
      <c r="B22" s="119" t="s">
        <v>651</v>
      </c>
      <c r="C22" s="119" t="s">
        <v>652</v>
      </c>
      <c r="D22" s="119" t="s">
        <v>653</v>
      </c>
      <c r="E22" s="119" t="s">
        <v>654</v>
      </c>
      <c r="F22" s="121">
        <v>28.0</v>
      </c>
      <c r="G22" s="121">
        <v>18.0</v>
      </c>
      <c r="H22" s="122">
        <v>43034.666666666664</v>
      </c>
      <c r="I22" s="122">
        <v>44223.01597222222</v>
      </c>
      <c r="J22" s="124" t="s">
        <v>65</v>
      </c>
      <c r="K22" s="119" t="s">
        <v>571</v>
      </c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>
      <c r="A23" s="121">
        <v>5672.0</v>
      </c>
      <c r="B23" s="119" t="s">
        <v>655</v>
      </c>
      <c r="C23" s="119" t="s">
        <v>656</v>
      </c>
      <c r="D23" s="119" t="s">
        <v>657</v>
      </c>
      <c r="E23" s="119" t="s">
        <v>658</v>
      </c>
      <c r="F23" s="121">
        <v>55.0</v>
      </c>
      <c r="G23" s="121">
        <v>17.0</v>
      </c>
      <c r="H23" s="122">
        <v>43168.84930555556</v>
      </c>
      <c r="I23" s="122">
        <v>43941.69236111111</v>
      </c>
      <c r="J23" s="124" t="s">
        <v>659</v>
      </c>
      <c r="K23" s="119" t="s">
        <v>584</v>
      </c>
      <c r="L23" s="120" t="s">
        <v>585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>
      <c r="A24" s="121">
        <v>22301.0</v>
      </c>
      <c r="B24" s="119" t="s">
        <v>660</v>
      </c>
      <c r="C24" s="119" t="s">
        <v>661</v>
      </c>
      <c r="D24" s="119" t="s">
        <v>662</v>
      </c>
      <c r="E24" s="119" t="s">
        <v>663</v>
      </c>
      <c r="F24" s="121">
        <v>5.0</v>
      </c>
      <c r="G24" s="121">
        <v>16.0</v>
      </c>
      <c r="H24" s="122">
        <v>43643.43472222222</v>
      </c>
      <c r="I24" s="122">
        <v>43737.83888888889</v>
      </c>
      <c r="J24" s="124" t="s">
        <v>121</v>
      </c>
      <c r="K24" s="119" t="s">
        <v>571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>
      <c r="A25" s="121">
        <v>41443.0</v>
      </c>
      <c r="B25" s="119" t="s">
        <v>664</v>
      </c>
      <c r="C25" s="119" t="s">
        <v>665</v>
      </c>
      <c r="D25" s="119" t="s">
        <v>666</v>
      </c>
      <c r="E25" s="119" t="s">
        <v>665</v>
      </c>
      <c r="F25" s="121">
        <v>21.0</v>
      </c>
      <c r="G25" s="121">
        <v>15.0</v>
      </c>
      <c r="H25" s="122">
        <v>44027.04513888889</v>
      </c>
      <c r="I25" s="122">
        <v>44246.029861111114</v>
      </c>
      <c r="J25" s="124" t="s">
        <v>667</v>
      </c>
      <c r="K25" s="119" t="s">
        <v>584</v>
      </c>
      <c r="L25" s="120" t="s">
        <v>585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>
      <c r="A26" s="121">
        <v>5040.0</v>
      </c>
      <c r="B26" s="119" t="s">
        <v>668</v>
      </c>
      <c r="C26" s="119" t="s">
        <v>669</v>
      </c>
      <c r="D26" s="119" t="s">
        <v>670</v>
      </c>
      <c r="E26" s="119" t="s">
        <v>671</v>
      </c>
      <c r="F26" s="121">
        <v>47.0</v>
      </c>
      <c r="G26" s="121">
        <v>14.0</v>
      </c>
      <c r="H26" s="122">
        <v>43136.21041666667</v>
      </c>
      <c r="I26" s="122">
        <v>43722.51875</v>
      </c>
      <c r="J26" s="124" t="s">
        <v>672</v>
      </c>
      <c r="K26" s="119" t="s">
        <v>584</v>
      </c>
      <c r="L26" s="120" t="s">
        <v>585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>
      <c r="A27" s="121">
        <v>42305.0</v>
      </c>
      <c r="B27" s="119" t="s">
        <v>673</v>
      </c>
      <c r="C27" s="119" t="s">
        <v>674</v>
      </c>
      <c r="D27" s="119" t="s">
        <v>675</v>
      </c>
      <c r="E27" s="119"/>
      <c r="F27" s="121">
        <v>5.0</v>
      </c>
      <c r="G27" s="121">
        <v>14.0</v>
      </c>
      <c r="H27" s="122">
        <v>44042.55902777778</v>
      </c>
      <c r="I27" s="122">
        <v>44049.125</v>
      </c>
      <c r="J27" s="124" t="s">
        <v>249</v>
      </c>
      <c r="K27" s="119" t="s">
        <v>571</v>
      </c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>
      <c r="A28" s="121">
        <v>3025.0</v>
      </c>
      <c r="B28" s="119" t="s">
        <v>676</v>
      </c>
      <c r="C28" s="119" t="s">
        <v>677</v>
      </c>
      <c r="D28" s="119" t="s">
        <v>678</v>
      </c>
      <c r="E28" s="119" t="s">
        <v>679</v>
      </c>
      <c r="F28" s="121">
        <v>11.0</v>
      </c>
      <c r="G28" s="121">
        <v>13.0</v>
      </c>
      <c r="H28" s="122">
        <v>43016.99513888889</v>
      </c>
      <c r="I28" s="122">
        <v>44361.86944444444</v>
      </c>
      <c r="J28" s="124" t="s">
        <v>680</v>
      </c>
      <c r="K28" s="119" t="s">
        <v>584</v>
      </c>
      <c r="L28" s="120" t="s">
        <v>585</v>
      </c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>
      <c r="A29" s="121">
        <v>20271.0</v>
      </c>
      <c r="B29" s="119" t="s">
        <v>681</v>
      </c>
      <c r="C29" s="119" t="s">
        <v>682</v>
      </c>
      <c r="D29" s="119" t="s">
        <v>683</v>
      </c>
      <c r="E29" s="119"/>
      <c r="F29" s="121">
        <v>5.0</v>
      </c>
      <c r="G29" s="121">
        <v>12.0</v>
      </c>
      <c r="H29" s="122">
        <v>43593.54305555556</v>
      </c>
      <c r="I29" s="122">
        <v>43615.82777777778</v>
      </c>
      <c r="J29" s="124" t="s">
        <v>684</v>
      </c>
      <c r="K29" s="119" t="s">
        <v>584</v>
      </c>
      <c r="L29" s="120" t="s">
        <v>685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>
      <c r="A30" s="121">
        <v>46930.0</v>
      </c>
      <c r="B30" s="119" t="s">
        <v>686</v>
      </c>
      <c r="C30" s="119" t="s">
        <v>687</v>
      </c>
      <c r="D30" s="119" t="s">
        <v>688</v>
      </c>
      <c r="E30" s="119"/>
      <c r="F30" s="121">
        <v>31.0</v>
      </c>
      <c r="G30" s="121">
        <v>12.0</v>
      </c>
      <c r="H30" s="122">
        <v>44131.75208333333</v>
      </c>
      <c r="I30" s="122">
        <v>44131.833333333336</v>
      </c>
      <c r="J30" s="124" t="s">
        <v>270</v>
      </c>
      <c r="K30" s="119" t="s">
        <v>571</v>
      </c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>
      <c r="A31" s="121">
        <v>28871.0</v>
      </c>
      <c r="B31" s="119" t="s">
        <v>689</v>
      </c>
      <c r="C31" s="119" t="s">
        <v>690</v>
      </c>
      <c r="D31" s="119" t="s">
        <v>691</v>
      </c>
      <c r="E31" s="119"/>
      <c r="F31" s="121">
        <v>12.0</v>
      </c>
      <c r="G31" s="121">
        <v>12.0</v>
      </c>
      <c r="H31" s="122">
        <v>43768.49236111111</v>
      </c>
      <c r="I31" s="122">
        <v>44323.71388888889</v>
      </c>
      <c r="J31" s="124" t="s">
        <v>692</v>
      </c>
      <c r="K31" s="119" t="s">
        <v>584</v>
      </c>
      <c r="L31" s="120" t="s">
        <v>585</v>
      </c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>
      <c r="A32" s="121">
        <v>60053.0</v>
      </c>
      <c r="B32" s="119" t="s">
        <v>693</v>
      </c>
      <c r="C32" s="119" t="s">
        <v>694</v>
      </c>
      <c r="D32" s="119" t="s">
        <v>695</v>
      </c>
      <c r="E32" s="119"/>
      <c r="F32" s="121">
        <v>9.0</v>
      </c>
      <c r="G32" s="121">
        <v>12.0</v>
      </c>
      <c r="H32" s="122">
        <v>44362.95</v>
      </c>
      <c r="I32" s="122">
        <v>44364.73333333333</v>
      </c>
      <c r="J32" s="124" t="s">
        <v>371</v>
      </c>
      <c r="K32" s="119" t="s">
        <v>571</v>
      </c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>
      <c r="A33" s="121">
        <v>22389.0</v>
      </c>
      <c r="B33" s="119" t="s">
        <v>696</v>
      </c>
      <c r="C33" s="119" t="s">
        <v>697</v>
      </c>
      <c r="D33" s="119" t="s">
        <v>698</v>
      </c>
      <c r="E33" s="119" t="s">
        <v>619</v>
      </c>
      <c r="F33" s="121">
        <v>11.0</v>
      </c>
      <c r="G33" s="121">
        <v>11.0</v>
      </c>
      <c r="H33" s="122">
        <v>43647.30972222222</v>
      </c>
      <c r="I33" s="122">
        <v>43665.85625</v>
      </c>
      <c r="J33" s="124" t="s">
        <v>123</v>
      </c>
      <c r="K33" s="119" t="s">
        <v>571</v>
      </c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>
      <c r="A34" s="121">
        <v>4320.0</v>
      </c>
      <c r="B34" s="119" t="s">
        <v>699</v>
      </c>
      <c r="C34" s="119" t="s">
        <v>700</v>
      </c>
      <c r="D34" s="119" t="s">
        <v>701</v>
      </c>
      <c r="E34" s="119" t="s">
        <v>702</v>
      </c>
      <c r="F34" s="121">
        <v>7.0</v>
      </c>
      <c r="G34" s="121">
        <v>11.0</v>
      </c>
      <c r="H34" s="122">
        <v>43091.80069444444</v>
      </c>
      <c r="I34" s="122">
        <v>44103.868055555555</v>
      </c>
      <c r="J34" s="124" t="s">
        <v>68</v>
      </c>
      <c r="K34" s="119" t="s">
        <v>571</v>
      </c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>
      <c r="A35" s="121">
        <v>42218.0</v>
      </c>
      <c r="B35" s="119" t="s">
        <v>703</v>
      </c>
      <c r="C35" s="119" t="s">
        <v>704</v>
      </c>
      <c r="D35" s="119" t="s">
        <v>705</v>
      </c>
      <c r="E35" s="119" t="s">
        <v>706</v>
      </c>
      <c r="F35" s="121">
        <v>15.0</v>
      </c>
      <c r="G35" s="121">
        <v>11.0</v>
      </c>
      <c r="H35" s="122">
        <v>44041.163194444445</v>
      </c>
      <c r="I35" s="122">
        <v>44358.01388888889</v>
      </c>
      <c r="J35" s="124" t="s">
        <v>245</v>
      </c>
      <c r="K35" s="119" t="s">
        <v>571</v>
      </c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>
      <c r="A36" s="121">
        <v>18133.0</v>
      </c>
      <c r="B36" s="119" t="s">
        <v>707</v>
      </c>
      <c r="C36" s="119" t="s">
        <v>708</v>
      </c>
      <c r="D36" s="119" t="s">
        <v>709</v>
      </c>
      <c r="E36" s="119"/>
      <c r="F36" s="121">
        <v>16.0</v>
      </c>
      <c r="G36" s="121">
        <v>11.0</v>
      </c>
      <c r="H36" s="122">
        <v>43542.74652777778</v>
      </c>
      <c r="I36" s="122">
        <v>44383.94861111111</v>
      </c>
      <c r="J36" s="124" t="s">
        <v>710</v>
      </c>
      <c r="K36" s="119" t="s">
        <v>584</v>
      </c>
      <c r="L36" s="120" t="s">
        <v>585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>
      <c r="A37" s="121">
        <v>35316.0</v>
      </c>
      <c r="B37" s="119" t="s">
        <v>711</v>
      </c>
      <c r="C37" s="119" t="s">
        <v>712</v>
      </c>
      <c r="D37" s="119" t="s">
        <v>713</v>
      </c>
      <c r="E37" s="119"/>
      <c r="F37" s="121">
        <v>7.0</v>
      </c>
      <c r="G37" s="121">
        <v>10.0</v>
      </c>
      <c r="H37" s="122">
        <v>43914.84305555555</v>
      </c>
      <c r="I37" s="122">
        <v>44547.90625</v>
      </c>
      <c r="J37" s="124" t="s">
        <v>714</v>
      </c>
      <c r="K37" s="119" t="s">
        <v>584</v>
      </c>
      <c r="L37" s="120" t="s">
        <v>585</v>
      </c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>
      <c r="A38" s="121">
        <v>47583.0</v>
      </c>
      <c r="B38" s="119" t="s">
        <v>715</v>
      </c>
      <c r="C38" s="119" t="s">
        <v>716</v>
      </c>
      <c r="D38" s="119" t="s">
        <v>717</v>
      </c>
      <c r="E38" s="119"/>
      <c r="F38" s="121">
        <v>4.0</v>
      </c>
      <c r="G38" s="121">
        <v>10.0</v>
      </c>
      <c r="H38" s="122">
        <v>44143.865277777775</v>
      </c>
      <c r="I38" s="122">
        <v>44568.06527777778</v>
      </c>
      <c r="J38" s="124" t="s">
        <v>718</v>
      </c>
      <c r="K38" s="119" t="s">
        <v>584</v>
      </c>
      <c r="L38" s="120" t="s">
        <v>585</v>
      </c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>
      <c r="A39" s="121">
        <v>55070.0</v>
      </c>
      <c r="B39" s="119" t="s">
        <v>719</v>
      </c>
      <c r="C39" s="119" t="s">
        <v>682</v>
      </c>
      <c r="D39" s="119" t="s">
        <v>720</v>
      </c>
      <c r="E39" s="119"/>
      <c r="F39" s="121">
        <v>10.0</v>
      </c>
      <c r="G39" s="121">
        <v>10.0</v>
      </c>
      <c r="H39" s="122">
        <v>44286.74652777778</v>
      </c>
      <c r="I39" s="122">
        <v>44575.90138888889</v>
      </c>
      <c r="J39" s="124" t="s">
        <v>721</v>
      </c>
      <c r="K39" s="119" t="s">
        <v>584</v>
      </c>
      <c r="L39" s="120" t="s">
        <v>685</v>
      </c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>
      <c r="A40" s="121">
        <v>7416.0</v>
      </c>
      <c r="B40" s="119" t="s">
        <v>722</v>
      </c>
      <c r="C40" s="119" t="s">
        <v>723</v>
      </c>
      <c r="D40" s="119" t="s">
        <v>724</v>
      </c>
      <c r="E40" s="119" t="s">
        <v>725</v>
      </c>
      <c r="F40" s="121">
        <v>15.0</v>
      </c>
      <c r="G40" s="121">
        <v>9.0</v>
      </c>
      <c r="H40" s="122">
        <v>43229.39166666667</v>
      </c>
      <c r="I40" s="122">
        <v>43711.68819444445</v>
      </c>
      <c r="J40" s="124" t="s">
        <v>726</v>
      </c>
      <c r="K40" s="119" t="s">
        <v>584</v>
      </c>
      <c r="L40" s="120" t="s">
        <v>585</v>
      </c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>
      <c r="A41" s="121">
        <v>4669.0</v>
      </c>
      <c r="B41" s="119" t="s">
        <v>727</v>
      </c>
      <c r="C41" s="119" t="s">
        <v>728</v>
      </c>
      <c r="D41" s="119" t="s">
        <v>729</v>
      </c>
      <c r="E41" s="119"/>
      <c r="F41" s="121">
        <v>17.0</v>
      </c>
      <c r="G41" s="121">
        <v>9.0</v>
      </c>
      <c r="H41" s="122">
        <v>43115.48263888889</v>
      </c>
      <c r="I41" s="122">
        <v>43732.59166666667</v>
      </c>
      <c r="J41" s="124" t="s">
        <v>730</v>
      </c>
      <c r="K41" s="119" t="s">
        <v>584</v>
      </c>
      <c r="L41" s="120" t="s">
        <v>585</v>
      </c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>
      <c r="A42" s="121">
        <v>39968.0</v>
      </c>
      <c r="B42" s="119" t="s">
        <v>731</v>
      </c>
      <c r="C42" s="119" t="s">
        <v>732</v>
      </c>
      <c r="D42" s="119" t="s">
        <v>733</v>
      </c>
      <c r="E42" s="119"/>
      <c r="F42" s="121">
        <v>35.0</v>
      </c>
      <c r="G42" s="121">
        <v>9.0</v>
      </c>
      <c r="H42" s="122">
        <v>43994.96388888889</v>
      </c>
      <c r="I42" s="122">
        <v>44259.8875</v>
      </c>
      <c r="J42" s="124" t="s">
        <v>734</v>
      </c>
      <c r="K42" s="119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>
      <c r="A43" s="121">
        <v>16532.0</v>
      </c>
      <c r="B43" s="119" t="s">
        <v>735</v>
      </c>
      <c r="C43" s="119" t="s">
        <v>736</v>
      </c>
      <c r="D43" s="119" t="s">
        <v>737</v>
      </c>
      <c r="E43" s="119" t="s">
        <v>682</v>
      </c>
      <c r="F43" s="121">
        <v>9.0</v>
      </c>
      <c r="G43" s="121">
        <v>8.0</v>
      </c>
      <c r="H43" s="122">
        <v>43494.907638888886</v>
      </c>
      <c r="I43" s="122">
        <v>43669.604166666664</v>
      </c>
      <c r="J43" s="124" t="s">
        <v>81</v>
      </c>
      <c r="K43" s="119" t="s">
        <v>571</v>
      </c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>
      <c r="A44" s="121">
        <v>20785.0</v>
      </c>
      <c r="B44" s="119" t="s">
        <v>738</v>
      </c>
      <c r="C44" s="119" t="s">
        <v>739</v>
      </c>
      <c r="D44" s="119" t="s">
        <v>740</v>
      </c>
      <c r="E44" s="119"/>
      <c r="F44" s="121">
        <v>15.0</v>
      </c>
      <c r="G44" s="121">
        <v>8.0</v>
      </c>
      <c r="H44" s="122">
        <v>43606.99652777778</v>
      </c>
      <c r="I44" s="122">
        <v>43696.697916666664</v>
      </c>
      <c r="J44" s="124" t="s">
        <v>109</v>
      </c>
      <c r="K44" s="119" t="s">
        <v>571</v>
      </c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>
      <c r="A45" s="121">
        <v>16838.0</v>
      </c>
      <c r="B45" s="119" t="s">
        <v>741</v>
      </c>
      <c r="C45" s="119" t="s">
        <v>742</v>
      </c>
      <c r="D45" s="119" t="s">
        <v>743</v>
      </c>
      <c r="E45" s="119" t="s">
        <v>744</v>
      </c>
      <c r="F45" s="121">
        <v>12.0</v>
      </c>
      <c r="G45" s="121">
        <v>8.0</v>
      </c>
      <c r="H45" s="122">
        <v>43503.35208333333</v>
      </c>
      <c r="I45" s="122">
        <v>43703.73611111111</v>
      </c>
      <c r="J45" s="124" t="s">
        <v>745</v>
      </c>
      <c r="K45" s="119" t="s">
        <v>584</v>
      </c>
      <c r="L45" s="120" t="s">
        <v>585</v>
      </c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>
      <c r="A46" s="121">
        <v>27820.0</v>
      </c>
      <c r="B46" s="119" t="s">
        <v>746</v>
      </c>
      <c r="C46" s="119" t="s">
        <v>747</v>
      </c>
      <c r="D46" s="119" t="s">
        <v>748</v>
      </c>
      <c r="E46" s="119"/>
      <c r="F46" s="121">
        <v>10.0</v>
      </c>
      <c r="G46" s="121">
        <v>8.0</v>
      </c>
      <c r="H46" s="122">
        <v>43751.29375</v>
      </c>
      <c r="I46" s="122">
        <v>43753.65416666667</v>
      </c>
      <c r="J46" s="124" t="s">
        <v>163</v>
      </c>
      <c r="K46" s="119" t="s">
        <v>571</v>
      </c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>
      <c r="A47" s="121">
        <v>3194.0</v>
      </c>
      <c r="B47" s="119" t="s">
        <v>749</v>
      </c>
      <c r="C47" s="119" t="s">
        <v>750</v>
      </c>
      <c r="D47" s="119" t="s">
        <v>751</v>
      </c>
      <c r="E47" s="119" t="s">
        <v>658</v>
      </c>
      <c r="F47" s="121">
        <v>32.0</v>
      </c>
      <c r="G47" s="121">
        <v>8.0</v>
      </c>
      <c r="H47" s="122">
        <v>43028.11736111111</v>
      </c>
      <c r="I47" s="122">
        <v>44300.87569444445</v>
      </c>
      <c r="J47" s="124" t="s">
        <v>752</v>
      </c>
      <c r="K47" s="119" t="s">
        <v>584</v>
      </c>
      <c r="L47" s="120" t="s">
        <v>585</v>
      </c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>
      <c r="A48" s="121">
        <v>22564.0</v>
      </c>
      <c r="B48" s="119" t="s">
        <v>753</v>
      </c>
      <c r="C48" s="119" t="s">
        <v>754</v>
      </c>
      <c r="D48" s="119" t="s">
        <v>755</v>
      </c>
      <c r="E48" s="119"/>
      <c r="F48" s="121">
        <v>26.0</v>
      </c>
      <c r="G48" s="121">
        <v>8.0</v>
      </c>
      <c r="H48" s="122">
        <v>43652.333333333336</v>
      </c>
      <c r="I48" s="122">
        <v>44612.927777777775</v>
      </c>
      <c r="J48" s="124" t="s">
        <v>756</v>
      </c>
      <c r="K48" s="119" t="s">
        <v>584</v>
      </c>
      <c r="L48" s="120" t="s">
        <v>685</v>
      </c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>
      <c r="A49" s="121">
        <v>42239.0</v>
      </c>
      <c r="B49" s="119" t="s">
        <v>757</v>
      </c>
      <c r="C49" s="119" t="s">
        <v>758</v>
      </c>
      <c r="D49" s="119" t="s">
        <v>759</v>
      </c>
      <c r="E49" s="119" t="s">
        <v>760</v>
      </c>
      <c r="F49" s="121">
        <v>3.0</v>
      </c>
      <c r="G49" s="121">
        <v>7.0</v>
      </c>
      <c r="H49" s="122">
        <v>44041.73611111111</v>
      </c>
      <c r="I49" s="122">
        <v>44063.913194444445</v>
      </c>
      <c r="J49" s="124" t="s">
        <v>247</v>
      </c>
      <c r="K49" s="119" t="s">
        <v>571</v>
      </c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>
      <c r="A50" s="121">
        <v>21737.0</v>
      </c>
      <c r="B50" s="119" t="s">
        <v>761</v>
      </c>
      <c r="C50" s="119" t="s">
        <v>682</v>
      </c>
      <c r="D50" s="119" t="s">
        <v>762</v>
      </c>
      <c r="E50" s="119"/>
      <c r="F50" s="121">
        <v>20.0</v>
      </c>
      <c r="G50" s="121">
        <v>7.0</v>
      </c>
      <c r="H50" s="122">
        <v>43629.65902777778</v>
      </c>
      <c r="I50" s="122">
        <v>44209.66527777778</v>
      </c>
      <c r="J50" s="124" t="s">
        <v>763</v>
      </c>
      <c r="K50" s="119" t="s">
        <v>584</v>
      </c>
      <c r="L50" s="120" t="s">
        <v>764</v>
      </c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>
      <c r="A51" s="121">
        <v>54846.0</v>
      </c>
      <c r="B51" s="119" t="s">
        <v>765</v>
      </c>
      <c r="C51" s="119" t="s">
        <v>766</v>
      </c>
      <c r="D51" s="119" t="s">
        <v>767</v>
      </c>
      <c r="E51" s="119"/>
      <c r="F51" s="121">
        <v>8.0</v>
      </c>
      <c r="G51" s="121">
        <v>7.0</v>
      </c>
      <c r="H51" s="122">
        <v>44283.66805555556</v>
      </c>
      <c r="I51" s="122">
        <v>44372.549305555556</v>
      </c>
      <c r="J51" s="124" t="s">
        <v>335</v>
      </c>
      <c r="K51" s="119" t="s">
        <v>571</v>
      </c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>
      <c r="A52" s="121">
        <v>13273.0</v>
      </c>
      <c r="B52" s="119" t="s">
        <v>768</v>
      </c>
      <c r="C52" s="119" t="s">
        <v>769</v>
      </c>
      <c r="D52" s="119" t="s">
        <v>770</v>
      </c>
      <c r="E52" s="119" t="s">
        <v>771</v>
      </c>
      <c r="F52" s="121">
        <v>23.0</v>
      </c>
      <c r="G52" s="121">
        <v>6.0</v>
      </c>
      <c r="H52" s="122">
        <v>43402.927777777775</v>
      </c>
      <c r="I52" s="122">
        <v>43570.82361111111</v>
      </c>
      <c r="J52" s="124" t="s">
        <v>772</v>
      </c>
      <c r="K52" s="119" t="s">
        <v>584</v>
      </c>
      <c r="L52" s="120" t="s">
        <v>685</v>
      </c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>
      <c r="A53" s="121">
        <v>25010.0</v>
      </c>
      <c r="B53" s="119" t="s">
        <v>773</v>
      </c>
      <c r="C53" s="119" t="s">
        <v>774</v>
      </c>
      <c r="D53" s="119" t="s">
        <v>775</v>
      </c>
      <c r="E53" s="119"/>
      <c r="F53" s="121">
        <v>8.0</v>
      </c>
      <c r="G53" s="121">
        <v>6.0</v>
      </c>
      <c r="H53" s="122">
        <v>43699.19513888889</v>
      </c>
      <c r="I53" s="122">
        <v>43700.82083333333</v>
      </c>
      <c r="J53" s="124" t="s">
        <v>151</v>
      </c>
      <c r="K53" s="119" t="s">
        <v>571</v>
      </c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>
      <c r="A54" s="121">
        <v>24200.0</v>
      </c>
      <c r="B54" s="119" t="s">
        <v>776</v>
      </c>
      <c r="C54" s="119" t="s">
        <v>777</v>
      </c>
      <c r="D54" s="119" t="s">
        <v>778</v>
      </c>
      <c r="E54" s="119" t="s">
        <v>592</v>
      </c>
      <c r="F54" s="121">
        <v>2.0</v>
      </c>
      <c r="G54" s="121">
        <v>6.0</v>
      </c>
      <c r="H54" s="122">
        <v>43689.9</v>
      </c>
      <c r="I54" s="122">
        <v>43705.61944444444</v>
      </c>
      <c r="J54" s="124" t="s">
        <v>141</v>
      </c>
      <c r="K54" s="119" t="s">
        <v>571</v>
      </c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>
      <c r="A55" s="121">
        <v>31932.0</v>
      </c>
      <c r="B55" s="119" t="s">
        <v>779</v>
      </c>
      <c r="C55" s="119" t="s">
        <v>780</v>
      </c>
      <c r="D55" s="119" t="s">
        <v>781</v>
      </c>
      <c r="E55" s="119" t="s">
        <v>658</v>
      </c>
      <c r="F55" s="121">
        <v>21.0</v>
      </c>
      <c r="G55" s="121">
        <v>6.0</v>
      </c>
      <c r="H55" s="122">
        <v>43838.044444444444</v>
      </c>
      <c r="I55" s="122">
        <v>43934.7125</v>
      </c>
      <c r="J55" s="124" t="s">
        <v>782</v>
      </c>
      <c r="K55" s="119" t="s">
        <v>584</v>
      </c>
      <c r="L55" s="120" t="s">
        <v>585</v>
      </c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>
      <c r="A56" s="121">
        <v>34238.0</v>
      </c>
      <c r="B56" s="119" t="s">
        <v>783</v>
      </c>
      <c r="C56" s="119" t="s">
        <v>592</v>
      </c>
      <c r="D56" s="119" t="s">
        <v>784</v>
      </c>
      <c r="E56" s="119"/>
      <c r="F56" s="121">
        <v>5.0</v>
      </c>
      <c r="G56" s="121">
        <v>6.0</v>
      </c>
      <c r="H56" s="122">
        <v>43894.77777777778</v>
      </c>
      <c r="I56" s="122">
        <v>43951.77222222222</v>
      </c>
      <c r="J56" s="124" t="s">
        <v>785</v>
      </c>
      <c r="K56" s="119" t="s">
        <v>584</v>
      </c>
      <c r="L56" s="120" t="s">
        <v>685</v>
      </c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>
      <c r="A57" s="121">
        <v>20156.0</v>
      </c>
      <c r="B57" s="119" t="s">
        <v>786</v>
      </c>
      <c r="C57" s="119" t="s">
        <v>787</v>
      </c>
      <c r="D57" s="119" t="s">
        <v>788</v>
      </c>
      <c r="E57" s="119" t="s">
        <v>582</v>
      </c>
      <c r="F57" s="121">
        <v>24.0</v>
      </c>
      <c r="G57" s="121">
        <v>6.0</v>
      </c>
      <c r="H57" s="122">
        <v>43591.46805555555</v>
      </c>
      <c r="I57" s="122">
        <v>43962.85138888889</v>
      </c>
      <c r="J57" s="124" t="s">
        <v>92</v>
      </c>
      <c r="K57" s="119" t="s">
        <v>571</v>
      </c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>
      <c r="A58" s="121">
        <v>29013.0</v>
      </c>
      <c r="B58" s="119" t="s">
        <v>789</v>
      </c>
      <c r="C58" s="119" t="s">
        <v>697</v>
      </c>
      <c r="D58" s="119" t="s">
        <v>790</v>
      </c>
      <c r="E58" s="119" t="s">
        <v>658</v>
      </c>
      <c r="F58" s="121">
        <v>14.0</v>
      </c>
      <c r="G58" s="121">
        <v>6.0</v>
      </c>
      <c r="H58" s="122">
        <v>43770.072222222225</v>
      </c>
      <c r="I58" s="122">
        <v>44511.91388888889</v>
      </c>
      <c r="J58" s="124" t="s">
        <v>791</v>
      </c>
      <c r="K58" s="119" t="s">
        <v>584</v>
      </c>
      <c r="L58" s="120" t="s">
        <v>585</v>
      </c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>
      <c r="A59" s="121">
        <v>64785.0</v>
      </c>
      <c r="B59" s="119" t="s">
        <v>792</v>
      </c>
      <c r="C59" s="119" t="s">
        <v>793</v>
      </c>
      <c r="D59" s="119" t="s">
        <v>794</v>
      </c>
      <c r="E59" s="119" t="s">
        <v>795</v>
      </c>
      <c r="F59" s="121">
        <v>7.0</v>
      </c>
      <c r="G59" s="121">
        <v>6.0</v>
      </c>
      <c r="H59" s="122">
        <v>44448.94305555556</v>
      </c>
      <c r="I59" s="122">
        <v>44553.7875</v>
      </c>
      <c r="J59" s="124" t="s">
        <v>796</v>
      </c>
      <c r="K59" s="119" t="s">
        <v>584</v>
      </c>
      <c r="L59" s="120" t="s">
        <v>585</v>
      </c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>
      <c r="A60" s="121">
        <v>60585.0</v>
      </c>
      <c r="B60" s="119" t="s">
        <v>797</v>
      </c>
      <c r="C60" s="119" t="s">
        <v>798</v>
      </c>
      <c r="D60" s="119" t="s">
        <v>799</v>
      </c>
      <c r="E60" s="119"/>
      <c r="F60" s="121">
        <v>7.0</v>
      </c>
      <c r="G60" s="121">
        <v>6.0</v>
      </c>
      <c r="H60" s="122">
        <v>44370.902083333334</v>
      </c>
      <c r="I60" s="122">
        <v>44587.566666666666</v>
      </c>
      <c r="J60" s="124" t="s">
        <v>800</v>
      </c>
      <c r="K60" s="119" t="s">
        <v>584</v>
      </c>
      <c r="L60" s="120" t="s">
        <v>685</v>
      </c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>
      <c r="A61" s="121">
        <v>17918.0</v>
      </c>
      <c r="B61" s="119" t="s">
        <v>801</v>
      </c>
      <c r="C61" s="119" t="s">
        <v>802</v>
      </c>
      <c r="D61" s="119" t="s">
        <v>803</v>
      </c>
      <c r="E61" s="119" t="s">
        <v>804</v>
      </c>
      <c r="F61" s="121">
        <v>6.0</v>
      </c>
      <c r="G61" s="121">
        <v>5.0</v>
      </c>
      <c r="H61" s="122">
        <v>43536.62569444445</v>
      </c>
      <c r="I61" s="122">
        <v>43796.69027777778</v>
      </c>
      <c r="J61" s="124" t="s">
        <v>805</v>
      </c>
      <c r="K61" s="119" t="s">
        <v>584</v>
      </c>
      <c r="L61" s="120" t="s">
        <v>585</v>
      </c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>
      <c r="A62" s="121">
        <v>24015.0</v>
      </c>
      <c r="B62" s="119" t="s">
        <v>806</v>
      </c>
      <c r="C62" s="119" t="s">
        <v>807</v>
      </c>
      <c r="D62" s="119" t="s">
        <v>808</v>
      </c>
      <c r="E62" s="119" t="s">
        <v>809</v>
      </c>
      <c r="F62" s="121">
        <v>0.0</v>
      </c>
      <c r="G62" s="121">
        <v>5.0</v>
      </c>
      <c r="H62" s="122">
        <v>43685.68541666667</v>
      </c>
      <c r="I62" s="122">
        <v>43803.58125</v>
      </c>
      <c r="J62" s="124" t="s">
        <v>810</v>
      </c>
      <c r="K62" s="119" t="s">
        <v>584</v>
      </c>
      <c r="L62" s="120" t="s">
        <v>585</v>
      </c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>
      <c r="A63" s="121">
        <v>31771.0</v>
      </c>
      <c r="B63" s="119" t="s">
        <v>811</v>
      </c>
      <c r="C63" s="119" t="s">
        <v>812</v>
      </c>
      <c r="D63" s="119" t="s">
        <v>813</v>
      </c>
      <c r="E63" s="119" t="s">
        <v>807</v>
      </c>
      <c r="F63" s="121">
        <v>8.0</v>
      </c>
      <c r="G63" s="121">
        <v>5.0</v>
      </c>
      <c r="H63" s="122">
        <v>43832.54513888889</v>
      </c>
      <c r="I63" s="122">
        <v>43865.94236111111</v>
      </c>
      <c r="J63" s="124" t="s">
        <v>177</v>
      </c>
      <c r="K63" s="119" t="s">
        <v>571</v>
      </c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>
      <c r="A64" s="121">
        <v>8049.0</v>
      </c>
      <c r="B64" s="119" t="s">
        <v>814</v>
      </c>
      <c r="C64" s="119" t="s">
        <v>697</v>
      </c>
      <c r="D64" s="119" t="s">
        <v>815</v>
      </c>
      <c r="E64" s="119" t="s">
        <v>725</v>
      </c>
      <c r="F64" s="121">
        <v>44.0</v>
      </c>
      <c r="G64" s="121">
        <v>5.0</v>
      </c>
      <c r="H64" s="122">
        <v>43252.90138888889</v>
      </c>
      <c r="I64" s="122">
        <v>43901.60763888889</v>
      </c>
      <c r="J64" s="124" t="s">
        <v>816</v>
      </c>
      <c r="K64" s="119" t="s">
        <v>584</v>
      </c>
      <c r="L64" s="120" t="s">
        <v>585</v>
      </c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>
      <c r="A65" s="121">
        <v>43300.0</v>
      </c>
      <c r="B65" s="119" t="s">
        <v>817</v>
      </c>
      <c r="C65" s="119" t="s">
        <v>642</v>
      </c>
      <c r="D65" s="119" t="s">
        <v>818</v>
      </c>
      <c r="E65" s="119" t="s">
        <v>642</v>
      </c>
      <c r="F65" s="121">
        <v>13.0</v>
      </c>
      <c r="G65" s="121">
        <v>5.0</v>
      </c>
      <c r="H65" s="122">
        <v>44062.972916666666</v>
      </c>
      <c r="I65" s="122">
        <v>44118.243055555555</v>
      </c>
      <c r="J65" s="124" t="s">
        <v>819</v>
      </c>
      <c r="K65" s="119" t="s">
        <v>584</v>
      </c>
      <c r="L65" s="120" t="s">
        <v>685</v>
      </c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>
      <c r="A66" s="121">
        <v>32516.0</v>
      </c>
      <c r="B66" s="119" t="s">
        <v>820</v>
      </c>
      <c r="C66" s="119" t="s">
        <v>821</v>
      </c>
      <c r="D66" s="119" t="s">
        <v>822</v>
      </c>
      <c r="E66" s="119" t="s">
        <v>821</v>
      </c>
      <c r="F66" s="121">
        <v>10.0</v>
      </c>
      <c r="G66" s="121">
        <v>5.0</v>
      </c>
      <c r="H66" s="122">
        <v>43853.025</v>
      </c>
      <c r="I66" s="122">
        <v>44119.74513888889</v>
      </c>
      <c r="J66" s="124" t="s">
        <v>823</v>
      </c>
      <c r="K66" s="119" t="s">
        <v>584</v>
      </c>
      <c r="L66" s="120" t="s">
        <v>585</v>
      </c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>
      <c r="A67" s="121">
        <v>32994.0</v>
      </c>
      <c r="B67" s="119" t="s">
        <v>824</v>
      </c>
      <c r="C67" s="119" t="s">
        <v>825</v>
      </c>
      <c r="D67" s="119" t="s">
        <v>826</v>
      </c>
      <c r="E67" s="119" t="s">
        <v>827</v>
      </c>
      <c r="F67" s="121">
        <v>23.0</v>
      </c>
      <c r="G67" s="121">
        <v>5.0</v>
      </c>
      <c r="H67" s="122">
        <v>43865.99791666667</v>
      </c>
      <c r="I67" s="122">
        <v>44232.70416666667</v>
      </c>
      <c r="J67" s="124" t="s">
        <v>190</v>
      </c>
      <c r="K67" s="119" t="s">
        <v>571</v>
      </c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>
      <c r="A68" s="121">
        <v>35901.0</v>
      </c>
      <c r="B68" s="119" t="s">
        <v>828</v>
      </c>
      <c r="C68" s="119" t="s">
        <v>829</v>
      </c>
      <c r="D68" s="119" t="s">
        <v>830</v>
      </c>
      <c r="E68" s="119"/>
      <c r="F68" s="121">
        <v>18.0</v>
      </c>
      <c r="G68" s="121">
        <v>5.0</v>
      </c>
      <c r="H68" s="122">
        <v>43923.88611111111</v>
      </c>
      <c r="I68" s="122">
        <v>44300.42083333333</v>
      </c>
      <c r="J68" s="124" t="s">
        <v>211</v>
      </c>
      <c r="K68" s="119" t="s">
        <v>571</v>
      </c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>
      <c r="A69" s="121">
        <v>53546.0</v>
      </c>
      <c r="B69" s="119" t="s">
        <v>831</v>
      </c>
      <c r="C69" s="119" t="s">
        <v>682</v>
      </c>
      <c r="D69" s="119" t="s">
        <v>832</v>
      </c>
      <c r="E69" s="119" t="s">
        <v>658</v>
      </c>
      <c r="F69" s="121">
        <v>6.0</v>
      </c>
      <c r="G69" s="121">
        <v>5.0</v>
      </c>
      <c r="H69" s="122">
        <v>44263.881944444445</v>
      </c>
      <c r="I69" s="122">
        <v>44337.052777777775</v>
      </c>
      <c r="J69" s="124" t="s">
        <v>833</v>
      </c>
      <c r="K69" s="119" t="s">
        <v>584</v>
      </c>
      <c r="L69" s="120" t="s">
        <v>834</v>
      </c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>
      <c r="A70" s="121">
        <v>41592.0</v>
      </c>
      <c r="B70" s="119" t="s">
        <v>835</v>
      </c>
      <c r="C70" s="119" t="s">
        <v>836</v>
      </c>
      <c r="D70" s="119" t="s">
        <v>837</v>
      </c>
      <c r="E70" s="119" t="s">
        <v>642</v>
      </c>
      <c r="F70" s="121">
        <v>24.0</v>
      </c>
      <c r="G70" s="121">
        <v>5.0</v>
      </c>
      <c r="H70" s="122">
        <v>44029.54305555556</v>
      </c>
      <c r="I70" s="122">
        <v>44377.978472222225</v>
      </c>
      <c r="J70" s="124" t="s">
        <v>838</v>
      </c>
      <c r="K70" s="119" t="s">
        <v>584</v>
      </c>
      <c r="L70" s="120" t="s">
        <v>585</v>
      </c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>
      <c r="A71" s="121">
        <v>11390.0</v>
      </c>
      <c r="B71" s="119" t="s">
        <v>839</v>
      </c>
      <c r="C71" s="119" t="s">
        <v>592</v>
      </c>
      <c r="D71" s="119" t="s">
        <v>840</v>
      </c>
      <c r="E71" s="119" t="s">
        <v>841</v>
      </c>
      <c r="F71" s="121">
        <v>13.0</v>
      </c>
      <c r="G71" s="121">
        <v>5.0</v>
      </c>
      <c r="H71" s="122">
        <v>43350.76597222222</v>
      </c>
      <c r="I71" s="122">
        <v>44599.775</v>
      </c>
      <c r="J71" s="124" t="s">
        <v>842</v>
      </c>
      <c r="K71" s="119" t="s">
        <v>584</v>
      </c>
      <c r="L71" s="120" t="s">
        <v>843</v>
      </c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>
      <c r="A72" s="121">
        <v>20124.0</v>
      </c>
      <c r="B72" s="119" t="s">
        <v>844</v>
      </c>
      <c r="C72" s="119" t="s">
        <v>592</v>
      </c>
      <c r="D72" s="119" t="s">
        <v>588</v>
      </c>
      <c r="E72" s="119"/>
      <c r="F72" s="121">
        <v>12.0</v>
      </c>
      <c r="G72" s="121">
        <v>4.0</v>
      </c>
      <c r="H72" s="122">
        <v>43589.25069444445</v>
      </c>
      <c r="I72" s="122">
        <v>43614.88680555556</v>
      </c>
      <c r="J72" s="124" t="s">
        <v>845</v>
      </c>
      <c r="K72" s="119" t="s">
        <v>584</v>
      </c>
      <c r="L72" s="120" t="s">
        <v>585</v>
      </c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>
      <c r="A73" s="121">
        <v>8817.0</v>
      </c>
      <c r="B73" s="119" t="s">
        <v>846</v>
      </c>
      <c r="C73" s="119" t="s">
        <v>847</v>
      </c>
      <c r="D73" s="119" t="s">
        <v>848</v>
      </c>
      <c r="E73" s="119" t="s">
        <v>582</v>
      </c>
      <c r="F73" s="121">
        <v>23.0</v>
      </c>
      <c r="G73" s="121">
        <v>4.0</v>
      </c>
      <c r="H73" s="122">
        <v>43274.05486111111</v>
      </c>
      <c r="I73" s="122">
        <v>43735.99930555555</v>
      </c>
      <c r="J73" s="124" t="s">
        <v>73</v>
      </c>
      <c r="K73" s="119" t="s">
        <v>571</v>
      </c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>
      <c r="A74" s="121">
        <v>30678.0</v>
      </c>
      <c r="B74" s="119" t="s">
        <v>849</v>
      </c>
      <c r="C74" s="119" t="s">
        <v>850</v>
      </c>
      <c r="D74" s="119" t="s">
        <v>851</v>
      </c>
      <c r="E74" s="119" t="s">
        <v>852</v>
      </c>
      <c r="F74" s="121">
        <v>4.0</v>
      </c>
      <c r="G74" s="121">
        <v>4.0</v>
      </c>
      <c r="H74" s="122">
        <v>43802.822222222225</v>
      </c>
      <c r="I74" s="122">
        <v>43853.8875</v>
      </c>
      <c r="J74" s="124" t="s">
        <v>853</v>
      </c>
      <c r="K74" s="119" t="s">
        <v>584</v>
      </c>
      <c r="L74" s="120" t="s">
        <v>585</v>
      </c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>
      <c r="A75" s="121">
        <v>36941.0</v>
      </c>
      <c r="B75" s="119" t="s">
        <v>854</v>
      </c>
      <c r="C75" s="119" t="s">
        <v>855</v>
      </c>
      <c r="D75" s="119" t="s">
        <v>856</v>
      </c>
      <c r="E75" s="119" t="s">
        <v>642</v>
      </c>
      <c r="F75" s="121">
        <v>18.0</v>
      </c>
      <c r="G75" s="121">
        <v>4.0</v>
      </c>
      <c r="H75" s="122">
        <v>43941.78055555555</v>
      </c>
      <c r="I75" s="122">
        <v>43984.84305555555</v>
      </c>
      <c r="J75" s="124" t="s">
        <v>221</v>
      </c>
      <c r="K75" s="119" t="s">
        <v>571</v>
      </c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>
      <c r="A76" s="121">
        <v>24137.0</v>
      </c>
      <c r="B76" s="119" t="s">
        <v>857</v>
      </c>
      <c r="C76" s="119" t="s">
        <v>858</v>
      </c>
      <c r="D76" s="119" t="s">
        <v>859</v>
      </c>
      <c r="E76" s="119" t="s">
        <v>860</v>
      </c>
      <c r="F76" s="121">
        <v>9.0</v>
      </c>
      <c r="G76" s="121">
        <v>4.0</v>
      </c>
      <c r="H76" s="122">
        <v>43687.013194444444</v>
      </c>
      <c r="I76" s="122">
        <v>44037.282638888886</v>
      </c>
      <c r="J76" s="124" t="s">
        <v>136</v>
      </c>
      <c r="K76" s="119" t="s">
        <v>571</v>
      </c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>
      <c r="A77" s="121">
        <v>42435.0</v>
      </c>
      <c r="B77" s="119" t="s">
        <v>861</v>
      </c>
      <c r="C77" s="119" t="s">
        <v>862</v>
      </c>
      <c r="D77" s="119" t="s">
        <v>863</v>
      </c>
      <c r="E77" s="119"/>
      <c r="F77" s="121">
        <v>5.0</v>
      </c>
      <c r="G77" s="121">
        <v>4.0</v>
      </c>
      <c r="H77" s="122">
        <v>44046.16388888889</v>
      </c>
      <c r="I77" s="122">
        <v>44048.81875</v>
      </c>
      <c r="J77" s="124" t="s">
        <v>253</v>
      </c>
      <c r="K77" s="119" t="s">
        <v>571</v>
      </c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>
      <c r="A78" s="121">
        <v>33546.0</v>
      </c>
      <c r="B78" s="119" t="s">
        <v>864</v>
      </c>
      <c r="C78" s="119" t="s">
        <v>841</v>
      </c>
      <c r="D78" s="119" t="s">
        <v>865</v>
      </c>
      <c r="E78" s="119" t="s">
        <v>658</v>
      </c>
      <c r="F78" s="121">
        <v>6.0</v>
      </c>
      <c r="G78" s="121">
        <v>4.0</v>
      </c>
      <c r="H78" s="122">
        <v>43881.62777777778</v>
      </c>
      <c r="I78" s="122">
        <v>44055.04652777778</v>
      </c>
      <c r="J78" s="124" t="s">
        <v>194</v>
      </c>
      <c r="K78" s="119" t="s">
        <v>571</v>
      </c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>
      <c r="A79" s="121">
        <v>40829.0</v>
      </c>
      <c r="B79" s="119" t="s">
        <v>866</v>
      </c>
      <c r="C79" s="119" t="s">
        <v>682</v>
      </c>
      <c r="D79" s="119" t="s">
        <v>867</v>
      </c>
      <c r="E79" s="119" t="s">
        <v>868</v>
      </c>
      <c r="F79" s="121">
        <v>7.0</v>
      </c>
      <c r="G79" s="121">
        <v>4.0</v>
      </c>
      <c r="H79" s="122">
        <v>44012.927777777775</v>
      </c>
      <c r="I79" s="122">
        <v>44057.13055555556</v>
      </c>
      <c r="J79" s="124" t="s">
        <v>869</v>
      </c>
      <c r="K79" s="119" t="s">
        <v>584</v>
      </c>
      <c r="L79" s="120" t="s">
        <v>585</v>
      </c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>
      <c r="A80" s="121">
        <v>29055.0</v>
      </c>
      <c r="B80" s="119" t="s">
        <v>870</v>
      </c>
      <c r="C80" s="119" t="s">
        <v>871</v>
      </c>
      <c r="D80" s="119" t="s">
        <v>872</v>
      </c>
      <c r="E80" s="119" t="s">
        <v>873</v>
      </c>
      <c r="F80" s="121">
        <v>1.0</v>
      </c>
      <c r="G80" s="121">
        <v>4.0</v>
      </c>
      <c r="H80" s="122">
        <v>43770.802777777775</v>
      </c>
      <c r="I80" s="122">
        <v>44183.802083333336</v>
      </c>
      <c r="J80" s="124" t="s">
        <v>169</v>
      </c>
      <c r="K80" s="119" t="s">
        <v>571</v>
      </c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>
      <c r="A81" s="121">
        <v>58632.0</v>
      </c>
      <c r="B81" s="119" t="s">
        <v>874</v>
      </c>
      <c r="C81" s="119" t="s">
        <v>642</v>
      </c>
      <c r="D81" s="119" t="s">
        <v>875</v>
      </c>
      <c r="E81" s="119"/>
      <c r="F81" s="121">
        <v>4.0</v>
      </c>
      <c r="G81" s="121">
        <v>4.0</v>
      </c>
      <c r="H81" s="122">
        <v>44336.04861111111</v>
      </c>
      <c r="I81" s="122">
        <v>44338.84652777778</v>
      </c>
      <c r="J81" s="124" t="s">
        <v>876</v>
      </c>
      <c r="K81" s="119" t="s">
        <v>584</v>
      </c>
      <c r="L81" s="120" t="s">
        <v>685</v>
      </c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>
      <c r="A82" s="121">
        <v>61767.0</v>
      </c>
      <c r="B82" s="119" t="s">
        <v>877</v>
      </c>
      <c r="C82" s="119" t="s">
        <v>878</v>
      </c>
      <c r="D82" s="119" t="s">
        <v>879</v>
      </c>
      <c r="E82" s="119"/>
      <c r="F82" s="121">
        <v>0.0</v>
      </c>
      <c r="G82" s="121">
        <v>4.0</v>
      </c>
      <c r="H82" s="122">
        <v>44393.65694444445</v>
      </c>
      <c r="I82" s="122">
        <v>44446.29027777778</v>
      </c>
      <c r="J82" s="124" t="s">
        <v>880</v>
      </c>
      <c r="K82" s="119" t="s">
        <v>584</v>
      </c>
      <c r="L82" s="120" t="s">
        <v>585</v>
      </c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>
      <c r="A83" s="121">
        <v>40213.0</v>
      </c>
      <c r="B83" s="119" t="s">
        <v>881</v>
      </c>
      <c r="C83" s="119" t="s">
        <v>882</v>
      </c>
      <c r="D83" s="119" t="s">
        <v>883</v>
      </c>
      <c r="E83" s="119" t="s">
        <v>884</v>
      </c>
      <c r="F83" s="121">
        <v>9.0</v>
      </c>
      <c r="G83" s="121">
        <v>4.0</v>
      </c>
      <c r="H83" s="122">
        <v>44000.27777777778</v>
      </c>
      <c r="I83" s="122">
        <v>44456.634722222225</v>
      </c>
      <c r="J83" s="124" t="s">
        <v>885</v>
      </c>
      <c r="K83" s="119" t="s">
        <v>584</v>
      </c>
      <c r="L83" s="120" t="s">
        <v>585</v>
      </c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>
      <c r="A84" s="121">
        <v>46480.0</v>
      </c>
      <c r="B84" s="119" t="s">
        <v>886</v>
      </c>
      <c r="C84" s="119" t="s">
        <v>887</v>
      </c>
      <c r="D84" s="119" t="s">
        <v>888</v>
      </c>
      <c r="E84" s="119"/>
      <c r="F84" s="121">
        <v>14.0</v>
      </c>
      <c r="G84" s="121">
        <v>4.0</v>
      </c>
      <c r="H84" s="122">
        <v>44120.748611111114</v>
      </c>
      <c r="I84" s="122">
        <v>44509.36388888889</v>
      </c>
      <c r="J84" s="124" t="s">
        <v>889</v>
      </c>
      <c r="K84" s="119" t="s">
        <v>584</v>
      </c>
      <c r="L84" s="120" t="s">
        <v>585</v>
      </c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>
      <c r="A85" s="121">
        <v>68259.0</v>
      </c>
      <c r="B85" s="119" t="s">
        <v>890</v>
      </c>
      <c r="C85" s="119" t="s">
        <v>891</v>
      </c>
      <c r="D85" s="119" t="s">
        <v>892</v>
      </c>
      <c r="E85" s="119" t="s">
        <v>893</v>
      </c>
      <c r="F85" s="121">
        <v>0.0</v>
      </c>
      <c r="G85" s="121">
        <v>4.0</v>
      </c>
      <c r="H85" s="122">
        <v>44512.72986111111</v>
      </c>
      <c r="I85" s="122">
        <v>44532.879166666666</v>
      </c>
      <c r="J85" s="124" t="s">
        <v>894</v>
      </c>
      <c r="K85" s="119" t="s">
        <v>584</v>
      </c>
      <c r="L85" s="120" t="s">
        <v>685</v>
      </c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>
      <c r="A86" s="121">
        <v>71280.0</v>
      </c>
      <c r="B86" s="119" t="s">
        <v>895</v>
      </c>
      <c r="C86" s="119" t="s">
        <v>896</v>
      </c>
      <c r="D86" s="119" t="s">
        <v>897</v>
      </c>
      <c r="E86" s="119" t="s">
        <v>642</v>
      </c>
      <c r="F86" s="121">
        <v>13.0</v>
      </c>
      <c r="G86" s="121">
        <v>4.0</v>
      </c>
      <c r="H86" s="122">
        <v>44574.85833333333</v>
      </c>
      <c r="I86" s="122">
        <v>44579.925</v>
      </c>
      <c r="J86" s="124" t="s">
        <v>408</v>
      </c>
      <c r="K86" s="119" t="s">
        <v>571</v>
      </c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>
      <c r="A87" s="121">
        <v>20755.0</v>
      </c>
      <c r="B87" s="119" t="s">
        <v>898</v>
      </c>
      <c r="C87" s="119" t="s">
        <v>697</v>
      </c>
      <c r="D87" s="119" t="s">
        <v>899</v>
      </c>
      <c r="E87" s="119" t="s">
        <v>900</v>
      </c>
      <c r="F87" s="121">
        <v>2.0</v>
      </c>
      <c r="G87" s="121">
        <v>3.0</v>
      </c>
      <c r="H87" s="122">
        <v>43606.55069444444</v>
      </c>
      <c r="I87" s="122">
        <v>43606.944444444445</v>
      </c>
      <c r="J87" s="124" t="s">
        <v>106</v>
      </c>
      <c r="K87" s="119" t="s">
        <v>571</v>
      </c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>
      <c r="A88" s="121">
        <v>21344.0</v>
      </c>
      <c r="B88" s="119" t="s">
        <v>901</v>
      </c>
      <c r="C88" s="119" t="s">
        <v>902</v>
      </c>
      <c r="D88" s="119" t="s">
        <v>903</v>
      </c>
      <c r="E88" s="119" t="s">
        <v>902</v>
      </c>
      <c r="F88" s="121">
        <v>8.0</v>
      </c>
      <c r="G88" s="121">
        <v>3.0</v>
      </c>
      <c r="H88" s="122">
        <v>43620.74097222222</v>
      </c>
      <c r="I88" s="122">
        <v>43628.59097222222</v>
      </c>
      <c r="J88" s="124" t="s">
        <v>115</v>
      </c>
      <c r="K88" s="119" t="s">
        <v>571</v>
      </c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>
      <c r="A89" s="121">
        <v>24816.0</v>
      </c>
      <c r="B89" s="119" t="s">
        <v>904</v>
      </c>
      <c r="C89" s="119" t="s">
        <v>905</v>
      </c>
      <c r="D89" s="119" t="s">
        <v>906</v>
      </c>
      <c r="E89" s="119"/>
      <c r="F89" s="121">
        <v>17.0</v>
      </c>
      <c r="G89" s="121">
        <v>3.0</v>
      </c>
      <c r="H89" s="122">
        <v>43695.425</v>
      </c>
      <c r="I89" s="122">
        <v>43703.566666666666</v>
      </c>
      <c r="J89" s="124" t="s">
        <v>907</v>
      </c>
      <c r="K89" s="119" t="s">
        <v>584</v>
      </c>
      <c r="L89" s="120" t="s">
        <v>908</v>
      </c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>
      <c r="A90" s="121">
        <v>26302.0</v>
      </c>
      <c r="B90" s="119" t="s">
        <v>909</v>
      </c>
      <c r="C90" s="119" t="s">
        <v>910</v>
      </c>
      <c r="D90" s="119" t="s">
        <v>737</v>
      </c>
      <c r="E90" s="119" t="s">
        <v>911</v>
      </c>
      <c r="F90" s="121">
        <v>4.0</v>
      </c>
      <c r="G90" s="121">
        <v>3.0</v>
      </c>
      <c r="H90" s="122">
        <v>43724.77847222222</v>
      </c>
      <c r="I90" s="122">
        <v>43752.17986111111</v>
      </c>
      <c r="J90" s="124" t="s">
        <v>155</v>
      </c>
      <c r="K90" s="119" t="s">
        <v>571</v>
      </c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>
      <c r="A91" s="121">
        <v>31875.0</v>
      </c>
      <c r="B91" s="119" t="s">
        <v>912</v>
      </c>
      <c r="C91" s="119" t="s">
        <v>913</v>
      </c>
      <c r="D91" s="119" t="s">
        <v>914</v>
      </c>
      <c r="E91" s="119" t="s">
        <v>915</v>
      </c>
      <c r="F91" s="121">
        <v>5.0</v>
      </c>
      <c r="G91" s="121">
        <v>3.0</v>
      </c>
      <c r="H91" s="122">
        <v>43835.73333333333</v>
      </c>
      <c r="I91" s="122">
        <v>43856.25902777778</v>
      </c>
      <c r="J91" s="124" t="s">
        <v>179</v>
      </c>
      <c r="K91" s="119" t="s">
        <v>571</v>
      </c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>
      <c r="A92" s="121">
        <v>32119.0</v>
      </c>
      <c r="B92" s="119" t="s">
        <v>916</v>
      </c>
      <c r="C92" s="119" t="s">
        <v>917</v>
      </c>
      <c r="D92" s="119" t="s">
        <v>918</v>
      </c>
      <c r="E92" s="119" t="s">
        <v>917</v>
      </c>
      <c r="F92" s="121">
        <v>0.0</v>
      </c>
      <c r="G92" s="121">
        <v>3.0</v>
      </c>
      <c r="H92" s="122">
        <v>43843.83819444444</v>
      </c>
      <c r="I92" s="122">
        <v>43911.13055555556</v>
      </c>
      <c r="J92" s="124" t="s">
        <v>919</v>
      </c>
      <c r="K92" s="119" t="s">
        <v>584</v>
      </c>
      <c r="L92" s="120" t="s">
        <v>585</v>
      </c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>
      <c r="A93" s="121">
        <v>36029.0</v>
      </c>
      <c r="B93" s="119" t="s">
        <v>920</v>
      </c>
      <c r="C93" s="119" t="s">
        <v>921</v>
      </c>
      <c r="D93" s="119" t="s">
        <v>922</v>
      </c>
      <c r="E93" s="119"/>
      <c r="F93" s="121">
        <v>22.0</v>
      </c>
      <c r="G93" s="121">
        <v>3.0</v>
      </c>
      <c r="H93" s="122">
        <v>43925.81527777778</v>
      </c>
      <c r="I93" s="122">
        <v>43943.72777777778</v>
      </c>
      <c r="J93" s="124" t="s">
        <v>923</v>
      </c>
      <c r="K93" s="119" t="s">
        <v>584</v>
      </c>
      <c r="L93" s="120" t="s">
        <v>585</v>
      </c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>
      <c r="A94" s="121">
        <v>29994.0</v>
      </c>
      <c r="B94" s="119" t="s">
        <v>924</v>
      </c>
      <c r="C94" s="119" t="s">
        <v>925</v>
      </c>
      <c r="D94" s="119" t="s">
        <v>863</v>
      </c>
      <c r="E94" s="119"/>
      <c r="F94" s="121">
        <v>2.0</v>
      </c>
      <c r="G94" s="121">
        <v>3.0</v>
      </c>
      <c r="H94" s="122">
        <v>43787.62152777778</v>
      </c>
      <c r="I94" s="122">
        <v>43948.61319444444</v>
      </c>
      <c r="J94" s="124" t="s">
        <v>926</v>
      </c>
      <c r="K94" s="119" t="s">
        <v>584</v>
      </c>
      <c r="L94" s="120" t="s">
        <v>585</v>
      </c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>
      <c r="A95" s="121">
        <v>33950.0</v>
      </c>
      <c r="B95" s="119" t="s">
        <v>927</v>
      </c>
      <c r="C95" s="119" t="s">
        <v>682</v>
      </c>
      <c r="D95" s="119" t="s">
        <v>928</v>
      </c>
      <c r="E95" s="119" t="s">
        <v>658</v>
      </c>
      <c r="F95" s="121">
        <v>44.0</v>
      </c>
      <c r="G95" s="121">
        <v>3.0</v>
      </c>
      <c r="H95" s="122">
        <v>43889.822222222225</v>
      </c>
      <c r="I95" s="122">
        <v>43977.575</v>
      </c>
      <c r="J95" s="124" t="s">
        <v>201</v>
      </c>
      <c r="K95" s="119" t="s">
        <v>571</v>
      </c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>
      <c r="A96" s="121">
        <v>35456.0</v>
      </c>
      <c r="B96" s="119" t="s">
        <v>929</v>
      </c>
      <c r="C96" s="119" t="s">
        <v>930</v>
      </c>
      <c r="D96" s="119" t="s">
        <v>931</v>
      </c>
      <c r="E96" s="119" t="s">
        <v>642</v>
      </c>
      <c r="F96" s="121">
        <v>2.0</v>
      </c>
      <c r="G96" s="121">
        <v>3.0</v>
      </c>
      <c r="H96" s="122">
        <v>43916.21111111111</v>
      </c>
      <c r="I96" s="122">
        <v>44005.61388888889</v>
      </c>
      <c r="J96" s="124" t="s">
        <v>932</v>
      </c>
      <c r="K96" s="119" t="s">
        <v>584</v>
      </c>
      <c r="L96" s="120" t="s">
        <v>585</v>
      </c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>
      <c r="A97" s="121">
        <v>38913.0</v>
      </c>
      <c r="B97" s="119" t="s">
        <v>933</v>
      </c>
      <c r="C97" s="119" t="s">
        <v>934</v>
      </c>
      <c r="D97" s="119" t="s">
        <v>935</v>
      </c>
      <c r="E97" s="119" t="s">
        <v>632</v>
      </c>
      <c r="F97" s="121">
        <v>1.0</v>
      </c>
      <c r="G97" s="121">
        <v>3.0</v>
      </c>
      <c r="H97" s="122">
        <v>43973.30972222222</v>
      </c>
      <c r="I97" s="122">
        <v>44019.59652777778</v>
      </c>
      <c r="J97" s="124" t="s">
        <v>235</v>
      </c>
      <c r="K97" s="119" t="s">
        <v>571</v>
      </c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>
      <c r="A98" s="121">
        <v>46983.0</v>
      </c>
      <c r="B98" s="119" t="s">
        <v>936</v>
      </c>
      <c r="C98" s="119" t="s">
        <v>937</v>
      </c>
      <c r="D98" s="119" t="s">
        <v>938</v>
      </c>
      <c r="E98" s="119" t="s">
        <v>841</v>
      </c>
      <c r="F98" s="121">
        <v>20.0</v>
      </c>
      <c r="G98" s="121">
        <v>3.0</v>
      </c>
      <c r="H98" s="122">
        <v>44132.55972222222</v>
      </c>
      <c r="I98" s="122">
        <v>44151.88680555556</v>
      </c>
      <c r="J98" s="124" t="s">
        <v>272</v>
      </c>
      <c r="K98" s="119" t="s">
        <v>571</v>
      </c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>
      <c r="A99" s="121">
        <v>51355.0</v>
      </c>
      <c r="B99" s="119" t="s">
        <v>939</v>
      </c>
      <c r="C99" s="119" t="s">
        <v>940</v>
      </c>
      <c r="D99" s="119" t="s">
        <v>941</v>
      </c>
      <c r="E99" s="119"/>
      <c r="F99" s="121">
        <v>0.0</v>
      </c>
      <c r="G99" s="121">
        <v>3.0</v>
      </c>
      <c r="H99" s="122">
        <v>44225.677777777775</v>
      </c>
      <c r="I99" s="122">
        <v>44228.93958333333</v>
      </c>
      <c r="J99" s="124" t="s">
        <v>942</v>
      </c>
      <c r="K99" s="119" t="s">
        <v>584</v>
      </c>
      <c r="L99" s="120" t="s">
        <v>45</v>
      </c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>
      <c r="A100" s="121">
        <v>51349.0</v>
      </c>
      <c r="B100" s="119" t="s">
        <v>943</v>
      </c>
      <c r="C100" s="119" t="s">
        <v>944</v>
      </c>
      <c r="D100" s="119" t="s">
        <v>945</v>
      </c>
      <c r="E100" s="119" t="s">
        <v>946</v>
      </c>
      <c r="F100" s="121">
        <v>4.0</v>
      </c>
      <c r="G100" s="121">
        <v>3.0</v>
      </c>
      <c r="H100" s="122">
        <v>44225.54722222222</v>
      </c>
      <c r="I100" s="122">
        <v>44231.83125</v>
      </c>
      <c r="J100" s="124" t="s">
        <v>304</v>
      </c>
      <c r="K100" s="119" t="s">
        <v>571</v>
      </c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>
      <c r="A101" s="121">
        <v>44284.0</v>
      </c>
      <c r="B101" s="119" t="s">
        <v>947</v>
      </c>
      <c r="C101" s="119" t="s">
        <v>948</v>
      </c>
      <c r="D101" s="119" t="s">
        <v>949</v>
      </c>
      <c r="E101" s="119" t="s">
        <v>827</v>
      </c>
      <c r="F101" s="121">
        <v>4.0</v>
      </c>
      <c r="G101" s="121">
        <v>3.0</v>
      </c>
      <c r="H101" s="122">
        <v>44081.80347222222</v>
      </c>
      <c r="I101" s="122">
        <v>44232.07430555556</v>
      </c>
      <c r="J101" s="124" t="s">
        <v>259</v>
      </c>
      <c r="K101" s="119" t="s">
        <v>571</v>
      </c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>
      <c r="A102" s="121">
        <v>34997.0</v>
      </c>
      <c r="B102" s="119" t="s">
        <v>950</v>
      </c>
      <c r="C102" s="119" t="s">
        <v>951</v>
      </c>
      <c r="D102" s="119" t="s">
        <v>952</v>
      </c>
      <c r="E102" s="119"/>
      <c r="F102" s="121">
        <v>3.0</v>
      </c>
      <c r="G102" s="121">
        <v>3.0</v>
      </c>
      <c r="H102" s="122">
        <v>43908.92638888889</v>
      </c>
      <c r="I102" s="122">
        <v>44247.01597222222</v>
      </c>
      <c r="J102" s="124" t="s">
        <v>205</v>
      </c>
      <c r="K102" s="119" t="s">
        <v>571</v>
      </c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>
      <c r="A103" s="121">
        <v>9922.0</v>
      </c>
      <c r="B103" s="119" t="s">
        <v>953</v>
      </c>
      <c r="C103" s="119" t="s">
        <v>954</v>
      </c>
      <c r="D103" s="119" t="s">
        <v>955</v>
      </c>
      <c r="E103" s="119"/>
      <c r="F103" s="121">
        <v>11.0</v>
      </c>
      <c r="G103" s="121">
        <v>3.0</v>
      </c>
      <c r="H103" s="122">
        <v>43308.2625</v>
      </c>
      <c r="I103" s="122">
        <v>44257.97361111111</v>
      </c>
      <c r="J103" s="124" t="s">
        <v>77</v>
      </c>
      <c r="K103" s="119" t="s">
        <v>571</v>
      </c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>
      <c r="A104" s="121">
        <v>28937.0</v>
      </c>
      <c r="B104" s="119" t="s">
        <v>956</v>
      </c>
      <c r="C104" s="119" t="s">
        <v>957</v>
      </c>
      <c r="D104" s="119" t="s">
        <v>958</v>
      </c>
      <c r="E104" s="119"/>
      <c r="F104" s="121">
        <v>8.0</v>
      </c>
      <c r="G104" s="121">
        <v>3.0</v>
      </c>
      <c r="H104" s="122">
        <v>43768.98263888889</v>
      </c>
      <c r="I104" s="122">
        <v>44259.86597222222</v>
      </c>
      <c r="J104" s="124" t="s">
        <v>959</v>
      </c>
      <c r="K104" s="119" t="s">
        <v>584</v>
      </c>
      <c r="L104" s="120" t="s">
        <v>585</v>
      </c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>
      <c r="A105" s="121">
        <v>12635.0</v>
      </c>
      <c r="B105" s="119" t="s">
        <v>960</v>
      </c>
      <c r="C105" s="119" t="s">
        <v>961</v>
      </c>
      <c r="D105" s="119" t="s">
        <v>962</v>
      </c>
      <c r="E105" s="119"/>
      <c r="F105" s="121">
        <v>3.0</v>
      </c>
      <c r="G105" s="121">
        <v>3.0</v>
      </c>
      <c r="H105" s="122">
        <v>43387.86111111111</v>
      </c>
      <c r="I105" s="122">
        <v>44260.010416666664</v>
      </c>
      <c r="J105" s="124" t="s">
        <v>963</v>
      </c>
      <c r="K105" s="119" t="s">
        <v>584</v>
      </c>
      <c r="L105" s="120" t="s">
        <v>585</v>
      </c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>
      <c r="A106" s="121">
        <v>55088.0</v>
      </c>
      <c r="B106" s="119" t="s">
        <v>964</v>
      </c>
      <c r="C106" s="119" t="s">
        <v>948</v>
      </c>
      <c r="D106" s="119" t="s">
        <v>965</v>
      </c>
      <c r="E106" s="119"/>
      <c r="F106" s="121">
        <v>0.0</v>
      </c>
      <c r="G106" s="121">
        <v>3.0</v>
      </c>
      <c r="H106" s="122">
        <v>44286.799305555556</v>
      </c>
      <c r="I106" s="122">
        <v>44295.25763888889</v>
      </c>
      <c r="J106" s="124" t="s">
        <v>337</v>
      </c>
      <c r="K106" s="119" t="s">
        <v>571</v>
      </c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>
      <c r="A107" s="121">
        <v>53350.0</v>
      </c>
      <c r="B107" s="119" t="s">
        <v>966</v>
      </c>
      <c r="C107" s="119" t="s">
        <v>967</v>
      </c>
      <c r="D107" s="119" t="s">
        <v>755</v>
      </c>
      <c r="E107" s="119"/>
      <c r="F107" s="121">
        <v>11.0</v>
      </c>
      <c r="G107" s="121">
        <v>3.0</v>
      </c>
      <c r="H107" s="122">
        <v>44260.43819444445</v>
      </c>
      <c r="I107" s="122">
        <v>44321.24444444444</v>
      </c>
      <c r="J107" s="124" t="s">
        <v>320</v>
      </c>
      <c r="K107" s="119" t="s">
        <v>571</v>
      </c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>
      <c r="A108" s="121">
        <v>56014.0</v>
      </c>
      <c r="B108" s="119" t="s">
        <v>968</v>
      </c>
      <c r="C108" s="119" t="s">
        <v>957</v>
      </c>
      <c r="D108" s="119" t="s">
        <v>922</v>
      </c>
      <c r="E108" s="119" t="s">
        <v>957</v>
      </c>
      <c r="F108" s="121">
        <v>1.0</v>
      </c>
      <c r="G108" s="121">
        <v>3.0</v>
      </c>
      <c r="H108" s="122">
        <v>44300.57777777778</v>
      </c>
      <c r="I108" s="122">
        <v>44330.17638888889</v>
      </c>
      <c r="J108" s="124" t="s">
        <v>969</v>
      </c>
      <c r="K108" s="119" t="s">
        <v>584</v>
      </c>
      <c r="L108" s="120" t="s">
        <v>585</v>
      </c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>
      <c r="A109" s="121">
        <v>59408.0</v>
      </c>
      <c r="B109" s="119" t="s">
        <v>970</v>
      </c>
      <c r="C109" s="119" t="s">
        <v>940</v>
      </c>
      <c r="D109" s="119" t="s">
        <v>971</v>
      </c>
      <c r="E109" s="119" t="s">
        <v>940</v>
      </c>
      <c r="F109" s="121">
        <v>0.0</v>
      </c>
      <c r="G109" s="121">
        <v>3.0</v>
      </c>
      <c r="H109" s="122">
        <v>44350.87708333333</v>
      </c>
      <c r="I109" s="122">
        <v>44355.708333333336</v>
      </c>
      <c r="J109" s="124" t="s">
        <v>972</v>
      </c>
      <c r="K109" s="119" t="s">
        <v>584</v>
      </c>
      <c r="L109" s="120" t="s">
        <v>585</v>
      </c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>
      <c r="A110" s="121">
        <v>61455.0</v>
      </c>
      <c r="B110" s="119" t="s">
        <v>973</v>
      </c>
      <c r="C110" s="119" t="s">
        <v>974</v>
      </c>
      <c r="D110" s="119" t="s">
        <v>975</v>
      </c>
      <c r="E110" s="119"/>
      <c r="F110" s="121">
        <v>1.0</v>
      </c>
      <c r="G110" s="121">
        <v>3.0</v>
      </c>
      <c r="H110" s="122">
        <v>44386.57430555556</v>
      </c>
      <c r="I110" s="122">
        <v>44392.93125</v>
      </c>
      <c r="J110" s="124" t="s">
        <v>379</v>
      </c>
      <c r="K110" s="119" t="s">
        <v>571</v>
      </c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>
      <c r="A111" s="121">
        <v>57381.0</v>
      </c>
      <c r="B111" s="119" t="s">
        <v>976</v>
      </c>
      <c r="C111" s="119" t="s">
        <v>725</v>
      </c>
      <c r="D111" s="119" t="s">
        <v>977</v>
      </c>
      <c r="E111" s="119" t="s">
        <v>978</v>
      </c>
      <c r="F111" s="121">
        <v>11.0</v>
      </c>
      <c r="G111" s="121">
        <v>3.0</v>
      </c>
      <c r="H111" s="122">
        <v>44316.85138888889</v>
      </c>
      <c r="I111" s="122">
        <v>44397.947916666664</v>
      </c>
      <c r="J111" s="124" t="s">
        <v>351</v>
      </c>
      <c r="K111" s="119" t="s">
        <v>571</v>
      </c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>
      <c r="A112" s="121">
        <v>62967.0</v>
      </c>
      <c r="B112" s="119" t="s">
        <v>979</v>
      </c>
      <c r="C112" s="119" t="s">
        <v>980</v>
      </c>
      <c r="D112" s="119" t="s">
        <v>906</v>
      </c>
      <c r="E112" s="119" t="s">
        <v>582</v>
      </c>
      <c r="F112" s="121">
        <v>10.0</v>
      </c>
      <c r="G112" s="121">
        <v>3.0</v>
      </c>
      <c r="H112" s="122">
        <v>44417.64375</v>
      </c>
      <c r="I112" s="122">
        <v>44420.28333333333</v>
      </c>
      <c r="J112" s="124" t="s">
        <v>389</v>
      </c>
      <c r="K112" s="119" t="s">
        <v>571</v>
      </c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>
      <c r="A113" s="121">
        <v>45945.0</v>
      </c>
      <c r="B113" s="119" t="s">
        <v>981</v>
      </c>
      <c r="C113" s="119" t="s">
        <v>982</v>
      </c>
      <c r="D113" s="119" t="s">
        <v>983</v>
      </c>
      <c r="E113" s="119" t="s">
        <v>984</v>
      </c>
      <c r="F113" s="121">
        <v>1.0</v>
      </c>
      <c r="G113" s="121">
        <v>3.0</v>
      </c>
      <c r="H113" s="122">
        <v>44111.126388888886</v>
      </c>
      <c r="I113" s="122">
        <v>44440.813888888886</v>
      </c>
      <c r="J113" s="124" t="s">
        <v>985</v>
      </c>
      <c r="K113" s="119" t="s">
        <v>584</v>
      </c>
      <c r="L113" s="120" t="s">
        <v>585</v>
      </c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>
      <c r="A114" s="121">
        <v>62811.0</v>
      </c>
      <c r="B114" s="119" t="s">
        <v>986</v>
      </c>
      <c r="C114" s="119" t="s">
        <v>878</v>
      </c>
      <c r="D114" s="119" t="s">
        <v>987</v>
      </c>
      <c r="E114" s="119" t="s">
        <v>878</v>
      </c>
      <c r="F114" s="121">
        <v>0.0</v>
      </c>
      <c r="G114" s="121">
        <v>3.0</v>
      </c>
      <c r="H114" s="122">
        <v>44413.42361111111</v>
      </c>
      <c r="I114" s="122">
        <v>44446.816666666666</v>
      </c>
      <c r="J114" s="124" t="s">
        <v>988</v>
      </c>
      <c r="K114" s="119" t="s">
        <v>584</v>
      </c>
      <c r="L114" s="120" t="s">
        <v>585</v>
      </c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>
      <c r="A115" s="121">
        <v>63753.0</v>
      </c>
      <c r="B115" s="119" t="s">
        <v>989</v>
      </c>
      <c r="C115" s="119" t="s">
        <v>990</v>
      </c>
      <c r="D115" s="119" t="s">
        <v>991</v>
      </c>
      <c r="E115" s="119"/>
      <c r="F115" s="121">
        <v>1.0</v>
      </c>
      <c r="G115" s="121">
        <v>3.0</v>
      </c>
      <c r="H115" s="122">
        <v>44431.54305555556</v>
      </c>
      <c r="I115" s="122">
        <v>44459.73333333333</v>
      </c>
      <c r="J115" s="124" t="s">
        <v>992</v>
      </c>
      <c r="K115" s="119" t="s">
        <v>584</v>
      </c>
      <c r="L115" s="120" t="s">
        <v>585</v>
      </c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>
      <c r="A116" s="121">
        <v>54437.0</v>
      </c>
      <c r="B116" s="119" t="s">
        <v>993</v>
      </c>
      <c r="C116" s="119" t="s">
        <v>994</v>
      </c>
      <c r="D116" s="119" t="s">
        <v>995</v>
      </c>
      <c r="E116" s="119"/>
      <c r="F116" s="121">
        <v>0.0</v>
      </c>
      <c r="G116" s="121">
        <v>3.0</v>
      </c>
      <c r="H116" s="122">
        <v>44277.75208333333</v>
      </c>
      <c r="I116" s="122">
        <v>44482.822916666664</v>
      </c>
      <c r="J116" s="124" t="s">
        <v>996</v>
      </c>
      <c r="K116" s="119" t="s">
        <v>571</v>
      </c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>
      <c r="A117" s="121">
        <v>67239.0</v>
      </c>
      <c r="B117" s="119" t="s">
        <v>997</v>
      </c>
      <c r="C117" s="119" t="s">
        <v>998</v>
      </c>
      <c r="D117" s="119" t="s">
        <v>999</v>
      </c>
      <c r="E117" s="119"/>
      <c r="F117" s="121">
        <v>16.0</v>
      </c>
      <c r="G117" s="121">
        <v>3.0</v>
      </c>
      <c r="H117" s="122">
        <v>44495.13055555556</v>
      </c>
      <c r="I117" s="122">
        <v>44503.700694444444</v>
      </c>
      <c r="J117" s="124" t="s">
        <v>399</v>
      </c>
      <c r="K117" s="119" t="s">
        <v>571</v>
      </c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>
      <c r="A118" s="121">
        <v>62810.0</v>
      </c>
      <c r="B118" s="119" t="s">
        <v>1000</v>
      </c>
      <c r="C118" s="119" t="s">
        <v>878</v>
      </c>
      <c r="D118" s="119" t="s">
        <v>987</v>
      </c>
      <c r="E118" s="119" t="s">
        <v>878</v>
      </c>
      <c r="F118" s="121">
        <v>6.0</v>
      </c>
      <c r="G118" s="121">
        <v>3.0</v>
      </c>
      <c r="H118" s="122">
        <v>44413.42361111111</v>
      </c>
      <c r="I118" s="122">
        <v>44511.86736111111</v>
      </c>
      <c r="J118" s="124" t="s">
        <v>1001</v>
      </c>
      <c r="K118" s="119" t="s">
        <v>584</v>
      </c>
      <c r="L118" s="120" t="s">
        <v>585</v>
      </c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>
      <c r="A119" s="121">
        <v>20522.0</v>
      </c>
      <c r="B119" s="119" t="s">
        <v>1002</v>
      </c>
      <c r="C119" s="119" t="s">
        <v>1003</v>
      </c>
      <c r="D119" s="119" t="s">
        <v>1004</v>
      </c>
      <c r="E119" s="119"/>
      <c r="F119" s="121">
        <v>6.0</v>
      </c>
      <c r="G119" s="121">
        <v>2.0</v>
      </c>
      <c r="H119" s="122">
        <v>43600.282638888886</v>
      </c>
      <c r="I119" s="122">
        <v>43614.510416666664</v>
      </c>
      <c r="J119" s="124" t="s">
        <v>98</v>
      </c>
      <c r="K119" s="119" t="s">
        <v>571</v>
      </c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>
      <c r="A120" s="121">
        <v>11030.0</v>
      </c>
      <c r="B120" s="119" t="s">
        <v>1005</v>
      </c>
      <c r="C120" s="119" t="s">
        <v>1006</v>
      </c>
      <c r="D120" s="119" t="s">
        <v>1007</v>
      </c>
      <c r="E120" s="119"/>
      <c r="F120" s="121">
        <v>7.0</v>
      </c>
      <c r="G120" s="121">
        <v>2.0</v>
      </c>
      <c r="H120" s="122">
        <v>43341.92222222222</v>
      </c>
      <c r="I120" s="122">
        <v>43621.56805555556</v>
      </c>
      <c r="J120" s="124" t="s">
        <v>79</v>
      </c>
      <c r="K120" s="119" t="s">
        <v>571</v>
      </c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>
      <c r="A121" s="121">
        <v>18724.0</v>
      </c>
      <c r="B121" s="119" t="s">
        <v>1008</v>
      </c>
      <c r="C121" s="119" t="s">
        <v>1009</v>
      </c>
      <c r="D121" s="119" t="s">
        <v>1010</v>
      </c>
      <c r="E121" s="119" t="s">
        <v>1009</v>
      </c>
      <c r="F121" s="121">
        <v>1.0</v>
      </c>
      <c r="G121" s="121">
        <v>2.0</v>
      </c>
      <c r="H121" s="122">
        <v>43557.53958333333</v>
      </c>
      <c r="I121" s="122">
        <v>43647.70277777778</v>
      </c>
      <c r="J121" s="124" t="s">
        <v>1011</v>
      </c>
      <c r="K121" s="119" t="s">
        <v>584</v>
      </c>
      <c r="L121" s="120" t="s">
        <v>585</v>
      </c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>
      <c r="A122" s="121">
        <v>24035.0</v>
      </c>
      <c r="B122" s="119" t="s">
        <v>1012</v>
      </c>
      <c r="C122" s="119" t="s">
        <v>1013</v>
      </c>
      <c r="D122" s="119" t="s">
        <v>1014</v>
      </c>
      <c r="E122" s="119"/>
      <c r="F122" s="121">
        <v>1.0</v>
      </c>
      <c r="G122" s="121">
        <v>2.0</v>
      </c>
      <c r="H122" s="122">
        <v>43685.87430555555</v>
      </c>
      <c r="I122" s="122">
        <v>43696.91875</v>
      </c>
      <c r="J122" s="124" t="s">
        <v>134</v>
      </c>
      <c r="K122" s="119" t="s">
        <v>571</v>
      </c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>
      <c r="A123" s="121">
        <v>20028.0</v>
      </c>
      <c r="B123" s="119" t="s">
        <v>1015</v>
      </c>
      <c r="C123" s="119" t="s">
        <v>1016</v>
      </c>
      <c r="D123" s="119" t="s">
        <v>941</v>
      </c>
      <c r="E123" s="119"/>
      <c r="F123" s="121">
        <v>8.0</v>
      </c>
      <c r="G123" s="121">
        <v>2.0</v>
      </c>
      <c r="H123" s="122">
        <v>43586.87152777778</v>
      </c>
      <c r="I123" s="122">
        <v>43714.0875</v>
      </c>
      <c r="J123" s="124" t="s">
        <v>90</v>
      </c>
      <c r="K123" s="119" t="s">
        <v>571</v>
      </c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>
      <c r="A124" s="121">
        <v>32645.0</v>
      </c>
      <c r="B124" s="119" t="s">
        <v>1017</v>
      </c>
      <c r="C124" s="119" t="s">
        <v>934</v>
      </c>
      <c r="D124" s="119" t="s">
        <v>863</v>
      </c>
      <c r="E124" s="119"/>
      <c r="F124" s="121">
        <v>4.0</v>
      </c>
      <c r="G124" s="121">
        <v>2.0</v>
      </c>
      <c r="H124" s="122">
        <v>43857.42986111111</v>
      </c>
      <c r="I124" s="122">
        <v>43879.71666666667</v>
      </c>
      <c r="J124" s="124" t="s">
        <v>185</v>
      </c>
      <c r="K124" s="119" t="s">
        <v>571</v>
      </c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>
      <c r="A125" s="121">
        <v>26123.0</v>
      </c>
      <c r="B125" s="119" t="s">
        <v>1018</v>
      </c>
      <c r="C125" s="119" t="s">
        <v>682</v>
      </c>
      <c r="D125" s="119" t="s">
        <v>1019</v>
      </c>
      <c r="E125" s="119" t="s">
        <v>994</v>
      </c>
      <c r="F125" s="121">
        <v>17.0</v>
      </c>
      <c r="G125" s="121">
        <v>2.0</v>
      </c>
      <c r="H125" s="122">
        <v>43720.870833333334</v>
      </c>
      <c r="I125" s="122">
        <v>43887.83888888889</v>
      </c>
      <c r="J125" s="124" t="s">
        <v>1020</v>
      </c>
      <c r="K125" s="119" t="s">
        <v>571</v>
      </c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>
      <c r="A126" s="121">
        <v>33899.0</v>
      </c>
      <c r="B126" s="119" t="s">
        <v>1021</v>
      </c>
      <c r="C126" s="119" t="s">
        <v>1022</v>
      </c>
      <c r="D126" s="119" t="s">
        <v>1023</v>
      </c>
      <c r="E126" s="119" t="s">
        <v>582</v>
      </c>
      <c r="F126" s="121">
        <v>7.0</v>
      </c>
      <c r="G126" s="121">
        <v>2.0</v>
      </c>
      <c r="H126" s="122">
        <v>43888.87430555555</v>
      </c>
      <c r="I126" s="122">
        <v>43892.89375</v>
      </c>
      <c r="J126" s="124" t="s">
        <v>197</v>
      </c>
      <c r="K126" s="119" t="s">
        <v>571</v>
      </c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>
      <c r="A127" s="121">
        <v>18853.0</v>
      </c>
      <c r="B127" s="119" t="s">
        <v>1024</v>
      </c>
      <c r="C127" s="119" t="s">
        <v>1025</v>
      </c>
      <c r="D127" s="119" t="s">
        <v>1026</v>
      </c>
      <c r="E127" s="119" t="s">
        <v>582</v>
      </c>
      <c r="F127" s="121">
        <v>24.0</v>
      </c>
      <c r="G127" s="121">
        <v>2.0</v>
      </c>
      <c r="H127" s="122">
        <v>43559.67291666667</v>
      </c>
      <c r="I127" s="122">
        <v>43914.14166666667</v>
      </c>
      <c r="J127" s="124" t="s">
        <v>86</v>
      </c>
      <c r="K127" s="119" t="s">
        <v>571</v>
      </c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>
      <c r="A128" s="121">
        <v>30300.0</v>
      </c>
      <c r="B128" s="119" t="s">
        <v>1027</v>
      </c>
      <c r="C128" s="119" t="s">
        <v>1028</v>
      </c>
      <c r="D128" s="119" t="s">
        <v>1029</v>
      </c>
      <c r="E128" s="119" t="s">
        <v>1030</v>
      </c>
      <c r="F128" s="121">
        <v>8.0</v>
      </c>
      <c r="G128" s="121">
        <v>2.0</v>
      </c>
      <c r="H128" s="122">
        <v>43791.32777777778</v>
      </c>
      <c r="I128" s="122">
        <v>43917.214583333334</v>
      </c>
      <c r="J128" s="124" t="s">
        <v>1031</v>
      </c>
      <c r="K128" s="119" t="s">
        <v>584</v>
      </c>
      <c r="L128" s="120" t="s">
        <v>585</v>
      </c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>
      <c r="A129" s="121">
        <v>36755.0</v>
      </c>
      <c r="B129" s="119" t="s">
        <v>1032</v>
      </c>
      <c r="C129" s="119" t="s">
        <v>902</v>
      </c>
      <c r="D129" s="119" t="s">
        <v>918</v>
      </c>
      <c r="E129" s="119" t="s">
        <v>902</v>
      </c>
      <c r="F129" s="121">
        <v>1.0</v>
      </c>
      <c r="G129" s="121">
        <v>2.0</v>
      </c>
      <c r="H129" s="122">
        <v>43937.92847222222</v>
      </c>
      <c r="I129" s="122">
        <v>43949.76875</v>
      </c>
      <c r="J129" s="124" t="s">
        <v>219</v>
      </c>
      <c r="K129" s="119" t="s">
        <v>571</v>
      </c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>
      <c r="A130" s="121">
        <v>32519.0</v>
      </c>
      <c r="B130" s="119" t="s">
        <v>1033</v>
      </c>
      <c r="C130" s="119" t="s">
        <v>1034</v>
      </c>
      <c r="D130" s="119" t="s">
        <v>1035</v>
      </c>
      <c r="E130" s="119" t="s">
        <v>1036</v>
      </c>
      <c r="F130" s="121">
        <v>13.0</v>
      </c>
      <c r="G130" s="121">
        <v>2.0</v>
      </c>
      <c r="H130" s="122">
        <v>43853.100694444445</v>
      </c>
      <c r="I130" s="122">
        <v>43950.075694444444</v>
      </c>
      <c r="J130" s="124" t="s">
        <v>183</v>
      </c>
      <c r="K130" s="119" t="s">
        <v>571</v>
      </c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>
      <c r="A131" s="121">
        <v>37786.0</v>
      </c>
      <c r="B131" s="119" t="s">
        <v>1037</v>
      </c>
      <c r="C131" s="119" t="s">
        <v>682</v>
      </c>
      <c r="D131" s="119" t="s">
        <v>1038</v>
      </c>
      <c r="E131" s="119"/>
      <c r="F131" s="121">
        <v>8.0</v>
      </c>
      <c r="G131" s="121">
        <v>2.0</v>
      </c>
      <c r="H131" s="122">
        <v>43955.79861111111</v>
      </c>
      <c r="I131" s="122">
        <v>43959.21597222222</v>
      </c>
      <c r="J131" s="124" t="s">
        <v>229</v>
      </c>
      <c r="K131" s="119" t="s">
        <v>571</v>
      </c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>
      <c r="A132" s="121">
        <v>37558.0</v>
      </c>
      <c r="B132" s="119" t="s">
        <v>1039</v>
      </c>
      <c r="C132" s="119" t="s">
        <v>1040</v>
      </c>
      <c r="D132" s="119" t="s">
        <v>1041</v>
      </c>
      <c r="E132" s="119"/>
      <c r="F132" s="121">
        <v>1.0</v>
      </c>
      <c r="G132" s="121">
        <v>2.0</v>
      </c>
      <c r="H132" s="122">
        <v>43951.10902777778</v>
      </c>
      <c r="I132" s="122">
        <v>43977.67152777778</v>
      </c>
      <c r="J132" s="124" t="s">
        <v>223</v>
      </c>
      <c r="K132" s="119" t="s">
        <v>571</v>
      </c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>
      <c r="A133" s="121">
        <v>38764.0</v>
      </c>
      <c r="B133" s="119" t="s">
        <v>1042</v>
      </c>
      <c r="C133" s="119" t="s">
        <v>635</v>
      </c>
      <c r="D133" s="119" t="s">
        <v>1043</v>
      </c>
      <c r="E133" s="119"/>
      <c r="F133" s="121">
        <v>0.0</v>
      </c>
      <c r="G133" s="121">
        <v>2.0</v>
      </c>
      <c r="H133" s="122">
        <v>43971.26458333333</v>
      </c>
      <c r="I133" s="122">
        <v>43977.79305555556</v>
      </c>
      <c r="J133" s="124" t="s">
        <v>231</v>
      </c>
      <c r="K133" s="119" t="s">
        <v>571</v>
      </c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>
      <c r="A134" s="121">
        <v>38377.0</v>
      </c>
      <c r="B134" s="119" t="s">
        <v>1044</v>
      </c>
      <c r="C134" s="119" t="s">
        <v>1045</v>
      </c>
      <c r="D134" s="119" t="s">
        <v>1046</v>
      </c>
      <c r="E134" s="119"/>
      <c r="F134" s="121">
        <v>6.0</v>
      </c>
      <c r="G134" s="121">
        <v>2.0</v>
      </c>
      <c r="H134" s="122">
        <v>43964.12152777778</v>
      </c>
      <c r="I134" s="122">
        <v>43979.145833333336</v>
      </c>
      <c r="J134" s="124" t="s">
        <v>1047</v>
      </c>
      <c r="K134" s="119" t="s">
        <v>584</v>
      </c>
      <c r="L134" s="120" t="s">
        <v>585</v>
      </c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>
      <c r="A135" s="121">
        <v>35761.0</v>
      </c>
      <c r="B135" s="119" t="s">
        <v>1048</v>
      </c>
      <c r="C135" s="119" t="s">
        <v>1049</v>
      </c>
      <c r="D135" s="119" t="s">
        <v>1050</v>
      </c>
      <c r="E135" s="119"/>
      <c r="F135" s="121">
        <v>2.0</v>
      </c>
      <c r="G135" s="121">
        <v>2.0</v>
      </c>
      <c r="H135" s="122">
        <v>43921.69236111111</v>
      </c>
      <c r="I135" s="122">
        <v>43993.93194444444</v>
      </c>
      <c r="J135" s="124" t="s">
        <v>1051</v>
      </c>
      <c r="K135" s="119" t="s">
        <v>584</v>
      </c>
      <c r="L135" s="120" t="s">
        <v>585</v>
      </c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>
      <c r="A136" s="121">
        <v>38889.0</v>
      </c>
      <c r="B136" s="119" t="s">
        <v>1052</v>
      </c>
      <c r="C136" s="119" t="s">
        <v>1053</v>
      </c>
      <c r="D136" s="119" t="s">
        <v>1054</v>
      </c>
      <c r="E136" s="119" t="s">
        <v>658</v>
      </c>
      <c r="F136" s="121">
        <v>9.0</v>
      </c>
      <c r="G136" s="121">
        <v>2.0</v>
      </c>
      <c r="H136" s="122">
        <v>43972.86944444444</v>
      </c>
      <c r="I136" s="122">
        <v>43994.131944444445</v>
      </c>
      <c r="J136" s="124" t="s">
        <v>233</v>
      </c>
      <c r="K136" s="119" t="s">
        <v>571</v>
      </c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>
      <c r="A137" s="121">
        <v>40320.0</v>
      </c>
      <c r="B137" s="119" t="s">
        <v>1055</v>
      </c>
      <c r="C137" s="119" t="s">
        <v>642</v>
      </c>
      <c r="D137" s="119" t="s">
        <v>1056</v>
      </c>
      <c r="E137" s="119"/>
      <c r="F137" s="121">
        <v>1.0</v>
      </c>
      <c r="G137" s="121">
        <v>2.0</v>
      </c>
      <c r="H137" s="122">
        <v>44001.96944444445</v>
      </c>
      <c r="I137" s="122">
        <v>44018.64791666667</v>
      </c>
      <c r="J137" s="124" t="s">
        <v>241</v>
      </c>
      <c r="K137" s="119" t="s">
        <v>571</v>
      </c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>
      <c r="A138" s="121">
        <v>39007.0</v>
      </c>
      <c r="B138" s="119" t="s">
        <v>1057</v>
      </c>
      <c r="C138" s="119" t="s">
        <v>697</v>
      </c>
      <c r="D138" s="119" t="s">
        <v>1058</v>
      </c>
      <c r="E138" s="119" t="s">
        <v>654</v>
      </c>
      <c r="F138" s="121">
        <v>28.0</v>
      </c>
      <c r="G138" s="121">
        <v>2.0</v>
      </c>
      <c r="H138" s="122">
        <v>43977.64236111111</v>
      </c>
      <c r="I138" s="122">
        <v>44021.93194444444</v>
      </c>
      <c r="J138" s="124" t="s">
        <v>239</v>
      </c>
      <c r="K138" s="119" t="s">
        <v>571</v>
      </c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>
      <c r="A139" s="121">
        <v>36071.0</v>
      </c>
      <c r="B139" s="119" t="s">
        <v>1059</v>
      </c>
      <c r="C139" s="119" t="s">
        <v>902</v>
      </c>
      <c r="D139" s="119" t="s">
        <v>1060</v>
      </c>
      <c r="E139" s="119" t="s">
        <v>902</v>
      </c>
      <c r="F139" s="121">
        <v>18.0</v>
      </c>
      <c r="G139" s="121">
        <v>2.0</v>
      </c>
      <c r="H139" s="122">
        <v>43927.669444444444</v>
      </c>
      <c r="I139" s="122">
        <v>44032.95694444444</v>
      </c>
      <c r="J139" s="124" t="s">
        <v>1061</v>
      </c>
      <c r="K139" s="119" t="s">
        <v>584</v>
      </c>
      <c r="L139" s="120" t="s">
        <v>585</v>
      </c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>
      <c r="A140" s="121">
        <v>40604.0</v>
      </c>
      <c r="B140" s="119" t="s">
        <v>1062</v>
      </c>
      <c r="C140" s="119" t="s">
        <v>934</v>
      </c>
      <c r="D140" s="119" t="s">
        <v>636</v>
      </c>
      <c r="E140" s="119"/>
      <c r="F140" s="121">
        <v>1.0</v>
      </c>
      <c r="G140" s="121">
        <v>2.0</v>
      </c>
      <c r="H140" s="122">
        <v>44008.095138888886</v>
      </c>
      <c r="I140" s="122">
        <v>44036.65277777778</v>
      </c>
      <c r="J140" s="124" t="s">
        <v>1063</v>
      </c>
      <c r="K140" s="119" t="s">
        <v>584</v>
      </c>
      <c r="L140" s="120" t="s">
        <v>585</v>
      </c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>
      <c r="A141" s="121">
        <v>42415.0</v>
      </c>
      <c r="B141" s="119" t="s">
        <v>1064</v>
      </c>
      <c r="C141" s="119" t="s">
        <v>1065</v>
      </c>
      <c r="D141" s="119" t="s">
        <v>1066</v>
      </c>
      <c r="E141" s="119" t="s">
        <v>642</v>
      </c>
      <c r="F141" s="121">
        <v>16.0</v>
      </c>
      <c r="G141" s="121">
        <v>2.0</v>
      </c>
      <c r="H141" s="122">
        <v>44044.819444444445</v>
      </c>
      <c r="I141" s="122">
        <v>44047.95694444444</v>
      </c>
      <c r="J141" s="124" t="s">
        <v>251</v>
      </c>
      <c r="K141" s="119" t="s">
        <v>571</v>
      </c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>
      <c r="A142" s="121">
        <v>32983.0</v>
      </c>
      <c r="B142" s="119" t="s">
        <v>1067</v>
      </c>
      <c r="C142" s="119" t="s">
        <v>1068</v>
      </c>
      <c r="D142" s="119" t="s">
        <v>1069</v>
      </c>
      <c r="E142" s="119"/>
      <c r="F142" s="121">
        <v>13.0</v>
      </c>
      <c r="G142" s="121">
        <v>2.0</v>
      </c>
      <c r="H142" s="122">
        <v>43865.81180555555</v>
      </c>
      <c r="I142" s="122">
        <v>44048.25069444445</v>
      </c>
      <c r="J142" s="124" t="s">
        <v>187</v>
      </c>
      <c r="K142" s="119" t="s">
        <v>571</v>
      </c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>
      <c r="A143" s="121">
        <v>41865.0</v>
      </c>
      <c r="B143" s="119" t="s">
        <v>1070</v>
      </c>
      <c r="C143" s="119" t="s">
        <v>1071</v>
      </c>
      <c r="D143" s="119" t="s">
        <v>1072</v>
      </c>
      <c r="E143" s="119" t="s">
        <v>1073</v>
      </c>
      <c r="F143" s="121">
        <v>22.0</v>
      </c>
      <c r="G143" s="121">
        <v>2.0</v>
      </c>
      <c r="H143" s="122">
        <v>44034.82986111111</v>
      </c>
      <c r="I143" s="122">
        <v>44048.78680555556</v>
      </c>
      <c r="J143" s="124" t="s">
        <v>243</v>
      </c>
      <c r="K143" s="119" t="s">
        <v>571</v>
      </c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>
      <c r="A144" s="121">
        <v>36428.0</v>
      </c>
      <c r="B144" s="119" t="s">
        <v>1074</v>
      </c>
      <c r="C144" s="119" t="s">
        <v>1075</v>
      </c>
      <c r="D144" s="119" t="s">
        <v>1076</v>
      </c>
      <c r="E144" s="119" t="s">
        <v>706</v>
      </c>
      <c r="F144" s="121">
        <v>7.0</v>
      </c>
      <c r="G144" s="121">
        <v>2.0</v>
      </c>
      <c r="H144" s="122">
        <v>43932.32777777778</v>
      </c>
      <c r="I144" s="122">
        <v>44061.86041666667</v>
      </c>
      <c r="J144" s="124" t="s">
        <v>217</v>
      </c>
      <c r="K144" s="119" t="s">
        <v>571</v>
      </c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>
      <c r="A145" s="121">
        <v>43770.0</v>
      </c>
      <c r="B145" s="119" t="s">
        <v>1077</v>
      </c>
      <c r="C145" s="119" t="s">
        <v>1078</v>
      </c>
      <c r="D145" s="119" t="s">
        <v>1079</v>
      </c>
      <c r="E145" s="119"/>
      <c r="F145" s="121">
        <v>6.0</v>
      </c>
      <c r="G145" s="121">
        <v>2.0</v>
      </c>
      <c r="H145" s="122">
        <v>44071.63611111111</v>
      </c>
      <c r="I145" s="122">
        <v>44075.14444444444</v>
      </c>
      <c r="J145" s="124" t="s">
        <v>257</v>
      </c>
      <c r="K145" s="119" t="s">
        <v>571</v>
      </c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>
      <c r="A146" s="121">
        <v>15676.0</v>
      </c>
      <c r="B146" s="119" t="s">
        <v>1080</v>
      </c>
      <c r="C146" s="119" t="s">
        <v>900</v>
      </c>
      <c r="D146" s="119" t="s">
        <v>1081</v>
      </c>
      <c r="E146" s="119"/>
      <c r="F146" s="121">
        <v>5.0</v>
      </c>
      <c r="G146" s="121">
        <v>2.0</v>
      </c>
      <c r="H146" s="122">
        <v>43467.84861111111</v>
      </c>
      <c r="I146" s="122">
        <v>44090.78333333333</v>
      </c>
      <c r="J146" s="124" t="s">
        <v>1082</v>
      </c>
      <c r="K146" s="119" t="s">
        <v>584</v>
      </c>
      <c r="L146" s="120" t="s">
        <v>585</v>
      </c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>
      <c r="A147" s="121">
        <v>24802.0</v>
      </c>
      <c r="B147" s="119" t="s">
        <v>1083</v>
      </c>
      <c r="C147" s="119" t="s">
        <v>592</v>
      </c>
      <c r="D147" s="119" t="s">
        <v>1084</v>
      </c>
      <c r="E147" s="119" t="s">
        <v>1085</v>
      </c>
      <c r="F147" s="121">
        <v>53.0</v>
      </c>
      <c r="G147" s="121">
        <v>2.0</v>
      </c>
      <c r="H147" s="122">
        <v>43694.177777777775</v>
      </c>
      <c r="I147" s="122">
        <v>44095.65277777778</v>
      </c>
      <c r="J147" s="124" t="s">
        <v>146</v>
      </c>
      <c r="K147" s="119" t="s">
        <v>571</v>
      </c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>
      <c r="A148" s="121">
        <v>26596.0</v>
      </c>
      <c r="B148" s="119" t="s">
        <v>1086</v>
      </c>
      <c r="C148" s="119" t="s">
        <v>1087</v>
      </c>
      <c r="D148" s="119" t="s">
        <v>938</v>
      </c>
      <c r="E148" s="119" t="s">
        <v>658</v>
      </c>
      <c r="F148" s="121">
        <v>8.0</v>
      </c>
      <c r="G148" s="121">
        <v>2.0</v>
      </c>
      <c r="H148" s="122">
        <v>43729.44930555556</v>
      </c>
      <c r="I148" s="122">
        <v>44111.26111111111</v>
      </c>
      <c r="J148" s="124" t="s">
        <v>161</v>
      </c>
      <c r="K148" s="119" t="s">
        <v>571</v>
      </c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>
      <c r="A149" s="121">
        <v>46585.0</v>
      </c>
      <c r="B149" s="119" t="s">
        <v>1088</v>
      </c>
      <c r="C149" s="119" t="s">
        <v>1089</v>
      </c>
      <c r="D149" s="119" t="s">
        <v>1090</v>
      </c>
      <c r="E149" s="119" t="s">
        <v>1091</v>
      </c>
      <c r="F149" s="121">
        <v>5.0</v>
      </c>
      <c r="G149" s="121">
        <v>2.0</v>
      </c>
      <c r="H149" s="122">
        <v>44124.495833333334</v>
      </c>
      <c r="I149" s="122">
        <v>44138.868055555555</v>
      </c>
      <c r="J149" s="124" t="s">
        <v>268</v>
      </c>
      <c r="K149" s="119" t="s">
        <v>571</v>
      </c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>
      <c r="A150" s="121">
        <v>41084.0</v>
      </c>
      <c r="B150" s="119" t="s">
        <v>1092</v>
      </c>
      <c r="C150" s="119" t="s">
        <v>1093</v>
      </c>
      <c r="D150" s="119" t="s">
        <v>1094</v>
      </c>
      <c r="E150" s="119" t="s">
        <v>1095</v>
      </c>
      <c r="F150" s="121">
        <v>3.0</v>
      </c>
      <c r="G150" s="121">
        <v>2.0</v>
      </c>
      <c r="H150" s="122">
        <v>44019.82013888889</v>
      </c>
      <c r="I150" s="122">
        <v>44147.85208333333</v>
      </c>
      <c r="J150" s="124" t="s">
        <v>1096</v>
      </c>
      <c r="K150" s="119" t="s">
        <v>584</v>
      </c>
      <c r="L150" s="120" t="s">
        <v>585</v>
      </c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>
      <c r="A151" s="121">
        <v>24504.0</v>
      </c>
      <c r="B151" s="119" t="s">
        <v>1097</v>
      </c>
      <c r="C151" s="119" t="s">
        <v>1098</v>
      </c>
      <c r="D151" s="119" t="s">
        <v>906</v>
      </c>
      <c r="E151" s="119"/>
      <c r="F151" s="121">
        <v>4.0</v>
      </c>
      <c r="G151" s="121">
        <v>2.0</v>
      </c>
      <c r="H151" s="122">
        <v>43693.770833333336</v>
      </c>
      <c r="I151" s="122">
        <v>44171.165972222225</v>
      </c>
      <c r="J151" s="124" t="s">
        <v>144</v>
      </c>
      <c r="K151" s="119" t="s">
        <v>571</v>
      </c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>
      <c r="A152" s="121">
        <v>48523.0</v>
      </c>
      <c r="B152" s="119" t="s">
        <v>1099</v>
      </c>
      <c r="C152" s="119" t="s">
        <v>827</v>
      </c>
      <c r="D152" s="119" t="s">
        <v>1100</v>
      </c>
      <c r="E152" s="119"/>
      <c r="F152" s="121">
        <v>1.0</v>
      </c>
      <c r="G152" s="121">
        <v>2.0</v>
      </c>
      <c r="H152" s="122">
        <v>44163.044444444444</v>
      </c>
      <c r="I152" s="122">
        <v>44175.75763888889</v>
      </c>
      <c r="J152" s="124" t="s">
        <v>1101</v>
      </c>
      <c r="K152" s="119" t="s">
        <v>584</v>
      </c>
      <c r="L152" s="120" t="s">
        <v>585</v>
      </c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>
      <c r="A153" s="121">
        <v>49052.0</v>
      </c>
      <c r="B153" s="119" t="s">
        <v>1102</v>
      </c>
      <c r="C153" s="119" t="s">
        <v>1103</v>
      </c>
      <c r="D153" s="119" t="s">
        <v>1104</v>
      </c>
      <c r="E153" s="119"/>
      <c r="F153" s="121">
        <v>0.0</v>
      </c>
      <c r="G153" s="121">
        <v>2.0</v>
      </c>
      <c r="H153" s="122">
        <v>44173.975</v>
      </c>
      <c r="I153" s="122">
        <v>44187.131944444445</v>
      </c>
      <c r="J153" s="124" t="s">
        <v>284</v>
      </c>
      <c r="K153" s="119" t="s">
        <v>571</v>
      </c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>
      <c r="A154" s="121">
        <v>49019.0</v>
      </c>
      <c r="B154" s="119" t="s">
        <v>1105</v>
      </c>
      <c r="C154" s="119" t="s">
        <v>682</v>
      </c>
      <c r="D154" s="119" t="s">
        <v>1106</v>
      </c>
      <c r="E154" s="119"/>
      <c r="F154" s="121">
        <v>5.0</v>
      </c>
      <c r="G154" s="121">
        <v>2.0</v>
      </c>
      <c r="H154" s="122">
        <v>44173.63055555556</v>
      </c>
      <c r="I154" s="122">
        <v>44187.94375</v>
      </c>
      <c r="J154" s="124" t="s">
        <v>280</v>
      </c>
      <c r="K154" s="119" t="s">
        <v>571</v>
      </c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>
      <c r="A155" s="121">
        <v>22656.0</v>
      </c>
      <c r="B155" s="119" t="s">
        <v>1107</v>
      </c>
      <c r="C155" s="119" t="s">
        <v>900</v>
      </c>
      <c r="D155" s="119" t="s">
        <v>1108</v>
      </c>
      <c r="E155" s="119"/>
      <c r="F155" s="121">
        <v>6.0</v>
      </c>
      <c r="G155" s="121">
        <v>2.0</v>
      </c>
      <c r="H155" s="122">
        <v>43655.80902777778</v>
      </c>
      <c r="I155" s="122">
        <v>44187.964583333334</v>
      </c>
      <c r="J155" s="124" t="s">
        <v>1109</v>
      </c>
      <c r="K155" s="119" t="s">
        <v>584</v>
      </c>
      <c r="L155" s="120" t="s">
        <v>585</v>
      </c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>
      <c r="A156" s="121">
        <v>37756.0</v>
      </c>
      <c r="B156" s="119" t="s">
        <v>1110</v>
      </c>
      <c r="C156" s="119" t="s">
        <v>1111</v>
      </c>
      <c r="D156" s="119" t="s">
        <v>1112</v>
      </c>
      <c r="E156" s="119" t="s">
        <v>679</v>
      </c>
      <c r="F156" s="121">
        <v>15.0</v>
      </c>
      <c r="G156" s="121">
        <v>2.0</v>
      </c>
      <c r="H156" s="122">
        <v>43955.41388888889</v>
      </c>
      <c r="I156" s="122">
        <v>44201.65138888889</v>
      </c>
      <c r="J156" s="124" t="s">
        <v>227</v>
      </c>
      <c r="K156" s="119" t="s">
        <v>571</v>
      </c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>
      <c r="A157" s="121">
        <v>42588.0</v>
      </c>
      <c r="B157" s="119" t="s">
        <v>1113</v>
      </c>
      <c r="C157" s="119" t="s">
        <v>1114</v>
      </c>
      <c r="D157" s="119" t="s">
        <v>641</v>
      </c>
      <c r="E157" s="119"/>
      <c r="F157" s="121">
        <v>11.0</v>
      </c>
      <c r="G157" s="121">
        <v>2.0</v>
      </c>
      <c r="H157" s="122">
        <v>44048.294444444444</v>
      </c>
      <c r="I157" s="122">
        <v>44214.21875</v>
      </c>
      <c r="J157" s="124" t="s">
        <v>255</v>
      </c>
      <c r="K157" s="119" t="s">
        <v>571</v>
      </c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>
      <c r="A158" s="121">
        <v>50064.0</v>
      </c>
      <c r="B158" s="119" t="s">
        <v>1115</v>
      </c>
      <c r="C158" s="119" t="s">
        <v>948</v>
      </c>
      <c r="D158" s="119" t="s">
        <v>1116</v>
      </c>
      <c r="E158" s="119"/>
      <c r="F158" s="121">
        <v>5.0</v>
      </c>
      <c r="G158" s="121">
        <v>2.0</v>
      </c>
      <c r="H158" s="122">
        <v>44200.87013888889</v>
      </c>
      <c r="I158" s="122">
        <v>44214.25208333333</v>
      </c>
      <c r="J158" s="124" t="s">
        <v>296</v>
      </c>
      <c r="K158" s="119" t="s">
        <v>571</v>
      </c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>
      <c r="A159" s="121">
        <v>40702.0</v>
      </c>
      <c r="B159" s="119" t="s">
        <v>1117</v>
      </c>
      <c r="C159" s="119" t="s">
        <v>902</v>
      </c>
      <c r="D159" s="119" t="s">
        <v>1118</v>
      </c>
      <c r="E159" s="119"/>
      <c r="F159" s="121">
        <v>4.0</v>
      </c>
      <c r="G159" s="121">
        <v>2.0</v>
      </c>
      <c r="H159" s="122">
        <v>44011.63611111111</v>
      </c>
      <c r="I159" s="122">
        <v>44222.66388888889</v>
      </c>
      <c r="J159" s="124" t="s">
        <v>1119</v>
      </c>
      <c r="K159" s="119" t="s">
        <v>584</v>
      </c>
      <c r="L159" s="120" t="s">
        <v>585</v>
      </c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>
      <c r="A160" s="121">
        <v>48049.0</v>
      </c>
      <c r="B160" s="119" t="s">
        <v>1120</v>
      </c>
      <c r="C160" s="119" t="s">
        <v>1121</v>
      </c>
      <c r="D160" s="119" t="s">
        <v>1122</v>
      </c>
      <c r="E160" s="119"/>
      <c r="F160" s="121">
        <v>21.0</v>
      </c>
      <c r="G160" s="121">
        <v>2.0</v>
      </c>
      <c r="H160" s="122">
        <v>44151.91527777778</v>
      </c>
      <c r="I160" s="122">
        <v>44224.73333333333</v>
      </c>
      <c r="J160" s="124" t="s">
        <v>276</v>
      </c>
      <c r="K160" s="119" t="s">
        <v>571</v>
      </c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>
      <c r="A161" s="121">
        <v>51141.0</v>
      </c>
      <c r="B161" s="119" t="s">
        <v>1123</v>
      </c>
      <c r="C161" s="119" t="s">
        <v>994</v>
      </c>
      <c r="D161" s="119" t="s">
        <v>1124</v>
      </c>
      <c r="E161" s="119"/>
      <c r="F161" s="121">
        <v>3.0</v>
      </c>
      <c r="G161" s="121">
        <v>2.0</v>
      </c>
      <c r="H161" s="122">
        <v>44222.868055555555</v>
      </c>
      <c r="I161" s="122">
        <v>44225.80763888889</v>
      </c>
      <c r="J161" s="124" t="s">
        <v>1125</v>
      </c>
      <c r="K161" s="119" t="s">
        <v>571</v>
      </c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>
      <c r="A162" s="121">
        <v>50695.0</v>
      </c>
      <c r="B162" s="119" t="s">
        <v>1126</v>
      </c>
      <c r="C162" s="119" t="s">
        <v>807</v>
      </c>
      <c r="D162" s="119" t="s">
        <v>818</v>
      </c>
      <c r="E162" s="119" t="s">
        <v>654</v>
      </c>
      <c r="F162" s="121">
        <v>2.0</v>
      </c>
      <c r="G162" s="121">
        <v>2.0</v>
      </c>
      <c r="H162" s="122">
        <v>44214.85138888889</v>
      </c>
      <c r="I162" s="122">
        <v>44235.688888888886</v>
      </c>
      <c r="J162" s="124" t="s">
        <v>298</v>
      </c>
      <c r="K162" s="119" t="s">
        <v>571</v>
      </c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>
      <c r="A163" s="121">
        <v>50749.0</v>
      </c>
      <c r="B163" s="119" t="s">
        <v>1127</v>
      </c>
      <c r="C163" s="119" t="s">
        <v>732</v>
      </c>
      <c r="D163" s="119" t="s">
        <v>1128</v>
      </c>
      <c r="E163" s="119"/>
      <c r="F163" s="121">
        <v>8.0</v>
      </c>
      <c r="G163" s="121">
        <v>2.0</v>
      </c>
      <c r="H163" s="122">
        <v>44215.80069444444</v>
      </c>
      <c r="I163" s="122">
        <v>44252.98611111111</v>
      </c>
      <c r="J163" s="124" t="s">
        <v>300</v>
      </c>
      <c r="K163" s="119" t="s">
        <v>571</v>
      </c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>
      <c r="A164" s="121">
        <v>52857.0</v>
      </c>
      <c r="B164" s="119" t="s">
        <v>1129</v>
      </c>
      <c r="C164" s="119" t="s">
        <v>1130</v>
      </c>
      <c r="D164" s="119" t="s">
        <v>755</v>
      </c>
      <c r="E164" s="119"/>
      <c r="F164" s="121">
        <v>4.0</v>
      </c>
      <c r="G164" s="121">
        <v>2.0</v>
      </c>
      <c r="H164" s="122">
        <v>44252.82013888889</v>
      </c>
      <c r="I164" s="122">
        <v>44253.790972222225</v>
      </c>
      <c r="J164" s="124" t="s">
        <v>316</v>
      </c>
      <c r="K164" s="119" t="s">
        <v>571</v>
      </c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>
      <c r="A165" s="121">
        <v>48841.0</v>
      </c>
      <c r="B165" s="119" t="s">
        <v>1131</v>
      </c>
      <c r="C165" s="119" t="s">
        <v>1132</v>
      </c>
      <c r="D165" s="119" t="s">
        <v>1133</v>
      </c>
      <c r="E165" s="119"/>
      <c r="F165" s="121">
        <v>12.0</v>
      </c>
      <c r="G165" s="121">
        <v>2.0</v>
      </c>
      <c r="H165" s="122">
        <v>44169.69305555556</v>
      </c>
      <c r="I165" s="122">
        <v>44265.35902777778</v>
      </c>
      <c r="J165" s="124" t="s">
        <v>278</v>
      </c>
      <c r="K165" s="119" t="s">
        <v>571</v>
      </c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>
      <c r="A166" s="121">
        <v>50104.0</v>
      </c>
      <c r="B166" s="119" t="s">
        <v>1134</v>
      </c>
      <c r="C166" s="119" t="s">
        <v>1135</v>
      </c>
      <c r="D166" s="119" t="s">
        <v>1136</v>
      </c>
      <c r="E166" s="119" t="s">
        <v>1137</v>
      </c>
      <c r="F166" s="121">
        <v>7.0</v>
      </c>
      <c r="G166" s="121">
        <v>2.0</v>
      </c>
      <c r="H166" s="122">
        <v>44201.77013888889</v>
      </c>
      <c r="I166" s="122">
        <v>44273.53055555555</v>
      </c>
      <c r="J166" s="124" t="s">
        <v>1138</v>
      </c>
      <c r="K166" s="119" t="s">
        <v>584</v>
      </c>
      <c r="L166" s="120" t="s">
        <v>585</v>
      </c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>
      <c r="A167" s="121">
        <v>53882.0</v>
      </c>
      <c r="B167" s="119" t="s">
        <v>1139</v>
      </c>
      <c r="C167" s="119" t="s">
        <v>642</v>
      </c>
      <c r="D167" s="119" t="s">
        <v>971</v>
      </c>
      <c r="E167" s="119"/>
      <c r="F167" s="121">
        <v>8.0</v>
      </c>
      <c r="G167" s="121">
        <v>2.0</v>
      </c>
      <c r="H167" s="122">
        <v>44267.34097222222</v>
      </c>
      <c r="I167" s="122">
        <v>44277.65416666667</v>
      </c>
      <c r="J167" s="124" t="s">
        <v>325</v>
      </c>
      <c r="K167" s="119" t="s">
        <v>571</v>
      </c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>
      <c r="A168" s="121">
        <v>50042.0</v>
      </c>
      <c r="B168" s="119" t="s">
        <v>1140</v>
      </c>
      <c r="C168" s="119" t="s">
        <v>1141</v>
      </c>
      <c r="D168" s="119" t="s">
        <v>1142</v>
      </c>
      <c r="E168" s="119" t="s">
        <v>1143</v>
      </c>
      <c r="F168" s="121">
        <v>27.0</v>
      </c>
      <c r="G168" s="121">
        <v>2.0</v>
      </c>
      <c r="H168" s="122">
        <v>44200.61111111111</v>
      </c>
      <c r="I168" s="122">
        <v>44285.76388888889</v>
      </c>
      <c r="J168" s="124" t="s">
        <v>294</v>
      </c>
      <c r="K168" s="119" t="s">
        <v>571</v>
      </c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>
      <c r="A169" s="121">
        <v>54752.0</v>
      </c>
      <c r="B169" s="119" t="s">
        <v>1144</v>
      </c>
      <c r="C169" s="119" t="s">
        <v>1145</v>
      </c>
      <c r="D169" s="119" t="s">
        <v>1146</v>
      </c>
      <c r="E169" s="119" t="s">
        <v>642</v>
      </c>
      <c r="F169" s="121">
        <v>15.0</v>
      </c>
      <c r="G169" s="121">
        <v>2.0</v>
      </c>
      <c r="H169" s="122">
        <v>44281.20486111111</v>
      </c>
      <c r="I169" s="122">
        <v>44289.74513888889</v>
      </c>
      <c r="J169" s="124" t="s">
        <v>333</v>
      </c>
      <c r="K169" s="119" t="s">
        <v>571</v>
      </c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>
      <c r="A170" s="121">
        <v>51652.0</v>
      </c>
      <c r="B170" s="119" t="s">
        <v>1147</v>
      </c>
      <c r="C170" s="119" t="s">
        <v>599</v>
      </c>
      <c r="D170" s="119" t="s">
        <v>1148</v>
      </c>
      <c r="E170" s="119" t="s">
        <v>1149</v>
      </c>
      <c r="F170" s="121">
        <v>0.0</v>
      </c>
      <c r="G170" s="121">
        <v>2.0</v>
      </c>
      <c r="H170" s="122">
        <v>44230.74375</v>
      </c>
      <c r="I170" s="122">
        <v>44291.657638888886</v>
      </c>
      <c r="J170" s="124" t="s">
        <v>1150</v>
      </c>
      <c r="K170" s="119" t="s">
        <v>584</v>
      </c>
      <c r="L170" s="120" t="s">
        <v>585</v>
      </c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>
      <c r="A171" s="121">
        <v>55613.0</v>
      </c>
      <c r="B171" s="119" t="s">
        <v>1151</v>
      </c>
      <c r="C171" s="119" t="s">
        <v>682</v>
      </c>
      <c r="D171" s="119" t="s">
        <v>1152</v>
      </c>
      <c r="E171" s="119"/>
      <c r="F171" s="121">
        <v>2.0</v>
      </c>
      <c r="G171" s="121">
        <v>2.0</v>
      </c>
      <c r="H171" s="122">
        <v>44294.59722222222</v>
      </c>
      <c r="I171" s="122">
        <v>44298.82708333333</v>
      </c>
      <c r="J171" s="124" t="s">
        <v>1153</v>
      </c>
      <c r="K171" s="119" t="s">
        <v>571</v>
      </c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>
      <c r="A172" s="121">
        <v>33760.0</v>
      </c>
      <c r="B172" s="119" t="s">
        <v>1154</v>
      </c>
      <c r="C172" s="119" t="s">
        <v>682</v>
      </c>
      <c r="D172" s="119" t="s">
        <v>975</v>
      </c>
      <c r="E172" s="119" t="s">
        <v>1155</v>
      </c>
      <c r="F172" s="121">
        <v>6.0</v>
      </c>
      <c r="G172" s="121">
        <v>2.0</v>
      </c>
      <c r="H172" s="122">
        <v>43886.65416666667</v>
      </c>
      <c r="I172" s="122">
        <v>44300.86041666667</v>
      </c>
      <c r="J172" s="124" t="s">
        <v>1156</v>
      </c>
      <c r="K172" s="119" t="s">
        <v>571</v>
      </c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>
      <c r="A173" s="121">
        <v>55595.0</v>
      </c>
      <c r="B173" s="119" t="s">
        <v>1157</v>
      </c>
      <c r="C173" s="119" t="s">
        <v>827</v>
      </c>
      <c r="D173" s="119" t="s">
        <v>1158</v>
      </c>
      <c r="E173" s="119"/>
      <c r="F173" s="121">
        <v>5.0</v>
      </c>
      <c r="G173" s="121">
        <v>2.0</v>
      </c>
      <c r="H173" s="122">
        <v>44294.23055555556</v>
      </c>
      <c r="I173" s="122">
        <v>44301.611805555556</v>
      </c>
      <c r="J173" s="124" t="s">
        <v>1159</v>
      </c>
      <c r="K173" s="119" t="s">
        <v>571</v>
      </c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>
      <c r="A174" s="121">
        <v>56274.0</v>
      </c>
      <c r="B174" s="119" t="s">
        <v>1160</v>
      </c>
      <c r="C174" s="119" t="s">
        <v>682</v>
      </c>
      <c r="D174" s="119" t="s">
        <v>1161</v>
      </c>
      <c r="E174" s="119"/>
      <c r="F174" s="121">
        <v>1.0</v>
      </c>
      <c r="G174" s="121">
        <v>2.0</v>
      </c>
      <c r="H174" s="122">
        <v>44302.65972222222</v>
      </c>
      <c r="I174" s="122">
        <v>44305.59305555555</v>
      </c>
      <c r="J174" s="124" t="s">
        <v>1162</v>
      </c>
      <c r="K174" s="119" t="s">
        <v>571</v>
      </c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>
      <c r="A175" s="121">
        <v>51498.0</v>
      </c>
      <c r="B175" s="119" t="s">
        <v>1163</v>
      </c>
      <c r="C175" s="119" t="s">
        <v>658</v>
      </c>
      <c r="D175" s="119" t="s">
        <v>1164</v>
      </c>
      <c r="E175" s="119" t="s">
        <v>658</v>
      </c>
      <c r="F175" s="121">
        <v>0.0</v>
      </c>
      <c r="G175" s="121">
        <v>2.0</v>
      </c>
      <c r="H175" s="122">
        <v>44228.89444444444</v>
      </c>
      <c r="I175" s="122">
        <v>44309.27638888889</v>
      </c>
      <c r="J175" s="124" t="s">
        <v>1165</v>
      </c>
      <c r="K175" s="119" t="s">
        <v>584</v>
      </c>
      <c r="L175" s="120" t="s">
        <v>585</v>
      </c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>
      <c r="A176" s="121">
        <v>57644.0</v>
      </c>
      <c r="B176" s="119" t="s">
        <v>1166</v>
      </c>
      <c r="C176" s="119" t="s">
        <v>1167</v>
      </c>
      <c r="D176" s="119" t="s">
        <v>892</v>
      </c>
      <c r="E176" s="119" t="s">
        <v>1168</v>
      </c>
      <c r="F176" s="121">
        <v>4.0</v>
      </c>
      <c r="G176" s="121">
        <v>2.0</v>
      </c>
      <c r="H176" s="122">
        <v>44321.69375</v>
      </c>
      <c r="I176" s="122">
        <v>44323.93263888889</v>
      </c>
      <c r="J176" s="124" t="s">
        <v>1169</v>
      </c>
      <c r="K176" s="119" t="s">
        <v>571</v>
      </c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>
      <c r="A177" s="121">
        <v>56608.0</v>
      </c>
      <c r="B177" s="119" t="s">
        <v>1170</v>
      </c>
      <c r="C177" s="119" t="s">
        <v>1171</v>
      </c>
      <c r="D177" s="119" t="s">
        <v>1172</v>
      </c>
      <c r="E177" s="119"/>
      <c r="F177" s="121">
        <v>11.0</v>
      </c>
      <c r="G177" s="121">
        <v>2.0</v>
      </c>
      <c r="H177" s="122">
        <v>44307.78402777778</v>
      </c>
      <c r="I177" s="122">
        <v>44329.66388888889</v>
      </c>
      <c r="J177" s="124" t="s">
        <v>1173</v>
      </c>
      <c r="K177" s="119" t="s">
        <v>584</v>
      </c>
      <c r="L177" s="120" t="s">
        <v>585</v>
      </c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>
      <c r="A178" s="121">
        <v>58387.0</v>
      </c>
      <c r="B178" s="119" t="s">
        <v>1174</v>
      </c>
      <c r="C178" s="119" t="s">
        <v>1175</v>
      </c>
      <c r="D178" s="119" t="s">
        <v>1176</v>
      </c>
      <c r="E178" s="119" t="s">
        <v>642</v>
      </c>
      <c r="F178" s="121">
        <v>1.0</v>
      </c>
      <c r="G178" s="121">
        <v>2.0</v>
      </c>
      <c r="H178" s="122">
        <v>44333.47777777778</v>
      </c>
      <c r="I178" s="122">
        <v>44334.74930555555</v>
      </c>
      <c r="J178" s="124" t="s">
        <v>1177</v>
      </c>
      <c r="K178" s="119" t="s">
        <v>584</v>
      </c>
      <c r="L178" s="120" t="s">
        <v>585</v>
      </c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>
      <c r="A179" s="121">
        <v>57109.0</v>
      </c>
      <c r="B179" s="119" t="s">
        <v>1178</v>
      </c>
      <c r="C179" s="119" t="s">
        <v>1179</v>
      </c>
      <c r="D179" s="119" t="s">
        <v>1180</v>
      </c>
      <c r="E179" s="119"/>
      <c r="F179" s="121">
        <v>5.0</v>
      </c>
      <c r="G179" s="121">
        <v>2.0</v>
      </c>
      <c r="H179" s="122">
        <v>44314.36111111111</v>
      </c>
      <c r="I179" s="122">
        <v>44336.55347222222</v>
      </c>
      <c r="J179" s="124" t="s">
        <v>1181</v>
      </c>
      <c r="K179" s="119" t="s">
        <v>571</v>
      </c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>
      <c r="A180" s="121">
        <v>46720.0</v>
      </c>
      <c r="B180" s="119" t="s">
        <v>1182</v>
      </c>
      <c r="C180" s="119" t="s">
        <v>1183</v>
      </c>
      <c r="D180" s="119" t="s">
        <v>1184</v>
      </c>
      <c r="E180" s="119"/>
      <c r="F180" s="121">
        <v>3.0</v>
      </c>
      <c r="G180" s="121">
        <v>2.0</v>
      </c>
      <c r="H180" s="122">
        <v>44126.66736111111</v>
      </c>
      <c r="I180" s="122">
        <v>44336.92291666667</v>
      </c>
      <c r="J180" s="124" t="s">
        <v>1185</v>
      </c>
      <c r="K180" s="119" t="s">
        <v>584</v>
      </c>
      <c r="L180" s="120" t="s">
        <v>585</v>
      </c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>
      <c r="A181" s="121">
        <v>58750.0</v>
      </c>
      <c r="B181" s="119" t="s">
        <v>1186</v>
      </c>
      <c r="C181" s="119" t="s">
        <v>1187</v>
      </c>
      <c r="D181" s="119" t="s">
        <v>1188</v>
      </c>
      <c r="E181" s="119"/>
      <c r="F181" s="121">
        <v>9.0</v>
      </c>
      <c r="G181" s="121">
        <v>2.0</v>
      </c>
      <c r="H181" s="122">
        <v>44337.58125</v>
      </c>
      <c r="I181" s="122">
        <v>44341.925</v>
      </c>
      <c r="J181" s="124" t="s">
        <v>1189</v>
      </c>
      <c r="K181" s="119" t="s">
        <v>571</v>
      </c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>
      <c r="A182" s="121">
        <v>45427.0</v>
      </c>
      <c r="B182" s="119" t="s">
        <v>1190</v>
      </c>
      <c r="C182" s="119" t="s">
        <v>1191</v>
      </c>
      <c r="D182" s="119" t="s">
        <v>1192</v>
      </c>
      <c r="E182" s="119"/>
      <c r="F182" s="121">
        <v>0.0</v>
      </c>
      <c r="G182" s="121">
        <v>2.0</v>
      </c>
      <c r="H182" s="122">
        <v>44102.506944444445</v>
      </c>
      <c r="I182" s="122">
        <v>44348.88611111111</v>
      </c>
      <c r="J182" s="124" t="s">
        <v>1193</v>
      </c>
      <c r="K182" s="119" t="s">
        <v>584</v>
      </c>
      <c r="L182" s="120" t="s">
        <v>585</v>
      </c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>
      <c r="A183" s="121">
        <v>58399.0</v>
      </c>
      <c r="B183" s="119" t="s">
        <v>1194</v>
      </c>
      <c r="C183" s="119" t="s">
        <v>1195</v>
      </c>
      <c r="D183" s="119" t="s">
        <v>1196</v>
      </c>
      <c r="E183" s="119"/>
      <c r="F183" s="121">
        <v>0.0</v>
      </c>
      <c r="G183" s="121">
        <v>2.0</v>
      </c>
      <c r="H183" s="122">
        <v>44333.6625</v>
      </c>
      <c r="I183" s="122">
        <v>44350.802777777775</v>
      </c>
      <c r="J183" s="124" t="s">
        <v>1197</v>
      </c>
      <c r="K183" s="119" t="s">
        <v>584</v>
      </c>
      <c r="L183" s="120" t="s">
        <v>585</v>
      </c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>
      <c r="A184" s="121">
        <v>58035.0</v>
      </c>
      <c r="B184" s="119" t="s">
        <v>1198</v>
      </c>
      <c r="C184" s="119" t="s">
        <v>1199</v>
      </c>
      <c r="D184" s="119" t="s">
        <v>1200</v>
      </c>
      <c r="E184" s="119"/>
      <c r="F184" s="121">
        <v>1.0</v>
      </c>
      <c r="G184" s="121">
        <v>2.0</v>
      </c>
      <c r="H184" s="122">
        <v>44327.430555555555</v>
      </c>
      <c r="I184" s="122">
        <v>44352.97222222222</v>
      </c>
      <c r="J184" s="124" t="s">
        <v>1201</v>
      </c>
      <c r="K184" s="119" t="s">
        <v>584</v>
      </c>
      <c r="L184" s="120" t="s">
        <v>585</v>
      </c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>
      <c r="A185" s="121">
        <v>57577.0</v>
      </c>
      <c r="B185" s="119" t="s">
        <v>1202</v>
      </c>
      <c r="C185" s="119" t="s">
        <v>1203</v>
      </c>
      <c r="D185" s="119" t="s">
        <v>1204</v>
      </c>
      <c r="E185" s="119"/>
      <c r="F185" s="121">
        <v>6.0</v>
      </c>
      <c r="G185" s="121">
        <v>2.0</v>
      </c>
      <c r="H185" s="122">
        <v>44320.97361111111</v>
      </c>
      <c r="I185" s="122">
        <v>44364.0125</v>
      </c>
      <c r="J185" s="124" t="s">
        <v>1205</v>
      </c>
      <c r="K185" s="119" t="s">
        <v>584</v>
      </c>
      <c r="L185" s="120" t="s">
        <v>585</v>
      </c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>
      <c r="A186" s="121">
        <v>58121.0</v>
      </c>
      <c r="B186" s="119" t="s">
        <v>1206</v>
      </c>
      <c r="C186" s="119" t="s">
        <v>1199</v>
      </c>
      <c r="D186" s="119" t="s">
        <v>1200</v>
      </c>
      <c r="E186" s="119"/>
      <c r="F186" s="121">
        <v>7.0</v>
      </c>
      <c r="G186" s="121">
        <v>2.0</v>
      </c>
      <c r="H186" s="122">
        <v>44328.25486111111</v>
      </c>
      <c r="I186" s="122">
        <v>44371.29027777778</v>
      </c>
      <c r="J186" s="124" t="s">
        <v>1207</v>
      </c>
      <c r="K186" s="119" t="s">
        <v>584</v>
      </c>
      <c r="L186" s="120" t="s">
        <v>585</v>
      </c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>
      <c r="A187" s="121">
        <v>60605.0</v>
      </c>
      <c r="B187" s="119" t="s">
        <v>1208</v>
      </c>
      <c r="C187" s="119" t="s">
        <v>1209</v>
      </c>
      <c r="D187" s="119" t="s">
        <v>1210</v>
      </c>
      <c r="E187" s="119" t="s">
        <v>1209</v>
      </c>
      <c r="F187" s="121">
        <v>1.0</v>
      </c>
      <c r="G187" s="121">
        <v>2.0</v>
      </c>
      <c r="H187" s="122">
        <v>44370.970138888886</v>
      </c>
      <c r="I187" s="122">
        <v>44371.67569444444</v>
      </c>
      <c r="J187" s="124" t="s">
        <v>1211</v>
      </c>
      <c r="K187" s="119" t="s">
        <v>571</v>
      </c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>
      <c r="A188" s="121">
        <v>49421.0</v>
      </c>
      <c r="B188" s="119" t="s">
        <v>1212</v>
      </c>
      <c r="C188" s="119" t="s">
        <v>948</v>
      </c>
      <c r="D188" s="119" t="s">
        <v>1213</v>
      </c>
      <c r="E188" s="119" t="s">
        <v>582</v>
      </c>
      <c r="F188" s="121">
        <v>6.0</v>
      </c>
      <c r="G188" s="121">
        <v>2.0</v>
      </c>
      <c r="H188" s="122">
        <v>44180.825</v>
      </c>
      <c r="I188" s="122">
        <v>44371.77569444444</v>
      </c>
      <c r="J188" s="124" t="s">
        <v>1214</v>
      </c>
      <c r="K188" s="119" t="s">
        <v>584</v>
      </c>
      <c r="L188" s="120" t="s">
        <v>585</v>
      </c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>
      <c r="A189" s="121">
        <v>58120.0</v>
      </c>
      <c r="B189" s="119" t="s">
        <v>1215</v>
      </c>
      <c r="C189" s="119" t="s">
        <v>1199</v>
      </c>
      <c r="D189" s="119" t="s">
        <v>1200</v>
      </c>
      <c r="E189" s="119"/>
      <c r="F189" s="121">
        <v>1.0</v>
      </c>
      <c r="G189" s="121">
        <v>2.0</v>
      </c>
      <c r="H189" s="122">
        <v>44328.254166666666</v>
      </c>
      <c r="I189" s="122">
        <v>44384.856944444444</v>
      </c>
      <c r="J189" s="124" t="s">
        <v>1216</v>
      </c>
      <c r="K189" s="119" t="s">
        <v>584</v>
      </c>
      <c r="L189" s="120" t="s">
        <v>585</v>
      </c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>
      <c r="A190" s="121">
        <v>38681.0</v>
      </c>
      <c r="B190" s="119" t="s">
        <v>1217</v>
      </c>
      <c r="C190" s="119" t="s">
        <v>1218</v>
      </c>
      <c r="D190" s="119" t="s">
        <v>1219</v>
      </c>
      <c r="E190" s="119"/>
      <c r="F190" s="121">
        <v>15.0</v>
      </c>
      <c r="G190" s="121">
        <v>2.0</v>
      </c>
      <c r="H190" s="122">
        <v>43969.933333333334</v>
      </c>
      <c r="I190" s="122">
        <v>44389.82638888889</v>
      </c>
      <c r="J190" s="124" t="s">
        <v>1220</v>
      </c>
      <c r="K190" s="119" t="s">
        <v>584</v>
      </c>
      <c r="L190" s="120" t="s">
        <v>585</v>
      </c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>
      <c r="A191" s="121">
        <v>61291.0</v>
      </c>
      <c r="B191" s="119" t="s">
        <v>1221</v>
      </c>
      <c r="C191" s="119" t="s">
        <v>1222</v>
      </c>
      <c r="D191" s="119" t="s">
        <v>1223</v>
      </c>
      <c r="E191" s="119" t="s">
        <v>940</v>
      </c>
      <c r="F191" s="121">
        <v>3.0</v>
      </c>
      <c r="G191" s="121">
        <v>2.0</v>
      </c>
      <c r="H191" s="122">
        <v>44383.57708333333</v>
      </c>
      <c r="I191" s="122">
        <v>44389.82777777778</v>
      </c>
      <c r="J191" s="124" t="s">
        <v>1224</v>
      </c>
      <c r="K191" s="119" t="s">
        <v>571</v>
      </c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>
      <c r="A192" s="121">
        <v>43231.0</v>
      </c>
      <c r="B192" s="119" t="s">
        <v>1225</v>
      </c>
      <c r="C192" s="119" t="s">
        <v>1226</v>
      </c>
      <c r="D192" s="119" t="s">
        <v>1041</v>
      </c>
      <c r="E192" s="119" t="s">
        <v>860</v>
      </c>
      <c r="F192" s="121">
        <v>2.0</v>
      </c>
      <c r="G192" s="121">
        <v>2.0</v>
      </c>
      <c r="H192" s="122">
        <v>44061.93680555555</v>
      </c>
      <c r="I192" s="122">
        <v>44389.93541666667</v>
      </c>
      <c r="J192" s="124" t="s">
        <v>1227</v>
      </c>
      <c r="K192" s="119" t="s">
        <v>584</v>
      </c>
      <c r="L192" s="120" t="s">
        <v>585</v>
      </c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>
      <c r="A193" s="121">
        <v>61726.0</v>
      </c>
      <c r="B193" s="119" t="s">
        <v>1228</v>
      </c>
      <c r="C193" s="119" t="s">
        <v>642</v>
      </c>
      <c r="D193" s="119" t="s">
        <v>971</v>
      </c>
      <c r="E193" s="119"/>
      <c r="F193" s="121">
        <v>0.0</v>
      </c>
      <c r="G193" s="121">
        <v>2.0</v>
      </c>
      <c r="H193" s="122">
        <v>44392.83888888889</v>
      </c>
      <c r="I193" s="122">
        <v>44400.854166666664</v>
      </c>
      <c r="J193" s="124" t="s">
        <v>1229</v>
      </c>
      <c r="K193" s="119" t="s">
        <v>571</v>
      </c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>
      <c r="A194" s="121">
        <v>36921.0</v>
      </c>
      <c r="B194" s="119" t="s">
        <v>1230</v>
      </c>
      <c r="C194" s="119" t="s">
        <v>1231</v>
      </c>
      <c r="D194" s="119" t="s">
        <v>1232</v>
      </c>
      <c r="E194" s="119" t="s">
        <v>1137</v>
      </c>
      <c r="F194" s="121">
        <v>15.0</v>
      </c>
      <c r="G194" s="121">
        <v>2.0</v>
      </c>
      <c r="H194" s="122">
        <v>43941.59861111111</v>
      </c>
      <c r="I194" s="122">
        <v>44418.75555555556</v>
      </c>
      <c r="J194" s="124" t="s">
        <v>1233</v>
      </c>
      <c r="K194" s="119" t="s">
        <v>571</v>
      </c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>
      <c r="A195" s="121">
        <v>62708.0</v>
      </c>
      <c r="B195" s="119" t="s">
        <v>1234</v>
      </c>
      <c r="C195" s="119" t="s">
        <v>1235</v>
      </c>
      <c r="D195" s="119" t="s">
        <v>1236</v>
      </c>
      <c r="E195" s="119"/>
      <c r="F195" s="121">
        <v>6.0</v>
      </c>
      <c r="G195" s="121">
        <v>2.0</v>
      </c>
      <c r="H195" s="122">
        <v>44412.3125</v>
      </c>
      <c r="I195" s="122">
        <v>44419.825</v>
      </c>
      <c r="J195" s="124" t="s">
        <v>1237</v>
      </c>
      <c r="K195" s="119" t="s">
        <v>584</v>
      </c>
      <c r="L195" s="120" t="s">
        <v>585</v>
      </c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>
      <c r="A196" s="121">
        <v>22620.0</v>
      </c>
      <c r="B196" s="119" t="s">
        <v>1238</v>
      </c>
      <c r="C196" s="119" t="s">
        <v>1239</v>
      </c>
      <c r="D196" s="119" t="s">
        <v>1240</v>
      </c>
      <c r="E196" s="119"/>
      <c r="F196" s="121">
        <v>18.0</v>
      </c>
      <c r="G196" s="121">
        <v>2.0</v>
      </c>
      <c r="H196" s="122">
        <v>43655.71875</v>
      </c>
      <c r="I196" s="122">
        <v>44421.17916666667</v>
      </c>
      <c r="J196" s="124" t="s">
        <v>1241</v>
      </c>
      <c r="K196" s="119" t="s">
        <v>584</v>
      </c>
      <c r="L196" s="120" t="s">
        <v>585</v>
      </c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>
      <c r="A197" s="121">
        <v>60560.0</v>
      </c>
      <c r="B197" s="119" t="s">
        <v>1242</v>
      </c>
      <c r="C197" s="119" t="s">
        <v>1121</v>
      </c>
      <c r="D197" s="119" t="s">
        <v>941</v>
      </c>
      <c r="E197" s="119"/>
      <c r="F197" s="121">
        <v>1.0</v>
      </c>
      <c r="G197" s="121">
        <v>2.0</v>
      </c>
      <c r="H197" s="122">
        <v>44370.760416666664</v>
      </c>
      <c r="I197" s="122">
        <v>44425.73819444444</v>
      </c>
      <c r="J197" s="124" t="s">
        <v>1243</v>
      </c>
      <c r="K197" s="119" t="s">
        <v>571</v>
      </c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>
      <c r="A198" s="121">
        <v>62569.0</v>
      </c>
      <c r="B198" s="119" t="s">
        <v>1244</v>
      </c>
      <c r="C198" s="119" t="s">
        <v>642</v>
      </c>
      <c r="D198" s="119" t="s">
        <v>931</v>
      </c>
      <c r="E198" s="119" t="s">
        <v>642</v>
      </c>
      <c r="F198" s="121">
        <v>0.0</v>
      </c>
      <c r="G198" s="121">
        <v>2.0</v>
      </c>
      <c r="H198" s="122">
        <v>44410.60208333333</v>
      </c>
      <c r="I198" s="122">
        <v>44428.28125</v>
      </c>
      <c r="J198" s="124" t="s">
        <v>1245</v>
      </c>
      <c r="K198" s="119" t="s">
        <v>571</v>
      </c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>
      <c r="A199" s="121">
        <v>63342.0</v>
      </c>
      <c r="B199" s="119" t="s">
        <v>1246</v>
      </c>
      <c r="C199" s="119" t="s">
        <v>1247</v>
      </c>
      <c r="D199" s="119" t="s">
        <v>1248</v>
      </c>
      <c r="E199" s="119" t="s">
        <v>1247</v>
      </c>
      <c r="F199" s="121">
        <v>5.0</v>
      </c>
      <c r="G199" s="121">
        <v>2.0</v>
      </c>
      <c r="H199" s="122">
        <v>44424.75</v>
      </c>
      <c r="I199" s="122">
        <v>44432.775</v>
      </c>
      <c r="J199" s="124" t="s">
        <v>1249</v>
      </c>
      <c r="K199" s="119" t="s">
        <v>571</v>
      </c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>
      <c r="A200" s="121">
        <v>63565.0</v>
      </c>
      <c r="B200" s="119" t="s">
        <v>1250</v>
      </c>
      <c r="C200" s="119" t="s">
        <v>1130</v>
      </c>
      <c r="D200" s="119" t="s">
        <v>1251</v>
      </c>
      <c r="E200" s="119" t="s">
        <v>578</v>
      </c>
      <c r="F200" s="121">
        <v>3.0</v>
      </c>
      <c r="G200" s="121">
        <v>2.0</v>
      </c>
      <c r="H200" s="122">
        <v>44427.48472222222</v>
      </c>
      <c r="I200" s="122">
        <v>44433.99166666667</v>
      </c>
      <c r="J200" s="124" t="s">
        <v>1252</v>
      </c>
      <c r="K200" s="119" t="s">
        <v>584</v>
      </c>
      <c r="L200" s="120" t="s">
        <v>585</v>
      </c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>
      <c r="A201" s="121">
        <v>64080.0</v>
      </c>
      <c r="B201" s="119" t="s">
        <v>1253</v>
      </c>
      <c r="C201" s="119" t="s">
        <v>1254</v>
      </c>
      <c r="D201" s="119" t="s">
        <v>1255</v>
      </c>
      <c r="E201" s="119" t="s">
        <v>1247</v>
      </c>
      <c r="F201" s="121">
        <v>2.0</v>
      </c>
      <c r="G201" s="121">
        <v>2.0</v>
      </c>
      <c r="H201" s="122">
        <v>44435.166666666664</v>
      </c>
      <c r="I201" s="122">
        <v>44438.72083333333</v>
      </c>
      <c r="J201" s="124" t="s">
        <v>1256</v>
      </c>
      <c r="K201" s="119" t="s">
        <v>584</v>
      </c>
      <c r="L201" s="120" t="s">
        <v>685</v>
      </c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>
      <c r="A202" s="121">
        <v>55090.0</v>
      </c>
      <c r="B202" s="119" t="s">
        <v>1257</v>
      </c>
      <c r="C202" s="119" t="s">
        <v>807</v>
      </c>
      <c r="D202" s="119" t="s">
        <v>1258</v>
      </c>
      <c r="E202" s="119"/>
      <c r="F202" s="121">
        <v>8.0</v>
      </c>
      <c r="G202" s="121">
        <v>2.0</v>
      </c>
      <c r="H202" s="122">
        <v>44286.80763888889</v>
      </c>
      <c r="I202" s="122">
        <v>44452.11666666667</v>
      </c>
      <c r="J202" s="124" t="s">
        <v>1259</v>
      </c>
      <c r="K202" s="119" t="s">
        <v>584</v>
      </c>
      <c r="L202" s="120" t="s">
        <v>585</v>
      </c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>
      <c r="A203" s="121">
        <v>62793.0</v>
      </c>
      <c r="B203" s="119" t="s">
        <v>1260</v>
      </c>
      <c r="C203" s="119" t="s">
        <v>1261</v>
      </c>
      <c r="D203" s="119" t="s">
        <v>1262</v>
      </c>
      <c r="E203" s="119" t="s">
        <v>1091</v>
      </c>
      <c r="F203" s="121">
        <v>5.0</v>
      </c>
      <c r="G203" s="121">
        <v>2.0</v>
      </c>
      <c r="H203" s="122">
        <v>44413.10763888889</v>
      </c>
      <c r="I203" s="122">
        <v>44454.055555555555</v>
      </c>
      <c r="J203" s="124" t="s">
        <v>387</v>
      </c>
      <c r="K203" s="119" t="s">
        <v>571</v>
      </c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>
      <c r="A204" s="121">
        <v>37583.0</v>
      </c>
      <c r="B204" s="119" t="s">
        <v>1263</v>
      </c>
      <c r="C204" s="119" t="s">
        <v>1264</v>
      </c>
      <c r="D204" s="119" t="s">
        <v>1265</v>
      </c>
      <c r="E204" s="119"/>
      <c r="F204" s="121">
        <v>20.0</v>
      </c>
      <c r="G204" s="121">
        <v>2.0</v>
      </c>
      <c r="H204" s="122">
        <v>43951.68472222222</v>
      </c>
      <c r="I204" s="122">
        <v>44457.72986111111</v>
      </c>
      <c r="J204" s="124" t="s">
        <v>225</v>
      </c>
      <c r="K204" s="119" t="s">
        <v>571</v>
      </c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>
      <c r="A205" s="121">
        <v>64999.0</v>
      </c>
      <c r="B205" s="119" t="s">
        <v>1266</v>
      </c>
      <c r="C205" s="119" t="s">
        <v>1267</v>
      </c>
      <c r="D205" s="119" t="s">
        <v>1268</v>
      </c>
      <c r="E205" s="119" t="s">
        <v>946</v>
      </c>
      <c r="F205" s="121">
        <v>1.0</v>
      </c>
      <c r="G205" s="121">
        <v>2.0</v>
      </c>
      <c r="H205" s="122">
        <v>44453.70208333333</v>
      </c>
      <c r="I205" s="122">
        <v>44469.00277777778</v>
      </c>
      <c r="J205" s="124" t="s">
        <v>1269</v>
      </c>
      <c r="K205" s="119" t="s">
        <v>584</v>
      </c>
      <c r="L205" s="120" t="s">
        <v>585</v>
      </c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>
      <c r="A206" s="121">
        <v>67386.0</v>
      </c>
      <c r="B206" s="119" t="s">
        <v>1270</v>
      </c>
      <c r="C206" s="119" t="s">
        <v>948</v>
      </c>
      <c r="D206" s="119" t="s">
        <v>1271</v>
      </c>
      <c r="E206" s="119" t="s">
        <v>658</v>
      </c>
      <c r="F206" s="121">
        <v>2.0</v>
      </c>
      <c r="G206" s="121">
        <v>2.0</v>
      </c>
      <c r="H206" s="122">
        <v>44496.94097222222</v>
      </c>
      <c r="I206" s="122">
        <v>44511.86736111111</v>
      </c>
      <c r="J206" s="124" t="s">
        <v>1272</v>
      </c>
      <c r="K206" s="119" t="s">
        <v>584</v>
      </c>
      <c r="L206" s="120" t="s">
        <v>585</v>
      </c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>
      <c r="A207" s="121">
        <v>68057.0</v>
      </c>
      <c r="B207" s="119" t="s">
        <v>1273</v>
      </c>
      <c r="C207" s="119" t="s">
        <v>1274</v>
      </c>
      <c r="D207" s="119" t="s">
        <v>1275</v>
      </c>
      <c r="E207" s="119"/>
      <c r="F207" s="121">
        <v>7.0</v>
      </c>
      <c r="G207" s="121">
        <v>2.0</v>
      </c>
      <c r="H207" s="122">
        <v>44509.53402777778</v>
      </c>
      <c r="I207" s="122">
        <v>44536.87986111111</v>
      </c>
      <c r="J207" s="124" t="s">
        <v>1276</v>
      </c>
      <c r="K207" s="119" t="s">
        <v>584</v>
      </c>
      <c r="L207" s="120" t="s">
        <v>685</v>
      </c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>
      <c r="A208" s="121">
        <v>65870.0</v>
      </c>
      <c r="B208" s="119" t="s">
        <v>1277</v>
      </c>
      <c r="C208" s="119" t="s">
        <v>1278</v>
      </c>
      <c r="D208" s="119" t="s">
        <v>1279</v>
      </c>
      <c r="E208" s="119" t="s">
        <v>1278</v>
      </c>
      <c r="F208" s="121">
        <v>4.0</v>
      </c>
      <c r="G208" s="121">
        <v>2.0</v>
      </c>
      <c r="H208" s="122">
        <v>44469.02916666667</v>
      </c>
      <c r="I208" s="122">
        <v>44538.990277777775</v>
      </c>
      <c r="J208" s="124" t="s">
        <v>1280</v>
      </c>
      <c r="K208" s="119" t="s">
        <v>584</v>
      </c>
      <c r="L208" s="120" t="s">
        <v>585</v>
      </c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>
      <c r="A209" s="121">
        <v>50690.0</v>
      </c>
      <c r="B209" s="119" t="s">
        <v>1281</v>
      </c>
      <c r="C209" s="119" t="s">
        <v>1282</v>
      </c>
      <c r="D209" s="119" t="s">
        <v>1283</v>
      </c>
      <c r="E209" s="119" t="s">
        <v>1137</v>
      </c>
      <c r="F209" s="121">
        <v>4.0</v>
      </c>
      <c r="G209" s="121">
        <v>2.0</v>
      </c>
      <c r="H209" s="122">
        <v>44214.69236111111</v>
      </c>
      <c r="I209" s="122">
        <v>44567.48541666667</v>
      </c>
      <c r="J209" s="124" t="s">
        <v>1284</v>
      </c>
      <c r="K209" s="119" t="s">
        <v>584</v>
      </c>
      <c r="L209" s="120" t="s">
        <v>585</v>
      </c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>
      <c r="A210" s="121">
        <v>65396.0</v>
      </c>
      <c r="B210" s="119" t="s">
        <v>1285</v>
      </c>
      <c r="C210" s="119" t="s">
        <v>725</v>
      </c>
      <c r="D210" s="119" t="s">
        <v>1286</v>
      </c>
      <c r="E210" s="119" t="s">
        <v>725</v>
      </c>
      <c r="F210" s="121">
        <v>0.0</v>
      </c>
      <c r="G210" s="121">
        <v>2.0</v>
      </c>
      <c r="H210" s="122">
        <v>44460.39236111111</v>
      </c>
      <c r="I210" s="122">
        <v>44567.90138888889</v>
      </c>
      <c r="J210" s="124" t="s">
        <v>393</v>
      </c>
      <c r="K210" s="119" t="s">
        <v>571</v>
      </c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>
      <c r="A211" s="121">
        <v>71063.0</v>
      </c>
      <c r="B211" s="119" t="s">
        <v>1287</v>
      </c>
      <c r="C211" s="119" t="s">
        <v>1288</v>
      </c>
      <c r="D211" s="119" t="s">
        <v>1289</v>
      </c>
      <c r="E211" s="119"/>
      <c r="F211" s="121">
        <v>2.0</v>
      </c>
      <c r="G211" s="121">
        <v>2.0</v>
      </c>
      <c r="H211" s="122">
        <v>44570.251388888886</v>
      </c>
      <c r="I211" s="122">
        <v>44582.81597222222</v>
      </c>
      <c r="J211" s="124" t="s">
        <v>403</v>
      </c>
      <c r="K211" s="119" t="s">
        <v>571</v>
      </c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>
      <c r="A212" s="121">
        <v>38032.0</v>
      </c>
      <c r="B212" s="119" t="s">
        <v>1290</v>
      </c>
      <c r="C212" s="119" t="s">
        <v>1291</v>
      </c>
      <c r="D212" s="119" t="s">
        <v>1050</v>
      </c>
      <c r="E212" s="119"/>
      <c r="F212" s="121">
        <v>1.0</v>
      </c>
      <c r="G212" s="121">
        <v>2.0</v>
      </c>
      <c r="H212" s="122">
        <v>43958.759722222225</v>
      </c>
      <c r="I212" s="122">
        <v>44586.64513888889</v>
      </c>
      <c r="J212" s="124" t="s">
        <v>1292</v>
      </c>
      <c r="K212" s="119" t="s">
        <v>584</v>
      </c>
      <c r="L212" s="120" t="s">
        <v>585</v>
      </c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>
      <c r="A213" s="121">
        <v>66946.0</v>
      </c>
      <c r="B213" s="119" t="s">
        <v>1293</v>
      </c>
      <c r="C213" s="119" t="s">
        <v>1294</v>
      </c>
      <c r="D213" s="119" t="s">
        <v>1295</v>
      </c>
      <c r="E213" s="119"/>
      <c r="F213" s="121">
        <v>1.0</v>
      </c>
      <c r="G213" s="121">
        <v>2.0</v>
      </c>
      <c r="H213" s="122">
        <v>44489.705555555556</v>
      </c>
      <c r="I213" s="122">
        <v>44589.02361111111</v>
      </c>
      <c r="J213" s="124" t="s">
        <v>397</v>
      </c>
      <c r="K213" s="119" t="s">
        <v>571</v>
      </c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>
      <c r="A214" s="121">
        <v>71973.0</v>
      </c>
      <c r="B214" s="119" t="s">
        <v>1296</v>
      </c>
      <c r="C214" s="119" t="s">
        <v>827</v>
      </c>
      <c r="D214" s="119" t="s">
        <v>1297</v>
      </c>
      <c r="E214" s="119" t="s">
        <v>946</v>
      </c>
      <c r="F214" s="121">
        <v>16.0</v>
      </c>
      <c r="G214" s="121">
        <v>2.0</v>
      </c>
      <c r="H214" s="122">
        <v>44589.22708333333</v>
      </c>
      <c r="I214" s="122">
        <v>44595.743055555555</v>
      </c>
      <c r="J214" s="124" t="s">
        <v>1298</v>
      </c>
      <c r="K214" s="119" t="s">
        <v>584</v>
      </c>
      <c r="L214" s="120" t="s">
        <v>685</v>
      </c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>
      <c r="A215" s="121">
        <v>61844.0</v>
      </c>
      <c r="B215" s="119" t="s">
        <v>1299</v>
      </c>
      <c r="C215" s="119" t="s">
        <v>578</v>
      </c>
      <c r="D215" s="119" t="s">
        <v>1300</v>
      </c>
      <c r="E215" s="119"/>
      <c r="F215" s="121">
        <v>6.0</v>
      </c>
      <c r="G215" s="121">
        <v>2.0</v>
      </c>
      <c r="H215" s="122">
        <v>44396.59305555555</v>
      </c>
      <c r="I215" s="122">
        <v>44617.58263888889</v>
      </c>
      <c r="J215" s="124" t="s">
        <v>1301</v>
      </c>
      <c r="K215" s="119" t="s">
        <v>584</v>
      </c>
      <c r="L215" s="120" t="s">
        <v>1302</v>
      </c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>
      <c r="A216" s="121">
        <v>18382.0</v>
      </c>
      <c r="B216" s="119" t="s">
        <v>1303</v>
      </c>
      <c r="C216" s="119" t="s">
        <v>592</v>
      </c>
      <c r="D216" s="119" t="s">
        <v>1304</v>
      </c>
      <c r="E216" s="119"/>
      <c r="F216" s="121">
        <v>3.0</v>
      </c>
      <c r="G216" s="121">
        <v>1.0</v>
      </c>
      <c r="H216" s="122">
        <v>43547.27638888889</v>
      </c>
      <c r="I216" s="122">
        <v>43562.30138888889</v>
      </c>
      <c r="J216" s="124" t="s">
        <v>1305</v>
      </c>
      <c r="K216" s="119" t="s">
        <v>584</v>
      </c>
      <c r="L216" s="120" t="s">
        <v>585</v>
      </c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>
      <c r="A217" s="121">
        <v>19363.0</v>
      </c>
      <c r="B217" s="119" t="s">
        <v>1306</v>
      </c>
      <c r="C217" s="119" t="s">
        <v>1307</v>
      </c>
      <c r="D217" s="119" t="s">
        <v>1308</v>
      </c>
      <c r="E217" s="119" t="s">
        <v>1309</v>
      </c>
      <c r="F217" s="121">
        <v>0.0</v>
      </c>
      <c r="G217" s="121">
        <v>1.0</v>
      </c>
      <c r="H217" s="122">
        <v>43572.75763888889</v>
      </c>
      <c r="I217" s="122">
        <v>43596.01180555556</v>
      </c>
      <c r="J217" s="124" t="s">
        <v>88</v>
      </c>
      <c r="K217" s="119" t="s">
        <v>571</v>
      </c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>
      <c r="A218" s="121">
        <v>20630.0</v>
      </c>
      <c r="B218" s="119" t="s">
        <v>1310</v>
      </c>
      <c r="C218" s="119" t="s">
        <v>1311</v>
      </c>
      <c r="D218" s="119" t="s">
        <v>1312</v>
      </c>
      <c r="E218" s="119"/>
      <c r="F218" s="121">
        <v>11.0</v>
      </c>
      <c r="G218" s="121">
        <v>1.0</v>
      </c>
      <c r="H218" s="122">
        <v>43602.28194444445</v>
      </c>
      <c r="I218" s="122">
        <v>43611.83472222222</v>
      </c>
      <c r="J218" s="124" t="s">
        <v>101</v>
      </c>
      <c r="K218" s="119" t="s">
        <v>571</v>
      </c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>
      <c r="A219" s="121">
        <v>21261.0</v>
      </c>
      <c r="B219" s="119" t="s">
        <v>1313</v>
      </c>
      <c r="C219" s="119" t="s">
        <v>1314</v>
      </c>
      <c r="D219" s="119" t="s">
        <v>1315</v>
      </c>
      <c r="E219" s="119"/>
      <c r="F219" s="121">
        <v>3.0</v>
      </c>
      <c r="G219" s="121">
        <v>1.0</v>
      </c>
      <c r="H219" s="122">
        <v>43618.67916666667</v>
      </c>
      <c r="I219" s="122">
        <v>43619.72152777778</v>
      </c>
      <c r="J219" s="124" t="s">
        <v>113</v>
      </c>
      <c r="K219" s="119" t="s">
        <v>571</v>
      </c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>
      <c r="A220" s="121">
        <v>20457.0</v>
      </c>
      <c r="B220" s="119" t="s">
        <v>1316</v>
      </c>
      <c r="C220" s="119" t="s">
        <v>948</v>
      </c>
      <c r="D220" s="119" t="s">
        <v>1317</v>
      </c>
      <c r="E220" s="119"/>
      <c r="F220" s="121">
        <v>3.0</v>
      </c>
      <c r="G220" s="121">
        <v>1.0</v>
      </c>
      <c r="H220" s="122">
        <v>43598.96597222222</v>
      </c>
      <c r="I220" s="122">
        <v>43619.77847222222</v>
      </c>
      <c r="J220" s="124" t="s">
        <v>95</v>
      </c>
      <c r="K220" s="119" t="s">
        <v>571</v>
      </c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>
      <c r="A221" s="121">
        <v>21857.0</v>
      </c>
      <c r="B221" s="119" t="s">
        <v>1318</v>
      </c>
      <c r="C221" s="119" t="s">
        <v>1319</v>
      </c>
      <c r="D221" s="119" t="s">
        <v>1308</v>
      </c>
      <c r="E221" s="119" t="s">
        <v>1320</v>
      </c>
      <c r="F221" s="121">
        <v>0.0</v>
      </c>
      <c r="G221" s="121">
        <v>1.0</v>
      </c>
      <c r="H221" s="122">
        <v>43633.6125</v>
      </c>
      <c r="I221" s="122">
        <v>43640.80069444444</v>
      </c>
      <c r="J221" s="124" t="s">
        <v>1321</v>
      </c>
      <c r="K221" s="119" t="s">
        <v>584</v>
      </c>
      <c r="L221" s="120" t="s">
        <v>45</v>
      </c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>
      <c r="A222" s="121">
        <v>22833.0</v>
      </c>
      <c r="B222" s="119" t="s">
        <v>1322</v>
      </c>
      <c r="C222" s="119" t="s">
        <v>1323</v>
      </c>
      <c r="D222" s="119" t="s">
        <v>1308</v>
      </c>
      <c r="E222" s="119"/>
      <c r="F222" s="121">
        <v>2.0</v>
      </c>
      <c r="G222" s="121">
        <v>1.0</v>
      </c>
      <c r="H222" s="122">
        <v>43659.14375</v>
      </c>
      <c r="I222" s="122">
        <v>43671.66527777778</v>
      </c>
      <c r="J222" s="124" t="s">
        <v>130</v>
      </c>
      <c r="K222" s="119" t="s">
        <v>571</v>
      </c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>
      <c r="A223" s="121">
        <v>18215.0</v>
      </c>
      <c r="B223" s="119" t="s">
        <v>1324</v>
      </c>
      <c r="C223" s="119" t="s">
        <v>1325</v>
      </c>
      <c r="D223" s="119" t="s">
        <v>1326</v>
      </c>
      <c r="E223" s="119"/>
      <c r="F223" s="121">
        <v>5.0</v>
      </c>
      <c r="G223" s="121">
        <v>1.0</v>
      </c>
      <c r="H223" s="122">
        <v>43544.43472222222</v>
      </c>
      <c r="I223" s="122">
        <v>43677.79583333333</v>
      </c>
      <c r="J223" s="124" t="s">
        <v>84</v>
      </c>
      <c r="K223" s="119" t="s">
        <v>571</v>
      </c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>
      <c r="A224" s="121">
        <v>23603.0</v>
      </c>
      <c r="B224" s="119" t="s">
        <v>1327</v>
      </c>
      <c r="C224" s="119" t="s">
        <v>1328</v>
      </c>
      <c r="D224" s="119" t="s">
        <v>1329</v>
      </c>
      <c r="E224" s="119"/>
      <c r="F224" s="121">
        <v>2.0</v>
      </c>
      <c r="G224" s="121">
        <v>1.0</v>
      </c>
      <c r="H224" s="122">
        <v>43677.680555555555</v>
      </c>
      <c r="I224" s="122">
        <v>43684.67986111111</v>
      </c>
      <c r="J224" s="124" t="s">
        <v>132</v>
      </c>
      <c r="K224" s="119" t="s">
        <v>571</v>
      </c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>
      <c r="A225" s="121">
        <v>23757.0</v>
      </c>
      <c r="B225" s="119" t="s">
        <v>1330</v>
      </c>
      <c r="C225" s="119" t="s">
        <v>1331</v>
      </c>
      <c r="D225" s="119" t="s">
        <v>941</v>
      </c>
      <c r="E225" s="119"/>
      <c r="F225" s="121">
        <v>0.0</v>
      </c>
      <c r="G225" s="121">
        <v>1.0</v>
      </c>
      <c r="H225" s="122">
        <v>43680.614583333336</v>
      </c>
      <c r="I225" s="122">
        <v>43684.697916666664</v>
      </c>
      <c r="J225" s="124" t="s">
        <v>1332</v>
      </c>
      <c r="K225" s="119" t="s">
        <v>584</v>
      </c>
      <c r="L225" s="120" t="s">
        <v>45</v>
      </c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>
      <c r="A226" s="121">
        <v>23656.0</v>
      </c>
      <c r="B226" s="119" t="s">
        <v>1333</v>
      </c>
      <c r="C226" s="119" t="s">
        <v>682</v>
      </c>
      <c r="D226" s="119" t="s">
        <v>818</v>
      </c>
      <c r="E226" s="119" t="s">
        <v>682</v>
      </c>
      <c r="F226" s="121">
        <v>9.0</v>
      </c>
      <c r="G226" s="121">
        <v>1.0</v>
      </c>
      <c r="H226" s="122">
        <v>43678.63402777778</v>
      </c>
      <c r="I226" s="122">
        <v>43685.88333333333</v>
      </c>
      <c r="J226" s="124" t="s">
        <v>1334</v>
      </c>
      <c r="K226" s="119" t="s">
        <v>584</v>
      </c>
      <c r="L226" s="120" t="s">
        <v>685</v>
      </c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>
      <c r="A227" s="121">
        <v>24175.0</v>
      </c>
      <c r="B227" s="119" t="s">
        <v>1335</v>
      </c>
      <c r="C227" s="119" t="s">
        <v>1336</v>
      </c>
      <c r="D227" s="119" t="s">
        <v>618</v>
      </c>
      <c r="E227" s="119" t="s">
        <v>619</v>
      </c>
      <c r="F227" s="121">
        <v>5.0</v>
      </c>
      <c r="G227" s="121">
        <v>1.0</v>
      </c>
      <c r="H227" s="122">
        <v>43689.459027777775</v>
      </c>
      <c r="I227" s="122">
        <v>43691.15</v>
      </c>
      <c r="J227" s="124" t="s">
        <v>138</v>
      </c>
      <c r="K227" s="119" t="s">
        <v>571</v>
      </c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>
      <c r="A228" s="121">
        <v>24821.0</v>
      </c>
      <c r="B228" s="119" t="s">
        <v>1337</v>
      </c>
      <c r="C228" s="119" t="s">
        <v>682</v>
      </c>
      <c r="D228" s="119" t="s">
        <v>1338</v>
      </c>
      <c r="E228" s="119"/>
      <c r="F228" s="121">
        <v>0.0</v>
      </c>
      <c r="G228" s="121">
        <v>1.0</v>
      </c>
      <c r="H228" s="122">
        <v>43695.714583333334</v>
      </c>
      <c r="I228" s="122">
        <v>43699.17916666667</v>
      </c>
      <c r="J228" s="124" t="s">
        <v>1339</v>
      </c>
      <c r="K228" s="119" t="s">
        <v>584</v>
      </c>
      <c r="L228" s="120" t="s">
        <v>45</v>
      </c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>
      <c r="A229" s="121">
        <v>22615.0</v>
      </c>
      <c r="B229" s="119" t="s">
        <v>1340</v>
      </c>
      <c r="C229" s="119" t="s">
        <v>1341</v>
      </c>
      <c r="D229" s="119" t="s">
        <v>1342</v>
      </c>
      <c r="E229" s="119" t="s">
        <v>671</v>
      </c>
      <c r="F229" s="121">
        <v>1.0</v>
      </c>
      <c r="G229" s="121">
        <v>1.0</v>
      </c>
      <c r="H229" s="122">
        <v>43655.44027777778</v>
      </c>
      <c r="I229" s="122">
        <v>43703.50486111111</v>
      </c>
      <c r="J229" s="124" t="s">
        <v>128</v>
      </c>
      <c r="K229" s="119" t="s">
        <v>571</v>
      </c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>
      <c r="A230" s="121">
        <v>26038.0</v>
      </c>
      <c r="B230" s="119" t="s">
        <v>1343</v>
      </c>
      <c r="C230" s="119" t="s">
        <v>1344</v>
      </c>
      <c r="D230" s="119" t="s">
        <v>737</v>
      </c>
      <c r="E230" s="119" t="s">
        <v>608</v>
      </c>
      <c r="F230" s="121">
        <v>3.0</v>
      </c>
      <c r="G230" s="121">
        <v>1.0</v>
      </c>
      <c r="H230" s="122">
        <v>43719.788194444445</v>
      </c>
      <c r="I230" s="122">
        <v>43738.606944444444</v>
      </c>
      <c r="J230" s="124" t="s">
        <v>153</v>
      </c>
      <c r="K230" s="119" t="s">
        <v>571</v>
      </c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>
      <c r="A231" s="121">
        <v>27365.0</v>
      </c>
      <c r="B231" s="119" t="s">
        <v>1345</v>
      </c>
      <c r="C231" s="119" t="s">
        <v>697</v>
      </c>
      <c r="D231" s="119" t="s">
        <v>1346</v>
      </c>
      <c r="E231" s="119" t="s">
        <v>1347</v>
      </c>
      <c r="F231" s="121">
        <v>5.0</v>
      </c>
      <c r="G231" s="121">
        <v>1.0</v>
      </c>
      <c r="H231" s="122">
        <v>43742.379166666666</v>
      </c>
      <c r="I231" s="122">
        <v>43766.57152777778</v>
      </c>
      <c r="J231" s="124" t="s">
        <v>1348</v>
      </c>
      <c r="K231" s="119" t="s">
        <v>584</v>
      </c>
      <c r="L231" s="120" t="s">
        <v>45</v>
      </c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>
      <c r="A232" s="121">
        <v>26333.0</v>
      </c>
      <c r="B232" s="119" t="s">
        <v>1349</v>
      </c>
      <c r="C232" s="119" t="s">
        <v>1350</v>
      </c>
      <c r="D232" s="119" t="s">
        <v>1351</v>
      </c>
      <c r="E232" s="119" t="s">
        <v>582</v>
      </c>
      <c r="F232" s="121">
        <v>4.0</v>
      </c>
      <c r="G232" s="121">
        <v>1.0</v>
      </c>
      <c r="H232" s="122">
        <v>43725.0875</v>
      </c>
      <c r="I232" s="122">
        <v>43766.89444444444</v>
      </c>
      <c r="J232" s="124" t="s">
        <v>159</v>
      </c>
      <c r="K232" s="119" t="s">
        <v>571</v>
      </c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>
      <c r="A233" s="121">
        <v>29352.0</v>
      </c>
      <c r="B233" s="119" t="s">
        <v>1352</v>
      </c>
      <c r="C233" s="119" t="s">
        <v>732</v>
      </c>
      <c r="D233" s="119" t="s">
        <v>641</v>
      </c>
      <c r="E233" s="119" t="s">
        <v>1353</v>
      </c>
      <c r="F233" s="121">
        <v>1.0</v>
      </c>
      <c r="G233" s="121">
        <v>1.0</v>
      </c>
      <c r="H233" s="122">
        <v>43776.072916666664</v>
      </c>
      <c r="I233" s="122">
        <v>43779.3</v>
      </c>
      <c r="J233" s="124" t="s">
        <v>171</v>
      </c>
      <c r="K233" s="119" t="s">
        <v>571</v>
      </c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>
      <c r="A234" s="121">
        <v>28983.0</v>
      </c>
      <c r="B234" s="119" t="s">
        <v>1354</v>
      </c>
      <c r="C234" s="119" t="s">
        <v>902</v>
      </c>
      <c r="D234" s="119" t="s">
        <v>1355</v>
      </c>
      <c r="E234" s="119" t="s">
        <v>860</v>
      </c>
      <c r="F234" s="121">
        <v>3.0</v>
      </c>
      <c r="G234" s="121">
        <v>1.0</v>
      </c>
      <c r="H234" s="122">
        <v>43769.82986111111</v>
      </c>
      <c r="I234" s="122">
        <v>43783.938888888886</v>
      </c>
      <c r="J234" s="124" t="s">
        <v>1356</v>
      </c>
      <c r="K234" s="119" t="s">
        <v>584</v>
      </c>
      <c r="L234" s="120" t="s">
        <v>45</v>
      </c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>
      <c r="A235" s="121">
        <v>29031.0</v>
      </c>
      <c r="B235" s="119" t="s">
        <v>1357</v>
      </c>
      <c r="C235" s="119" t="s">
        <v>902</v>
      </c>
      <c r="D235" s="119" t="s">
        <v>918</v>
      </c>
      <c r="E235" s="119"/>
      <c r="F235" s="121">
        <v>0.0</v>
      </c>
      <c r="G235" s="121">
        <v>1.0</v>
      </c>
      <c r="H235" s="122">
        <v>43770.59583333333</v>
      </c>
      <c r="I235" s="122">
        <v>43788.375</v>
      </c>
      <c r="J235" s="124" t="s">
        <v>1358</v>
      </c>
      <c r="K235" s="119" t="s">
        <v>584</v>
      </c>
      <c r="L235" s="120" t="s">
        <v>1359</v>
      </c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>
      <c r="A236" s="121">
        <v>28389.0</v>
      </c>
      <c r="B236" s="119" t="s">
        <v>1360</v>
      </c>
      <c r="C236" s="119" t="s">
        <v>1361</v>
      </c>
      <c r="D236" s="119" t="s">
        <v>607</v>
      </c>
      <c r="E236" s="119" t="s">
        <v>582</v>
      </c>
      <c r="F236" s="121">
        <v>8.0</v>
      </c>
      <c r="G236" s="121">
        <v>1.0</v>
      </c>
      <c r="H236" s="122">
        <v>43759.92083333333</v>
      </c>
      <c r="I236" s="122">
        <v>43802.97430555556</v>
      </c>
      <c r="J236" s="124" t="s">
        <v>165</v>
      </c>
      <c r="K236" s="119" t="s">
        <v>571</v>
      </c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>
      <c r="A237" s="121">
        <v>23796.0</v>
      </c>
      <c r="B237" s="119" t="s">
        <v>1362</v>
      </c>
      <c r="C237" s="119" t="s">
        <v>1363</v>
      </c>
      <c r="D237" s="119" t="s">
        <v>863</v>
      </c>
      <c r="E237" s="119" t="s">
        <v>589</v>
      </c>
      <c r="F237" s="121">
        <v>14.0</v>
      </c>
      <c r="G237" s="121">
        <v>1.0</v>
      </c>
      <c r="H237" s="122">
        <v>43682.728472222225</v>
      </c>
      <c r="I237" s="122">
        <v>43817.91805555556</v>
      </c>
      <c r="J237" s="124" t="s">
        <v>1364</v>
      </c>
      <c r="K237" s="119" t="s">
        <v>584</v>
      </c>
      <c r="L237" s="120" t="s">
        <v>1365</v>
      </c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>
      <c r="A238" s="121">
        <v>24508.0</v>
      </c>
      <c r="B238" s="119" t="s">
        <v>1366</v>
      </c>
      <c r="C238" s="119" t="s">
        <v>608</v>
      </c>
      <c r="D238" s="119" t="s">
        <v>1367</v>
      </c>
      <c r="E238" s="119"/>
      <c r="F238" s="121">
        <v>1.0</v>
      </c>
      <c r="G238" s="121">
        <v>1.0</v>
      </c>
      <c r="H238" s="122">
        <v>43693.79861111111</v>
      </c>
      <c r="I238" s="122">
        <v>43833.77222222222</v>
      </c>
      <c r="J238" s="124" t="s">
        <v>1368</v>
      </c>
      <c r="K238" s="119" t="s">
        <v>584</v>
      </c>
      <c r="L238" s="120" t="s">
        <v>1359</v>
      </c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>
      <c r="A239" s="121">
        <v>32139.0</v>
      </c>
      <c r="B239" s="119" t="s">
        <v>1369</v>
      </c>
      <c r="C239" s="119" t="s">
        <v>1370</v>
      </c>
      <c r="D239" s="119" t="s">
        <v>1308</v>
      </c>
      <c r="E239" s="119" t="s">
        <v>1309</v>
      </c>
      <c r="F239" s="121">
        <v>1.0</v>
      </c>
      <c r="G239" s="121">
        <v>1.0</v>
      </c>
      <c r="H239" s="122">
        <v>43843.947222222225</v>
      </c>
      <c r="I239" s="122">
        <v>43844.97083333333</v>
      </c>
      <c r="J239" s="124" t="s">
        <v>181</v>
      </c>
      <c r="K239" s="119" t="s">
        <v>571</v>
      </c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>
      <c r="A240" s="121">
        <v>33188.0</v>
      </c>
      <c r="B240" s="119" t="s">
        <v>1371</v>
      </c>
      <c r="C240" s="119" t="s">
        <v>1372</v>
      </c>
      <c r="D240" s="119" t="s">
        <v>641</v>
      </c>
      <c r="E240" s="119" t="s">
        <v>1247</v>
      </c>
      <c r="F240" s="121">
        <v>17.0</v>
      </c>
      <c r="G240" s="121">
        <v>1.0</v>
      </c>
      <c r="H240" s="122">
        <v>43872.81527777778</v>
      </c>
      <c r="I240" s="122">
        <v>43899.76875</v>
      </c>
      <c r="J240" s="124" t="s">
        <v>1373</v>
      </c>
      <c r="K240" s="119" t="s">
        <v>584</v>
      </c>
      <c r="L240" s="120" t="s">
        <v>1374</v>
      </c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>
      <c r="A241" s="121">
        <v>22534.0</v>
      </c>
      <c r="B241" s="119" t="s">
        <v>1375</v>
      </c>
      <c r="C241" s="119" t="s">
        <v>1376</v>
      </c>
      <c r="D241" s="119" t="s">
        <v>803</v>
      </c>
      <c r="E241" s="119"/>
      <c r="F241" s="121">
        <v>1.0</v>
      </c>
      <c r="G241" s="121">
        <v>1.0</v>
      </c>
      <c r="H241" s="122">
        <v>43650.385416666664</v>
      </c>
      <c r="I241" s="122">
        <v>43900.22638888889</v>
      </c>
      <c r="J241" s="124" t="s">
        <v>126</v>
      </c>
      <c r="K241" s="119" t="s">
        <v>571</v>
      </c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>
      <c r="A242" s="121">
        <v>35300.0</v>
      </c>
      <c r="B242" s="119" t="s">
        <v>1377</v>
      </c>
      <c r="C242" s="119" t="s">
        <v>642</v>
      </c>
      <c r="D242" s="119" t="s">
        <v>1378</v>
      </c>
      <c r="E242" s="119" t="s">
        <v>642</v>
      </c>
      <c r="F242" s="121">
        <v>7.0</v>
      </c>
      <c r="G242" s="121">
        <v>1.0</v>
      </c>
      <c r="H242" s="122">
        <v>43914.66111111111</v>
      </c>
      <c r="I242" s="122">
        <v>43917.532638888886</v>
      </c>
      <c r="J242" s="124" t="s">
        <v>207</v>
      </c>
      <c r="K242" s="119" t="s">
        <v>571</v>
      </c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>
      <c r="A243" s="121">
        <v>33473.0</v>
      </c>
      <c r="B243" s="119" t="s">
        <v>1379</v>
      </c>
      <c r="C243" s="119" t="s">
        <v>1380</v>
      </c>
      <c r="D243" s="119" t="s">
        <v>1308</v>
      </c>
      <c r="E243" s="119" t="s">
        <v>1381</v>
      </c>
      <c r="F243" s="121">
        <v>5.0</v>
      </c>
      <c r="G243" s="121">
        <v>1.0</v>
      </c>
      <c r="H243" s="122">
        <v>43880.058333333334</v>
      </c>
      <c r="I243" s="122">
        <v>43924.87847222222</v>
      </c>
      <c r="J243" s="124" t="s">
        <v>192</v>
      </c>
      <c r="K243" s="119" t="s">
        <v>571</v>
      </c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>
      <c r="A244" s="121">
        <v>34996.0</v>
      </c>
      <c r="B244" s="119" t="s">
        <v>1382</v>
      </c>
      <c r="C244" s="119" t="s">
        <v>608</v>
      </c>
      <c r="D244" s="119" t="s">
        <v>1383</v>
      </c>
      <c r="E244" s="119" t="s">
        <v>1130</v>
      </c>
      <c r="F244" s="121">
        <v>1.0</v>
      </c>
      <c r="G244" s="121">
        <v>1.0</v>
      </c>
      <c r="H244" s="122">
        <v>43908.92083333333</v>
      </c>
      <c r="I244" s="122">
        <v>43948.75486111111</v>
      </c>
      <c r="J244" s="124" t="s">
        <v>1384</v>
      </c>
      <c r="K244" s="119" t="s">
        <v>584</v>
      </c>
      <c r="L244" s="120" t="s">
        <v>585</v>
      </c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>
      <c r="A245" s="121">
        <v>33928.0</v>
      </c>
      <c r="B245" s="119" t="s">
        <v>1385</v>
      </c>
      <c r="C245" s="119" t="s">
        <v>1386</v>
      </c>
      <c r="D245" s="119" t="s">
        <v>1387</v>
      </c>
      <c r="E245" s="119"/>
      <c r="F245" s="121">
        <v>4.0</v>
      </c>
      <c r="G245" s="121">
        <v>1.0</v>
      </c>
      <c r="H245" s="122">
        <v>43889.1375</v>
      </c>
      <c r="I245" s="122">
        <v>43948.89027777778</v>
      </c>
      <c r="J245" s="124" t="s">
        <v>199</v>
      </c>
      <c r="K245" s="119" t="s">
        <v>571</v>
      </c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>
      <c r="A246" s="121">
        <v>21821.0</v>
      </c>
      <c r="B246" s="119" t="s">
        <v>1388</v>
      </c>
      <c r="C246" s="119" t="s">
        <v>1389</v>
      </c>
      <c r="D246" s="119" t="s">
        <v>1390</v>
      </c>
      <c r="E246" s="119" t="s">
        <v>582</v>
      </c>
      <c r="F246" s="121">
        <v>6.0</v>
      </c>
      <c r="G246" s="121">
        <v>1.0</v>
      </c>
      <c r="H246" s="122">
        <v>43631.444444444445</v>
      </c>
      <c r="I246" s="122">
        <v>43949.768055555556</v>
      </c>
      <c r="J246" s="124" t="s">
        <v>117</v>
      </c>
      <c r="K246" s="119" t="s">
        <v>571</v>
      </c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>
      <c r="A247" s="121">
        <v>35699.0</v>
      </c>
      <c r="B247" s="119" t="s">
        <v>1391</v>
      </c>
      <c r="C247" s="119" t="s">
        <v>1392</v>
      </c>
      <c r="D247" s="119" t="s">
        <v>737</v>
      </c>
      <c r="E247" s="119" t="s">
        <v>1267</v>
      </c>
      <c r="F247" s="121">
        <v>22.0</v>
      </c>
      <c r="G247" s="121">
        <v>1.0</v>
      </c>
      <c r="H247" s="122">
        <v>43920.82013888889</v>
      </c>
      <c r="I247" s="122">
        <v>43957.76527777778</v>
      </c>
      <c r="J247" s="124" t="s">
        <v>209</v>
      </c>
      <c r="K247" s="119" t="s">
        <v>571</v>
      </c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>
      <c r="A248" s="121">
        <v>26304.0</v>
      </c>
      <c r="B248" s="119" t="s">
        <v>1393</v>
      </c>
      <c r="C248" s="119" t="s">
        <v>682</v>
      </c>
      <c r="D248" s="119" t="s">
        <v>1394</v>
      </c>
      <c r="E248" s="119" t="s">
        <v>632</v>
      </c>
      <c r="F248" s="121">
        <v>13.0</v>
      </c>
      <c r="G248" s="121">
        <v>1.0</v>
      </c>
      <c r="H248" s="122">
        <v>43724.82361111111</v>
      </c>
      <c r="I248" s="122">
        <v>43957.893055555556</v>
      </c>
      <c r="J248" s="124" t="s">
        <v>157</v>
      </c>
      <c r="K248" s="119" t="s">
        <v>571</v>
      </c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>
      <c r="A249" s="121">
        <v>37680.0</v>
      </c>
      <c r="B249" s="119" t="s">
        <v>1395</v>
      </c>
      <c r="C249" s="119" t="s">
        <v>841</v>
      </c>
      <c r="D249" s="119" t="s">
        <v>1396</v>
      </c>
      <c r="E249" s="119" t="s">
        <v>841</v>
      </c>
      <c r="F249" s="121">
        <v>10.0</v>
      </c>
      <c r="G249" s="121">
        <v>1.0</v>
      </c>
      <c r="H249" s="122">
        <v>43952.78472222222</v>
      </c>
      <c r="I249" s="122">
        <v>43958.92361111111</v>
      </c>
      <c r="J249" s="124" t="s">
        <v>1397</v>
      </c>
      <c r="K249" s="119" t="s">
        <v>584</v>
      </c>
      <c r="L249" s="120" t="s">
        <v>685</v>
      </c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>
      <c r="A250" s="121">
        <v>29906.0</v>
      </c>
      <c r="B250" s="119" t="s">
        <v>1398</v>
      </c>
      <c r="C250" s="119" t="s">
        <v>1399</v>
      </c>
      <c r="D250" s="119" t="s">
        <v>618</v>
      </c>
      <c r="E250" s="119"/>
      <c r="F250" s="121">
        <v>1.0</v>
      </c>
      <c r="G250" s="121">
        <v>1.0</v>
      </c>
      <c r="H250" s="122">
        <v>43784.697916666664</v>
      </c>
      <c r="I250" s="122">
        <v>43959.29652777778</v>
      </c>
      <c r="J250" s="124" t="s">
        <v>173</v>
      </c>
      <c r="K250" s="119" t="s">
        <v>571</v>
      </c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>
      <c r="A251" s="121">
        <v>17501.0</v>
      </c>
      <c r="B251" s="119" t="s">
        <v>1400</v>
      </c>
      <c r="C251" s="119" t="s">
        <v>1401</v>
      </c>
      <c r="D251" s="119" t="s">
        <v>1402</v>
      </c>
      <c r="E251" s="119" t="s">
        <v>1267</v>
      </c>
      <c r="F251" s="121">
        <v>44.0</v>
      </c>
      <c r="G251" s="121">
        <v>1.0</v>
      </c>
      <c r="H251" s="122">
        <v>43522.586805555555</v>
      </c>
      <c r="I251" s="122">
        <v>43961.79027777778</v>
      </c>
      <c r="J251" s="124" t="s">
        <v>411</v>
      </c>
      <c r="K251" s="119" t="s">
        <v>571</v>
      </c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>
      <c r="A252" s="121">
        <v>37736.0</v>
      </c>
      <c r="B252" s="119" t="s">
        <v>1403</v>
      </c>
      <c r="C252" s="119" t="s">
        <v>697</v>
      </c>
      <c r="D252" s="119" t="s">
        <v>1404</v>
      </c>
      <c r="E252" s="119"/>
      <c r="F252" s="121">
        <v>1.0</v>
      </c>
      <c r="G252" s="121">
        <v>1.0</v>
      </c>
      <c r="H252" s="122">
        <v>43954.72638888889</v>
      </c>
      <c r="I252" s="122">
        <v>43962.873611111114</v>
      </c>
      <c r="J252" s="124" t="s">
        <v>1405</v>
      </c>
      <c r="K252" s="119" t="s">
        <v>584</v>
      </c>
      <c r="L252" s="120" t="s">
        <v>585</v>
      </c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>
      <c r="A253" s="121">
        <v>38024.0</v>
      </c>
      <c r="B253" s="119" t="s">
        <v>1406</v>
      </c>
      <c r="C253" s="119" t="s">
        <v>1407</v>
      </c>
      <c r="D253" s="119" t="s">
        <v>1408</v>
      </c>
      <c r="E253" s="119"/>
      <c r="F253" s="121">
        <v>20.0</v>
      </c>
      <c r="G253" s="121">
        <v>1.0</v>
      </c>
      <c r="H253" s="122">
        <v>43958.688888888886</v>
      </c>
      <c r="I253" s="122">
        <v>43963.149305555555</v>
      </c>
      <c r="J253" s="124" t="s">
        <v>423</v>
      </c>
      <c r="K253" s="119" t="s">
        <v>571</v>
      </c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>
      <c r="A254" s="121">
        <v>32079.0</v>
      </c>
      <c r="B254" s="119" t="s">
        <v>1409</v>
      </c>
      <c r="C254" s="119" t="s">
        <v>592</v>
      </c>
      <c r="D254" s="119" t="s">
        <v>1219</v>
      </c>
      <c r="E254" s="119"/>
      <c r="F254" s="121">
        <v>0.0</v>
      </c>
      <c r="G254" s="121">
        <v>1.0</v>
      </c>
      <c r="H254" s="122">
        <v>43841.01944444444</v>
      </c>
      <c r="I254" s="122">
        <v>43965.67222222222</v>
      </c>
      <c r="J254" s="124" t="s">
        <v>1410</v>
      </c>
      <c r="K254" s="119" t="s">
        <v>584</v>
      </c>
      <c r="L254" s="120" t="s">
        <v>585</v>
      </c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>
      <c r="A255" s="121">
        <v>38322.0</v>
      </c>
      <c r="B255" s="119" t="s">
        <v>1411</v>
      </c>
      <c r="C255" s="119" t="s">
        <v>1412</v>
      </c>
      <c r="D255" s="119" t="s">
        <v>1413</v>
      </c>
      <c r="E255" s="119"/>
      <c r="F255" s="121">
        <v>29.0</v>
      </c>
      <c r="G255" s="121">
        <v>1.0</v>
      </c>
      <c r="H255" s="122">
        <v>43963.61319444444</v>
      </c>
      <c r="I255" s="122">
        <v>43969.90416666667</v>
      </c>
      <c r="J255" s="124" t="s">
        <v>1414</v>
      </c>
      <c r="K255" s="119" t="s">
        <v>584</v>
      </c>
      <c r="L255" s="120" t="s">
        <v>1415</v>
      </c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>
      <c r="A256" s="121">
        <v>38479.0</v>
      </c>
      <c r="B256" s="119" t="s">
        <v>1416</v>
      </c>
      <c r="C256" s="119" t="s">
        <v>1417</v>
      </c>
      <c r="D256" s="119" t="s">
        <v>1418</v>
      </c>
      <c r="E256" s="119" t="s">
        <v>807</v>
      </c>
      <c r="F256" s="121">
        <v>4.0</v>
      </c>
      <c r="G256" s="121">
        <v>1.0</v>
      </c>
      <c r="H256" s="122">
        <v>43965.635416666664</v>
      </c>
      <c r="I256" s="122">
        <v>43972.583333333336</v>
      </c>
      <c r="J256" s="124" t="s">
        <v>426</v>
      </c>
      <c r="K256" s="119" t="s">
        <v>571</v>
      </c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>
      <c r="A257" s="121">
        <v>36176.0</v>
      </c>
      <c r="B257" s="119" t="s">
        <v>1419</v>
      </c>
      <c r="C257" s="119" t="s">
        <v>1420</v>
      </c>
      <c r="D257" s="119" t="s">
        <v>574</v>
      </c>
      <c r="E257" s="119"/>
      <c r="F257" s="121">
        <v>3.0</v>
      </c>
      <c r="G257" s="121">
        <v>1.0</v>
      </c>
      <c r="H257" s="122">
        <v>43928.913194444445</v>
      </c>
      <c r="I257" s="122">
        <v>43978.790972222225</v>
      </c>
      <c r="J257" s="124" t="s">
        <v>420</v>
      </c>
      <c r="K257" s="119" t="s">
        <v>571</v>
      </c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>
      <c r="A258" s="121">
        <v>39461.0</v>
      </c>
      <c r="B258" s="119" t="s">
        <v>1421</v>
      </c>
      <c r="C258" s="119" t="s">
        <v>1422</v>
      </c>
      <c r="D258" s="119" t="s">
        <v>1423</v>
      </c>
      <c r="E258" s="119"/>
      <c r="F258" s="121">
        <v>2.0</v>
      </c>
      <c r="G258" s="121">
        <v>1.0</v>
      </c>
      <c r="H258" s="122">
        <v>43985.790972222225</v>
      </c>
      <c r="I258" s="122">
        <v>43986.82013888889</v>
      </c>
      <c r="J258" s="124" t="s">
        <v>1424</v>
      </c>
      <c r="K258" s="119" t="s">
        <v>584</v>
      </c>
      <c r="L258" s="120" t="s">
        <v>45</v>
      </c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>
      <c r="A259" s="121">
        <v>40046.0</v>
      </c>
      <c r="B259" s="119" t="s">
        <v>1425</v>
      </c>
      <c r="C259" s="119" t="s">
        <v>654</v>
      </c>
      <c r="D259" s="119" t="s">
        <v>1355</v>
      </c>
      <c r="E259" s="119"/>
      <c r="F259" s="121">
        <v>4.0</v>
      </c>
      <c r="G259" s="121">
        <v>1.0</v>
      </c>
      <c r="H259" s="122">
        <v>43997.81319444445</v>
      </c>
      <c r="I259" s="122">
        <v>43998.72638888889</v>
      </c>
      <c r="J259" s="124" t="s">
        <v>1426</v>
      </c>
      <c r="K259" s="119" t="s">
        <v>584</v>
      </c>
      <c r="L259" s="120" t="s">
        <v>45</v>
      </c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>
      <c r="A260" s="121">
        <v>40118.0</v>
      </c>
      <c r="B260" s="119" t="s">
        <v>1427</v>
      </c>
      <c r="C260" s="119" t="s">
        <v>1428</v>
      </c>
      <c r="D260" s="119" t="s">
        <v>1429</v>
      </c>
      <c r="E260" s="119"/>
      <c r="F260" s="121">
        <v>5.0</v>
      </c>
      <c r="G260" s="121">
        <v>1.0</v>
      </c>
      <c r="H260" s="122">
        <v>43998.856944444444</v>
      </c>
      <c r="I260" s="122">
        <v>44006.001388888886</v>
      </c>
      <c r="J260" s="124" t="s">
        <v>432</v>
      </c>
      <c r="K260" s="119" t="s">
        <v>571</v>
      </c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>
      <c r="A261" s="121">
        <v>40083.0</v>
      </c>
      <c r="B261" s="119" t="s">
        <v>1430</v>
      </c>
      <c r="C261" s="119" t="s">
        <v>700</v>
      </c>
      <c r="D261" s="119" t="s">
        <v>1431</v>
      </c>
      <c r="E261" s="119"/>
      <c r="F261" s="121">
        <v>2.0</v>
      </c>
      <c r="G261" s="121">
        <v>1.0</v>
      </c>
      <c r="H261" s="122">
        <v>43998.376388888886</v>
      </c>
      <c r="I261" s="122">
        <v>44006.881944444445</v>
      </c>
      <c r="J261" s="124" t="s">
        <v>1432</v>
      </c>
      <c r="K261" s="119" t="s">
        <v>584</v>
      </c>
      <c r="L261" s="120" t="s">
        <v>1359</v>
      </c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>
      <c r="A262" s="121">
        <v>38716.0</v>
      </c>
      <c r="B262" s="119" t="s">
        <v>1433</v>
      </c>
      <c r="C262" s="119" t="s">
        <v>1434</v>
      </c>
      <c r="D262" s="119" t="s">
        <v>1435</v>
      </c>
      <c r="E262" s="119" t="s">
        <v>582</v>
      </c>
      <c r="F262" s="121">
        <v>12.0</v>
      </c>
      <c r="G262" s="121">
        <v>1.0</v>
      </c>
      <c r="H262" s="122">
        <v>43970.43680555555</v>
      </c>
      <c r="I262" s="122">
        <v>44007.00555555556</v>
      </c>
      <c r="J262" s="124" t="s">
        <v>429</v>
      </c>
      <c r="K262" s="119" t="s">
        <v>571</v>
      </c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>
      <c r="A263" s="121">
        <v>40640.0</v>
      </c>
      <c r="B263" s="119" t="s">
        <v>1436</v>
      </c>
      <c r="C263" s="119" t="s">
        <v>1437</v>
      </c>
      <c r="D263" s="119" t="s">
        <v>941</v>
      </c>
      <c r="E263" s="119" t="s">
        <v>1437</v>
      </c>
      <c r="F263" s="121">
        <v>1.0</v>
      </c>
      <c r="G263" s="121">
        <v>1.0</v>
      </c>
      <c r="H263" s="122">
        <v>44008.84375</v>
      </c>
      <c r="I263" s="122">
        <v>44020.145833333336</v>
      </c>
      <c r="J263" s="124" t="s">
        <v>1438</v>
      </c>
      <c r="K263" s="119" t="s">
        <v>584</v>
      </c>
      <c r="L263" s="120" t="s">
        <v>45</v>
      </c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>
      <c r="A264" s="121">
        <v>32530.0</v>
      </c>
      <c r="B264" s="119" t="s">
        <v>1439</v>
      </c>
      <c r="C264" s="119" t="s">
        <v>1440</v>
      </c>
      <c r="D264" s="119" t="s">
        <v>1050</v>
      </c>
      <c r="E264" s="119"/>
      <c r="F264" s="121">
        <v>1.0</v>
      </c>
      <c r="G264" s="121">
        <v>1.0</v>
      </c>
      <c r="H264" s="122">
        <v>43853.42013888889</v>
      </c>
      <c r="I264" s="122">
        <v>44028.78055555555</v>
      </c>
      <c r="J264" s="124" t="s">
        <v>1441</v>
      </c>
      <c r="K264" s="119" t="s">
        <v>584</v>
      </c>
      <c r="L264" s="120" t="s">
        <v>585</v>
      </c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>
      <c r="A265" s="121">
        <v>19227.0</v>
      </c>
      <c r="B265" s="119" t="s">
        <v>1442</v>
      </c>
      <c r="C265" s="119" t="s">
        <v>1443</v>
      </c>
      <c r="D265" s="119" t="s">
        <v>1444</v>
      </c>
      <c r="E265" s="119" t="s">
        <v>915</v>
      </c>
      <c r="F265" s="121">
        <v>2.0</v>
      </c>
      <c r="G265" s="121">
        <v>1.0</v>
      </c>
      <c r="H265" s="122">
        <v>43568.05416666667</v>
      </c>
      <c r="I265" s="122">
        <v>44035.68958333333</v>
      </c>
      <c r="J265" s="124" t="s">
        <v>414</v>
      </c>
      <c r="K265" s="119" t="s">
        <v>571</v>
      </c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>
      <c r="A266" s="121">
        <v>42242.0</v>
      </c>
      <c r="B266" s="119" t="s">
        <v>1445</v>
      </c>
      <c r="C266" s="119" t="s">
        <v>1446</v>
      </c>
      <c r="D266" s="119" t="s">
        <v>1447</v>
      </c>
      <c r="E266" s="119"/>
      <c r="F266" s="121">
        <v>3.0</v>
      </c>
      <c r="G266" s="121">
        <v>1.0</v>
      </c>
      <c r="H266" s="122">
        <v>44041.76736111111</v>
      </c>
      <c r="I266" s="122">
        <v>44043.67013888889</v>
      </c>
      <c r="J266" s="124" t="s">
        <v>435</v>
      </c>
      <c r="K266" s="119" t="s">
        <v>571</v>
      </c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>
      <c r="A267" s="121">
        <v>28361.0</v>
      </c>
      <c r="B267" s="119" t="s">
        <v>1448</v>
      </c>
      <c r="C267" s="119" t="s">
        <v>1449</v>
      </c>
      <c r="D267" s="119" t="s">
        <v>808</v>
      </c>
      <c r="E267" s="119" t="s">
        <v>1449</v>
      </c>
      <c r="F267" s="121">
        <v>74.0</v>
      </c>
      <c r="G267" s="121">
        <v>1.0</v>
      </c>
      <c r="H267" s="122">
        <v>43759.42083333333</v>
      </c>
      <c r="I267" s="122">
        <v>44049.15625</v>
      </c>
      <c r="J267" s="124" t="s">
        <v>1450</v>
      </c>
      <c r="K267" s="119" t="s">
        <v>584</v>
      </c>
      <c r="L267" s="120" t="s">
        <v>585</v>
      </c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>
      <c r="A268" s="121">
        <v>41842.0</v>
      </c>
      <c r="B268" s="119" t="s">
        <v>1451</v>
      </c>
      <c r="C268" s="119" t="s">
        <v>1452</v>
      </c>
      <c r="D268" s="119" t="s">
        <v>983</v>
      </c>
      <c r="E268" s="119"/>
      <c r="F268" s="121">
        <v>0.0</v>
      </c>
      <c r="G268" s="121">
        <v>1.0</v>
      </c>
      <c r="H268" s="122">
        <v>44034.290972222225</v>
      </c>
      <c r="I268" s="122">
        <v>44057.71388888889</v>
      </c>
      <c r="J268" s="124" t="s">
        <v>1453</v>
      </c>
      <c r="K268" s="119" t="s">
        <v>584</v>
      </c>
      <c r="L268" s="120" t="s">
        <v>585</v>
      </c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>
      <c r="A269" s="121">
        <v>42292.0</v>
      </c>
      <c r="B269" s="119" t="s">
        <v>1454</v>
      </c>
      <c r="C269" s="119" t="s">
        <v>1455</v>
      </c>
      <c r="D269" s="119" t="s">
        <v>803</v>
      </c>
      <c r="E269" s="119"/>
      <c r="F269" s="121">
        <v>3.0</v>
      </c>
      <c r="G269" s="121">
        <v>1.0</v>
      </c>
      <c r="H269" s="122">
        <v>44042.28958333333</v>
      </c>
      <c r="I269" s="122">
        <v>44069.99444444444</v>
      </c>
      <c r="J269" s="124" t="s">
        <v>441</v>
      </c>
      <c r="K269" s="119" t="s">
        <v>571</v>
      </c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>
      <c r="A270" s="121">
        <v>43414.0</v>
      </c>
      <c r="B270" s="119" t="s">
        <v>1456</v>
      </c>
      <c r="C270" s="119" t="s">
        <v>1457</v>
      </c>
      <c r="D270" s="119" t="s">
        <v>1458</v>
      </c>
      <c r="E270" s="119"/>
      <c r="F270" s="121">
        <v>9.0</v>
      </c>
      <c r="G270" s="121">
        <v>1.0</v>
      </c>
      <c r="H270" s="122">
        <v>44064.774305555555</v>
      </c>
      <c r="I270" s="122">
        <v>44071.61875</v>
      </c>
      <c r="J270" s="124" t="s">
        <v>444</v>
      </c>
      <c r="K270" s="119" t="s">
        <v>571</v>
      </c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>
      <c r="A271" s="121">
        <v>43918.0</v>
      </c>
      <c r="B271" s="119" t="s">
        <v>1459</v>
      </c>
      <c r="C271" s="119" t="s">
        <v>1460</v>
      </c>
      <c r="D271" s="119" t="s">
        <v>975</v>
      </c>
      <c r="E271" s="119"/>
      <c r="F271" s="121">
        <v>3.0</v>
      </c>
      <c r="G271" s="121">
        <v>1.0</v>
      </c>
      <c r="H271" s="122">
        <v>44074.933333333334</v>
      </c>
      <c r="I271" s="122">
        <v>44074.99375</v>
      </c>
      <c r="J271" s="124" t="s">
        <v>447</v>
      </c>
      <c r="K271" s="119" t="s">
        <v>571</v>
      </c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>
      <c r="A272" s="121">
        <v>44384.0</v>
      </c>
      <c r="B272" s="119" t="s">
        <v>1461</v>
      </c>
      <c r="C272" s="119" t="s">
        <v>1462</v>
      </c>
      <c r="D272" s="119" t="s">
        <v>1196</v>
      </c>
      <c r="E272" s="119"/>
      <c r="F272" s="121">
        <v>4.0</v>
      </c>
      <c r="G272" s="121">
        <v>1.0</v>
      </c>
      <c r="H272" s="122">
        <v>44083.623611111114</v>
      </c>
      <c r="I272" s="122">
        <v>44083.67222222222</v>
      </c>
      <c r="J272" s="124" t="s">
        <v>450</v>
      </c>
      <c r="K272" s="119" t="s">
        <v>571</v>
      </c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>
      <c r="A273" s="121">
        <v>44219.0</v>
      </c>
      <c r="B273" s="119" t="s">
        <v>1463</v>
      </c>
      <c r="C273" s="119" t="s">
        <v>1464</v>
      </c>
      <c r="D273" s="119" t="s">
        <v>1465</v>
      </c>
      <c r="E273" s="119" t="s">
        <v>1466</v>
      </c>
      <c r="F273" s="121">
        <v>0.0</v>
      </c>
      <c r="G273" s="121">
        <v>1.0</v>
      </c>
      <c r="H273" s="122">
        <v>44078.83819444444</v>
      </c>
      <c r="I273" s="122">
        <v>44088.16458333333</v>
      </c>
      <c r="J273" s="124" t="s">
        <v>1467</v>
      </c>
      <c r="K273" s="119" t="s">
        <v>584</v>
      </c>
      <c r="L273" s="120" t="s">
        <v>585</v>
      </c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>
      <c r="A274" s="121">
        <v>42265.0</v>
      </c>
      <c r="B274" s="119" t="s">
        <v>1468</v>
      </c>
      <c r="C274" s="119" t="s">
        <v>1469</v>
      </c>
      <c r="D274" s="119" t="s">
        <v>1470</v>
      </c>
      <c r="E274" s="119" t="s">
        <v>1130</v>
      </c>
      <c r="F274" s="121">
        <v>6.0</v>
      </c>
      <c r="G274" s="121">
        <v>1.0</v>
      </c>
      <c r="H274" s="122">
        <v>44041.99513888889</v>
      </c>
      <c r="I274" s="122">
        <v>44093.15902777778</v>
      </c>
      <c r="J274" s="124" t="s">
        <v>438</v>
      </c>
      <c r="K274" s="119" t="s">
        <v>571</v>
      </c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>
      <c r="A275" s="121">
        <v>45061.0</v>
      </c>
      <c r="B275" s="119" t="s">
        <v>1471</v>
      </c>
      <c r="C275" s="119" t="s">
        <v>1137</v>
      </c>
      <c r="D275" s="119" t="s">
        <v>1472</v>
      </c>
      <c r="E275" s="119" t="s">
        <v>1137</v>
      </c>
      <c r="F275" s="121">
        <v>1.0</v>
      </c>
      <c r="G275" s="121">
        <v>1.0</v>
      </c>
      <c r="H275" s="122">
        <v>44095.40416666667</v>
      </c>
      <c r="I275" s="122">
        <v>44105.665972222225</v>
      </c>
      <c r="J275" s="124" t="s">
        <v>1473</v>
      </c>
      <c r="K275" s="119" t="s">
        <v>584</v>
      </c>
      <c r="L275" s="120" t="s">
        <v>585</v>
      </c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>
      <c r="A276" s="121">
        <v>45274.0</v>
      </c>
      <c r="B276" s="119" t="s">
        <v>1474</v>
      </c>
      <c r="C276" s="119" t="s">
        <v>940</v>
      </c>
      <c r="D276" s="119" t="s">
        <v>1475</v>
      </c>
      <c r="E276" s="119"/>
      <c r="F276" s="121">
        <v>4.0</v>
      </c>
      <c r="G276" s="121">
        <v>1.0</v>
      </c>
      <c r="H276" s="122">
        <v>44098.652083333334</v>
      </c>
      <c r="I276" s="122">
        <v>44106.3125</v>
      </c>
      <c r="J276" s="124" t="s">
        <v>453</v>
      </c>
      <c r="K276" s="119" t="s">
        <v>571</v>
      </c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>
      <c r="A277" s="121">
        <v>42942.0</v>
      </c>
      <c r="B277" s="119" t="s">
        <v>1476</v>
      </c>
      <c r="C277" s="119" t="s">
        <v>1477</v>
      </c>
      <c r="D277" s="119" t="s">
        <v>1478</v>
      </c>
      <c r="E277" s="119" t="s">
        <v>1449</v>
      </c>
      <c r="F277" s="121">
        <v>26.0</v>
      </c>
      <c r="G277" s="121">
        <v>1.0</v>
      </c>
      <c r="H277" s="122">
        <v>44055.85208333333</v>
      </c>
      <c r="I277" s="122">
        <v>44113.7875</v>
      </c>
      <c r="J277" s="124" t="s">
        <v>1479</v>
      </c>
      <c r="K277" s="119" t="s">
        <v>584</v>
      </c>
      <c r="L277" s="120" t="s">
        <v>585</v>
      </c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>
      <c r="A278" s="121">
        <v>46020.0</v>
      </c>
      <c r="B278" s="119" t="s">
        <v>1480</v>
      </c>
      <c r="C278" s="119" t="s">
        <v>1121</v>
      </c>
      <c r="D278" s="119" t="s">
        <v>1481</v>
      </c>
      <c r="E278" s="119"/>
      <c r="F278" s="121">
        <v>2.0</v>
      </c>
      <c r="G278" s="121">
        <v>1.0</v>
      </c>
      <c r="H278" s="122">
        <v>44112.209027777775</v>
      </c>
      <c r="I278" s="122">
        <v>44117.830555555556</v>
      </c>
      <c r="J278" s="124" t="s">
        <v>459</v>
      </c>
      <c r="K278" s="119" t="s">
        <v>571</v>
      </c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>
      <c r="A279" s="121">
        <v>46312.0</v>
      </c>
      <c r="B279" s="119" t="s">
        <v>1482</v>
      </c>
      <c r="C279" s="119" t="s">
        <v>1483</v>
      </c>
      <c r="D279" s="119" t="s">
        <v>1484</v>
      </c>
      <c r="E279" s="119"/>
      <c r="F279" s="121">
        <v>7.0</v>
      </c>
      <c r="G279" s="121">
        <v>1.0</v>
      </c>
      <c r="H279" s="122">
        <v>44118.42638888889</v>
      </c>
      <c r="I279" s="122">
        <v>44119.45138888889</v>
      </c>
      <c r="J279" s="124" t="s">
        <v>462</v>
      </c>
      <c r="K279" s="119" t="s">
        <v>571</v>
      </c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>
      <c r="A280" s="121">
        <v>45385.0</v>
      </c>
      <c r="B280" s="119" t="s">
        <v>1485</v>
      </c>
      <c r="C280" s="119" t="s">
        <v>1486</v>
      </c>
      <c r="D280" s="119" t="s">
        <v>1487</v>
      </c>
      <c r="E280" s="119" t="s">
        <v>1137</v>
      </c>
      <c r="F280" s="121">
        <v>2.0</v>
      </c>
      <c r="G280" s="121">
        <v>1.0</v>
      </c>
      <c r="H280" s="122">
        <v>44101.020833333336</v>
      </c>
      <c r="I280" s="122">
        <v>44119.81180555555</v>
      </c>
      <c r="J280" s="124" t="s">
        <v>1488</v>
      </c>
      <c r="K280" s="119" t="s">
        <v>584</v>
      </c>
      <c r="L280" s="120" t="s">
        <v>585</v>
      </c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>
      <c r="A281" s="121">
        <v>46561.0</v>
      </c>
      <c r="B281" s="119" t="s">
        <v>1489</v>
      </c>
      <c r="C281" s="119" t="s">
        <v>1490</v>
      </c>
      <c r="D281" s="119" t="s">
        <v>1491</v>
      </c>
      <c r="E281" s="119"/>
      <c r="F281" s="121">
        <v>4.0</v>
      </c>
      <c r="G281" s="121">
        <v>1.0</v>
      </c>
      <c r="H281" s="122">
        <v>44123.90902777778</v>
      </c>
      <c r="I281" s="122">
        <v>44125.83819444444</v>
      </c>
      <c r="J281" s="124" t="s">
        <v>468</v>
      </c>
      <c r="K281" s="119" t="s">
        <v>571</v>
      </c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>
      <c r="A282" s="121">
        <v>46557.0</v>
      </c>
      <c r="B282" s="119" t="s">
        <v>1492</v>
      </c>
      <c r="C282" s="119" t="s">
        <v>1137</v>
      </c>
      <c r="D282" s="119" t="s">
        <v>1493</v>
      </c>
      <c r="E282" s="119"/>
      <c r="F282" s="121">
        <v>5.0</v>
      </c>
      <c r="G282" s="121">
        <v>1.0</v>
      </c>
      <c r="H282" s="122">
        <v>44123.82986111111</v>
      </c>
      <c r="I282" s="122">
        <v>44126.20208333333</v>
      </c>
      <c r="J282" s="124" t="s">
        <v>465</v>
      </c>
      <c r="K282" s="119" t="s">
        <v>571</v>
      </c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>
      <c r="A283" s="121">
        <v>31690.0</v>
      </c>
      <c r="B283" s="119" t="s">
        <v>1494</v>
      </c>
      <c r="C283" s="119" t="s">
        <v>1495</v>
      </c>
      <c r="D283" s="119" t="s">
        <v>1076</v>
      </c>
      <c r="E283" s="119"/>
      <c r="F283" s="121">
        <v>3.0</v>
      </c>
      <c r="G283" s="121">
        <v>1.0</v>
      </c>
      <c r="H283" s="122">
        <v>43828.69305555556</v>
      </c>
      <c r="I283" s="122">
        <v>44126.86388888889</v>
      </c>
      <c r="J283" s="124" t="s">
        <v>417</v>
      </c>
      <c r="K283" s="119" t="s">
        <v>571</v>
      </c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>
      <c r="A284" s="121">
        <v>46255.0</v>
      </c>
      <c r="B284" s="119" t="s">
        <v>1496</v>
      </c>
      <c r="C284" s="119" t="s">
        <v>658</v>
      </c>
      <c r="D284" s="119" t="s">
        <v>1497</v>
      </c>
      <c r="E284" s="119" t="s">
        <v>658</v>
      </c>
      <c r="F284" s="121">
        <v>1.0</v>
      </c>
      <c r="G284" s="121">
        <v>1.0</v>
      </c>
      <c r="H284" s="122">
        <v>44117.70416666667</v>
      </c>
      <c r="I284" s="122">
        <v>44130.41875</v>
      </c>
      <c r="J284" s="124" t="s">
        <v>1498</v>
      </c>
      <c r="K284" s="119" t="s">
        <v>584</v>
      </c>
      <c r="L284" s="120" t="s">
        <v>585</v>
      </c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>
      <c r="A285" s="121">
        <v>46757.0</v>
      </c>
      <c r="B285" s="119" t="s">
        <v>1499</v>
      </c>
      <c r="C285" s="119" t="s">
        <v>948</v>
      </c>
      <c r="D285" s="119" t="s">
        <v>1500</v>
      </c>
      <c r="E285" s="119"/>
      <c r="F285" s="121">
        <v>0.0</v>
      </c>
      <c r="G285" s="121">
        <v>1.0</v>
      </c>
      <c r="H285" s="122">
        <v>44127.19583333333</v>
      </c>
      <c r="I285" s="122">
        <v>44133.22986111111</v>
      </c>
      <c r="J285" s="124" t="s">
        <v>471</v>
      </c>
      <c r="K285" s="119" t="s">
        <v>571</v>
      </c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>
      <c r="A286" s="121">
        <v>46985.0</v>
      </c>
      <c r="B286" s="119" t="s">
        <v>1501</v>
      </c>
      <c r="C286" s="119" t="s">
        <v>1149</v>
      </c>
      <c r="D286" s="119" t="s">
        <v>892</v>
      </c>
      <c r="E286" s="119" t="s">
        <v>982</v>
      </c>
      <c r="F286" s="121">
        <v>1.0</v>
      </c>
      <c r="G286" s="121">
        <v>1.0</v>
      </c>
      <c r="H286" s="122">
        <v>44132.61736111111</v>
      </c>
      <c r="I286" s="122">
        <v>44133.794444444444</v>
      </c>
      <c r="J286" s="124" t="s">
        <v>1502</v>
      </c>
      <c r="K286" s="119" t="s">
        <v>584</v>
      </c>
      <c r="L286" s="120" t="s">
        <v>685</v>
      </c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>
      <c r="A287" s="121">
        <v>45357.0</v>
      </c>
      <c r="B287" s="119" t="s">
        <v>1503</v>
      </c>
      <c r="C287" s="119" t="s">
        <v>1504</v>
      </c>
      <c r="D287" s="119" t="s">
        <v>1505</v>
      </c>
      <c r="E287" s="119" t="s">
        <v>599</v>
      </c>
      <c r="F287" s="121">
        <v>4.0</v>
      </c>
      <c r="G287" s="121">
        <v>1.0</v>
      </c>
      <c r="H287" s="122">
        <v>44099.861805555556</v>
      </c>
      <c r="I287" s="122">
        <v>44134.694444444445</v>
      </c>
      <c r="J287" s="124" t="s">
        <v>456</v>
      </c>
      <c r="K287" s="119" t="s">
        <v>571</v>
      </c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>
      <c r="A288" s="121">
        <v>47007.0</v>
      </c>
      <c r="B288" s="119" t="s">
        <v>1506</v>
      </c>
      <c r="C288" s="119" t="s">
        <v>1507</v>
      </c>
      <c r="D288" s="119" t="s">
        <v>1508</v>
      </c>
      <c r="E288" s="119" t="s">
        <v>642</v>
      </c>
      <c r="F288" s="121">
        <v>4.0</v>
      </c>
      <c r="G288" s="121">
        <v>1.0</v>
      </c>
      <c r="H288" s="122">
        <v>44132.775</v>
      </c>
      <c r="I288" s="122">
        <v>44134.73611111111</v>
      </c>
      <c r="J288" s="124" t="s">
        <v>474</v>
      </c>
      <c r="K288" s="119" t="s">
        <v>571</v>
      </c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>
      <c r="A289" s="121">
        <v>47352.0</v>
      </c>
      <c r="B289" s="119" t="s">
        <v>1509</v>
      </c>
      <c r="C289" s="119" t="s">
        <v>739</v>
      </c>
      <c r="D289" s="119" t="s">
        <v>1510</v>
      </c>
      <c r="E289" s="119" t="s">
        <v>642</v>
      </c>
      <c r="F289" s="121">
        <v>3.0</v>
      </c>
      <c r="G289" s="121">
        <v>1.0</v>
      </c>
      <c r="H289" s="122">
        <v>44139.39861111111</v>
      </c>
      <c r="I289" s="122">
        <v>44145.819444444445</v>
      </c>
      <c r="J289" s="124" t="s">
        <v>480</v>
      </c>
      <c r="K289" s="119" t="s">
        <v>571</v>
      </c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>
      <c r="A290" s="121">
        <v>47449.0</v>
      </c>
      <c r="B290" s="119" t="s">
        <v>1511</v>
      </c>
      <c r="C290" s="119" t="s">
        <v>1512</v>
      </c>
      <c r="D290" s="119" t="s">
        <v>1513</v>
      </c>
      <c r="E290" s="119"/>
      <c r="F290" s="121">
        <v>1.0</v>
      </c>
      <c r="G290" s="121">
        <v>1.0</v>
      </c>
      <c r="H290" s="122">
        <v>44140.72222222222</v>
      </c>
      <c r="I290" s="122">
        <v>44145.95625</v>
      </c>
      <c r="J290" s="124" t="s">
        <v>483</v>
      </c>
      <c r="K290" s="119" t="s">
        <v>571</v>
      </c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>
      <c r="A291" s="121">
        <v>47292.0</v>
      </c>
      <c r="B291" s="119" t="s">
        <v>1514</v>
      </c>
      <c r="C291" s="119" t="s">
        <v>594</v>
      </c>
      <c r="D291" s="119" t="s">
        <v>1515</v>
      </c>
      <c r="E291" s="119" t="s">
        <v>642</v>
      </c>
      <c r="F291" s="121">
        <v>8.0</v>
      </c>
      <c r="G291" s="121">
        <v>1.0</v>
      </c>
      <c r="H291" s="122">
        <v>44138.72083333333</v>
      </c>
      <c r="I291" s="122">
        <v>44147.02638888889</v>
      </c>
      <c r="J291" s="124" t="s">
        <v>477</v>
      </c>
      <c r="K291" s="119" t="s">
        <v>571</v>
      </c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>
      <c r="A292" s="121">
        <v>47629.0</v>
      </c>
      <c r="B292" s="119" t="s">
        <v>1516</v>
      </c>
      <c r="C292" s="119" t="s">
        <v>1517</v>
      </c>
      <c r="D292" s="119" t="s">
        <v>1518</v>
      </c>
      <c r="E292" s="119"/>
      <c r="F292" s="121">
        <v>1.0</v>
      </c>
      <c r="G292" s="121">
        <v>1.0</v>
      </c>
      <c r="H292" s="122">
        <v>44144.91736111111</v>
      </c>
      <c r="I292" s="122">
        <v>44149.33611111111</v>
      </c>
      <c r="J292" s="124" t="s">
        <v>486</v>
      </c>
      <c r="K292" s="119" t="s">
        <v>571</v>
      </c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>
      <c r="A293" s="121">
        <v>47851.0</v>
      </c>
      <c r="B293" s="119" t="s">
        <v>1519</v>
      </c>
      <c r="C293" s="119" t="s">
        <v>1520</v>
      </c>
      <c r="D293" s="119" t="s">
        <v>1521</v>
      </c>
      <c r="E293" s="119" t="s">
        <v>841</v>
      </c>
      <c r="F293" s="121">
        <v>5.0</v>
      </c>
      <c r="G293" s="121">
        <v>1.0</v>
      </c>
      <c r="H293" s="122">
        <v>44147.584027777775</v>
      </c>
      <c r="I293" s="122">
        <v>44151.853472222225</v>
      </c>
      <c r="J293" s="124" t="s">
        <v>489</v>
      </c>
      <c r="K293" s="119" t="s">
        <v>571</v>
      </c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>
      <c r="A294" s="121">
        <v>48087.0</v>
      </c>
      <c r="B294" s="119" t="s">
        <v>1522</v>
      </c>
      <c r="C294" s="119" t="s">
        <v>1449</v>
      </c>
      <c r="D294" s="119" t="s">
        <v>1523</v>
      </c>
      <c r="E294" s="119" t="s">
        <v>1449</v>
      </c>
      <c r="F294" s="121">
        <v>0.0</v>
      </c>
      <c r="G294" s="121">
        <v>1.0</v>
      </c>
      <c r="H294" s="122">
        <v>44152.42222222222</v>
      </c>
      <c r="I294" s="122">
        <v>44165.811111111114</v>
      </c>
      <c r="J294" s="124" t="s">
        <v>1524</v>
      </c>
      <c r="K294" s="119" t="s">
        <v>584</v>
      </c>
      <c r="L294" s="120" t="s">
        <v>45</v>
      </c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>
      <c r="A295" s="121">
        <v>48666.0</v>
      </c>
      <c r="B295" s="119" t="s">
        <v>1525</v>
      </c>
      <c r="C295" s="119" t="s">
        <v>592</v>
      </c>
      <c r="D295" s="119" t="s">
        <v>574</v>
      </c>
      <c r="E295" s="119" t="s">
        <v>592</v>
      </c>
      <c r="F295" s="121">
        <v>0.0</v>
      </c>
      <c r="G295" s="121">
        <v>1.0</v>
      </c>
      <c r="H295" s="122">
        <v>44166.85902777778</v>
      </c>
      <c r="I295" s="122">
        <v>44167.71666666667</v>
      </c>
      <c r="J295" s="124" t="s">
        <v>495</v>
      </c>
      <c r="K295" s="119" t="s">
        <v>571</v>
      </c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>
      <c r="A296" s="121">
        <v>48835.0</v>
      </c>
      <c r="B296" s="119" t="s">
        <v>1526</v>
      </c>
      <c r="C296" s="119" t="s">
        <v>1527</v>
      </c>
      <c r="D296" s="119" t="s">
        <v>1484</v>
      </c>
      <c r="E296" s="119"/>
      <c r="F296" s="121">
        <v>1.0</v>
      </c>
      <c r="G296" s="121">
        <v>1.0</v>
      </c>
      <c r="H296" s="122">
        <v>44169.501388888886</v>
      </c>
      <c r="I296" s="122">
        <v>44171.76736111111</v>
      </c>
      <c r="J296" s="124" t="s">
        <v>499</v>
      </c>
      <c r="K296" s="119" t="s">
        <v>571</v>
      </c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>
      <c r="A297" s="121">
        <v>48874.0</v>
      </c>
      <c r="B297" s="119" t="s">
        <v>1528</v>
      </c>
      <c r="C297" s="119" t="s">
        <v>1529</v>
      </c>
      <c r="D297" s="119" t="s">
        <v>755</v>
      </c>
      <c r="E297" s="119" t="s">
        <v>642</v>
      </c>
      <c r="F297" s="121">
        <v>2.0</v>
      </c>
      <c r="G297" s="121">
        <v>1.0</v>
      </c>
      <c r="H297" s="122">
        <v>44170.12152777778</v>
      </c>
      <c r="I297" s="122">
        <v>44173.66805555556</v>
      </c>
      <c r="J297" s="124" t="s">
        <v>502</v>
      </c>
      <c r="K297" s="119" t="s">
        <v>571</v>
      </c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>
      <c r="A298" s="121">
        <v>47441.0</v>
      </c>
      <c r="B298" s="119" t="s">
        <v>1530</v>
      </c>
      <c r="C298" s="119" t="s">
        <v>1531</v>
      </c>
      <c r="D298" s="119" t="s">
        <v>1532</v>
      </c>
      <c r="E298" s="119"/>
      <c r="F298" s="121">
        <v>0.0</v>
      </c>
      <c r="G298" s="121">
        <v>1.0</v>
      </c>
      <c r="H298" s="122">
        <v>44140.57638888889</v>
      </c>
      <c r="I298" s="122">
        <v>44174.34375</v>
      </c>
      <c r="J298" s="124" t="s">
        <v>1533</v>
      </c>
      <c r="K298" s="119" t="s">
        <v>584</v>
      </c>
      <c r="L298" s="120" t="s">
        <v>585</v>
      </c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>
      <c r="A299" s="121">
        <v>49219.0</v>
      </c>
      <c r="B299" s="119" t="s">
        <v>1534</v>
      </c>
      <c r="C299" s="119" t="s">
        <v>1254</v>
      </c>
      <c r="D299" s="119" t="s">
        <v>1484</v>
      </c>
      <c r="E299" s="119" t="s">
        <v>1254</v>
      </c>
      <c r="F299" s="121">
        <v>1.0</v>
      </c>
      <c r="G299" s="121">
        <v>1.0</v>
      </c>
      <c r="H299" s="122">
        <v>44176.25277777778</v>
      </c>
      <c r="I299" s="122">
        <v>44179.854166666664</v>
      </c>
      <c r="J299" s="124" t="s">
        <v>1535</v>
      </c>
      <c r="K299" s="119" t="s">
        <v>584</v>
      </c>
      <c r="L299" s="120" t="s">
        <v>585</v>
      </c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>
      <c r="A300" s="121">
        <v>49010.0</v>
      </c>
      <c r="B300" s="119" t="s">
        <v>1536</v>
      </c>
      <c r="C300" s="119" t="s">
        <v>1537</v>
      </c>
      <c r="D300" s="119" t="s">
        <v>1538</v>
      </c>
      <c r="E300" s="119" t="s">
        <v>1247</v>
      </c>
      <c r="F300" s="121">
        <v>53.0</v>
      </c>
      <c r="G300" s="121">
        <v>1.0</v>
      </c>
      <c r="H300" s="122">
        <v>44173.4375</v>
      </c>
      <c r="I300" s="122">
        <v>44180.183333333334</v>
      </c>
      <c r="J300" s="124" t="s">
        <v>1539</v>
      </c>
      <c r="K300" s="119" t="s">
        <v>584</v>
      </c>
      <c r="L300" s="120" t="s">
        <v>685</v>
      </c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>
      <c r="A301" s="121">
        <v>48352.0</v>
      </c>
      <c r="B301" s="119" t="s">
        <v>1540</v>
      </c>
      <c r="C301" s="119" t="s">
        <v>592</v>
      </c>
      <c r="D301" s="119" t="s">
        <v>941</v>
      </c>
      <c r="E301" s="119"/>
      <c r="F301" s="121">
        <v>3.0</v>
      </c>
      <c r="G301" s="121">
        <v>1.0</v>
      </c>
      <c r="H301" s="122">
        <v>44156.09652777778</v>
      </c>
      <c r="I301" s="122">
        <v>44180.919444444444</v>
      </c>
      <c r="J301" s="124" t="s">
        <v>1541</v>
      </c>
      <c r="K301" s="119" t="s">
        <v>584</v>
      </c>
      <c r="L301" s="120" t="s">
        <v>585</v>
      </c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>
      <c r="A302" s="121">
        <v>47462.0</v>
      </c>
      <c r="B302" s="119" t="s">
        <v>1542</v>
      </c>
      <c r="C302" s="119" t="s">
        <v>700</v>
      </c>
      <c r="D302" s="119" t="s">
        <v>1543</v>
      </c>
      <c r="E302" s="119" t="s">
        <v>1544</v>
      </c>
      <c r="F302" s="121">
        <v>13.0</v>
      </c>
      <c r="G302" s="121">
        <v>1.0</v>
      </c>
      <c r="H302" s="122">
        <v>44140.83541666667</v>
      </c>
      <c r="I302" s="122">
        <v>44181.24444444444</v>
      </c>
      <c r="J302" s="124" t="s">
        <v>1545</v>
      </c>
      <c r="K302" s="119" t="s">
        <v>584</v>
      </c>
      <c r="L302" s="120" t="s">
        <v>45</v>
      </c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>
      <c r="A303" s="121">
        <v>48114.0</v>
      </c>
      <c r="B303" s="119" t="s">
        <v>1546</v>
      </c>
      <c r="C303" s="119" t="s">
        <v>682</v>
      </c>
      <c r="D303" s="119" t="s">
        <v>1547</v>
      </c>
      <c r="E303" s="119"/>
      <c r="F303" s="121">
        <v>1.0</v>
      </c>
      <c r="G303" s="121">
        <v>1.0</v>
      </c>
      <c r="H303" s="122">
        <v>44152.816666666666</v>
      </c>
      <c r="I303" s="122">
        <v>44182.06458333333</v>
      </c>
      <c r="J303" s="124" t="s">
        <v>492</v>
      </c>
      <c r="K303" s="119" t="s">
        <v>571</v>
      </c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>
      <c r="A304" s="121">
        <v>47571.0</v>
      </c>
      <c r="B304" s="119" t="s">
        <v>1548</v>
      </c>
      <c r="C304" s="119" t="s">
        <v>1549</v>
      </c>
      <c r="D304" s="119" t="s">
        <v>1550</v>
      </c>
      <c r="E304" s="119"/>
      <c r="F304" s="121">
        <v>18.0</v>
      </c>
      <c r="G304" s="121">
        <v>1.0</v>
      </c>
      <c r="H304" s="122">
        <v>44143.427777777775</v>
      </c>
      <c r="I304" s="122">
        <v>44203.56458333333</v>
      </c>
      <c r="J304" s="124" t="s">
        <v>1551</v>
      </c>
      <c r="K304" s="119" t="s">
        <v>584</v>
      </c>
      <c r="L304" s="120" t="s">
        <v>585</v>
      </c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>
      <c r="A305" s="121">
        <v>49901.0</v>
      </c>
      <c r="B305" s="119" t="s">
        <v>1552</v>
      </c>
      <c r="C305" s="119" t="s">
        <v>940</v>
      </c>
      <c r="D305" s="119" t="s">
        <v>971</v>
      </c>
      <c r="E305" s="119"/>
      <c r="F305" s="121">
        <v>2.0</v>
      </c>
      <c r="G305" s="121">
        <v>1.0</v>
      </c>
      <c r="H305" s="122">
        <v>44193.89722222222</v>
      </c>
      <c r="I305" s="122">
        <v>44210.67361111111</v>
      </c>
      <c r="J305" s="124" t="s">
        <v>1553</v>
      </c>
      <c r="K305" s="119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>
      <c r="A306" s="121">
        <v>48351.0</v>
      </c>
      <c r="B306" s="119" t="s">
        <v>1554</v>
      </c>
      <c r="C306" s="119" t="s">
        <v>592</v>
      </c>
      <c r="D306" s="119" t="s">
        <v>1555</v>
      </c>
      <c r="E306" s="119"/>
      <c r="F306" s="121">
        <v>0.0</v>
      </c>
      <c r="G306" s="121">
        <v>1.0</v>
      </c>
      <c r="H306" s="122">
        <v>44156.09583333333</v>
      </c>
      <c r="I306" s="122">
        <v>44186.92847222222</v>
      </c>
      <c r="J306" s="124" t="s">
        <v>1556</v>
      </c>
      <c r="K306" s="119" t="s">
        <v>584</v>
      </c>
      <c r="L306" s="120" t="s">
        <v>585</v>
      </c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>
      <c r="A307" s="121">
        <v>598.0</v>
      </c>
      <c r="B307" s="119" t="s">
        <v>1557</v>
      </c>
      <c r="C307" s="119" t="s">
        <v>1558</v>
      </c>
      <c r="D307" s="119" t="s">
        <v>840</v>
      </c>
      <c r="E307" s="119" t="s">
        <v>1559</v>
      </c>
      <c r="F307" s="121">
        <v>22.0</v>
      </c>
      <c r="G307" s="121">
        <v>1.0</v>
      </c>
      <c r="H307" s="122">
        <v>42761.6875</v>
      </c>
      <c r="I307" s="122">
        <v>44183.71319444444</v>
      </c>
      <c r="J307" s="124" t="s">
        <v>58</v>
      </c>
      <c r="K307" s="119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>
      <c r="A308" s="121">
        <v>48842.0</v>
      </c>
      <c r="B308" s="119" t="s">
        <v>1560</v>
      </c>
      <c r="C308" s="119" t="s">
        <v>658</v>
      </c>
      <c r="D308" s="119" t="s">
        <v>1561</v>
      </c>
      <c r="E308" s="119" t="s">
        <v>658</v>
      </c>
      <c r="F308" s="121">
        <v>5.0</v>
      </c>
      <c r="G308" s="121">
        <v>1.0</v>
      </c>
      <c r="H308" s="122">
        <v>44169.74236111111</v>
      </c>
      <c r="I308" s="122">
        <v>44217.98402777778</v>
      </c>
      <c r="J308" s="124" t="s">
        <v>1562</v>
      </c>
      <c r="K308" s="119" t="s">
        <v>584</v>
      </c>
      <c r="L308" s="120" t="s">
        <v>585</v>
      </c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>
      <c r="A309" s="121">
        <v>45821.0</v>
      </c>
      <c r="B309" s="119" t="s">
        <v>1563</v>
      </c>
      <c r="C309" s="119" t="s">
        <v>1137</v>
      </c>
      <c r="D309" s="119" t="s">
        <v>1564</v>
      </c>
      <c r="E309" s="119" t="s">
        <v>1137</v>
      </c>
      <c r="F309" s="121">
        <v>12.0</v>
      </c>
      <c r="G309" s="121">
        <v>1.0</v>
      </c>
      <c r="H309" s="122">
        <v>44108.595138888886</v>
      </c>
      <c r="I309" s="122">
        <v>44221.92291666667</v>
      </c>
      <c r="J309" s="124" t="s">
        <v>264</v>
      </c>
      <c r="K309" s="119" t="s">
        <v>571</v>
      </c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>
      <c r="A310" s="121">
        <v>50014.0</v>
      </c>
      <c r="B310" s="119" t="s">
        <v>1565</v>
      </c>
      <c r="C310" s="119" t="s">
        <v>739</v>
      </c>
      <c r="D310" s="119" t="s">
        <v>1566</v>
      </c>
      <c r="E310" s="119" t="s">
        <v>642</v>
      </c>
      <c r="F310" s="121">
        <v>7.0</v>
      </c>
      <c r="G310" s="121">
        <v>1.0</v>
      </c>
      <c r="H310" s="122">
        <v>44199.53402777778</v>
      </c>
      <c r="I310" s="122">
        <v>44222.899305555555</v>
      </c>
      <c r="J310" s="124" t="s">
        <v>291</v>
      </c>
      <c r="K310" s="119" t="s">
        <v>571</v>
      </c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>
      <c r="A311" s="121">
        <v>51022.0</v>
      </c>
      <c r="B311" s="119" t="s">
        <v>1567</v>
      </c>
      <c r="C311" s="119" t="s">
        <v>1568</v>
      </c>
      <c r="D311" s="119" t="s">
        <v>1569</v>
      </c>
      <c r="E311" s="119" t="s">
        <v>582</v>
      </c>
      <c r="F311" s="121">
        <v>8.0</v>
      </c>
      <c r="G311" s="121">
        <v>1.0</v>
      </c>
      <c r="H311" s="122">
        <v>44221.10486111111</v>
      </c>
      <c r="I311" s="122">
        <v>44224.32916666667</v>
      </c>
      <c r="J311" s="124" t="s">
        <v>1570</v>
      </c>
      <c r="K311" s="119" t="s">
        <v>584</v>
      </c>
      <c r="L311" s="120" t="s">
        <v>585</v>
      </c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>
      <c r="A312" s="121">
        <v>48831.0</v>
      </c>
      <c r="B312" s="119" t="s">
        <v>1571</v>
      </c>
      <c r="C312" s="119" t="s">
        <v>1137</v>
      </c>
      <c r="D312" s="119" t="s">
        <v>1572</v>
      </c>
      <c r="E312" s="119"/>
      <c r="F312" s="121">
        <v>7.0</v>
      </c>
      <c r="G312" s="121">
        <v>1.0</v>
      </c>
      <c r="H312" s="122">
        <v>44169.39166666667</v>
      </c>
      <c r="I312" s="122">
        <v>44229.25902777778</v>
      </c>
      <c r="J312" s="124" t="s">
        <v>1573</v>
      </c>
      <c r="K312" s="119" t="s">
        <v>584</v>
      </c>
      <c r="L312" s="120" t="s">
        <v>585</v>
      </c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>
      <c r="A313" s="121">
        <v>49928.0</v>
      </c>
      <c r="B313" s="119" t="s">
        <v>1574</v>
      </c>
      <c r="C313" s="119" t="s">
        <v>1575</v>
      </c>
      <c r="D313" s="119" t="s">
        <v>1576</v>
      </c>
      <c r="E313" s="119"/>
      <c r="F313" s="121">
        <v>9.0</v>
      </c>
      <c r="G313" s="121">
        <v>1.0</v>
      </c>
      <c r="H313" s="122">
        <v>44194.71041666667</v>
      </c>
      <c r="I313" s="122">
        <v>44230.197222222225</v>
      </c>
      <c r="J313" s="124" t="s">
        <v>286</v>
      </c>
      <c r="K313" s="119" t="s">
        <v>571</v>
      </c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>
      <c r="A314" s="121">
        <v>44365.0</v>
      </c>
      <c r="B314" s="119" t="s">
        <v>1577</v>
      </c>
      <c r="C314" s="119" t="s">
        <v>1578</v>
      </c>
      <c r="D314" s="119" t="s">
        <v>1579</v>
      </c>
      <c r="E314" s="119"/>
      <c r="F314" s="121">
        <v>1.0</v>
      </c>
      <c r="G314" s="121">
        <v>1.0</v>
      </c>
      <c r="H314" s="122">
        <v>44083.25555555556</v>
      </c>
      <c r="I314" s="122">
        <v>44231.26527777778</v>
      </c>
      <c r="J314" s="124" t="s">
        <v>1580</v>
      </c>
      <c r="K314" s="119" t="s">
        <v>584</v>
      </c>
      <c r="L314" s="120" t="s">
        <v>585</v>
      </c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>
      <c r="A315" s="121">
        <v>39502.0</v>
      </c>
      <c r="B315" s="119" t="s">
        <v>1581</v>
      </c>
      <c r="C315" s="119" t="s">
        <v>1582</v>
      </c>
      <c r="D315" s="119" t="s">
        <v>1583</v>
      </c>
      <c r="E315" s="119"/>
      <c r="F315" s="121">
        <v>5.0</v>
      </c>
      <c r="G315" s="121">
        <v>1.0</v>
      </c>
      <c r="H315" s="122">
        <v>43986.05625</v>
      </c>
      <c r="I315" s="122">
        <v>44235.88333333333</v>
      </c>
      <c r="J315" s="124" t="s">
        <v>1584</v>
      </c>
      <c r="K315" s="119" t="s">
        <v>584</v>
      </c>
      <c r="L315" s="120" t="s">
        <v>585</v>
      </c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>
      <c r="A316" s="121">
        <v>37874.0</v>
      </c>
      <c r="B316" s="119" t="s">
        <v>1585</v>
      </c>
      <c r="C316" s="119" t="s">
        <v>841</v>
      </c>
      <c r="D316" s="119" t="s">
        <v>1172</v>
      </c>
      <c r="E316" s="119"/>
      <c r="F316" s="121">
        <v>0.0</v>
      </c>
      <c r="G316" s="121">
        <v>1.0</v>
      </c>
      <c r="H316" s="122">
        <v>43956.85555555556</v>
      </c>
      <c r="I316" s="122">
        <v>44236.07708333333</v>
      </c>
      <c r="J316" s="124" t="s">
        <v>1586</v>
      </c>
      <c r="K316" s="119" t="s">
        <v>584</v>
      </c>
      <c r="L316" s="120" t="s">
        <v>685</v>
      </c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>
      <c r="A317" s="121">
        <v>52455.0</v>
      </c>
      <c r="B317" s="119" t="s">
        <v>1587</v>
      </c>
      <c r="C317" s="119" t="s">
        <v>1095</v>
      </c>
      <c r="D317" s="119" t="s">
        <v>1588</v>
      </c>
      <c r="E317" s="119"/>
      <c r="F317" s="121">
        <v>3.0</v>
      </c>
      <c r="G317" s="121">
        <v>1.0</v>
      </c>
      <c r="H317" s="122">
        <v>44245.84305555555</v>
      </c>
      <c r="I317" s="122">
        <v>44249.83472222222</v>
      </c>
      <c r="J317" s="124" t="s">
        <v>1589</v>
      </c>
      <c r="K317" s="119" t="s">
        <v>584</v>
      </c>
      <c r="L317" s="120" t="s">
        <v>685</v>
      </c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>
      <c r="A318" s="121">
        <v>52146.0</v>
      </c>
      <c r="B318" s="119" t="s">
        <v>1590</v>
      </c>
      <c r="C318" s="119" t="s">
        <v>1591</v>
      </c>
      <c r="D318" s="119" t="s">
        <v>1592</v>
      </c>
      <c r="E318" s="119"/>
      <c r="F318" s="121">
        <v>6.0</v>
      </c>
      <c r="G318" s="121">
        <v>1.0</v>
      </c>
      <c r="H318" s="122">
        <v>44238.69861111111</v>
      </c>
      <c r="I318" s="122">
        <v>44250.217361111114</v>
      </c>
      <c r="J318" s="124" t="s">
        <v>308</v>
      </c>
      <c r="K318" s="119" t="s">
        <v>571</v>
      </c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>
      <c r="A319" s="121">
        <v>52463.0</v>
      </c>
      <c r="B319" s="119" t="s">
        <v>1593</v>
      </c>
      <c r="C319" s="119" t="s">
        <v>1594</v>
      </c>
      <c r="D319" s="119" t="s">
        <v>1595</v>
      </c>
      <c r="E319" s="119"/>
      <c r="F319" s="121">
        <v>24.0</v>
      </c>
      <c r="G319" s="121">
        <v>1.0</v>
      </c>
      <c r="H319" s="122">
        <v>44245.896527777775</v>
      </c>
      <c r="I319" s="122">
        <v>44250.626388888886</v>
      </c>
      <c r="J319" s="124" t="s">
        <v>310</v>
      </c>
      <c r="K319" s="119" t="s">
        <v>571</v>
      </c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>
      <c r="A320" s="121">
        <v>48228.0</v>
      </c>
      <c r="B320" s="119" t="s">
        <v>1596</v>
      </c>
      <c r="C320" s="119" t="s">
        <v>592</v>
      </c>
      <c r="D320" s="119" t="s">
        <v>1597</v>
      </c>
      <c r="E320" s="119"/>
      <c r="F320" s="121">
        <v>0.0</v>
      </c>
      <c r="G320" s="121">
        <v>1.0</v>
      </c>
      <c r="H320" s="122">
        <v>44154.03472222222</v>
      </c>
      <c r="I320" s="122">
        <v>44251.18263888889</v>
      </c>
      <c r="J320" s="124" t="s">
        <v>1598</v>
      </c>
      <c r="K320" s="119" t="s">
        <v>584</v>
      </c>
      <c r="L320" s="120" t="s">
        <v>45</v>
      </c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>
      <c r="A321" s="121">
        <v>52843.0</v>
      </c>
      <c r="B321" s="119" t="s">
        <v>1599</v>
      </c>
      <c r="C321" s="119" t="s">
        <v>654</v>
      </c>
      <c r="D321" s="119" t="s">
        <v>755</v>
      </c>
      <c r="E321" s="119" t="s">
        <v>642</v>
      </c>
      <c r="F321" s="121">
        <v>2.0</v>
      </c>
      <c r="G321" s="121">
        <v>1.0</v>
      </c>
      <c r="H321" s="122">
        <v>44252.65972222222</v>
      </c>
      <c r="I321" s="122">
        <v>44257.104166666664</v>
      </c>
      <c r="J321" s="124" t="s">
        <v>314</v>
      </c>
      <c r="K321" s="119" t="s">
        <v>571</v>
      </c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>
      <c r="A322" s="121">
        <v>48595.0</v>
      </c>
      <c r="B322" s="119" t="s">
        <v>1600</v>
      </c>
      <c r="C322" s="119" t="s">
        <v>592</v>
      </c>
      <c r="D322" s="119" t="s">
        <v>1601</v>
      </c>
      <c r="E322" s="119" t="s">
        <v>798</v>
      </c>
      <c r="F322" s="121">
        <v>9.0</v>
      </c>
      <c r="G322" s="121">
        <v>1.0</v>
      </c>
      <c r="H322" s="122">
        <v>44165.751388888886</v>
      </c>
      <c r="I322" s="122">
        <v>44258.063888888886</v>
      </c>
      <c r="J322" s="124" t="s">
        <v>1602</v>
      </c>
      <c r="K322" s="119" t="s">
        <v>584</v>
      </c>
      <c r="L322" s="120" t="s">
        <v>585</v>
      </c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>
      <c r="A323" s="121">
        <v>44378.0</v>
      </c>
      <c r="B323" s="119" t="s">
        <v>1603</v>
      </c>
      <c r="C323" s="119" t="s">
        <v>1604</v>
      </c>
      <c r="D323" s="119" t="s">
        <v>1605</v>
      </c>
      <c r="E323" s="119" t="s">
        <v>1267</v>
      </c>
      <c r="F323" s="121">
        <v>15.0</v>
      </c>
      <c r="G323" s="121">
        <v>1.0</v>
      </c>
      <c r="H323" s="122">
        <v>44083.498611111114</v>
      </c>
      <c r="I323" s="122">
        <v>44258.12569444445</v>
      </c>
      <c r="J323" s="124" t="s">
        <v>261</v>
      </c>
      <c r="K323" s="119" t="s">
        <v>571</v>
      </c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>
      <c r="A324" s="121">
        <v>52375.0</v>
      </c>
      <c r="B324" s="119" t="s">
        <v>1606</v>
      </c>
      <c r="C324" s="119" t="s">
        <v>1607</v>
      </c>
      <c r="D324" s="119" t="s">
        <v>1500</v>
      </c>
      <c r="E324" s="119" t="s">
        <v>1095</v>
      </c>
      <c r="F324" s="121">
        <v>3.0</v>
      </c>
      <c r="G324" s="121">
        <v>1.0</v>
      </c>
      <c r="H324" s="122">
        <v>44244.833333333336</v>
      </c>
      <c r="I324" s="122">
        <v>44263.88958333333</v>
      </c>
      <c r="J324" s="124" t="s">
        <v>1608</v>
      </c>
      <c r="K324" s="119" t="s">
        <v>584</v>
      </c>
      <c r="L324" s="120" t="s">
        <v>45</v>
      </c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>
      <c r="A325" s="121">
        <v>53518.0</v>
      </c>
      <c r="B325" s="119" t="s">
        <v>1609</v>
      </c>
      <c r="C325" s="119" t="s">
        <v>827</v>
      </c>
      <c r="D325" s="119" t="s">
        <v>1079</v>
      </c>
      <c r="E325" s="119"/>
      <c r="F325" s="121">
        <v>1.0</v>
      </c>
      <c r="G325" s="121">
        <v>1.0</v>
      </c>
      <c r="H325" s="122">
        <v>44263.71388888889</v>
      </c>
      <c r="I325" s="122">
        <v>44264.717361111114</v>
      </c>
      <c r="J325" s="124" t="s">
        <v>1610</v>
      </c>
      <c r="K325" s="119" t="s">
        <v>584</v>
      </c>
      <c r="L325" s="120" t="s">
        <v>1359</v>
      </c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>
      <c r="A326" s="121">
        <v>52822.0</v>
      </c>
      <c r="B326" s="119" t="s">
        <v>1611</v>
      </c>
      <c r="C326" s="119" t="s">
        <v>948</v>
      </c>
      <c r="D326" s="119" t="s">
        <v>1612</v>
      </c>
      <c r="E326" s="119" t="s">
        <v>599</v>
      </c>
      <c r="F326" s="121">
        <v>1.0</v>
      </c>
      <c r="G326" s="121">
        <v>1.0</v>
      </c>
      <c r="H326" s="122">
        <v>44252.214583333334</v>
      </c>
      <c r="I326" s="122">
        <v>44264.78888888889</v>
      </c>
      <c r="J326" s="124" t="s">
        <v>312</v>
      </c>
      <c r="K326" s="119" t="s">
        <v>571</v>
      </c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>
      <c r="A327" s="121">
        <v>53366.0</v>
      </c>
      <c r="B327" s="119" t="s">
        <v>1613</v>
      </c>
      <c r="C327" s="119" t="s">
        <v>594</v>
      </c>
      <c r="D327" s="119" t="s">
        <v>1597</v>
      </c>
      <c r="E327" s="119"/>
      <c r="F327" s="121">
        <v>2.0</v>
      </c>
      <c r="G327" s="121">
        <v>1.0</v>
      </c>
      <c r="H327" s="122">
        <v>44260.66875</v>
      </c>
      <c r="I327" s="122">
        <v>44264.88263888889</v>
      </c>
      <c r="J327" s="124" t="s">
        <v>1614</v>
      </c>
      <c r="K327" s="119" t="s">
        <v>584</v>
      </c>
      <c r="L327" s="120" t="s">
        <v>585</v>
      </c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>
      <c r="A328" s="121">
        <v>51621.0</v>
      </c>
      <c r="B328" s="119" t="s">
        <v>1615</v>
      </c>
      <c r="C328" s="119" t="s">
        <v>1616</v>
      </c>
      <c r="D328" s="119" t="s">
        <v>1617</v>
      </c>
      <c r="E328" s="119" t="s">
        <v>1267</v>
      </c>
      <c r="F328" s="121">
        <v>6.0</v>
      </c>
      <c r="G328" s="121">
        <v>1.0</v>
      </c>
      <c r="H328" s="122">
        <v>44230.29791666667</v>
      </c>
      <c r="I328" s="122">
        <v>44265.81597222222</v>
      </c>
      <c r="J328" s="124" t="s">
        <v>1618</v>
      </c>
      <c r="K328" s="119" t="s">
        <v>584</v>
      </c>
      <c r="L328" s="120" t="s">
        <v>585</v>
      </c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>
      <c r="A329" s="121">
        <v>53456.0</v>
      </c>
      <c r="B329" s="119" t="s">
        <v>1619</v>
      </c>
      <c r="C329" s="119" t="s">
        <v>1620</v>
      </c>
      <c r="D329" s="119" t="s">
        <v>1513</v>
      </c>
      <c r="E329" s="119" t="s">
        <v>582</v>
      </c>
      <c r="F329" s="121">
        <v>1.0</v>
      </c>
      <c r="G329" s="121">
        <v>1.0</v>
      </c>
      <c r="H329" s="122">
        <v>44261.69027777778</v>
      </c>
      <c r="I329" s="122">
        <v>44267.834027777775</v>
      </c>
      <c r="J329" s="124" t="s">
        <v>322</v>
      </c>
      <c r="K329" s="119" t="s">
        <v>571</v>
      </c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>
      <c r="A330" s="121">
        <v>51108.0</v>
      </c>
      <c r="B330" s="119" t="s">
        <v>1621</v>
      </c>
      <c r="C330" s="119" t="s">
        <v>1622</v>
      </c>
      <c r="D330" s="119" t="s">
        <v>1623</v>
      </c>
      <c r="E330" s="119"/>
      <c r="F330" s="121">
        <v>1.0</v>
      </c>
      <c r="G330" s="121">
        <v>1.0</v>
      </c>
      <c r="H330" s="122">
        <v>44222.57013888889</v>
      </c>
      <c r="I330" s="122">
        <v>44270.74097222222</v>
      </c>
      <c r="J330" s="124" t="s">
        <v>1624</v>
      </c>
      <c r="K330" s="119" t="s">
        <v>584</v>
      </c>
      <c r="L330" s="120" t="s">
        <v>585</v>
      </c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>
      <c r="A331" s="121">
        <v>53146.0</v>
      </c>
      <c r="B331" s="119" t="s">
        <v>1625</v>
      </c>
      <c r="C331" s="119" t="s">
        <v>682</v>
      </c>
      <c r="D331" s="119" t="s">
        <v>1626</v>
      </c>
      <c r="E331" s="119" t="s">
        <v>1627</v>
      </c>
      <c r="F331" s="121">
        <v>7.0</v>
      </c>
      <c r="G331" s="121">
        <v>1.0</v>
      </c>
      <c r="H331" s="122">
        <v>44257.933333333334</v>
      </c>
      <c r="I331" s="122">
        <v>44277.524305555555</v>
      </c>
      <c r="J331" s="124" t="s">
        <v>1628</v>
      </c>
      <c r="K331" s="119" t="s">
        <v>584</v>
      </c>
      <c r="L331" s="120" t="s">
        <v>1629</v>
      </c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>
      <c r="A332" s="121">
        <v>48978.0</v>
      </c>
      <c r="B332" s="119" t="s">
        <v>1630</v>
      </c>
      <c r="C332" s="119" t="s">
        <v>732</v>
      </c>
      <c r="D332" s="119" t="s">
        <v>1158</v>
      </c>
      <c r="E332" s="119" t="s">
        <v>1631</v>
      </c>
      <c r="F332" s="121">
        <v>12.0</v>
      </c>
      <c r="G332" s="121">
        <v>1.0</v>
      </c>
      <c r="H332" s="122">
        <v>44173.02013888889</v>
      </c>
      <c r="I332" s="122">
        <v>44279.16111111111</v>
      </c>
      <c r="J332" s="124" t="s">
        <v>1632</v>
      </c>
      <c r="K332" s="119" t="s">
        <v>584</v>
      </c>
      <c r="L332" s="120" t="s">
        <v>1629</v>
      </c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>
      <c r="A333" s="121">
        <v>54152.0</v>
      </c>
      <c r="B333" s="119" t="s">
        <v>1633</v>
      </c>
      <c r="C333" s="119" t="s">
        <v>682</v>
      </c>
      <c r="D333" s="119" t="s">
        <v>1158</v>
      </c>
      <c r="E333" s="119"/>
      <c r="F333" s="121">
        <v>4.0</v>
      </c>
      <c r="G333" s="121">
        <v>1.0</v>
      </c>
      <c r="H333" s="122">
        <v>44272.62708333333</v>
      </c>
      <c r="I333" s="122">
        <v>44279.31041666667</v>
      </c>
      <c r="J333" s="124" t="s">
        <v>1634</v>
      </c>
      <c r="K333" s="119" t="s">
        <v>584</v>
      </c>
      <c r="L333" s="120" t="s">
        <v>685</v>
      </c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>
      <c r="A334" s="121">
        <v>54036.0</v>
      </c>
      <c r="B334" s="119" t="s">
        <v>1635</v>
      </c>
      <c r="C334" s="119" t="s">
        <v>994</v>
      </c>
      <c r="D334" s="119" t="s">
        <v>899</v>
      </c>
      <c r="E334" s="119" t="s">
        <v>1325</v>
      </c>
      <c r="F334" s="121">
        <v>1.0</v>
      </c>
      <c r="G334" s="121">
        <v>1.0</v>
      </c>
      <c r="H334" s="122">
        <v>44270.975694444445</v>
      </c>
      <c r="I334" s="122">
        <v>44280.705555555556</v>
      </c>
      <c r="J334" s="124" t="s">
        <v>327</v>
      </c>
      <c r="K334" s="119" t="s">
        <v>571</v>
      </c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>
      <c r="A335" s="121">
        <v>51980.0</v>
      </c>
      <c r="B335" s="119" t="s">
        <v>1636</v>
      </c>
      <c r="C335" s="119" t="s">
        <v>732</v>
      </c>
      <c r="D335" s="119" t="s">
        <v>1637</v>
      </c>
      <c r="E335" s="119" t="s">
        <v>732</v>
      </c>
      <c r="F335" s="121">
        <v>7.0</v>
      </c>
      <c r="G335" s="121">
        <v>1.0</v>
      </c>
      <c r="H335" s="122">
        <v>44236.73611111111</v>
      </c>
      <c r="I335" s="122">
        <v>44284.59861111111</v>
      </c>
      <c r="J335" s="124" t="s">
        <v>306</v>
      </c>
      <c r="K335" s="119" t="s">
        <v>571</v>
      </c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>
      <c r="A336" s="121">
        <v>54506.0</v>
      </c>
      <c r="B336" s="119" t="s">
        <v>1638</v>
      </c>
      <c r="C336" s="119" t="s">
        <v>1639</v>
      </c>
      <c r="D336" s="119" t="s">
        <v>1640</v>
      </c>
      <c r="E336" s="119"/>
      <c r="F336" s="121">
        <v>2.0</v>
      </c>
      <c r="G336" s="121">
        <v>1.0</v>
      </c>
      <c r="H336" s="122">
        <v>44278.63333333333</v>
      </c>
      <c r="I336" s="122">
        <v>44284.72708333333</v>
      </c>
      <c r="J336" s="124" t="s">
        <v>1641</v>
      </c>
      <c r="K336" s="119" t="s">
        <v>584</v>
      </c>
      <c r="L336" s="120" t="s">
        <v>45</v>
      </c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>
      <c r="A337" s="121">
        <v>50837.0</v>
      </c>
      <c r="B337" s="119" t="s">
        <v>1642</v>
      </c>
      <c r="C337" s="119" t="s">
        <v>1137</v>
      </c>
      <c r="D337" s="119" t="s">
        <v>1643</v>
      </c>
      <c r="E337" s="119" t="s">
        <v>1644</v>
      </c>
      <c r="F337" s="121">
        <v>2.0</v>
      </c>
      <c r="G337" s="121">
        <v>1.0</v>
      </c>
      <c r="H337" s="122">
        <v>44216.85138888889</v>
      </c>
      <c r="I337" s="122">
        <v>44287.14236111111</v>
      </c>
      <c r="J337" s="124" t="s">
        <v>1645</v>
      </c>
      <c r="K337" s="119" t="s">
        <v>584</v>
      </c>
      <c r="L337" s="120" t="s">
        <v>585</v>
      </c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>
      <c r="A338" s="121">
        <v>54495.0</v>
      </c>
      <c r="B338" s="119" t="s">
        <v>1646</v>
      </c>
      <c r="C338" s="119" t="s">
        <v>1647</v>
      </c>
      <c r="D338" s="119" t="s">
        <v>603</v>
      </c>
      <c r="E338" s="119" t="s">
        <v>642</v>
      </c>
      <c r="F338" s="121">
        <v>1.0</v>
      </c>
      <c r="G338" s="121">
        <v>1.0</v>
      </c>
      <c r="H338" s="122">
        <v>44278.45138888889</v>
      </c>
      <c r="I338" s="122">
        <v>44287.62777777778</v>
      </c>
      <c r="J338" s="124" t="s">
        <v>331</v>
      </c>
      <c r="K338" s="119" t="s">
        <v>571</v>
      </c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>
      <c r="A339" s="121">
        <v>31173.0</v>
      </c>
      <c r="B339" s="119" t="s">
        <v>1648</v>
      </c>
      <c r="C339" s="119" t="s">
        <v>682</v>
      </c>
      <c r="D339" s="119" t="s">
        <v>784</v>
      </c>
      <c r="E339" s="119"/>
      <c r="F339" s="121">
        <v>6.0</v>
      </c>
      <c r="G339" s="121">
        <v>1.0</v>
      </c>
      <c r="H339" s="122">
        <v>43811.27847222222</v>
      </c>
      <c r="I339" s="122">
        <v>44291.90416666667</v>
      </c>
      <c r="J339" s="124" t="s">
        <v>1649</v>
      </c>
      <c r="K339" s="119" t="s">
        <v>584</v>
      </c>
      <c r="L339" s="120" t="s">
        <v>1629</v>
      </c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>
      <c r="A340" s="121">
        <v>50747.0</v>
      </c>
      <c r="B340" s="119" t="s">
        <v>1650</v>
      </c>
      <c r="C340" s="119" t="s">
        <v>1095</v>
      </c>
      <c r="D340" s="119" t="s">
        <v>1158</v>
      </c>
      <c r="E340" s="119" t="s">
        <v>1091</v>
      </c>
      <c r="F340" s="121">
        <v>4.0</v>
      </c>
      <c r="G340" s="121">
        <v>1.0</v>
      </c>
      <c r="H340" s="122">
        <v>44215.78680555556</v>
      </c>
      <c r="I340" s="122">
        <v>44293.64027777778</v>
      </c>
      <c r="J340" s="124" t="s">
        <v>1651</v>
      </c>
      <c r="K340" s="119" t="s">
        <v>584</v>
      </c>
      <c r="L340" s="120" t="s">
        <v>685</v>
      </c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>
      <c r="A341" s="121">
        <v>54855.0</v>
      </c>
      <c r="B341" s="119" t="s">
        <v>1652</v>
      </c>
      <c r="C341" s="119" t="s">
        <v>1653</v>
      </c>
      <c r="D341" s="119" t="s">
        <v>818</v>
      </c>
      <c r="E341" s="119" t="s">
        <v>1247</v>
      </c>
      <c r="F341" s="121">
        <v>3.0</v>
      </c>
      <c r="G341" s="121">
        <v>1.0</v>
      </c>
      <c r="H341" s="122">
        <v>44284.120833333334</v>
      </c>
      <c r="I341" s="122">
        <v>44293.677083333336</v>
      </c>
      <c r="J341" s="124" t="s">
        <v>1654</v>
      </c>
      <c r="K341" s="119" t="s">
        <v>584</v>
      </c>
      <c r="L341" s="120" t="s">
        <v>1655</v>
      </c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>
      <c r="A342" s="121">
        <v>55302.0</v>
      </c>
      <c r="B342" s="119" t="s">
        <v>1656</v>
      </c>
      <c r="C342" s="119" t="s">
        <v>841</v>
      </c>
      <c r="D342" s="119" t="s">
        <v>675</v>
      </c>
      <c r="E342" s="119"/>
      <c r="F342" s="121">
        <v>5.0</v>
      </c>
      <c r="G342" s="121">
        <v>1.0</v>
      </c>
      <c r="H342" s="122">
        <v>44291.53611111111</v>
      </c>
      <c r="I342" s="122">
        <v>44296.03402777778</v>
      </c>
      <c r="J342" s="124" t="s">
        <v>1657</v>
      </c>
      <c r="K342" s="119" t="s">
        <v>584</v>
      </c>
      <c r="L342" s="120" t="s">
        <v>1658</v>
      </c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>
      <c r="A343" s="121">
        <v>54136.0</v>
      </c>
      <c r="B343" s="119" t="s">
        <v>1659</v>
      </c>
      <c r="C343" s="119" t="s">
        <v>1660</v>
      </c>
      <c r="D343" s="119" t="s">
        <v>1661</v>
      </c>
      <c r="E343" s="119" t="s">
        <v>642</v>
      </c>
      <c r="F343" s="121">
        <v>3.0</v>
      </c>
      <c r="G343" s="121">
        <v>1.0</v>
      </c>
      <c r="H343" s="122">
        <v>44272.407638888886</v>
      </c>
      <c r="I343" s="122">
        <v>44299.620833333334</v>
      </c>
      <c r="J343" s="124" t="s">
        <v>329</v>
      </c>
      <c r="K343" s="119" t="s">
        <v>571</v>
      </c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>
      <c r="A344" s="121">
        <v>55810.0</v>
      </c>
      <c r="B344" s="119" t="s">
        <v>1662</v>
      </c>
      <c r="C344" s="119" t="s">
        <v>982</v>
      </c>
      <c r="D344" s="119" t="s">
        <v>971</v>
      </c>
      <c r="E344" s="119" t="s">
        <v>982</v>
      </c>
      <c r="F344" s="121">
        <v>4.0</v>
      </c>
      <c r="G344" s="121">
        <v>1.0</v>
      </c>
      <c r="H344" s="122">
        <v>44298.75</v>
      </c>
      <c r="I344" s="122">
        <v>44302.61597222222</v>
      </c>
      <c r="J344" s="124" t="s">
        <v>1663</v>
      </c>
      <c r="K344" s="119" t="s">
        <v>584</v>
      </c>
      <c r="L344" s="120" t="s">
        <v>685</v>
      </c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>
      <c r="A345" s="121">
        <v>50617.0</v>
      </c>
      <c r="B345" s="119" t="s">
        <v>1664</v>
      </c>
      <c r="C345" s="119" t="s">
        <v>841</v>
      </c>
      <c r="D345" s="119" t="s">
        <v>1665</v>
      </c>
      <c r="E345" s="119"/>
      <c r="F345" s="121">
        <v>0.0</v>
      </c>
      <c r="G345" s="121">
        <v>1.0</v>
      </c>
      <c r="H345" s="122">
        <v>44211.915972222225</v>
      </c>
      <c r="I345" s="122">
        <v>44302.740277777775</v>
      </c>
      <c r="J345" s="124" t="s">
        <v>1666</v>
      </c>
      <c r="K345" s="119" t="s">
        <v>584</v>
      </c>
      <c r="L345" s="120" t="s">
        <v>1667</v>
      </c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>
      <c r="A346" s="121">
        <v>56022.0</v>
      </c>
      <c r="B346" s="119" t="s">
        <v>1668</v>
      </c>
      <c r="C346" s="119" t="s">
        <v>1669</v>
      </c>
      <c r="D346" s="119" t="s">
        <v>1670</v>
      </c>
      <c r="E346" s="119" t="s">
        <v>1671</v>
      </c>
      <c r="F346" s="121">
        <v>5.0</v>
      </c>
      <c r="G346" s="121">
        <v>1.0</v>
      </c>
      <c r="H346" s="122">
        <v>44300.65069444444</v>
      </c>
      <c r="I346" s="122">
        <v>44305.472916666666</v>
      </c>
      <c r="J346" s="124" t="s">
        <v>345</v>
      </c>
      <c r="K346" s="119" t="s">
        <v>571</v>
      </c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>
      <c r="A347" s="121">
        <v>54472.0</v>
      </c>
      <c r="B347" s="119" t="s">
        <v>1672</v>
      </c>
      <c r="C347" s="119" t="s">
        <v>841</v>
      </c>
      <c r="D347" s="119" t="s">
        <v>1673</v>
      </c>
      <c r="E347" s="119"/>
      <c r="F347" s="121">
        <v>3.0</v>
      </c>
      <c r="G347" s="121">
        <v>1.0</v>
      </c>
      <c r="H347" s="122">
        <v>44278.061111111114</v>
      </c>
      <c r="I347" s="122">
        <v>44308.861805555556</v>
      </c>
      <c r="J347" s="124" t="s">
        <v>1674</v>
      </c>
      <c r="K347" s="119" t="s">
        <v>584</v>
      </c>
      <c r="L347" s="120" t="s">
        <v>585</v>
      </c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>
      <c r="A348" s="121">
        <v>54155.0</v>
      </c>
      <c r="B348" s="119" t="s">
        <v>1675</v>
      </c>
      <c r="C348" s="119" t="s">
        <v>1137</v>
      </c>
      <c r="D348" s="119" t="s">
        <v>1148</v>
      </c>
      <c r="E348" s="119" t="s">
        <v>1137</v>
      </c>
      <c r="F348" s="121">
        <v>5.0</v>
      </c>
      <c r="G348" s="121">
        <v>1.0</v>
      </c>
      <c r="H348" s="122">
        <v>44272.6375</v>
      </c>
      <c r="I348" s="122">
        <v>44311.44652777778</v>
      </c>
      <c r="J348" s="124" t="s">
        <v>1676</v>
      </c>
      <c r="K348" s="119" t="s">
        <v>584</v>
      </c>
      <c r="L348" s="120" t="s">
        <v>585</v>
      </c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>
      <c r="A349" s="121">
        <v>49046.0</v>
      </c>
      <c r="B349" s="119" t="s">
        <v>1677</v>
      </c>
      <c r="C349" s="119" t="s">
        <v>1678</v>
      </c>
      <c r="D349" s="119" t="s">
        <v>1679</v>
      </c>
      <c r="E349" s="119"/>
      <c r="F349" s="121">
        <v>6.0</v>
      </c>
      <c r="G349" s="121">
        <v>1.0</v>
      </c>
      <c r="H349" s="122">
        <v>44173.92847222222</v>
      </c>
      <c r="I349" s="122">
        <v>44312.24444444444</v>
      </c>
      <c r="J349" s="124" t="s">
        <v>282</v>
      </c>
      <c r="K349" s="119" t="s">
        <v>571</v>
      </c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>
      <c r="A350" s="121">
        <v>49998.0</v>
      </c>
      <c r="B350" s="119" t="s">
        <v>1680</v>
      </c>
      <c r="C350" s="119" t="s">
        <v>1681</v>
      </c>
      <c r="D350" s="119" t="s">
        <v>1682</v>
      </c>
      <c r="E350" s="119" t="s">
        <v>658</v>
      </c>
      <c r="F350" s="121">
        <v>11.0</v>
      </c>
      <c r="G350" s="121">
        <v>1.0</v>
      </c>
      <c r="H350" s="122">
        <v>44198.23402777778</v>
      </c>
      <c r="I350" s="122">
        <v>44313.01388888889</v>
      </c>
      <c r="J350" s="124" t="s">
        <v>288</v>
      </c>
      <c r="K350" s="119" t="s">
        <v>571</v>
      </c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>
      <c r="A351" s="121">
        <v>54600.0</v>
      </c>
      <c r="B351" s="119" t="s">
        <v>1683</v>
      </c>
      <c r="C351" s="119" t="s">
        <v>682</v>
      </c>
      <c r="D351" s="119" t="s">
        <v>1684</v>
      </c>
      <c r="E351" s="119"/>
      <c r="F351" s="121">
        <v>24.0</v>
      </c>
      <c r="G351" s="121">
        <v>1.0</v>
      </c>
      <c r="H351" s="122">
        <v>44279.694444444445</v>
      </c>
      <c r="I351" s="122">
        <v>44313.55625</v>
      </c>
      <c r="J351" s="124" t="s">
        <v>1685</v>
      </c>
      <c r="K351" s="119" t="s">
        <v>584</v>
      </c>
      <c r="L351" s="120" t="s">
        <v>585</v>
      </c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>
      <c r="A352" s="121">
        <v>54354.0</v>
      </c>
      <c r="B352" s="119" t="s">
        <v>1686</v>
      </c>
      <c r="C352" s="119" t="s">
        <v>1121</v>
      </c>
      <c r="D352" s="119" t="s">
        <v>1687</v>
      </c>
      <c r="E352" s="119" t="s">
        <v>1627</v>
      </c>
      <c r="F352" s="121">
        <v>8.0</v>
      </c>
      <c r="G352" s="121">
        <v>1.0</v>
      </c>
      <c r="H352" s="122">
        <v>44274.885416666664</v>
      </c>
      <c r="I352" s="122">
        <v>44313.74930555555</v>
      </c>
      <c r="J352" s="124" t="s">
        <v>1688</v>
      </c>
      <c r="K352" s="119" t="s">
        <v>584</v>
      </c>
      <c r="L352" s="120" t="s">
        <v>45</v>
      </c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>
      <c r="A353" s="121">
        <v>34907.0</v>
      </c>
      <c r="B353" s="119" t="s">
        <v>1689</v>
      </c>
      <c r="C353" s="119" t="s">
        <v>1594</v>
      </c>
      <c r="D353" s="119" t="s">
        <v>1690</v>
      </c>
      <c r="E353" s="119" t="s">
        <v>795</v>
      </c>
      <c r="F353" s="121">
        <v>6.0</v>
      </c>
      <c r="G353" s="121">
        <v>1.0</v>
      </c>
      <c r="H353" s="122">
        <v>43907.82083333333</v>
      </c>
      <c r="I353" s="122">
        <v>44316.955555555556</v>
      </c>
      <c r="J353" s="124" t="s">
        <v>203</v>
      </c>
      <c r="K353" s="119" t="s">
        <v>571</v>
      </c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>
      <c r="A354" s="121">
        <v>55929.0</v>
      </c>
      <c r="B354" s="119" t="s">
        <v>1691</v>
      </c>
      <c r="C354" s="119" t="s">
        <v>682</v>
      </c>
      <c r="D354" s="119" t="s">
        <v>1692</v>
      </c>
      <c r="E354" s="119"/>
      <c r="F354" s="121">
        <v>1.0</v>
      </c>
      <c r="G354" s="121">
        <v>1.0</v>
      </c>
      <c r="H354" s="122">
        <v>44299.72638888889</v>
      </c>
      <c r="I354" s="122">
        <v>44318.96388888889</v>
      </c>
      <c r="J354" s="124" t="s">
        <v>343</v>
      </c>
      <c r="K354" s="119" t="s">
        <v>571</v>
      </c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>
      <c r="A355" s="121">
        <v>56627.0</v>
      </c>
      <c r="B355" s="119" t="s">
        <v>1693</v>
      </c>
      <c r="C355" s="119" t="s">
        <v>582</v>
      </c>
      <c r="D355" s="119" t="s">
        <v>1694</v>
      </c>
      <c r="E355" s="119" t="s">
        <v>582</v>
      </c>
      <c r="F355" s="121">
        <v>2.0</v>
      </c>
      <c r="G355" s="121">
        <v>1.0</v>
      </c>
      <c r="H355" s="122">
        <v>44307.87222222222</v>
      </c>
      <c r="I355" s="122">
        <v>44328.436111111114</v>
      </c>
      <c r="J355" s="124" t="s">
        <v>347</v>
      </c>
      <c r="K355" s="119" t="s">
        <v>571</v>
      </c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>
      <c r="A356" s="121">
        <v>58073.0</v>
      </c>
      <c r="B356" s="119" t="s">
        <v>1695</v>
      </c>
      <c r="C356" s="119" t="s">
        <v>658</v>
      </c>
      <c r="D356" s="119" t="s">
        <v>1271</v>
      </c>
      <c r="E356" s="119" t="s">
        <v>658</v>
      </c>
      <c r="F356" s="121">
        <v>0.0</v>
      </c>
      <c r="G356" s="121">
        <v>1.0</v>
      </c>
      <c r="H356" s="122">
        <v>44327.802083333336</v>
      </c>
      <c r="I356" s="122">
        <v>44328.438888888886</v>
      </c>
      <c r="J356" s="124" t="s">
        <v>353</v>
      </c>
      <c r="K356" s="119" t="s">
        <v>571</v>
      </c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>
      <c r="A357" s="121">
        <v>58253.0</v>
      </c>
      <c r="B357" s="119" t="s">
        <v>1696</v>
      </c>
      <c r="C357" s="119" t="s">
        <v>1669</v>
      </c>
      <c r="D357" s="119" t="s">
        <v>971</v>
      </c>
      <c r="E357" s="119"/>
      <c r="F357" s="121">
        <v>6.0</v>
      </c>
      <c r="G357" s="121">
        <v>1.0</v>
      </c>
      <c r="H357" s="122">
        <v>44329.84722222222</v>
      </c>
      <c r="I357" s="122">
        <v>44329.92847222222</v>
      </c>
      <c r="J357" s="124" t="s">
        <v>355</v>
      </c>
      <c r="K357" s="119" t="s">
        <v>571</v>
      </c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>
      <c r="A358" s="121">
        <v>38915.0</v>
      </c>
      <c r="B358" s="119" t="s">
        <v>1697</v>
      </c>
      <c r="C358" s="119" t="s">
        <v>1698</v>
      </c>
      <c r="D358" s="119" t="s">
        <v>1699</v>
      </c>
      <c r="E358" s="119" t="s">
        <v>582</v>
      </c>
      <c r="F358" s="121">
        <v>13.0</v>
      </c>
      <c r="G358" s="121">
        <v>1.0</v>
      </c>
      <c r="H358" s="122">
        <v>43973.39097222222</v>
      </c>
      <c r="I358" s="122">
        <v>44330.6875</v>
      </c>
      <c r="J358" s="124" t="s">
        <v>237</v>
      </c>
      <c r="K358" s="119" t="s">
        <v>571</v>
      </c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>
      <c r="A359" s="121">
        <v>25135.0</v>
      </c>
      <c r="B359" s="119" t="s">
        <v>1700</v>
      </c>
      <c r="C359" s="119" t="s">
        <v>1098</v>
      </c>
      <c r="D359" s="119" t="s">
        <v>1701</v>
      </c>
      <c r="E359" s="119" t="s">
        <v>1702</v>
      </c>
      <c r="F359" s="121">
        <v>0.0</v>
      </c>
      <c r="G359" s="121">
        <v>1.0</v>
      </c>
      <c r="H359" s="122">
        <v>43701.03958333333</v>
      </c>
      <c r="I359" s="122">
        <v>44330.78958333333</v>
      </c>
      <c r="J359" s="124" t="s">
        <v>1703</v>
      </c>
      <c r="K359" s="119" t="s">
        <v>584</v>
      </c>
      <c r="L359" s="120" t="s">
        <v>1658</v>
      </c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>
      <c r="A360" s="121">
        <v>58520.0</v>
      </c>
      <c r="B360" s="119" t="s">
        <v>1704</v>
      </c>
      <c r="C360" s="119" t="s">
        <v>1477</v>
      </c>
      <c r="D360" s="119" t="s">
        <v>1705</v>
      </c>
      <c r="E360" s="119" t="s">
        <v>642</v>
      </c>
      <c r="F360" s="121">
        <v>3.0</v>
      </c>
      <c r="G360" s="121">
        <v>1.0</v>
      </c>
      <c r="H360" s="122">
        <v>44335.01597222222</v>
      </c>
      <c r="I360" s="122">
        <v>44336.62708333333</v>
      </c>
      <c r="J360" s="124" t="s">
        <v>357</v>
      </c>
      <c r="K360" s="119" t="s">
        <v>571</v>
      </c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>
      <c r="A361" s="121">
        <v>58818.0</v>
      </c>
      <c r="B361" s="119" t="s">
        <v>1706</v>
      </c>
      <c r="C361" s="119" t="s">
        <v>1707</v>
      </c>
      <c r="D361" s="119" t="s">
        <v>675</v>
      </c>
      <c r="E361" s="119"/>
      <c r="F361" s="121">
        <v>0.0</v>
      </c>
      <c r="G361" s="121">
        <v>1.0</v>
      </c>
      <c r="H361" s="122">
        <v>44339.30416666667</v>
      </c>
      <c r="I361" s="122">
        <v>44340.9125</v>
      </c>
      <c r="J361" s="124" t="s">
        <v>1708</v>
      </c>
      <c r="K361" s="119" t="s">
        <v>584</v>
      </c>
      <c r="L361" s="120" t="s">
        <v>685</v>
      </c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>
      <c r="A362" s="121">
        <v>57508.0</v>
      </c>
      <c r="B362" s="119" t="s">
        <v>1709</v>
      </c>
      <c r="C362" s="119" t="s">
        <v>946</v>
      </c>
      <c r="D362" s="119" t="s">
        <v>1161</v>
      </c>
      <c r="E362" s="119" t="s">
        <v>1710</v>
      </c>
      <c r="F362" s="121">
        <v>4.0</v>
      </c>
      <c r="G362" s="121">
        <v>1.0</v>
      </c>
      <c r="H362" s="122">
        <v>44319.93680555555</v>
      </c>
      <c r="I362" s="122">
        <v>44347.220138888886</v>
      </c>
      <c r="J362" s="124" t="s">
        <v>1711</v>
      </c>
      <c r="K362" s="119" t="s">
        <v>584</v>
      </c>
      <c r="L362" s="120" t="s">
        <v>1658</v>
      </c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>
      <c r="A363" s="121">
        <v>58769.0</v>
      </c>
      <c r="B363" s="119" t="s">
        <v>1712</v>
      </c>
      <c r="C363" s="119" t="s">
        <v>1713</v>
      </c>
      <c r="D363" s="119" t="s">
        <v>1714</v>
      </c>
      <c r="E363" s="119"/>
      <c r="F363" s="121">
        <v>3.0</v>
      </c>
      <c r="G363" s="121">
        <v>1.0</v>
      </c>
      <c r="H363" s="122">
        <v>44337.78680555556</v>
      </c>
      <c r="I363" s="122">
        <v>44349.20208333333</v>
      </c>
      <c r="J363" s="124" t="s">
        <v>359</v>
      </c>
      <c r="K363" s="119" t="s">
        <v>571</v>
      </c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>
      <c r="A364" s="121">
        <v>59312.0</v>
      </c>
      <c r="B364" s="119" t="s">
        <v>1715</v>
      </c>
      <c r="C364" s="119" t="s">
        <v>1716</v>
      </c>
      <c r="D364" s="119" t="s">
        <v>1717</v>
      </c>
      <c r="E364" s="119"/>
      <c r="F364" s="121">
        <v>1.0</v>
      </c>
      <c r="G364" s="121">
        <v>1.0</v>
      </c>
      <c r="H364" s="122">
        <v>44349.68125</v>
      </c>
      <c r="I364" s="122">
        <v>44350.09375</v>
      </c>
      <c r="J364" s="124" t="s">
        <v>365</v>
      </c>
      <c r="K364" s="119" t="s">
        <v>571</v>
      </c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>
      <c r="A365" s="121">
        <v>59378.0</v>
      </c>
      <c r="B365" s="119" t="s">
        <v>1718</v>
      </c>
      <c r="C365" s="119" t="s">
        <v>1669</v>
      </c>
      <c r="D365" s="119" t="s">
        <v>574</v>
      </c>
      <c r="E365" s="119" t="s">
        <v>1669</v>
      </c>
      <c r="F365" s="121">
        <v>1.0</v>
      </c>
      <c r="G365" s="121">
        <v>1.0</v>
      </c>
      <c r="H365" s="122">
        <v>44350.64375</v>
      </c>
      <c r="I365" s="122">
        <v>44355.59444444445</v>
      </c>
      <c r="J365" s="124" t="s">
        <v>367</v>
      </c>
      <c r="K365" s="119" t="s">
        <v>571</v>
      </c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>
      <c r="A366" s="121">
        <v>59248.0</v>
      </c>
      <c r="B366" s="119" t="s">
        <v>1719</v>
      </c>
      <c r="C366" s="119" t="s">
        <v>1235</v>
      </c>
      <c r="D366" s="119" t="s">
        <v>1720</v>
      </c>
      <c r="E366" s="119"/>
      <c r="F366" s="121">
        <v>2.0</v>
      </c>
      <c r="G366" s="121">
        <v>1.0</v>
      </c>
      <c r="H366" s="122">
        <v>44348.611805555556</v>
      </c>
      <c r="I366" s="122">
        <v>44355.88888888889</v>
      </c>
      <c r="J366" s="124" t="s">
        <v>363</v>
      </c>
      <c r="K366" s="119" t="s">
        <v>571</v>
      </c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>
      <c r="A367" s="121">
        <v>4661.0</v>
      </c>
      <c r="B367" s="119" t="s">
        <v>1721</v>
      </c>
      <c r="C367" s="119" t="s">
        <v>1722</v>
      </c>
      <c r="D367" s="119" t="s">
        <v>1723</v>
      </c>
      <c r="E367" s="119"/>
      <c r="F367" s="121">
        <v>37.0</v>
      </c>
      <c r="G367" s="121">
        <v>1.0</v>
      </c>
      <c r="H367" s="122">
        <v>43114.13125</v>
      </c>
      <c r="I367" s="122">
        <v>44356.01388888889</v>
      </c>
      <c r="J367" s="124" t="s">
        <v>1724</v>
      </c>
      <c r="K367" s="119" t="s">
        <v>584</v>
      </c>
      <c r="L367" s="120" t="s">
        <v>585</v>
      </c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>
      <c r="A368" s="121">
        <v>53171.0</v>
      </c>
      <c r="B368" s="119" t="s">
        <v>1725</v>
      </c>
      <c r="C368" s="119" t="s">
        <v>1091</v>
      </c>
      <c r="D368" s="119" t="s">
        <v>1726</v>
      </c>
      <c r="E368" s="119" t="s">
        <v>1091</v>
      </c>
      <c r="F368" s="121">
        <v>2.0</v>
      </c>
      <c r="G368" s="121">
        <v>1.0</v>
      </c>
      <c r="H368" s="122">
        <v>44258.27569444444</v>
      </c>
      <c r="I368" s="122">
        <v>44357.79305555556</v>
      </c>
      <c r="J368" s="124" t="s">
        <v>318</v>
      </c>
      <c r="K368" s="119" t="s">
        <v>571</v>
      </c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>
      <c r="A369" s="121">
        <v>58668.0</v>
      </c>
      <c r="B369" s="119" t="s">
        <v>1727</v>
      </c>
      <c r="C369" s="119" t="s">
        <v>1325</v>
      </c>
      <c r="D369" s="119" t="s">
        <v>1728</v>
      </c>
      <c r="E369" s="119" t="s">
        <v>1729</v>
      </c>
      <c r="F369" s="121">
        <v>2.0</v>
      </c>
      <c r="G369" s="121">
        <v>1.0</v>
      </c>
      <c r="H369" s="122">
        <v>44336.618055555555</v>
      </c>
      <c r="I369" s="122">
        <v>44362.02222222222</v>
      </c>
      <c r="J369" s="124" t="s">
        <v>1730</v>
      </c>
      <c r="K369" s="119" t="s">
        <v>584</v>
      </c>
      <c r="L369" s="120" t="s">
        <v>1731</v>
      </c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>
      <c r="A370" s="121">
        <v>46224.0</v>
      </c>
      <c r="B370" s="119" t="s">
        <v>1732</v>
      </c>
      <c r="C370" s="119" t="s">
        <v>948</v>
      </c>
      <c r="D370" s="119" t="s">
        <v>1733</v>
      </c>
      <c r="E370" s="119" t="s">
        <v>582</v>
      </c>
      <c r="F370" s="121">
        <v>0.0</v>
      </c>
      <c r="G370" s="121">
        <v>1.0</v>
      </c>
      <c r="H370" s="122">
        <v>44116.99375</v>
      </c>
      <c r="I370" s="122">
        <v>44364.24444444444</v>
      </c>
      <c r="J370" s="124" t="s">
        <v>266</v>
      </c>
      <c r="K370" s="119" t="s">
        <v>571</v>
      </c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>
      <c r="A371" s="121">
        <v>60135.0</v>
      </c>
      <c r="B371" s="119" t="s">
        <v>1734</v>
      </c>
      <c r="C371" s="119" t="s">
        <v>1209</v>
      </c>
      <c r="D371" s="119" t="s">
        <v>971</v>
      </c>
      <c r="E371" s="119" t="s">
        <v>1209</v>
      </c>
      <c r="F371" s="121">
        <v>1.0</v>
      </c>
      <c r="G371" s="121">
        <v>1.0</v>
      </c>
      <c r="H371" s="122">
        <v>44364.00625</v>
      </c>
      <c r="I371" s="122">
        <v>44364.972916666666</v>
      </c>
      <c r="J371" s="124" t="s">
        <v>1735</v>
      </c>
      <c r="K371" s="119" t="s">
        <v>584</v>
      </c>
      <c r="L371" s="120" t="s">
        <v>585</v>
      </c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>
      <c r="A372" s="121">
        <v>60139.0</v>
      </c>
      <c r="B372" s="119" t="s">
        <v>1736</v>
      </c>
      <c r="C372" s="119" t="s">
        <v>940</v>
      </c>
      <c r="D372" s="119" t="s">
        <v>971</v>
      </c>
      <c r="E372" s="119"/>
      <c r="F372" s="121">
        <v>0.0</v>
      </c>
      <c r="G372" s="121">
        <v>1.0</v>
      </c>
      <c r="H372" s="122">
        <v>44364.035416666666</v>
      </c>
      <c r="I372" s="122">
        <v>44368.91388888889</v>
      </c>
      <c r="J372" s="124" t="s">
        <v>1737</v>
      </c>
      <c r="K372" s="119" t="s">
        <v>584</v>
      </c>
      <c r="L372" s="120" t="s">
        <v>1658</v>
      </c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>
      <c r="A373" s="121">
        <v>59296.0</v>
      </c>
      <c r="B373" s="119" t="s">
        <v>1738</v>
      </c>
      <c r="C373" s="119" t="s">
        <v>1739</v>
      </c>
      <c r="D373" s="119" t="s">
        <v>1740</v>
      </c>
      <c r="E373" s="119"/>
      <c r="F373" s="121">
        <v>4.0</v>
      </c>
      <c r="G373" s="121">
        <v>1.0</v>
      </c>
      <c r="H373" s="122">
        <v>44349.49375</v>
      </c>
      <c r="I373" s="122">
        <v>44368.990277777775</v>
      </c>
      <c r="J373" s="124" t="s">
        <v>1741</v>
      </c>
      <c r="K373" s="119" t="s">
        <v>584</v>
      </c>
      <c r="L373" s="120" t="s">
        <v>585</v>
      </c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>
      <c r="A374" s="121">
        <v>59974.0</v>
      </c>
      <c r="B374" s="119" t="s">
        <v>1742</v>
      </c>
      <c r="C374" s="119" t="s">
        <v>1171</v>
      </c>
      <c r="D374" s="119" t="s">
        <v>1743</v>
      </c>
      <c r="E374" s="119" t="s">
        <v>1744</v>
      </c>
      <c r="F374" s="121">
        <v>1.0</v>
      </c>
      <c r="G374" s="121">
        <v>1.0</v>
      </c>
      <c r="H374" s="122">
        <v>44361.81180555555</v>
      </c>
      <c r="I374" s="122">
        <v>44369.59166666667</v>
      </c>
      <c r="J374" s="124" t="s">
        <v>1745</v>
      </c>
      <c r="K374" s="119" t="s">
        <v>584</v>
      </c>
      <c r="L374" s="120" t="s">
        <v>1658</v>
      </c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>
      <c r="A375" s="121">
        <v>51102.0</v>
      </c>
      <c r="B375" s="119" t="s">
        <v>1746</v>
      </c>
      <c r="C375" s="119" t="s">
        <v>1747</v>
      </c>
      <c r="D375" s="119" t="s">
        <v>1748</v>
      </c>
      <c r="E375" s="119" t="s">
        <v>1627</v>
      </c>
      <c r="F375" s="121">
        <v>5.0</v>
      </c>
      <c r="G375" s="121">
        <v>1.0</v>
      </c>
      <c r="H375" s="122">
        <v>44222.35</v>
      </c>
      <c r="I375" s="122">
        <v>44373.01458333333</v>
      </c>
      <c r="J375" s="124" t="s">
        <v>302</v>
      </c>
      <c r="K375" s="119" t="s">
        <v>571</v>
      </c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>
      <c r="A376" s="121">
        <v>59198.0</v>
      </c>
      <c r="B376" s="119" t="s">
        <v>1749</v>
      </c>
      <c r="C376" s="119" t="s">
        <v>578</v>
      </c>
      <c r="D376" s="119" t="s">
        <v>1750</v>
      </c>
      <c r="E376" s="119" t="s">
        <v>658</v>
      </c>
      <c r="F376" s="121">
        <v>1.0</v>
      </c>
      <c r="G376" s="121">
        <v>1.0</v>
      </c>
      <c r="H376" s="122">
        <v>44347.36111111111</v>
      </c>
      <c r="I376" s="122">
        <v>44377.388194444444</v>
      </c>
      <c r="J376" s="124" t="s">
        <v>361</v>
      </c>
      <c r="K376" s="119" t="s">
        <v>571</v>
      </c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>
      <c r="A377" s="121">
        <v>60187.0</v>
      </c>
      <c r="B377" s="119" t="s">
        <v>1751</v>
      </c>
      <c r="C377" s="119" t="s">
        <v>1752</v>
      </c>
      <c r="D377" s="119" t="s">
        <v>1753</v>
      </c>
      <c r="E377" s="119" t="s">
        <v>1754</v>
      </c>
      <c r="F377" s="121">
        <v>9.0</v>
      </c>
      <c r="G377" s="121">
        <v>1.0</v>
      </c>
      <c r="H377" s="122">
        <v>44364.745833333334</v>
      </c>
      <c r="I377" s="122">
        <v>44377.93958333333</v>
      </c>
      <c r="J377" s="124" t="s">
        <v>373</v>
      </c>
      <c r="K377" s="119" t="s">
        <v>571</v>
      </c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>
      <c r="A378" s="121">
        <v>60892.0</v>
      </c>
      <c r="B378" s="119" t="s">
        <v>1755</v>
      </c>
      <c r="C378" s="119" t="s">
        <v>1756</v>
      </c>
      <c r="D378" s="119" t="s">
        <v>1757</v>
      </c>
      <c r="E378" s="119"/>
      <c r="F378" s="121">
        <v>11.0</v>
      </c>
      <c r="G378" s="121">
        <v>1.0</v>
      </c>
      <c r="H378" s="122">
        <v>44375.81180555555</v>
      </c>
      <c r="I378" s="122">
        <v>44384.97777777778</v>
      </c>
      <c r="J378" s="124" t="s">
        <v>375</v>
      </c>
      <c r="K378" s="119" t="s">
        <v>571</v>
      </c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>
      <c r="A379" s="121">
        <v>58098.0</v>
      </c>
      <c r="B379" s="119" t="s">
        <v>1758</v>
      </c>
      <c r="C379" s="119" t="s">
        <v>1759</v>
      </c>
      <c r="D379" s="119" t="s">
        <v>1760</v>
      </c>
      <c r="E379" s="119" t="s">
        <v>1761</v>
      </c>
      <c r="F379" s="121">
        <v>2.0</v>
      </c>
      <c r="G379" s="121">
        <v>1.0</v>
      </c>
      <c r="H379" s="122">
        <v>44327.97083333333</v>
      </c>
      <c r="I379" s="122">
        <v>44387.28055555555</v>
      </c>
      <c r="J379" s="124" t="s">
        <v>1762</v>
      </c>
      <c r="K379" s="119" t="s">
        <v>584</v>
      </c>
      <c r="L379" s="120" t="s">
        <v>585</v>
      </c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>
      <c r="A380" s="121">
        <v>60213.0</v>
      </c>
      <c r="B380" s="119" t="s">
        <v>1763</v>
      </c>
      <c r="C380" s="119" t="s">
        <v>841</v>
      </c>
      <c r="D380" s="119" t="s">
        <v>1764</v>
      </c>
      <c r="E380" s="119" t="s">
        <v>1765</v>
      </c>
      <c r="F380" s="121">
        <v>0.0</v>
      </c>
      <c r="G380" s="121">
        <v>1.0</v>
      </c>
      <c r="H380" s="122">
        <v>44364.92638888889</v>
      </c>
      <c r="I380" s="122">
        <v>44392.88680555556</v>
      </c>
      <c r="J380" s="124" t="s">
        <v>1766</v>
      </c>
      <c r="K380" s="119" t="s">
        <v>584</v>
      </c>
      <c r="L380" s="120" t="s">
        <v>1658</v>
      </c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>
      <c r="A381" s="121">
        <v>55589.0</v>
      </c>
      <c r="B381" s="119" t="s">
        <v>1767</v>
      </c>
      <c r="C381" s="119" t="s">
        <v>827</v>
      </c>
      <c r="D381" s="119" t="s">
        <v>1768</v>
      </c>
      <c r="E381" s="119"/>
      <c r="F381" s="121">
        <v>5.0</v>
      </c>
      <c r="G381" s="121">
        <v>1.0</v>
      </c>
      <c r="H381" s="122">
        <v>44294.225694444445</v>
      </c>
      <c r="I381" s="122">
        <v>44393.23333333333</v>
      </c>
      <c r="J381" s="124" t="s">
        <v>339</v>
      </c>
      <c r="K381" s="119" t="s">
        <v>571</v>
      </c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>
      <c r="A382" s="121">
        <v>61656.0</v>
      </c>
      <c r="B382" s="119" t="s">
        <v>1769</v>
      </c>
      <c r="C382" s="119" t="s">
        <v>1770</v>
      </c>
      <c r="D382" s="119" t="s">
        <v>1771</v>
      </c>
      <c r="E382" s="119" t="s">
        <v>642</v>
      </c>
      <c r="F382" s="121">
        <v>4.0</v>
      </c>
      <c r="G382" s="121">
        <v>1.0</v>
      </c>
      <c r="H382" s="122">
        <v>44391.64236111111</v>
      </c>
      <c r="I382" s="122">
        <v>44393.81805555556</v>
      </c>
      <c r="J382" s="124" t="s">
        <v>381</v>
      </c>
      <c r="K382" s="119" t="s">
        <v>571</v>
      </c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>
      <c r="A383" s="121">
        <v>61755.0</v>
      </c>
      <c r="B383" s="119" t="s">
        <v>1772</v>
      </c>
      <c r="C383" s="119" t="s">
        <v>1773</v>
      </c>
      <c r="D383" s="119" t="s">
        <v>991</v>
      </c>
      <c r="E383" s="119"/>
      <c r="F383" s="121">
        <v>9.0</v>
      </c>
      <c r="G383" s="121">
        <v>1.0</v>
      </c>
      <c r="H383" s="122">
        <v>44393.126388888886</v>
      </c>
      <c r="I383" s="122">
        <v>44397.11111111111</v>
      </c>
      <c r="J383" s="124" t="s">
        <v>1774</v>
      </c>
      <c r="K383" s="119" t="s">
        <v>584</v>
      </c>
      <c r="L383" s="120" t="s">
        <v>834</v>
      </c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>
      <c r="A384" s="121">
        <v>35049.0</v>
      </c>
      <c r="B384" s="119" t="s">
        <v>1775</v>
      </c>
      <c r="C384" s="119" t="s">
        <v>1776</v>
      </c>
      <c r="D384" s="119" t="s">
        <v>755</v>
      </c>
      <c r="E384" s="119"/>
      <c r="F384" s="121">
        <v>19.0</v>
      </c>
      <c r="G384" s="121">
        <v>1.0</v>
      </c>
      <c r="H384" s="122">
        <v>43909.771527777775</v>
      </c>
      <c r="I384" s="122">
        <v>44404.57986111111</v>
      </c>
      <c r="J384" s="124" t="s">
        <v>1777</v>
      </c>
      <c r="K384" s="119" t="s">
        <v>571</v>
      </c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>
      <c r="A385" s="121">
        <v>62107.0</v>
      </c>
      <c r="B385" s="119" t="s">
        <v>1778</v>
      </c>
      <c r="C385" s="119" t="s">
        <v>1428</v>
      </c>
      <c r="D385" s="119" t="s">
        <v>1779</v>
      </c>
      <c r="E385" s="119"/>
      <c r="F385" s="121">
        <v>1.0</v>
      </c>
      <c r="G385" s="121">
        <v>1.0</v>
      </c>
      <c r="H385" s="122">
        <v>44400.805555555555</v>
      </c>
      <c r="I385" s="122">
        <v>44405.2375</v>
      </c>
      <c r="J385" s="124" t="s">
        <v>1780</v>
      </c>
      <c r="K385" s="119" t="s">
        <v>584</v>
      </c>
      <c r="L385" s="120" t="s">
        <v>685</v>
      </c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>
      <c r="A386" s="121">
        <v>62424.0</v>
      </c>
      <c r="B386" s="119" t="s">
        <v>1781</v>
      </c>
      <c r="C386" s="119" t="s">
        <v>1428</v>
      </c>
      <c r="D386" s="119" t="s">
        <v>1782</v>
      </c>
      <c r="E386" s="119" t="s">
        <v>642</v>
      </c>
      <c r="F386" s="121">
        <v>2.0</v>
      </c>
      <c r="G386" s="121">
        <v>1.0</v>
      </c>
      <c r="H386" s="122">
        <v>44406.76597222222</v>
      </c>
      <c r="I386" s="122">
        <v>44408.19652777778</v>
      </c>
      <c r="J386" s="124" t="s">
        <v>383</v>
      </c>
      <c r="K386" s="119" t="s">
        <v>571</v>
      </c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>
      <c r="A387" s="121">
        <v>62164.0</v>
      </c>
      <c r="B387" s="119" t="s">
        <v>1783</v>
      </c>
      <c r="C387" s="119" t="s">
        <v>1784</v>
      </c>
      <c r="D387" s="119" t="s">
        <v>1785</v>
      </c>
      <c r="E387" s="119" t="s">
        <v>599</v>
      </c>
      <c r="F387" s="121">
        <v>3.0</v>
      </c>
      <c r="G387" s="121">
        <v>1.0</v>
      </c>
      <c r="H387" s="122">
        <v>44402.680555555555</v>
      </c>
      <c r="I387" s="122">
        <v>44411.96597222222</v>
      </c>
      <c r="J387" s="124" t="s">
        <v>1786</v>
      </c>
      <c r="K387" s="119" t="s">
        <v>584</v>
      </c>
      <c r="L387" s="120" t="s">
        <v>585</v>
      </c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>
      <c r="A388" s="121">
        <v>55768.0</v>
      </c>
      <c r="B388" s="119" t="s">
        <v>1787</v>
      </c>
      <c r="C388" s="119" t="s">
        <v>1788</v>
      </c>
      <c r="D388" s="119" t="s">
        <v>1789</v>
      </c>
      <c r="E388" s="119" t="s">
        <v>1091</v>
      </c>
      <c r="F388" s="121">
        <v>7.0</v>
      </c>
      <c r="G388" s="121">
        <v>1.0</v>
      </c>
      <c r="H388" s="122">
        <v>44298.11666666667</v>
      </c>
      <c r="I388" s="122">
        <v>44412.83611111111</v>
      </c>
      <c r="J388" s="124" t="s">
        <v>341</v>
      </c>
      <c r="K388" s="119" t="s">
        <v>571</v>
      </c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>
      <c r="A389" s="121">
        <v>30147.0</v>
      </c>
      <c r="B389" s="119" t="s">
        <v>1790</v>
      </c>
      <c r="C389" s="119" t="s">
        <v>1791</v>
      </c>
      <c r="D389" s="119" t="s">
        <v>574</v>
      </c>
      <c r="E389" s="119" t="s">
        <v>1477</v>
      </c>
      <c r="F389" s="121">
        <v>5.0</v>
      </c>
      <c r="G389" s="121">
        <v>1.0</v>
      </c>
      <c r="H389" s="122">
        <v>43789.32847222222</v>
      </c>
      <c r="I389" s="122">
        <v>44414.28402777778</v>
      </c>
      <c r="J389" s="124" t="s">
        <v>175</v>
      </c>
      <c r="K389" s="119" t="s">
        <v>571</v>
      </c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>
      <c r="A390" s="121">
        <v>61988.0</v>
      </c>
      <c r="B390" s="119" t="s">
        <v>1792</v>
      </c>
      <c r="C390" s="119" t="s">
        <v>827</v>
      </c>
      <c r="D390" s="119" t="s">
        <v>1148</v>
      </c>
      <c r="E390" s="119"/>
      <c r="F390" s="121">
        <v>0.0</v>
      </c>
      <c r="G390" s="121">
        <v>1.0</v>
      </c>
      <c r="H390" s="122">
        <v>44398.88055555556</v>
      </c>
      <c r="I390" s="122">
        <v>44417.6875</v>
      </c>
      <c r="J390" s="124" t="s">
        <v>1793</v>
      </c>
      <c r="K390" s="119" t="s">
        <v>584</v>
      </c>
      <c r="L390" s="120" t="s">
        <v>585</v>
      </c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>
      <c r="A391" s="121">
        <v>59859.0</v>
      </c>
      <c r="B391" s="119" t="s">
        <v>1794</v>
      </c>
      <c r="C391" s="119" t="s">
        <v>1254</v>
      </c>
      <c r="D391" s="119" t="s">
        <v>1795</v>
      </c>
      <c r="E391" s="119"/>
      <c r="F391" s="121">
        <v>4.0</v>
      </c>
      <c r="G391" s="121">
        <v>1.0</v>
      </c>
      <c r="H391" s="122">
        <v>44358.10625</v>
      </c>
      <c r="I391" s="122">
        <v>44417.970138888886</v>
      </c>
      <c r="J391" s="124" t="s">
        <v>369</v>
      </c>
      <c r="K391" s="119" t="s">
        <v>571</v>
      </c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>
      <c r="A392" s="121">
        <v>62844.0</v>
      </c>
      <c r="B392" s="119" t="s">
        <v>1796</v>
      </c>
      <c r="C392" s="119" t="s">
        <v>1765</v>
      </c>
      <c r="D392" s="119" t="s">
        <v>941</v>
      </c>
      <c r="E392" s="119" t="s">
        <v>1765</v>
      </c>
      <c r="F392" s="121">
        <v>0.0</v>
      </c>
      <c r="G392" s="121">
        <v>1.0</v>
      </c>
      <c r="H392" s="122">
        <v>44413.87013888889</v>
      </c>
      <c r="I392" s="122">
        <v>44426.785416666666</v>
      </c>
      <c r="J392" s="124" t="s">
        <v>1797</v>
      </c>
      <c r="K392" s="119" t="s">
        <v>584</v>
      </c>
      <c r="L392" s="120" t="s">
        <v>45</v>
      </c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>
      <c r="A393" s="121">
        <v>63281.0</v>
      </c>
      <c r="B393" s="119" t="s">
        <v>1798</v>
      </c>
      <c r="C393" s="119" t="s">
        <v>1799</v>
      </c>
      <c r="D393" s="119" t="s">
        <v>1800</v>
      </c>
      <c r="E393" s="119" t="s">
        <v>1091</v>
      </c>
      <c r="F393" s="121">
        <v>1.0</v>
      </c>
      <c r="G393" s="121">
        <v>1.0</v>
      </c>
      <c r="H393" s="122">
        <v>44422.67986111111</v>
      </c>
      <c r="I393" s="122">
        <v>44426.96597222222</v>
      </c>
      <c r="J393" s="124" t="s">
        <v>391</v>
      </c>
      <c r="K393" s="119" t="s">
        <v>571</v>
      </c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>
      <c r="A394" s="121">
        <v>63027.0</v>
      </c>
      <c r="B394" s="119" t="s">
        <v>1801</v>
      </c>
      <c r="C394" s="119" t="s">
        <v>1802</v>
      </c>
      <c r="D394" s="119" t="s">
        <v>1803</v>
      </c>
      <c r="E394" s="119"/>
      <c r="F394" s="121">
        <v>4.0</v>
      </c>
      <c r="G394" s="121">
        <v>1.0</v>
      </c>
      <c r="H394" s="122">
        <v>44418.566666666666</v>
      </c>
      <c r="I394" s="122">
        <v>44434.94027777778</v>
      </c>
      <c r="J394" s="124" t="s">
        <v>1804</v>
      </c>
      <c r="K394" s="119" t="s">
        <v>584</v>
      </c>
      <c r="L394" s="120" t="s">
        <v>585</v>
      </c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>
      <c r="A395" s="121">
        <v>60121.0</v>
      </c>
      <c r="B395" s="119" t="s">
        <v>1805</v>
      </c>
      <c r="C395" s="119" t="s">
        <v>1806</v>
      </c>
      <c r="D395" s="119" t="s">
        <v>1807</v>
      </c>
      <c r="E395" s="119"/>
      <c r="F395" s="121">
        <v>0.0</v>
      </c>
      <c r="G395" s="121">
        <v>1.0</v>
      </c>
      <c r="H395" s="122">
        <v>44363.794444444444</v>
      </c>
      <c r="I395" s="122">
        <v>44437.72361111111</v>
      </c>
      <c r="J395" s="124" t="s">
        <v>1808</v>
      </c>
      <c r="K395" s="119" t="s">
        <v>584</v>
      </c>
      <c r="L395" s="120" t="s">
        <v>45</v>
      </c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>
      <c r="A396" s="121">
        <v>61788.0</v>
      </c>
      <c r="B396" s="119" t="s">
        <v>1809</v>
      </c>
      <c r="C396" s="119" t="s">
        <v>1810</v>
      </c>
      <c r="D396" s="119" t="s">
        <v>1811</v>
      </c>
      <c r="E396" s="119"/>
      <c r="F396" s="121">
        <v>13.0</v>
      </c>
      <c r="G396" s="121">
        <v>1.0</v>
      </c>
      <c r="H396" s="122">
        <v>44393.92638888889</v>
      </c>
      <c r="I396" s="122">
        <v>44438.70208333333</v>
      </c>
      <c r="J396" s="124" t="s">
        <v>1812</v>
      </c>
      <c r="K396" s="119" t="s">
        <v>584</v>
      </c>
      <c r="L396" s="120" t="s">
        <v>585</v>
      </c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>
      <c r="A397" s="121">
        <v>61906.0</v>
      </c>
      <c r="B397" s="119" t="s">
        <v>1813</v>
      </c>
      <c r="C397" s="119" t="s">
        <v>578</v>
      </c>
      <c r="D397" s="119" t="s">
        <v>1814</v>
      </c>
      <c r="E397" s="119"/>
      <c r="F397" s="121">
        <v>3.0</v>
      </c>
      <c r="G397" s="121">
        <v>1.0</v>
      </c>
      <c r="H397" s="122">
        <v>44397.6</v>
      </c>
      <c r="I397" s="122">
        <v>44438.81805555556</v>
      </c>
      <c r="J397" s="124" t="s">
        <v>1815</v>
      </c>
      <c r="K397" s="119" t="s">
        <v>584</v>
      </c>
      <c r="L397" s="120" t="s">
        <v>685</v>
      </c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>
      <c r="A398" s="121">
        <v>64178.0</v>
      </c>
      <c r="B398" s="119" t="s">
        <v>1816</v>
      </c>
      <c r="C398" s="119" t="s">
        <v>994</v>
      </c>
      <c r="D398" s="119" t="s">
        <v>1817</v>
      </c>
      <c r="E398" s="119" t="s">
        <v>642</v>
      </c>
      <c r="F398" s="121">
        <v>6.0</v>
      </c>
      <c r="G398" s="121">
        <v>1.0</v>
      </c>
      <c r="H398" s="122">
        <v>44438.58819444444</v>
      </c>
      <c r="I398" s="122">
        <v>44440.02361111111</v>
      </c>
      <c r="J398" s="124" t="s">
        <v>1818</v>
      </c>
      <c r="K398" s="119" t="s">
        <v>584</v>
      </c>
      <c r="L398" s="120" t="s">
        <v>585</v>
      </c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>
      <c r="A399" s="121">
        <v>62852.0</v>
      </c>
      <c r="B399" s="119" t="s">
        <v>1819</v>
      </c>
      <c r="C399" s="119" t="s">
        <v>940</v>
      </c>
      <c r="D399" s="119" t="s">
        <v>1820</v>
      </c>
      <c r="E399" s="119" t="s">
        <v>891</v>
      </c>
      <c r="F399" s="121">
        <v>0.0</v>
      </c>
      <c r="G399" s="121">
        <v>1.0</v>
      </c>
      <c r="H399" s="122">
        <v>44413.924305555556</v>
      </c>
      <c r="I399" s="122">
        <v>44441.73333333333</v>
      </c>
      <c r="J399" s="124" t="s">
        <v>1821</v>
      </c>
      <c r="K399" s="119" t="s">
        <v>584</v>
      </c>
      <c r="L399" s="120" t="s">
        <v>585</v>
      </c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>
      <c r="A400" s="121">
        <v>63220.0</v>
      </c>
      <c r="B400" s="119" t="s">
        <v>1822</v>
      </c>
      <c r="C400" s="119" t="s">
        <v>1137</v>
      </c>
      <c r="D400" s="119" t="s">
        <v>1823</v>
      </c>
      <c r="E400" s="119" t="s">
        <v>1137</v>
      </c>
      <c r="F400" s="121">
        <v>1.0</v>
      </c>
      <c r="G400" s="121">
        <v>1.0</v>
      </c>
      <c r="H400" s="122">
        <v>44421.288194444445</v>
      </c>
      <c r="I400" s="122">
        <v>44446.29583333333</v>
      </c>
      <c r="J400" s="124" t="s">
        <v>1824</v>
      </c>
      <c r="K400" s="119" t="s">
        <v>584</v>
      </c>
      <c r="L400" s="120" t="s">
        <v>834</v>
      </c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>
      <c r="A401" s="121">
        <v>63098.0</v>
      </c>
      <c r="B401" s="119" t="s">
        <v>1825</v>
      </c>
      <c r="C401" s="119" t="s">
        <v>1826</v>
      </c>
      <c r="D401" s="119" t="s">
        <v>1827</v>
      </c>
      <c r="E401" s="119" t="s">
        <v>642</v>
      </c>
      <c r="F401" s="121">
        <v>0.0</v>
      </c>
      <c r="G401" s="121">
        <v>1.0</v>
      </c>
      <c r="H401" s="122">
        <v>44419.80486111111</v>
      </c>
      <c r="I401" s="122">
        <v>44453.063888888886</v>
      </c>
      <c r="J401" s="124" t="s">
        <v>1828</v>
      </c>
      <c r="K401" s="119" t="s">
        <v>584</v>
      </c>
      <c r="L401" s="120" t="s">
        <v>834</v>
      </c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>
      <c r="A402" s="121">
        <v>62690.0</v>
      </c>
      <c r="B402" s="119" t="s">
        <v>1829</v>
      </c>
      <c r="C402" s="119" t="s">
        <v>1830</v>
      </c>
      <c r="D402" s="119" t="s">
        <v>1831</v>
      </c>
      <c r="E402" s="119"/>
      <c r="F402" s="121">
        <v>0.0</v>
      </c>
      <c r="G402" s="121">
        <v>1.0</v>
      </c>
      <c r="H402" s="122">
        <v>44411.95972222222</v>
      </c>
      <c r="I402" s="122">
        <v>44453.084027777775</v>
      </c>
      <c r="J402" s="124" t="s">
        <v>385</v>
      </c>
      <c r="K402" s="119" t="s">
        <v>571</v>
      </c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>
      <c r="A403" s="121">
        <v>65053.0</v>
      </c>
      <c r="B403" s="119" t="s">
        <v>1832</v>
      </c>
      <c r="C403" s="119" t="s">
        <v>1833</v>
      </c>
      <c r="D403" s="119" t="s">
        <v>1834</v>
      </c>
      <c r="E403" s="119"/>
      <c r="F403" s="121">
        <v>1.0</v>
      </c>
      <c r="G403" s="121">
        <v>1.0</v>
      </c>
      <c r="H403" s="122">
        <v>44454.57013888889</v>
      </c>
      <c r="I403" s="122">
        <v>44455.566666666666</v>
      </c>
      <c r="J403" s="124" t="s">
        <v>1835</v>
      </c>
      <c r="K403" s="119" t="s">
        <v>584</v>
      </c>
      <c r="L403" s="120" t="s">
        <v>834</v>
      </c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>
      <c r="A404" s="121">
        <v>62196.0</v>
      </c>
      <c r="B404" s="119" t="s">
        <v>1836</v>
      </c>
      <c r="C404" s="119" t="s">
        <v>1765</v>
      </c>
      <c r="D404" s="119" t="s">
        <v>1837</v>
      </c>
      <c r="E404" s="119"/>
      <c r="F404" s="121">
        <v>1.0</v>
      </c>
      <c r="G404" s="121">
        <v>1.0</v>
      </c>
      <c r="H404" s="122">
        <v>44403.68680555555</v>
      </c>
      <c r="I404" s="122">
        <v>44457.60486111111</v>
      </c>
      <c r="J404" s="124" t="s">
        <v>1838</v>
      </c>
      <c r="K404" s="119" t="s">
        <v>584</v>
      </c>
      <c r="L404" s="120" t="s">
        <v>585</v>
      </c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>
      <c r="A405" s="121">
        <v>58839.0</v>
      </c>
      <c r="B405" s="119" t="s">
        <v>1839</v>
      </c>
      <c r="C405" s="119" t="s">
        <v>1840</v>
      </c>
      <c r="D405" s="119" t="s">
        <v>1841</v>
      </c>
      <c r="E405" s="119"/>
      <c r="F405" s="121">
        <v>12.0</v>
      </c>
      <c r="G405" s="121">
        <v>1.0</v>
      </c>
      <c r="H405" s="122">
        <v>44340.32152777778</v>
      </c>
      <c r="I405" s="122">
        <v>44460.82013888889</v>
      </c>
      <c r="J405" s="124" t="s">
        <v>1842</v>
      </c>
      <c r="K405" s="119" t="s">
        <v>584</v>
      </c>
      <c r="L405" s="120" t="s">
        <v>585</v>
      </c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>
      <c r="A406" s="121">
        <v>65648.0</v>
      </c>
      <c r="B406" s="119" t="s">
        <v>1843</v>
      </c>
      <c r="C406" s="119" t="s">
        <v>948</v>
      </c>
      <c r="D406" s="119" t="s">
        <v>1844</v>
      </c>
      <c r="E406" s="119"/>
      <c r="F406" s="121">
        <v>2.0</v>
      </c>
      <c r="G406" s="121">
        <v>1.0</v>
      </c>
      <c r="H406" s="122">
        <v>44464.089583333334</v>
      </c>
      <c r="I406" s="122">
        <v>44468.94583333333</v>
      </c>
      <c r="J406" s="124" t="s">
        <v>1845</v>
      </c>
      <c r="K406" s="119" t="s">
        <v>584</v>
      </c>
      <c r="L406" s="120" t="s">
        <v>1658</v>
      </c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>
      <c r="A407" s="121">
        <v>64000.0</v>
      </c>
      <c r="B407" s="119" t="s">
        <v>1846</v>
      </c>
      <c r="C407" s="119" t="s">
        <v>948</v>
      </c>
      <c r="D407" s="119" t="s">
        <v>1847</v>
      </c>
      <c r="E407" s="119"/>
      <c r="F407" s="121">
        <v>7.0</v>
      </c>
      <c r="G407" s="121">
        <v>1.0</v>
      </c>
      <c r="H407" s="122">
        <v>44434.175</v>
      </c>
      <c r="I407" s="122">
        <v>44469.05416666667</v>
      </c>
      <c r="J407" s="124" t="s">
        <v>1848</v>
      </c>
      <c r="K407" s="119" t="s">
        <v>584</v>
      </c>
      <c r="L407" s="120" t="s">
        <v>585</v>
      </c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>
      <c r="A408" s="121">
        <v>59127.0</v>
      </c>
      <c r="B408" s="119" t="s">
        <v>1849</v>
      </c>
      <c r="C408" s="119" t="s">
        <v>1850</v>
      </c>
      <c r="D408" s="119" t="s">
        <v>1851</v>
      </c>
      <c r="E408" s="119" t="s">
        <v>582</v>
      </c>
      <c r="F408" s="121">
        <v>4.0</v>
      </c>
      <c r="G408" s="121">
        <v>1.0</v>
      </c>
      <c r="H408" s="122">
        <v>44344.075</v>
      </c>
      <c r="I408" s="122">
        <v>44469.96111111111</v>
      </c>
      <c r="J408" s="124" t="s">
        <v>1852</v>
      </c>
      <c r="K408" s="119" t="s">
        <v>584</v>
      </c>
      <c r="L408" s="120" t="s">
        <v>585</v>
      </c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>
      <c r="A409" s="121">
        <v>64389.0</v>
      </c>
      <c r="B409" s="119" t="s">
        <v>1853</v>
      </c>
      <c r="C409" s="119" t="s">
        <v>1627</v>
      </c>
      <c r="D409" s="119" t="s">
        <v>1500</v>
      </c>
      <c r="E409" s="119" t="s">
        <v>1627</v>
      </c>
      <c r="F409" s="121">
        <v>1.0</v>
      </c>
      <c r="G409" s="121">
        <v>1.0</v>
      </c>
      <c r="H409" s="122">
        <v>44440.775</v>
      </c>
      <c r="I409" s="122">
        <v>44470.02013888889</v>
      </c>
      <c r="J409" s="124" t="s">
        <v>1854</v>
      </c>
      <c r="K409" s="119" t="s">
        <v>584</v>
      </c>
      <c r="L409" s="120" t="s">
        <v>1658</v>
      </c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>
      <c r="A410" s="121">
        <v>54151.0</v>
      </c>
      <c r="B410" s="119" t="s">
        <v>1855</v>
      </c>
      <c r="C410" s="119" t="s">
        <v>1137</v>
      </c>
      <c r="D410" s="119" t="s">
        <v>1856</v>
      </c>
      <c r="E410" s="119" t="s">
        <v>1137</v>
      </c>
      <c r="F410" s="121">
        <v>14.0</v>
      </c>
      <c r="G410" s="121">
        <v>1.0</v>
      </c>
      <c r="H410" s="122">
        <v>44272.618055555555</v>
      </c>
      <c r="I410" s="122">
        <v>44487.220138888886</v>
      </c>
      <c r="J410" s="124" t="s">
        <v>1857</v>
      </c>
      <c r="K410" s="119" t="s">
        <v>584</v>
      </c>
      <c r="L410" s="120" t="s">
        <v>585</v>
      </c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>
      <c r="A411" s="121">
        <v>66802.0</v>
      </c>
      <c r="B411" s="119" t="s">
        <v>1858</v>
      </c>
      <c r="C411" s="119" t="s">
        <v>948</v>
      </c>
      <c r="D411" s="119" t="s">
        <v>1859</v>
      </c>
      <c r="E411" s="119"/>
      <c r="F411" s="121">
        <v>0.0</v>
      </c>
      <c r="G411" s="121">
        <v>1.0</v>
      </c>
      <c r="H411" s="122">
        <v>44487.74652777778</v>
      </c>
      <c r="I411" s="122">
        <v>44488.18194444444</v>
      </c>
      <c r="J411" s="124" t="s">
        <v>395</v>
      </c>
      <c r="K411" s="119" t="s">
        <v>571</v>
      </c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>
      <c r="A412" s="121">
        <v>64752.0</v>
      </c>
      <c r="B412" s="119" t="s">
        <v>1860</v>
      </c>
      <c r="C412" s="119" t="s">
        <v>1861</v>
      </c>
      <c r="D412" s="119" t="s">
        <v>931</v>
      </c>
      <c r="E412" s="119"/>
      <c r="F412" s="121">
        <v>7.0</v>
      </c>
      <c r="G412" s="121">
        <v>1.0</v>
      </c>
      <c r="H412" s="122">
        <v>44448.65972222222</v>
      </c>
      <c r="I412" s="122">
        <v>44497.76944444444</v>
      </c>
      <c r="J412" s="124" t="s">
        <v>1862</v>
      </c>
      <c r="K412" s="119" t="s">
        <v>584</v>
      </c>
      <c r="L412" s="120" t="s">
        <v>585</v>
      </c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>
      <c r="A413" s="121">
        <v>67227.0</v>
      </c>
      <c r="B413" s="119" t="s">
        <v>1863</v>
      </c>
      <c r="C413" s="119" t="s">
        <v>1864</v>
      </c>
      <c r="D413" s="119" t="s">
        <v>1865</v>
      </c>
      <c r="E413" s="119"/>
      <c r="F413" s="121">
        <v>1.0</v>
      </c>
      <c r="G413" s="121">
        <v>1.0</v>
      </c>
      <c r="H413" s="122">
        <v>44494.92916666667</v>
      </c>
      <c r="I413" s="122">
        <v>44498.86666666667</v>
      </c>
      <c r="J413" s="124" t="s">
        <v>1866</v>
      </c>
      <c r="K413" s="119" t="s">
        <v>584</v>
      </c>
      <c r="L413" s="120" t="s">
        <v>45</v>
      </c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>
      <c r="A414" s="121">
        <v>65084.0</v>
      </c>
      <c r="B414" s="119" t="s">
        <v>1867</v>
      </c>
      <c r="C414" s="119" t="s">
        <v>994</v>
      </c>
      <c r="D414" s="119" t="s">
        <v>1868</v>
      </c>
      <c r="E414" s="119"/>
      <c r="F414" s="121">
        <v>0.0</v>
      </c>
      <c r="G414" s="121">
        <v>1.0</v>
      </c>
      <c r="H414" s="122">
        <v>44454.78125</v>
      </c>
      <c r="I414" s="122">
        <v>44501.99652777778</v>
      </c>
      <c r="J414" s="124" t="s">
        <v>1869</v>
      </c>
      <c r="K414" s="119" t="s">
        <v>584</v>
      </c>
      <c r="L414" s="120" t="s">
        <v>834</v>
      </c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>
      <c r="A415" s="121">
        <v>59478.0</v>
      </c>
      <c r="B415" s="119" t="s">
        <v>1870</v>
      </c>
      <c r="C415" s="119" t="s">
        <v>940</v>
      </c>
      <c r="D415" s="119" t="s">
        <v>971</v>
      </c>
      <c r="E415" s="119"/>
      <c r="F415" s="121">
        <v>1.0</v>
      </c>
      <c r="G415" s="121">
        <v>1.0</v>
      </c>
      <c r="H415" s="122">
        <v>44351.854166666664</v>
      </c>
      <c r="I415" s="122">
        <v>44509.83888888889</v>
      </c>
      <c r="J415" s="124" t="s">
        <v>1871</v>
      </c>
      <c r="K415" s="119" t="s">
        <v>584</v>
      </c>
      <c r="L415" s="120" t="s">
        <v>834</v>
      </c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>
      <c r="A416" s="121">
        <v>64995.0</v>
      </c>
      <c r="B416" s="119" t="s">
        <v>1872</v>
      </c>
      <c r="C416" s="119" t="s">
        <v>1325</v>
      </c>
      <c r="D416" s="119" t="s">
        <v>1873</v>
      </c>
      <c r="E416" s="119"/>
      <c r="F416" s="121">
        <v>6.0</v>
      </c>
      <c r="G416" s="121">
        <v>1.0</v>
      </c>
      <c r="H416" s="122">
        <v>44453.65833333333</v>
      </c>
      <c r="I416" s="122">
        <v>44511.91875</v>
      </c>
      <c r="J416" s="124" t="s">
        <v>1874</v>
      </c>
      <c r="K416" s="119" t="s">
        <v>584</v>
      </c>
      <c r="L416" s="120" t="s">
        <v>585</v>
      </c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>
      <c r="A417" s="121">
        <v>61251.0</v>
      </c>
      <c r="B417" s="119" t="s">
        <v>1875</v>
      </c>
      <c r="C417" s="119" t="s">
        <v>1876</v>
      </c>
      <c r="D417" s="119" t="s">
        <v>1877</v>
      </c>
      <c r="E417" s="119" t="s">
        <v>795</v>
      </c>
      <c r="F417" s="121">
        <v>19.0</v>
      </c>
      <c r="G417" s="121">
        <v>1.0</v>
      </c>
      <c r="H417" s="122">
        <v>44382.46944444445</v>
      </c>
      <c r="I417" s="122">
        <v>44511.94097222222</v>
      </c>
      <c r="J417" s="124" t="s">
        <v>377</v>
      </c>
      <c r="K417" s="119" t="s">
        <v>571</v>
      </c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>
      <c r="A418" s="121">
        <v>28418.0</v>
      </c>
      <c r="B418" s="119" t="s">
        <v>1878</v>
      </c>
      <c r="C418" s="119" t="s">
        <v>1879</v>
      </c>
      <c r="D418" s="119" t="s">
        <v>1308</v>
      </c>
      <c r="E418" s="119"/>
      <c r="F418" s="121">
        <v>13.0</v>
      </c>
      <c r="G418" s="121">
        <v>1.0</v>
      </c>
      <c r="H418" s="122">
        <v>43760.64236111111</v>
      </c>
      <c r="I418" s="122">
        <v>44516.01527777778</v>
      </c>
      <c r="J418" s="124" t="s">
        <v>167</v>
      </c>
      <c r="K418" s="119" t="s">
        <v>571</v>
      </c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>
      <c r="A419" s="121">
        <v>56959.0</v>
      </c>
      <c r="B419" s="119" t="s">
        <v>1880</v>
      </c>
      <c r="C419" s="119" t="s">
        <v>725</v>
      </c>
      <c r="D419" s="119" t="s">
        <v>1881</v>
      </c>
      <c r="E419" s="119"/>
      <c r="F419" s="121">
        <v>5.0</v>
      </c>
      <c r="G419" s="121">
        <v>1.0</v>
      </c>
      <c r="H419" s="122">
        <v>44312.907638888886</v>
      </c>
      <c r="I419" s="122">
        <v>44518.270833333336</v>
      </c>
      <c r="J419" s="124" t="s">
        <v>1882</v>
      </c>
      <c r="K419" s="119" t="s">
        <v>584</v>
      </c>
      <c r="L419" s="120" t="s">
        <v>834</v>
      </c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>
      <c r="A420" s="121">
        <v>68539.0</v>
      </c>
      <c r="B420" s="119" t="s">
        <v>1883</v>
      </c>
      <c r="C420" s="119" t="s">
        <v>1669</v>
      </c>
      <c r="D420" s="119" t="s">
        <v>1289</v>
      </c>
      <c r="E420" s="119"/>
      <c r="F420" s="121">
        <v>0.0</v>
      </c>
      <c r="G420" s="121">
        <v>1.0</v>
      </c>
      <c r="H420" s="122">
        <v>44517.86041666667</v>
      </c>
      <c r="I420" s="122">
        <v>44522.65972222222</v>
      </c>
      <c r="J420" s="124" t="s">
        <v>1884</v>
      </c>
      <c r="K420" s="119" t="s">
        <v>584</v>
      </c>
      <c r="L420" s="120" t="s">
        <v>685</v>
      </c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>
      <c r="A421" s="121">
        <v>66119.0</v>
      </c>
      <c r="B421" s="119" t="s">
        <v>1885</v>
      </c>
      <c r="C421" s="119" t="s">
        <v>635</v>
      </c>
      <c r="D421" s="119" t="s">
        <v>1886</v>
      </c>
      <c r="E421" s="119"/>
      <c r="F421" s="121">
        <v>8.0</v>
      </c>
      <c r="G421" s="121">
        <v>1.0</v>
      </c>
      <c r="H421" s="122">
        <v>44474.467361111114</v>
      </c>
      <c r="I421" s="122">
        <v>44523.03055555555</v>
      </c>
      <c r="J421" s="124" t="s">
        <v>1887</v>
      </c>
      <c r="K421" s="119" t="s">
        <v>584</v>
      </c>
      <c r="L421" s="120" t="s">
        <v>834</v>
      </c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>
      <c r="A422" s="121">
        <v>67685.0</v>
      </c>
      <c r="B422" s="119" t="s">
        <v>1888</v>
      </c>
      <c r="C422" s="119" t="s">
        <v>1889</v>
      </c>
      <c r="D422" s="119" t="s">
        <v>1890</v>
      </c>
      <c r="E422" s="119"/>
      <c r="F422" s="121">
        <v>0.0</v>
      </c>
      <c r="G422" s="121">
        <v>1.0</v>
      </c>
      <c r="H422" s="122">
        <v>44502.688888888886</v>
      </c>
      <c r="I422" s="122">
        <v>44523.731944444444</v>
      </c>
      <c r="J422" s="124" t="s">
        <v>1891</v>
      </c>
      <c r="K422" s="119" t="s">
        <v>584</v>
      </c>
      <c r="L422" s="120" t="s">
        <v>834</v>
      </c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>
      <c r="A423" s="121">
        <v>68039.0</v>
      </c>
      <c r="B423" s="119" t="s">
        <v>1892</v>
      </c>
      <c r="C423" s="119" t="s">
        <v>1247</v>
      </c>
      <c r="D423" s="119" t="s">
        <v>1893</v>
      </c>
      <c r="E423" s="119"/>
      <c r="F423" s="121">
        <v>1.0</v>
      </c>
      <c r="G423" s="121">
        <v>1.0</v>
      </c>
      <c r="H423" s="122">
        <v>44508.96666666667</v>
      </c>
      <c r="I423" s="122">
        <v>44524.95972222222</v>
      </c>
      <c r="J423" s="124" t="s">
        <v>1894</v>
      </c>
      <c r="K423" s="119" t="s">
        <v>584</v>
      </c>
      <c r="L423" s="120" t="s">
        <v>585</v>
      </c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>
      <c r="A424" s="121">
        <v>63139.0</v>
      </c>
      <c r="B424" s="119" t="s">
        <v>1895</v>
      </c>
      <c r="C424" s="119" t="s">
        <v>1254</v>
      </c>
      <c r="D424" s="119" t="s">
        <v>1896</v>
      </c>
      <c r="E424" s="119"/>
      <c r="F424" s="121">
        <v>14.0</v>
      </c>
      <c r="G424" s="121">
        <v>1.0</v>
      </c>
      <c r="H424" s="122">
        <v>44420.3625</v>
      </c>
      <c r="I424" s="122">
        <v>44528.629166666666</v>
      </c>
      <c r="J424" s="124" t="s">
        <v>1897</v>
      </c>
      <c r="K424" s="119" t="s">
        <v>584</v>
      </c>
      <c r="L424" s="120" t="s">
        <v>1898</v>
      </c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>
      <c r="A425" s="121">
        <v>62146.0</v>
      </c>
      <c r="B425" s="119" t="s">
        <v>1899</v>
      </c>
      <c r="C425" s="119" t="s">
        <v>1900</v>
      </c>
      <c r="D425" s="119" t="s">
        <v>1500</v>
      </c>
      <c r="E425" s="119"/>
      <c r="F425" s="121">
        <v>0.0</v>
      </c>
      <c r="G425" s="121">
        <v>1.0</v>
      </c>
      <c r="H425" s="122">
        <v>44401.316666666666</v>
      </c>
      <c r="I425" s="122">
        <v>44529.22708333333</v>
      </c>
      <c r="J425" s="124" t="s">
        <v>1901</v>
      </c>
      <c r="K425" s="119" t="s">
        <v>584</v>
      </c>
      <c r="L425" s="120" t="s">
        <v>45</v>
      </c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>
      <c r="A426" s="121">
        <v>67852.0</v>
      </c>
      <c r="B426" s="119" t="s">
        <v>1902</v>
      </c>
      <c r="C426" s="119" t="s">
        <v>658</v>
      </c>
      <c r="D426" s="119" t="s">
        <v>1903</v>
      </c>
      <c r="E426" s="119" t="s">
        <v>658</v>
      </c>
      <c r="F426" s="121">
        <v>0.0</v>
      </c>
      <c r="G426" s="121">
        <v>1.0</v>
      </c>
      <c r="H426" s="122">
        <v>44504.6625</v>
      </c>
      <c r="I426" s="122">
        <v>44529.87222222222</v>
      </c>
      <c r="J426" s="124" t="s">
        <v>1904</v>
      </c>
      <c r="K426" s="119" t="s">
        <v>584</v>
      </c>
      <c r="L426" s="120" t="s">
        <v>585</v>
      </c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>
      <c r="A427" s="121">
        <v>68928.0</v>
      </c>
      <c r="B427" s="119" t="s">
        <v>1905</v>
      </c>
      <c r="C427" s="119" t="s">
        <v>1091</v>
      </c>
      <c r="D427" s="119" t="s">
        <v>1906</v>
      </c>
      <c r="E427" s="119"/>
      <c r="F427" s="121">
        <v>1.0</v>
      </c>
      <c r="G427" s="121">
        <v>1.0</v>
      </c>
      <c r="H427" s="122">
        <v>44526.25555555556</v>
      </c>
      <c r="I427" s="122">
        <v>44530.8375</v>
      </c>
      <c r="J427" s="124" t="s">
        <v>1907</v>
      </c>
      <c r="K427" s="119" t="s">
        <v>584</v>
      </c>
      <c r="L427" s="120" t="s">
        <v>45</v>
      </c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>
      <c r="A428" s="121">
        <v>68261.0</v>
      </c>
      <c r="B428" s="119" t="s">
        <v>1908</v>
      </c>
      <c r="C428" s="119" t="s">
        <v>891</v>
      </c>
      <c r="D428" s="119" t="s">
        <v>971</v>
      </c>
      <c r="E428" s="119"/>
      <c r="F428" s="121">
        <v>0.0</v>
      </c>
      <c r="G428" s="121">
        <v>1.0</v>
      </c>
      <c r="H428" s="122">
        <v>44512.73263888889</v>
      </c>
      <c r="I428" s="122">
        <v>44546.64097222222</v>
      </c>
      <c r="J428" s="124" t="s">
        <v>1909</v>
      </c>
      <c r="K428" s="119" t="s">
        <v>584</v>
      </c>
      <c r="L428" s="120" t="s">
        <v>1658</v>
      </c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>
      <c r="A429" s="121">
        <v>70043.0</v>
      </c>
      <c r="B429" s="119" t="s">
        <v>1910</v>
      </c>
      <c r="C429" s="119" t="s">
        <v>1175</v>
      </c>
      <c r="D429" s="119" t="s">
        <v>755</v>
      </c>
      <c r="E429" s="119"/>
      <c r="F429" s="121">
        <v>0.0</v>
      </c>
      <c r="G429" s="121">
        <v>1.0</v>
      </c>
      <c r="H429" s="122">
        <v>44546.55138888889</v>
      </c>
      <c r="I429" s="122">
        <v>44550.8125</v>
      </c>
      <c r="J429" s="124" t="s">
        <v>1911</v>
      </c>
      <c r="K429" s="119" t="s">
        <v>584</v>
      </c>
      <c r="L429" s="120" t="s">
        <v>834</v>
      </c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>
      <c r="A430" s="121">
        <v>66725.0</v>
      </c>
      <c r="B430" s="119" t="s">
        <v>1912</v>
      </c>
      <c r="C430" s="119" t="s">
        <v>642</v>
      </c>
      <c r="D430" s="119" t="s">
        <v>1913</v>
      </c>
      <c r="E430" s="119" t="s">
        <v>1247</v>
      </c>
      <c r="F430" s="121">
        <v>1.0</v>
      </c>
      <c r="G430" s="121">
        <v>1.0</v>
      </c>
      <c r="H430" s="122">
        <v>44484.834027777775</v>
      </c>
      <c r="I430" s="122">
        <v>44552.83194444444</v>
      </c>
      <c r="J430" s="124" t="s">
        <v>1914</v>
      </c>
      <c r="K430" s="119" t="s">
        <v>584</v>
      </c>
      <c r="L430" s="120" t="s">
        <v>1658</v>
      </c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>
      <c r="A431" s="121">
        <v>68482.0</v>
      </c>
      <c r="B431" s="119" t="s">
        <v>1915</v>
      </c>
      <c r="C431" s="119" t="s">
        <v>1916</v>
      </c>
      <c r="D431" s="119" t="s">
        <v>1807</v>
      </c>
      <c r="E431" s="119"/>
      <c r="F431" s="121">
        <v>2.0</v>
      </c>
      <c r="G431" s="121">
        <v>1.0</v>
      </c>
      <c r="H431" s="122">
        <v>44516.94375</v>
      </c>
      <c r="I431" s="122">
        <v>44568.76111111111</v>
      </c>
      <c r="J431" s="124" t="s">
        <v>1917</v>
      </c>
      <c r="K431" s="119" t="s">
        <v>584</v>
      </c>
      <c r="L431" s="120" t="s">
        <v>45</v>
      </c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>
      <c r="A432" s="121">
        <v>70445.0</v>
      </c>
      <c r="B432" s="119" t="s">
        <v>1918</v>
      </c>
      <c r="C432" s="119" t="s">
        <v>1919</v>
      </c>
      <c r="D432" s="119" t="s">
        <v>941</v>
      </c>
      <c r="E432" s="119"/>
      <c r="F432" s="121">
        <v>1.0</v>
      </c>
      <c r="G432" s="121">
        <v>1.0</v>
      </c>
      <c r="H432" s="122">
        <v>44558.41458333333</v>
      </c>
      <c r="I432" s="122">
        <v>44575.129166666666</v>
      </c>
      <c r="J432" s="124" t="s">
        <v>1920</v>
      </c>
      <c r="K432" s="119" t="s">
        <v>584</v>
      </c>
      <c r="L432" s="120" t="s">
        <v>45</v>
      </c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>
      <c r="A433" s="121">
        <v>67626.0</v>
      </c>
      <c r="B433" s="119" t="s">
        <v>1921</v>
      </c>
      <c r="C433" s="119" t="s">
        <v>902</v>
      </c>
      <c r="D433" s="119" t="s">
        <v>1922</v>
      </c>
      <c r="E433" s="119" t="s">
        <v>1923</v>
      </c>
      <c r="F433" s="121">
        <v>1.0</v>
      </c>
      <c r="G433" s="121">
        <v>1.0</v>
      </c>
      <c r="H433" s="122">
        <v>44501.71805555555</v>
      </c>
      <c r="I433" s="122">
        <v>44580.975694444445</v>
      </c>
      <c r="J433" s="124" t="s">
        <v>401</v>
      </c>
      <c r="K433" s="119" t="s">
        <v>571</v>
      </c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>
      <c r="A434" s="121">
        <v>71089.0</v>
      </c>
      <c r="B434" s="119" t="s">
        <v>1924</v>
      </c>
      <c r="C434" s="119" t="s">
        <v>1925</v>
      </c>
      <c r="D434" s="119" t="s">
        <v>1926</v>
      </c>
      <c r="E434" s="119" t="s">
        <v>948</v>
      </c>
      <c r="F434" s="121">
        <v>4.0</v>
      </c>
      <c r="G434" s="121">
        <v>1.0</v>
      </c>
      <c r="H434" s="122">
        <v>44571.540972222225</v>
      </c>
      <c r="I434" s="122">
        <v>44582.10833333333</v>
      </c>
      <c r="J434" s="124" t="s">
        <v>406</v>
      </c>
      <c r="K434" s="119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>
      <c r="A435" s="121">
        <v>49468.0</v>
      </c>
      <c r="B435" s="119" t="s">
        <v>1927</v>
      </c>
      <c r="C435" s="119" t="s">
        <v>827</v>
      </c>
      <c r="D435" s="119" t="s">
        <v>1158</v>
      </c>
      <c r="E435" s="119"/>
      <c r="F435" s="121">
        <v>2.0</v>
      </c>
      <c r="G435" s="121">
        <v>1.0</v>
      </c>
      <c r="H435" s="122">
        <v>44181.69583333333</v>
      </c>
      <c r="I435" s="122">
        <v>44585.67847222222</v>
      </c>
      <c r="J435" s="124" t="s">
        <v>1928</v>
      </c>
      <c r="K435" s="119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>
      <c r="A436" s="121">
        <v>67919.0</v>
      </c>
      <c r="B436" s="119" t="s">
        <v>1929</v>
      </c>
      <c r="C436" s="119" t="s">
        <v>1930</v>
      </c>
      <c r="D436" s="119" t="s">
        <v>1931</v>
      </c>
      <c r="E436" s="119"/>
      <c r="F436" s="121">
        <v>1.0</v>
      </c>
      <c r="G436" s="121">
        <v>1.0</v>
      </c>
      <c r="H436" s="122">
        <v>44505.717361111114</v>
      </c>
      <c r="I436" s="122">
        <v>44586.89513888889</v>
      </c>
      <c r="J436" s="124" t="s">
        <v>1932</v>
      </c>
      <c r="K436" s="119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>
      <c r="A437" s="121">
        <v>71096.0</v>
      </c>
      <c r="B437" s="119" t="s">
        <v>1933</v>
      </c>
      <c r="C437" s="119" t="s">
        <v>891</v>
      </c>
      <c r="D437" s="119" t="s">
        <v>1934</v>
      </c>
      <c r="E437" s="119" t="s">
        <v>1935</v>
      </c>
      <c r="F437" s="121">
        <v>3.0</v>
      </c>
      <c r="G437" s="121">
        <v>1.0</v>
      </c>
      <c r="H437" s="122">
        <v>44571.64166666667</v>
      </c>
      <c r="I437" s="122">
        <v>44587.14236111111</v>
      </c>
      <c r="J437" s="124" t="s">
        <v>1936</v>
      </c>
      <c r="K437" s="119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>
      <c r="A438" s="121">
        <v>65908.0</v>
      </c>
      <c r="B438" s="119" t="s">
        <v>1937</v>
      </c>
      <c r="C438" s="119" t="s">
        <v>827</v>
      </c>
      <c r="D438" s="119" t="s">
        <v>598</v>
      </c>
      <c r="E438" s="119" t="s">
        <v>1091</v>
      </c>
      <c r="F438" s="121">
        <v>4.0</v>
      </c>
      <c r="G438" s="121">
        <v>1.0</v>
      </c>
      <c r="H438" s="122">
        <v>44469.35486111111</v>
      </c>
      <c r="I438" s="122">
        <v>44587.731944444444</v>
      </c>
      <c r="J438" s="124" t="s">
        <v>1938</v>
      </c>
      <c r="K438" s="119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>
      <c r="A439" s="121">
        <v>66686.0</v>
      </c>
      <c r="B439" s="119" t="s">
        <v>1939</v>
      </c>
      <c r="C439" s="119" t="s">
        <v>1940</v>
      </c>
      <c r="D439" s="119" t="s">
        <v>863</v>
      </c>
      <c r="E439" s="119" t="s">
        <v>1940</v>
      </c>
      <c r="F439" s="121">
        <v>7.0</v>
      </c>
      <c r="G439" s="121">
        <v>1.0</v>
      </c>
      <c r="H439" s="122">
        <v>44484.45277777778</v>
      </c>
      <c r="I439" s="122">
        <v>44587.92083333333</v>
      </c>
      <c r="J439" s="124" t="s">
        <v>1941</v>
      </c>
      <c r="K439" s="119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>
      <c r="A440" s="121">
        <v>67842.0</v>
      </c>
      <c r="B440" s="119" t="s">
        <v>1942</v>
      </c>
      <c r="C440" s="119" t="s">
        <v>1943</v>
      </c>
      <c r="D440" s="119" t="s">
        <v>1944</v>
      </c>
      <c r="E440" s="119"/>
      <c r="F440" s="121">
        <v>4.0</v>
      </c>
      <c r="G440" s="121">
        <v>1.0</v>
      </c>
      <c r="H440" s="122">
        <v>44504.524305555555</v>
      </c>
      <c r="I440" s="122">
        <v>44592.728472222225</v>
      </c>
      <c r="J440" s="124" t="s">
        <v>1945</v>
      </c>
      <c r="K440" s="119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>
      <c r="A441" s="121">
        <v>71967.0</v>
      </c>
      <c r="B441" s="119" t="s">
        <v>1946</v>
      </c>
      <c r="C441" s="119" t="s">
        <v>1947</v>
      </c>
      <c r="D441" s="119" t="s">
        <v>1948</v>
      </c>
      <c r="E441" s="119"/>
      <c r="F441" s="121">
        <v>1.0</v>
      </c>
      <c r="G441" s="121">
        <v>1.0</v>
      </c>
      <c r="H441" s="122">
        <v>44589.11944444444</v>
      </c>
      <c r="I441" s="122">
        <v>44594.299305555556</v>
      </c>
      <c r="J441" s="124" t="s">
        <v>1949</v>
      </c>
      <c r="K441" s="119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>
      <c r="A442" s="121">
        <v>70591.0</v>
      </c>
      <c r="B442" s="119" t="s">
        <v>1950</v>
      </c>
      <c r="C442" s="119" t="s">
        <v>578</v>
      </c>
      <c r="D442" s="119" t="s">
        <v>1951</v>
      </c>
      <c r="E442" s="119"/>
      <c r="F442" s="121">
        <v>3.0</v>
      </c>
      <c r="G442" s="121">
        <v>1.0</v>
      </c>
      <c r="H442" s="122">
        <v>44565.316666666666</v>
      </c>
      <c r="I442" s="122">
        <v>44594.66458333333</v>
      </c>
      <c r="J442" s="124" t="s">
        <v>1952</v>
      </c>
      <c r="K442" s="119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>
      <c r="A443" s="121">
        <v>72337.0</v>
      </c>
      <c r="B443" s="119" t="s">
        <v>1953</v>
      </c>
      <c r="C443" s="119" t="s">
        <v>642</v>
      </c>
      <c r="D443" s="119" t="s">
        <v>1954</v>
      </c>
      <c r="E443" s="119"/>
      <c r="F443" s="121">
        <v>1.0</v>
      </c>
      <c r="G443" s="121">
        <v>1.0</v>
      </c>
      <c r="H443" s="122">
        <v>44596.669444444444</v>
      </c>
      <c r="I443" s="122">
        <v>44596.847916666666</v>
      </c>
      <c r="J443" s="124" t="s">
        <v>1955</v>
      </c>
      <c r="K443" s="119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>
      <c r="A444" s="121">
        <v>70389.0</v>
      </c>
      <c r="B444" s="119" t="s">
        <v>1956</v>
      </c>
      <c r="C444" s="119" t="s">
        <v>1957</v>
      </c>
      <c r="D444" s="119" t="s">
        <v>903</v>
      </c>
      <c r="E444" s="119"/>
      <c r="F444" s="121">
        <v>2.0</v>
      </c>
      <c r="G444" s="121">
        <v>1.0</v>
      </c>
      <c r="H444" s="122">
        <v>44554.52916666667</v>
      </c>
      <c r="I444" s="122">
        <v>44599.82847222222</v>
      </c>
      <c r="J444" s="124" t="s">
        <v>1958</v>
      </c>
      <c r="K444" s="119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>
      <c r="A445" s="121">
        <v>72612.0</v>
      </c>
      <c r="B445" s="119" t="s">
        <v>1959</v>
      </c>
      <c r="C445" s="119" t="s">
        <v>841</v>
      </c>
      <c r="D445" s="119" t="s">
        <v>1960</v>
      </c>
      <c r="E445" s="119"/>
      <c r="F445" s="121">
        <v>0.0</v>
      </c>
      <c r="G445" s="121">
        <v>1.0</v>
      </c>
      <c r="H445" s="122">
        <v>44601.854166666664</v>
      </c>
      <c r="I445" s="122">
        <v>44602.16805555556</v>
      </c>
      <c r="J445" s="124" t="s">
        <v>1961</v>
      </c>
      <c r="K445" s="119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>
      <c r="A446" s="121">
        <v>70670.0</v>
      </c>
      <c r="B446" s="119" t="s">
        <v>1962</v>
      </c>
      <c r="C446" s="119" t="s">
        <v>1963</v>
      </c>
      <c r="D446" s="119" t="s">
        <v>1007</v>
      </c>
      <c r="E446" s="119"/>
      <c r="F446" s="121">
        <v>1.0</v>
      </c>
      <c r="G446" s="121">
        <v>1.0</v>
      </c>
      <c r="H446" s="122">
        <v>44566.41736111111</v>
      </c>
      <c r="I446" s="122">
        <v>44607.69305555556</v>
      </c>
      <c r="J446" s="124" t="s">
        <v>1964</v>
      </c>
      <c r="K446" s="119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>
      <c r="A447" s="121">
        <v>73010.0</v>
      </c>
      <c r="B447" s="119" t="s">
        <v>1965</v>
      </c>
      <c r="C447" s="119" t="s">
        <v>1966</v>
      </c>
      <c r="D447" s="119" t="s">
        <v>1297</v>
      </c>
      <c r="E447" s="119" t="s">
        <v>1247</v>
      </c>
      <c r="F447" s="121">
        <v>9.0</v>
      </c>
      <c r="G447" s="121">
        <v>1.0</v>
      </c>
      <c r="H447" s="122">
        <v>44609.631944444445</v>
      </c>
      <c r="I447" s="122">
        <v>44609.81875</v>
      </c>
      <c r="J447" s="124" t="s">
        <v>1967</v>
      </c>
      <c r="K447" s="119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>
      <c r="A448" s="121">
        <v>72765.0</v>
      </c>
      <c r="B448" s="119" t="s">
        <v>1968</v>
      </c>
      <c r="C448" s="119" t="s">
        <v>1969</v>
      </c>
      <c r="D448" s="119" t="s">
        <v>1970</v>
      </c>
      <c r="E448" s="119"/>
      <c r="F448" s="121">
        <v>2.0</v>
      </c>
      <c r="G448" s="121">
        <v>1.0</v>
      </c>
      <c r="H448" s="122">
        <v>44604.24722222222</v>
      </c>
      <c r="I448" s="122">
        <v>44611.27291666667</v>
      </c>
      <c r="J448" s="124" t="s">
        <v>1971</v>
      </c>
      <c r="K448" s="119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>
      <c r="A449" s="121">
        <v>71384.0</v>
      </c>
      <c r="B449" s="119" t="s">
        <v>1972</v>
      </c>
      <c r="C449" s="119" t="s">
        <v>1919</v>
      </c>
      <c r="D449" s="119" t="s">
        <v>1148</v>
      </c>
      <c r="E449" s="119"/>
      <c r="F449" s="121">
        <v>1.0</v>
      </c>
      <c r="G449" s="121">
        <v>1.0</v>
      </c>
      <c r="H449" s="122">
        <v>44578.631944444445</v>
      </c>
      <c r="I449" s="122">
        <v>44614.52013888889</v>
      </c>
      <c r="J449" s="124" t="s">
        <v>1973</v>
      </c>
      <c r="K449" s="119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>
      <c r="A450" s="121">
        <v>53618.0</v>
      </c>
      <c r="B450" s="119" t="s">
        <v>1974</v>
      </c>
      <c r="C450" s="119" t="s">
        <v>827</v>
      </c>
      <c r="D450" s="119" t="s">
        <v>1975</v>
      </c>
      <c r="E450" s="119"/>
      <c r="F450" s="121">
        <v>1.0</v>
      </c>
      <c r="G450" s="121">
        <v>1.0</v>
      </c>
      <c r="H450" s="122">
        <v>44264.705555555556</v>
      </c>
      <c r="I450" s="122">
        <v>44617.57847222222</v>
      </c>
      <c r="J450" s="124" t="s">
        <v>1976</v>
      </c>
      <c r="K450" s="119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>
      <c r="A451" s="121">
        <v>62269.0</v>
      </c>
      <c r="B451" s="119" t="s">
        <v>1977</v>
      </c>
      <c r="C451" s="119" t="s">
        <v>1669</v>
      </c>
      <c r="D451" s="119" t="s">
        <v>1297</v>
      </c>
      <c r="E451" s="119" t="s">
        <v>1247</v>
      </c>
      <c r="F451" s="121">
        <v>11.0</v>
      </c>
      <c r="G451" s="121">
        <v>1.0</v>
      </c>
      <c r="H451" s="122">
        <v>44404.677083333336</v>
      </c>
      <c r="I451" s="122">
        <v>44620.82361111111</v>
      </c>
      <c r="J451" s="124" t="s">
        <v>1978</v>
      </c>
      <c r="K451" s="119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>
      <c r="A452" s="121">
        <v>63583.0</v>
      </c>
      <c r="B452" s="119" t="s">
        <v>1979</v>
      </c>
      <c r="C452" s="119" t="s">
        <v>1477</v>
      </c>
      <c r="D452" s="119" t="s">
        <v>1980</v>
      </c>
      <c r="E452" s="119"/>
      <c r="F452" s="121">
        <v>12.0</v>
      </c>
      <c r="G452" s="121">
        <v>1.0</v>
      </c>
      <c r="H452" s="122">
        <v>44427.68680555555</v>
      </c>
      <c r="I452" s="122">
        <v>44620.82916666667</v>
      </c>
      <c r="J452" s="124" t="s">
        <v>1981</v>
      </c>
      <c r="K452" s="119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>
      <c r="A453" s="121">
        <v>68957.0</v>
      </c>
      <c r="B453" s="119" t="s">
        <v>1982</v>
      </c>
      <c r="C453" s="119" t="s">
        <v>1639</v>
      </c>
      <c r="D453" s="119" t="s">
        <v>1983</v>
      </c>
      <c r="E453" s="119"/>
      <c r="F453" s="121">
        <v>2.0</v>
      </c>
      <c r="G453" s="121">
        <v>1.0</v>
      </c>
      <c r="H453" s="122">
        <v>44527.29305555556</v>
      </c>
      <c r="I453" s="122">
        <v>44623.77291666667</v>
      </c>
      <c r="J453" s="124" t="s">
        <v>1984</v>
      </c>
      <c r="K453" s="119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>
      <c r="A454" s="121">
        <v>18701.0</v>
      </c>
      <c r="B454" s="119" t="s">
        <v>1985</v>
      </c>
      <c r="C454" s="119" t="s">
        <v>1947</v>
      </c>
      <c r="D454" s="119" t="s">
        <v>1986</v>
      </c>
      <c r="E454" s="119"/>
      <c r="F454" s="121">
        <v>12.0</v>
      </c>
      <c r="G454" s="121">
        <v>0.0</v>
      </c>
      <c r="H454" s="122">
        <v>43556.9</v>
      </c>
      <c r="I454" s="122">
        <v>43558.64375</v>
      </c>
      <c r="J454" s="124" t="s">
        <v>1987</v>
      </c>
      <c r="K454" s="119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>
      <c r="A455" s="121">
        <v>18725.0</v>
      </c>
      <c r="B455" s="119" t="s">
        <v>1988</v>
      </c>
      <c r="C455" s="119" t="s">
        <v>1009</v>
      </c>
      <c r="D455" s="119" t="s">
        <v>935</v>
      </c>
      <c r="E455" s="119" t="s">
        <v>1009</v>
      </c>
      <c r="F455" s="121">
        <v>1.0</v>
      </c>
      <c r="G455" s="121">
        <v>0.0</v>
      </c>
      <c r="H455" s="122">
        <v>43557.54027777778</v>
      </c>
      <c r="I455" s="122">
        <v>43563.70486111111</v>
      </c>
      <c r="J455" s="124" t="s">
        <v>1989</v>
      </c>
      <c r="K455" s="119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>
      <c r="A456" s="121">
        <v>19017.0</v>
      </c>
      <c r="B456" s="119" t="s">
        <v>1990</v>
      </c>
      <c r="C456" s="119" t="s">
        <v>1991</v>
      </c>
      <c r="D456" s="119" t="s">
        <v>1992</v>
      </c>
      <c r="E456" s="119"/>
      <c r="F456" s="121">
        <v>1.0</v>
      </c>
      <c r="G456" s="121">
        <v>0.0</v>
      </c>
      <c r="H456" s="122">
        <v>43563.66180555556</v>
      </c>
      <c r="I456" s="122">
        <v>43564.26111111111</v>
      </c>
      <c r="J456" s="124" t="s">
        <v>1993</v>
      </c>
      <c r="K456" s="119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>
      <c r="A457" s="121">
        <v>19045.0</v>
      </c>
      <c r="B457" s="119" t="s">
        <v>1994</v>
      </c>
      <c r="C457" s="119" t="s">
        <v>732</v>
      </c>
      <c r="D457" s="119" t="s">
        <v>1995</v>
      </c>
      <c r="E457" s="119" t="s">
        <v>732</v>
      </c>
      <c r="F457" s="121">
        <v>2.0</v>
      </c>
      <c r="G457" s="121">
        <v>0.0</v>
      </c>
      <c r="H457" s="122">
        <v>43563.967361111114</v>
      </c>
      <c r="I457" s="122">
        <v>43565.60972222222</v>
      </c>
      <c r="J457" s="124" t="s">
        <v>1996</v>
      </c>
      <c r="K457" s="119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>
      <c r="A458" s="121">
        <v>18873.0</v>
      </c>
      <c r="B458" s="119" t="s">
        <v>1997</v>
      </c>
      <c r="C458" s="119" t="s">
        <v>1998</v>
      </c>
      <c r="D458" s="119" t="s">
        <v>971</v>
      </c>
      <c r="E458" s="119" t="s">
        <v>1998</v>
      </c>
      <c r="F458" s="121">
        <v>0.0</v>
      </c>
      <c r="G458" s="121">
        <v>0.0</v>
      </c>
      <c r="H458" s="122">
        <v>43559.771527777775</v>
      </c>
      <c r="I458" s="122">
        <v>43570.82638888889</v>
      </c>
      <c r="J458" s="124" t="s">
        <v>1999</v>
      </c>
      <c r="K458" s="119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>
      <c r="A459" s="121">
        <v>19259.0</v>
      </c>
      <c r="B459" s="119" t="s">
        <v>2000</v>
      </c>
      <c r="C459" s="119" t="s">
        <v>697</v>
      </c>
      <c r="D459" s="119" t="s">
        <v>2001</v>
      </c>
      <c r="E459" s="119"/>
      <c r="F459" s="121">
        <v>1.0</v>
      </c>
      <c r="G459" s="121">
        <v>0.0</v>
      </c>
      <c r="H459" s="122">
        <v>43570.37777777778</v>
      </c>
      <c r="I459" s="122">
        <v>43572.4875</v>
      </c>
      <c r="J459" s="124" t="s">
        <v>2002</v>
      </c>
      <c r="K459" s="119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>
      <c r="A460" s="121">
        <v>19224.0</v>
      </c>
      <c r="B460" s="119" t="s">
        <v>2003</v>
      </c>
      <c r="C460" s="119" t="s">
        <v>2004</v>
      </c>
      <c r="D460" s="119" t="s">
        <v>2005</v>
      </c>
      <c r="E460" s="119"/>
      <c r="F460" s="121">
        <v>9.0</v>
      </c>
      <c r="G460" s="121">
        <v>0.0</v>
      </c>
      <c r="H460" s="122">
        <v>43568.00347222222</v>
      </c>
      <c r="I460" s="122">
        <v>43573.57013888889</v>
      </c>
      <c r="J460" s="124" t="s">
        <v>2006</v>
      </c>
      <c r="K460" s="119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>
      <c r="A461" s="121">
        <v>19354.0</v>
      </c>
      <c r="B461" s="119" t="s">
        <v>2007</v>
      </c>
      <c r="C461" s="119" t="s">
        <v>2008</v>
      </c>
      <c r="D461" s="119" t="s">
        <v>1041</v>
      </c>
      <c r="E461" s="119" t="s">
        <v>2008</v>
      </c>
      <c r="F461" s="121">
        <v>0.0</v>
      </c>
      <c r="G461" s="121">
        <v>0.0</v>
      </c>
      <c r="H461" s="122">
        <v>43572.66875</v>
      </c>
      <c r="I461" s="122">
        <v>43573.915972222225</v>
      </c>
      <c r="J461" s="124" t="s">
        <v>2009</v>
      </c>
      <c r="K461" s="119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>
      <c r="A462" s="121">
        <v>19245.0</v>
      </c>
      <c r="B462" s="119" t="s">
        <v>2010</v>
      </c>
      <c r="C462" s="119" t="s">
        <v>2011</v>
      </c>
      <c r="D462" s="119" t="s">
        <v>2012</v>
      </c>
      <c r="E462" s="119"/>
      <c r="F462" s="121">
        <v>2.0</v>
      </c>
      <c r="G462" s="121">
        <v>0.0</v>
      </c>
      <c r="H462" s="122">
        <v>43568.910416666666</v>
      </c>
      <c r="I462" s="122">
        <v>43574.21944444445</v>
      </c>
      <c r="J462" s="124" t="s">
        <v>2013</v>
      </c>
      <c r="K462" s="119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>
      <c r="A463" s="121">
        <v>19255.0</v>
      </c>
      <c r="B463" s="119" t="s">
        <v>2014</v>
      </c>
      <c r="C463" s="119" t="s">
        <v>592</v>
      </c>
      <c r="D463" s="119" t="s">
        <v>2015</v>
      </c>
      <c r="E463" s="119"/>
      <c r="F463" s="121">
        <v>0.0</v>
      </c>
      <c r="G463" s="121">
        <v>0.0</v>
      </c>
      <c r="H463" s="122">
        <v>43570.126388888886</v>
      </c>
      <c r="I463" s="122">
        <v>43574.626388888886</v>
      </c>
      <c r="J463" s="124" t="s">
        <v>2016</v>
      </c>
      <c r="K463" s="119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>
      <c r="A464" s="121">
        <v>19459.0</v>
      </c>
      <c r="B464" s="119" t="s">
        <v>2017</v>
      </c>
      <c r="C464" s="119" t="s">
        <v>2018</v>
      </c>
      <c r="D464" s="119" t="s">
        <v>1687</v>
      </c>
      <c r="E464" s="119" t="s">
        <v>2019</v>
      </c>
      <c r="F464" s="121">
        <v>3.0</v>
      </c>
      <c r="G464" s="121">
        <v>0.0</v>
      </c>
      <c r="H464" s="122">
        <v>43574.364583333336</v>
      </c>
      <c r="I464" s="122">
        <v>43577.64097222222</v>
      </c>
      <c r="J464" s="124" t="s">
        <v>2020</v>
      </c>
      <c r="K464" s="119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>
      <c r="A465" s="121">
        <v>19376.0</v>
      </c>
      <c r="B465" s="119" t="s">
        <v>2021</v>
      </c>
      <c r="C465" s="119" t="s">
        <v>2022</v>
      </c>
      <c r="D465" s="119" t="s">
        <v>906</v>
      </c>
      <c r="E465" s="119"/>
      <c r="F465" s="121">
        <v>3.0</v>
      </c>
      <c r="G465" s="121">
        <v>0.0</v>
      </c>
      <c r="H465" s="122">
        <v>43572.96319444444</v>
      </c>
      <c r="I465" s="122">
        <v>43577.98888888889</v>
      </c>
      <c r="J465" s="124" t="s">
        <v>2023</v>
      </c>
      <c r="K465" s="119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>
      <c r="A466" s="121">
        <v>14501.0</v>
      </c>
      <c r="B466" s="119" t="s">
        <v>2024</v>
      </c>
      <c r="C466" s="119" t="s">
        <v>682</v>
      </c>
      <c r="D466" s="119" t="s">
        <v>2025</v>
      </c>
      <c r="E466" s="119"/>
      <c r="F466" s="121">
        <v>7.0</v>
      </c>
      <c r="G466" s="121">
        <v>0.0</v>
      </c>
      <c r="H466" s="122">
        <v>43432.916666666664</v>
      </c>
      <c r="I466" s="122">
        <v>43578.24444444444</v>
      </c>
      <c r="J466" s="124" t="s">
        <v>2026</v>
      </c>
      <c r="K466" s="119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>
      <c r="A467" s="121">
        <v>19509.0</v>
      </c>
      <c r="B467" s="119" t="s">
        <v>2027</v>
      </c>
      <c r="C467" s="119" t="s">
        <v>592</v>
      </c>
      <c r="D467" s="119" t="s">
        <v>2028</v>
      </c>
      <c r="E467" s="119"/>
      <c r="F467" s="121">
        <v>2.0</v>
      </c>
      <c r="G467" s="121">
        <v>0.0</v>
      </c>
      <c r="H467" s="122">
        <v>43574.82847222222</v>
      </c>
      <c r="I467" s="122">
        <v>43578.65416666667</v>
      </c>
      <c r="J467" s="124" t="s">
        <v>2029</v>
      </c>
      <c r="K467" s="119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>
      <c r="A468" s="121">
        <v>17913.0</v>
      </c>
      <c r="B468" s="119" t="s">
        <v>2030</v>
      </c>
      <c r="C468" s="119" t="s">
        <v>635</v>
      </c>
      <c r="D468" s="119" t="s">
        <v>2031</v>
      </c>
      <c r="E468" s="119" t="s">
        <v>2032</v>
      </c>
      <c r="F468" s="121">
        <v>3.0</v>
      </c>
      <c r="G468" s="121">
        <v>0.0</v>
      </c>
      <c r="H468" s="122">
        <v>43536.53888888889</v>
      </c>
      <c r="I468" s="122">
        <v>43578.705555555556</v>
      </c>
      <c r="J468" s="124" t="s">
        <v>2033</v>
      </c>
      <c r="K468" s="119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>
      <c r="A469" s="121">
        <v>19309.0</v>
      </c>
      <c r="B469" s="119" t="s">
        <v>2034</v>
      </c>
      <c r="C469" s="119" t="s">
        <v>2035</v>
      </c>
      <c r="D469" s="119" t="s">
        <v>733</v>
      </c>
      <c r="E469" s="119" t="s">
        <v>2036</v>
      </c>
      <c r="F469" s="121">
        <v>2.0</v>
      </c>
      <c r="G469" s="121">
        <v>0.0</v>
      </c>
      <c r="H469" s="122">
        <v>43571.57083333333</v>
      </c>
      <c r="I469" s="122">
        <v>43580.09444444445</v>
      </c>
      <c r="J469" s="124" t="s">
        <v>2037</v>
      </c>
      <c r="K469" s="119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>
      <c r="A470" s="121">
        <v>19650.0</v>
      </c>
      <c r="B470" s="119" t="s">
        <v>2038</v>
      </c>
      <c r="C470" s="119" t="s">
        <v>1171</v>
      </c>
      <c r="D470" s="119" t="s">
        <v>2039</v>
      </c>
      <c r="E470" s="119" t="s">
        <v>1171</v>
      </c>
      <c r="F470" s="121">
        <v>4.0</v>
      </c>
      <c r="G470" s="121">
        <v>0.0</v>
      </c>
      <c r="H470" s="122">
        <v>43579.04583333333</v>
      </c>
      <c r="I470" s="122">
        <v>43580.72430555556</v>
      </c>
      <c r="J470" s="124" t="s">
        <v>2040</v>
      </c>
      <c r="K470" s="119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>
      <c r="A471" s="121">
        <v>19797.0</v>
      </c>
      <c r="B471" s="119" t="s">
        <v>2041</v>
      </c>
      <c r="C471" s="119" t="s">
        <v>2042</v>
      </c>
      <c r="D471" s="119" t="s">
        <v>2043</v>
      </c>
      <c r="E471" s="119" t="s">
        <v>2042</v>
      </c>
      <c r="F471" s="121">
        <v>2.0</v>
      </c>
      <c r="G471" s="121">
        <v>0.0</v>
      </c>
      <c r="H471" s="122">
        <v>43581.19861111111</v>
      </c>
      <c r="I471" s="122">
        <v>43585.91805555556</v>
      </c>
      <c r="J471" s="124" t="s">
        <v>2044</v>
      </c>
      <c r="K471" s="119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>
      <c r="A472" s="121">
        <v>17572.0</v>
      </c>
      <c r="B472" s="119" t="s">
        <v>2045</v>
      </c>
      <c r="C472" s="119" t="s">
        <v>2046</v>
      </c>
      <c r="D472" s="119" t="s">
        <v>755</v>
      </c>
      <c r="E472" s="119" t="s">
        <v>852</v>
      </c>
      <c r="F472" s="121">
        <v>2.0</v>
      </c>
      <c r="G472" s="121">
        <v>0.0</v>
      </c>
      <c r="H472" s="122">
        <v>43524.5125</v>
      </c>
      <c r="I472" s="122">
        <v>43588.59375</v>
      </c>
      <c r="J472" s="124" t="s">
        <v>2047</v>
      </c>
      <c r="K472" s="119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>
      <c r="A473" s="121">
        <v>19940.0</v>
      </c>
      <c r="B473" s="119" t="s">
        <v>2048</v>
      </c>
      <c r="C473" s="119" t="s">
        <v>2049</v>
      </c>
      <c r="D473" s="119" t="s">
        <v>1970</v>
      </c>
      <c r="E473" s="119"/>
      <c r="F473" s="121">
        <v>1.0</v>
      </c>
      <c r="G473" s="121">
        <v>0.0</v>
      </c>
      <c r="H473" s="122">
        <v>43584.959027777775</v>
      </c>
      <c r="I473" s="122">
        <v>43588.944444444445</v>
      </c>
      <c r="J473" s="124" t="s">
        <v>2050</v>
      </c>
      <c r="K473" s="119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>
      <c r="A474" s="121">
        <v>16158.0</v>
      </c>
      <c r="B474" s="119" t="s">
        <v>2051</v>
      </c>
      <c r="C474" s="119" t="s">
        <v>948</v>
      </c>
      <c r="D474" s="119" t="s">
        <v>2052</v>
      </c>
      <c r="E474" s="119" t="s">
        <v>2053</v>
      </c>
      <c r="F474" s="121">
        <v>5.0</v>
      </c>
      <c r="G474" s="121">
        <v>0.0</v>
      </c>
      <c r="H474" s="122">
        <v>43483.72430555556</v>
      </c>
      <c r="I474" s="122">
        <v>43591.805555555555</v>
      </c>
      <c r="J474" s="124" t="s">
        <v>2054</v>
      </c>
      <c r="K474" s="119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>
      <c r="A475" s="121">
        <v>20198.0</v>
      </c>
      <c r="B475" s="119" t="s">
        <v>2055</v>
      </c>
      <c r="C475" s="119" t="s">
        <v>2056</v>
      </c>
      <c r="D475" s="119" t="s">
        <v>2057</v>
      </c>
      <c r="E475" s="119" t="s">
        <v>732</v>
      </c>
      <c r="F475" s="121">
        <v>5.0</v>
      </c>
      <c r="G475" s="121">
        <v>0.0</v>
      </c>
      <c r="H475" s="122">
        <v>43592.23055555556</v>
      </c>
      <c r="I475" s="122">
        <v>43592.958333333336</v>
      </c>
      <c r="J475" s="124" t="s">
        <v>2058</v>
      </c>
      <c r="K475" s="119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>
      <c r="A476" s="121">
        <v>20202.0</v>
      </c>
      <c r="B476" s="119" t="s">
        <v>2059</v>
      </c>
      <c r="C476" s="119" t="s">
        <v>2060</v>
      </c>
      <c r="D476" s="119" t="s">
        <v>1413</v>
      </c>
      <c r="E476" s="119"/>
      <c r="F476" s="121">
        <v>11.0</v>
      </c>
      <c r="G476" s="121">
        <v>0.0</v>
      </c>
      <c r="H476" s="122">
        <v>43592.37708333333</v>
      </c>
      <c r="I476" s="122">
        <v>43593.54861111111</v>
      </c>
      <c r="J476" s="124" t="s">
        <v>2061</v>
      </c>
      <c r="K476" s="119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>
      <c r="A477" s="121">
        <v>20130.0</v>
      </c>
      <c r="B477" s="119" t="s">
        <v>2062</v>
      </c>
      <c r="C477" s="119" t="s">
        <v>2063</v>
      </c>
      <c r="D477" s="119" t="s">
        <v>2064</v>
      </c>
      <c r="E477" s="119" t="s">
        <v>2065</v>
      </c>
      <c r="F477" s="121">
        <v>1.0</v>
      </c>
      <c r="G477" s="121">
        <v>0.0</v>
      </c>
      <c r="H477" s="122">
        <v>43589.80138888889</v>
      </c>
      <c r="I477" s="122">
        <v>43594.54861111111</v>
      </c>
      <c r="J477" s="124" t="s">
        <v>2066</v>
      </c>
      <c r="K477" s="119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>
      <c r="A478" s="121">
        <v>20155.0</v>
      </c>
      <c r="B478" s="119" t="s">
        <v>2067</v>
      </c>
      <c r="C478" s="119" t="s">
        <v>2068</v>
      </c>
      <c r="D478" s="119" t="s">
        <v>1413</v>
      </c>
      <c r="E478" s="119"/>
      <c r="F478" s="121">
        <v>4.0</v>
      </c>
      <c r="G478" s="121">
        <v>0.0</v>
      </c>
      <c r="H478" s="122">
        <v>43591.450694444444</v>
      </c>
      <c r="I478" s="122">
        <v>43595.57430555556</v>
      </c>
      <c r="J478" s="124" t="s">
        <v>2069</v>
      </c>
      <c r="K478" s="119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>
      <c r="A479" s="121">
        <v>20250.0</v>
      </c>
      <c r="B479" s="119" t="s">
        <v>2070</v>
      </c>
      <c r="C479" s="119" t="s">
        <v>1065</v>
      </c>
      <c r="D479" s="119" t="s">
        <v>1484</v>
      </c>
      <c r="E479" s="119"/>
      <c r="F479" s="121">
        <v>0.0</v>
      </c>
      <c r="G479" s="121">
        <v>0.0</v>
      </c>
      <c r="H479" s="122">
        <v>43592.96944444445</v>
      </c>
      <c r="I479" s="122">
        <v>43595.57847222222</v>
      </c>
      <c r="J479" s="124" t="s">
        <v>2071</v>
      </c>
      <c r="K479" s="119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>
      <c r="A480" s="121">
        <v>19186.0</v>
      </c>
      <c r="B480" s="119" t="s">
        <v>2072</v>
      </c>
      <c r="C480" s="119" t="s">
        <v>2022</v>
      </c>
      <c r="D480" s="119" t="s">
        <v>2073</v>
      </c>
      <c r="E480" s="119"/>
      <c r="F480" s="121">
        <v>5.0</v>
      </c>
      <c r="G480" s="121">
        <v>0.0</v>
      </c>
      <c r="H480" s="122">
        <v>43567.21041666667</v>
      </c>
      <c r="I480" s="122">
        <v>43595.791666666664</v>
      </c>
      <c r="J480" s="124" t="s">
        <v>2074</v>
      </c>
      <c r="K480" s="119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>
      <c r="A481" s="121">
        <v>20132.0</v>
      </c>
      <c r="B481" s="119" t="s">
        <v>2075</v>
      </c>
      <c r="C481" s="119" t="s">
        <v>2076</v>
      </c>
      <c r="D481" s="119" t="s">
        <v>906</v>
      </c>
      <c r="E481" s="119" t="s">
        <v>852</v>
      </c>
      <c r="F481" s="121">
        <v>4.0</v>
      </c>
      <c r="G481" s="121">
        <v>0.0</v>
      </c>
      <c r="H481" s="122">
        <v>43590.03194444445</v>
      </c>
      <c r="I481" s="122">
        <v>43598.64166666667</v>
      </c>
      <c r="J481" s="124" t="s">
        <v>2077</v>
      </c>
      <c r="K481" s="119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>
      <c r="A482" s="121">
        <v>18065.0</v>
      </c>
      <c r="B482" s="119" t="s">
        <v>2078</v>
      </c>
      <c r="C482" s="119" t="s">
        <v>682</v>
      </c>
      <c r="D482" s="119" t="s">
        <v>2079</v>
      </c>
      <c r="E482" s="119" t="s">
        <v>2080</v>
      </c>
      <c r="F482" s="121">
        <v>5.0</v>
      </c>
      <c r="G482" s="121">
        <v>0.0</v>
      </c>
      <c r="H482" s="122">
        <v>43539.709027777775</v>
      </c>
      <c r="I482" s="122">
        <v>43598.771527777775</v>
      </c>
      <c r="J482" s="124" t="s">
        <v>2081</v>
      </c>
      <c r="K482" s="119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>
      <c r="A483" s="121">
        <v>20408.0</v>
      </c>
      <c r="B483" s="119" t="s">
        <v>2082</v>
      </c>
      <c r="C483" s="119" t="s">
        <v>2083</v>
      </c>
      <c r="D483" s="119" t="s">
        <v>1413</v>
      </c>
      <c r="E483" s="119"/>
      <c r="F483" s="121">
        <v>41.0</v>
      </c>
      <c r="G483" s="121">
        <v>0.0</v>
      </c>
      <c r="H483" s="122">
        <v>43597.37222222222</v>
      </c>
      <c r="I483" s="122">
        <v>43600.61319444444</v>
      </c>
      <c r="J483" s="124" t="s">
        <v>2084</v>
      </c>
      <c r="K483" s="119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>
      <c r="A484" s="121">
        <v>20523.0</v>
      </c>
      <c r="B484" s="119" t="s">
        <v>2085</v>
      </c>
      <c r="C484" s="119" t="s">
        <v>2086</v>
      </c>
      <c r="D484" s="119" t="s">
        <v>906</v>
      </c>
      <c r="E484" s="119"/>
      <c r="F484" s="121">
        <v>1.0</v>
      </c>
      <c r="G484" s="121">
        <v>0.0</v>
      </c>
      <c r="H484" s="122">
        <v>43600.334027777775</v>
      </c>
      <c r="I484" s="122">
        <v>43602.59444444445</v>
      </c>
      <c r="J484" s="124" t="s">
        <v>2087</v>
      </c>
      <c r="K484" s="119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>
      <c r="A485" s="121">
        <v>20568.0</v>
      </c>
      <c r="B485" s="119" t="s">
        <v>2088</v>
      </c>
      <c r="C485" s="119" t="s">
        <v>2089</v>
      </c>
      <c r="D485" s="119" t="s">
        <v>1413</v>
      </c>
      <c r="E485" s="119"/>
      <c r="F485" s="121">
        <v>5.0</v>
      </c>
      <c r="G485" s="121">
        <v>0.0</v>
      </c>
      <c r="H485" s="122">
        <v>43601.12777777778</v>
      </c>
      <c r="I485" s="122">
        <v>43602.6</v>
      </c>
      <c r="J485" s="124" t="s">
        <v>2090</v>
      </c>
      <c r="K485" s="119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>
      <c r="A486" s="121">
        <v>20651.0</v>
      </c>
      <c r="B486" s="119" t="s">
        <v>2091</v>
      </c>
      <c r="C486" s="119" t="s">
        <v>2092</v>
      </c>
      <c r="D486" s="119" t="s">
        <v>1041</v>
      </c>
      <c r="E486" s="119" t="s">
        <v>902</v>
      </c>
      <c r="F486" s="121">
        <v>2.0</v>
      </c>
      <c r="G486" s="121">
        <v>0.0</v>
      </c>
      <c r="H486" s="122">
        <v>43602.759722222225</v>
      </c>
      <c r="I486" s="122">
        <v>43605.59444444445</v>
      </c>
      <c r="J486" s="124" t="s">
        <v>2093</v>
      </c>
      <c r="K486" s="119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>
      <c r="A487" s="121">
        <v>15601.0</v>
      </c>
      <c r="B487" s="119" t="s">
        <v>2094</v>
      </c>
      <c r="C487" s="119" t="s">
        <v>2095</v>
      </c>
      <c r="D487" s="119" t="s">
        <v>2028</v>
      </c>
      <c r="E487" s="119"/>
      <c r="F487" s="121">
        <v>25.0</v>
      </c>
      <c r="G487" s="121">
        <v>0.0</v>
      </c>
      <c r="H487" s="122">
        <v>43463.0625</v>
      </c>
      <c r="I487" s="122">
        <v>43606.88125</v>
      </c>
      <c r="J487" s="124" t="s">
        <v>2096</v>
      </c>
      <c r="K487" s="119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>
      <c r="A488" s="121">
        <v>20548.0</v>
      </c>
      <c r="B488" s="119" t="s">
        <v>2097</v>
      </c>
      <c r="C488" s="119" t="s">
        <v>1314</v>
      </c>
      <c r="D488" s="119" t="s">
        <v>2098</v>
      </c>
      <c r="E488" s="119"/>
      <c r="F488" s="121">
        <v>0.0</v>
      </c>
      <c r="G488" s="121">
        <v>0.0</v>
      </c>
      <c r="H488" s="122">
        <v>43600.86041666667</v>
      </c>
      <c r="I488" s="122">
        <v>43607.770833333336</v>
      </c>
      <c r="J488" s="124" t="s">
        <v>2099</v>
      </c>
      <c r="K488" s="119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>
      <c r="A489" s="121">
        <v>20781.0</v>
      </c>
      <c r="B489" s="119" t="s">
        <v>2100</v>
      </c>
      <c r="C489" s="119" t="s">
        <v>1171</v>
      </c>
      <c r="D489" s="119" t="s">
        <v>991</v>
      </c>
      <c r="E489" s="119" t="s">
        <v>1171</v>
      </c>
      <c r="F489" s="121">
        <v>0.0</v>
      </c>
      <c r="G489" s="121">
        <v>0.0</v>
      </c>
      <c r="H489" s="122">
        <v>43606.93541666667</v>
      </c>
      <c r="I489" s="122">
        <v>43608.69930555556</v>
      </c>
      <c r="J489" s="124" t="s">
        <v>2101</v>
      </c>
      <c r="K489" s="119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>
      <c r="A490" s="121">
        <v>20642.0</v>
      </c>
      <c r="B490" s="119" t="s">
        <v>2102</v>
      </c>
      <c r="C490" s="119" t="s">
        <v>2083</v>
      </c>
      <c r="D490" s="119" t="s">
        <v>1728</v>
      </c>
      <c r="E490" s="119" t="s">
        <v>1036</v>
      </c>
      <c r="F490" s="121">
        <v>7.0</v>
      </c>
      <c r="G490" s="121">
        <v>0.0</v>
      </c>
      <c r="H490" s="122">
        <v>43602.52222222222</v>
      </c>
      <c r="I490" s="122">
        <v>43608.80138888889</v>
      </c>
      <c r="J490" s="124" t="s">
        <v>103</v>
      </c>
      <c r="K490" s="119" t="s">
        <v>571</v>
      </c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>
      <c r="A491" s="121">
        <v>20888.0</v>
      </c>
      <c r="B491" s="119" t="s">
        <v>2103</v>
      </c>
      <c r="C491" s="119" t="s">
        <v>2104</v>
      </c>
      <c r="D491" s="119" t="s">
        <v>975</v>
      </c>
      <c r="E491" s="119" t="s">
        <v>900</v>
      </c>
      <c r="F491" s="121">
        <v>4.0</v>
      </c>
      <c r="G491" s="121">
        <v>0.0</v>
      </c>
      <c r="H491" s="122">
        <v>43608.927777777775</v>
      </c>
      <c r="I491" s="122">
        <v>43609.97708333333</v>
      </c>
      <c r="J491" s="124" t="s">
        <v>111</v>
      </c>
      <c r="K491" s="119" t="s">
        <v>571</v>
      </c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>
      <c r="A492" s="121">
        <v>20694.0</v>
      </c>
      <c r="B492" s="119" t="s">
        <v>2105</v>
      </c>
      <c r="C492" s="119" t="s">
        <v>2106</v>
      </c>
      <c r="D492" s="119" t="s">
        <v>1180</v>
      </c>
      <c r="E492" s="119"/>
      <c r="F492" s="121">
        <v>4.0</v>
      </c>
      <c r="G492" s="121">
        <v>0.0</v>
      </c>
      <c r="H492" s="122">
        <v>43605.0125</v>
      </c>
      <c r="I492" s="122">
        <v>43611.913194444445</v>
      </c>
      <c r="J492" s="124" t="s">
        <v>2107</v>
      </c>
      <c r="K492" s="119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>
      <c r="A493" s="121">
        <v>19265.0</v>
      </c>
      <c r="B493" s="119" t="s">
        <v>2108</v>
      </c>
      <c r="C493" s="119" t="s">
        <v>697</v>
      </c>
      <c r="D493" s="119" t="s">
        <v>2109</v>
      </c>
      <c r="E493" s="119"/>
      <c r="F493" s="121">
        <v>0.0</v>
      </c>
      <c r="G493" s="121">
        <v>0.0</v>
      </c>
      <c r="H493" s="122">
        <v>43570.68402777778</v>
      </c>
      <c r="I493" s="122">
        <v>43612.90902777778</v>
      </c>
      <c r="J493" s="124" t="s">
        <v>2110</v>
      </c>
      <c r="K493" s="119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>
      <c r="A494" s="121">
        <v>20525.0</v>
      </c>
      <c r="B494" s="119" t="s">
        <v>2111</v>
      </c>
      <c r="C494" s="119" t="s">
        <v>2112</v>
      </c>
      <c r="D494" s="119" t="s">
        <v>755</v>
      </c>
      <c r="E494" s="119" t="s">
        <v>2113</v>
      </c>
      <c r="F494" s="121">
        <v>6.0</v>
      </c>
      <c r="G494" s="121">
        <v>0.0</v>
      </c>
      <c r="H494" s="122">
        <v>43600.37847222222</v>
      </c>
      <c r="I494" s="122">
        <v>43613.28402777778</v>
      </c>
      <c r="J494" s="124" t="s">
        <v>2114</v>
      </c>
      <c r="K494" s="119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>
      <c r="A495" s="121">
        <v>18408.0</v>
      </c>
      <c r="B495" s="119" t="s">
        <v>2115</v>
      </c>
      <c r="C495" s="119" t="s">
        <v>732</v>
      </c>
      <c r="D495" s="119" t="s">
        <v>975</v>
      </c>
      <c r="E495" s="119" t="s">
        <v>732</v>
      </c>
      <c r="F495" s="121">
        <v>13.0</v>
      </c>
      <c r="G495" s="121">
        <v>0.0</v>
      </c>
      <c r="H495" s="122">
        <v>43548.81527777778</v>
      </c>
      <c r="I495" s="122">
        <v>43614.86944444444</v>
      </c>
      <c r="J495" s="124" t="s">
        <v>2116</v>
      </c>
      <c r="K495" s="119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>
      <c r="A496" s="121">
        <v>20978.0</v>
      </c>
      <c r="B496" s="119" t="s">
        <v>2117</v>
      </c>
      <c r="C496" s="119" t="s">
        <v>2118</v>
      </c>
      <c r="D496" s="119" t="s">
        <v>1308</v>
      </c>
      <c r="E496" s="119" t="s">
        <v>1309</v>
      </c>
      <c r="F496" s="121">
        <v>1.0</v>
      </c>
      <c r="G496" s="121">
        <v>0.0</v>
      </c>
      <c r="H496" s="122">
        <v>43612.231944444444</v>
      </c>
      <c r="I496" s="122">
        <v>43614.873611111114</v>
      </c>
      <c r="J496" s="124" t="s">
        <v>2119</v>
      </c>
      <c r="K496" s="119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>
      <c r="A497" s="121">
        <v>20635.0</v>
      </c>
      <c r="B497" s="119" t="s">
        <v>2120</v>
      </c>
      <c r="C497" s="119" t="s">
        <v>2083</v>
      </c>
      <c r="D497" s="119" t="s">
        <v>1637</v>
      </c>
      <c r="E497" s="119" t="s">
        <v>900</v>
      </c>
      <c r="F497" s="121">
        <v>36.0</v>
      </c>
      <c r="G497" s="121">
        <v>0.0</v>
      </c>
      <c r="H497" s="122">
        <v>43602.39236111111</v>
      </c>
      <c r="I497" s="122">
        <v>43614.9</v>
      </c>
      <c r="J497" s="124" t="s">
        <v>2121</v>
      </c>
      <c r="K497" s="119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>
      <c r="A498" s="121">
        <v>21167.0</v>
      </c>
      <c r="B498" s="119" t="s">
        <v>2122</v>
      </c>
      <c r="C498" s="119" t="s">
        <v>2123</v>
      </c>
      <c r="D498" s="119" t="s">
        <v>1896</v>
      </c>
      <c r="E498" s="119"/>
      <c r="F498" s="121">
        <v>7.0</v>
      </c>
      <c r="G498" s="121">
        <v>0.0</v>
      </c>
      <c r="H498" s="122">
        <v>43615.881944444445</v>
      </c>
      <c r="I498" s="122">
        <v>43617.70138888889</v>
      </c>
      <c r="J498" s="124" t="s">
        <v>2124</v>
      </c>
      <c r="K498" s="119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>
      <c r="A499" s="121">
        <v>21108.0</v>
      </c>
      <c r="B499" s="119" t="s">
        <v>2125</v>
      </c>
      <c r="C499" s="119" t="s">
        <v>858</v>
      </c>
      <c r="D499" s="119" t="s">
        <v>1041</v>
      </c>
      <c r="E499" s="119" t="s">
        <v>902</v>
      </c>
      <c r="F499" s="121">
        <v>2.0</v>
      </c>
      <c r="G499" s="121">
        <v>0.0</v>
      </c>
      <c r="H499" s="122">
        <v>43615.009722222225</v>
      </c>
      <c r="I499" s="122">
        <v>43617.73611111111</v>
      </c>
      <c r="J499" s="124" t="s">
        <v>2126</v>
      </c>
      <c r="K499" s="119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>
      <c r="A500" s="121">
        <v>15773.0</v>
      </c>
      <c r="B500" s="119" t="s">
        <v>2127</v>
      </c>
      <c r="C500" s="119" t="s">
        <v>2128</v>
      </c>
      <c r="D500" s="119" t="s">
        <v>2129</v>
      </c>
      <c r="E500" s="119"/>
      <c r="F500" s="121">
        <v>7.0</v>
      </c>
      <c r="G500" s="121">
        <v>0.0</v>
      </c>
      <c r="H500" s="122">
        <v>43471.58541666667</v>
      </c>
      <c r="I500" s="122">
        <v>43621.56805555556</v>
      </c>
      <c r="J500" s="124" t="s">
        <v>2130</v>
      </c>
      <c r="K500" s="119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>
      <c r="A501" s="121">
        <v>19462.0</v>
      </c>
      <c r="B501" s="119" t="s">
        <v>2131</v>
      </c>
      <c r="C501" s="119" t="s">
        <v>2063</v>
      </c>
      <c r="D501" s="119" t="s">
        <v>2064</v>
      </c>
      <c r="E501" s="119" t="s">
        <v>646</v>
      </c>
      <c r="F501" s="121">
        <v>2.0</v>
      </c>
      <c r="G501" s="121">
        <v>0.0</v>
      </c>
      <c r="H501" s="122">
        <v>43574.52847222222</v>
      </c>
      <c r="I501" s="122">
        <v>43622.708333333336</v>
      </c>
      <c r="J501" s="124" t="s">
        <v>2132</v>
      </c>
      <c r="K501" s="119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>
      <c r="A502" s="121">
        <v>21269.0</v>
      </c>
      <c r="B502" s="119" t="s">
        <v>2133</v>
      </c>
      <c r="C502" s="119" t="s">
        <v>2134</v>
      </c>
      <c r="D502" s="119" t="s">
        <v>2135</v>
      </c>
      <c r="E502" s="119"/>
      <c r="F502" s="121">
        <v>2.0</v>
      </c>
      <c r="G502" s="121">
        <v>0.0</v>
      </c>
      <c r="H502" s="122">
        <v>43619.10833333333</v>
      </c>
      <c r="I502" s="122">
        <v>43622.714583333334</v>
      </c>
      <c r="J502" s="124" t="s">
        <v>2136</v>
      </c>
      <c r="K502" s="119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>
      <c r="A503" s="121">
        <v>19540.0</v>
      </c>
      <c r="B503" s="119" t="s">
        <v>2137</v>
      </c>
      <c r="C503" s="119" t="s">
        <v>2138</v>
      </c>
      <c r="D503" s="119" t="s">
        <v>2139</v>
      </c>
      <c r="E503" s="119" t="s">
        <v>902</v>
      </c>
      <c r="F503" s="121">
        <v>8.0</v>
      </c>
      <c r="G503" s="121">
        <v>0.0</v>
      </c>
      <c r="H503" s="122">
        <v>43575.96875</v>
      </c>
      <c r="I503" s="122">
        <v>43622.791666666664</v>
      </c>
      <c r="J503" s="124" t="s">
        <v>2140</v>
      </c>
      <c r="K503" s="119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>
      <c r="A504" s="121">
        <v>20529.0</v>
      </c>
      <c r="B504" s="119" t="s">
        <v>2141</v>
      </c>
      <c r="C504" s="119" t="s">
        <v>2142</v>
      </c>
      <c r="D504" s="119" t="s">
        <v>2143</v>
      </c>
      <c r="E504" s="119"/>
      <c r="F504" s="121">
        <v>5.0</v>
      </c>
      <c r="G504" s="121">
        <v>0.0</v>
      </c>
      <c r="H504" s="122">
        <v>43600.470138888886</v>
      </c>
      <c r="I504" s="122">
        <v>43622.86388888889</v>
      </c>
      <c r="J504" s="124" t="s">
        <v>2144</v>
      </c>
      <c r="K504" s="119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>
      <c r="A505" s="121">
        <v>21026.0</v>
      </c>
      <c r="B505" s="119" t="s">
        <v>2145</v>
      </c>
      <c r="C505" s="119" t="s">
        <v>2036</v>
      </c>
      <c r="D505" s="119" t="s">
        <v>1413</v>
      </c>
      <c r="E505" s="119" t="s">
        <v>1407</v>
      </c>
      <c r="F505" s="121">
        <v>3.0</v>
      </c>
      <c r="G505" s="121">
        <v>0.0</v>
      </c>
      <c r="H505" s="122">
        <v>43613.75625</v>
      </c>
      <c r="I505" s="122">
        <v>43622.86736111111</v>
      </c>
      <c r="J505" s="124" t="s">
        <v>2146</v>
      </c>
      <c r="K505" s="119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>
      <c r="A506" s="121">
        <v>18254.0</v>
      </c>
      <c r="B506" s="119" t="s">
        <v>2147</v>
      </c>
      <c r="C506" s="119" t="s">
        <v>2148</v>
      </c>
      <c r="D506" s="119" t="s">
        <v>2149</v>
      </c>
      <c r="E506" s="119"/>
      <c r="F506" s="121">
        <v>2.0</v>
      </c>
      <c r="G506" s="121">
        <v>0.0</v>
      </c>
      <c r="H506" s="122">
        <v>43544.97777777778</v>
      </c>
      <c r="I506" s="122">
        <v>43622.87569444445</v>
      </c>
      <c r="J506" s="124" t="s">
        <v>2150</v>
      </c>
      <c r="K506" s="119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>
      <c r="A507" s="121">
        <v>21584.0</v>
      </c>
      <c r="B507" s="119" t="s">
        <v>2151</v>
      </c>
      <c r="C507" s="119" t="s">
        <v>2152</v>
      </c>
      <c r="D507" s="119" t="s">
        <v>899</v>
      </c>
      <c r="E507" s="119" t="s">
        <v>2153</v>
      </c>
      <c r="F507" s="121">
        <v>2.0</v>
      </c>
      <c r="G507" s="121">
        <v>0.0</v>
      </c>
      <c r="H507" s="122">
        <v>43626.441666666666</v>
      </c>
      <c r="I507" s="122">
        <v>43626.86041666667</v>
      </c>
      <c r="J507" s="124" t="s">
        <v>2154</v>
      </c>
      <c r="K507" s="119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>
      <c r="A508" s="121">
        <v>17273.0</v>
      </c>
      <c r="B508" s="119" t="s">
        <v>2155</v>
      </c>
      <c r="C508" s="119" t="s">
        <v>1998</v>
      </c>
      <c r="D508" s="119" t="s">
        <v>2156</v>
      </c>
      <c r="E508" s="119" t="s">
        <v>1998</v>
      </c>
      <c r="F508" s="121">
        <v>8.0</v>
      </c>
      <c r="G508" s="121">
        <v>0.0</v>
      </c>
      <c r="H508" s="122">
        <v>43515.93194444444</v>
      </c>
      <c r="I508" s="122">
        <v>43626.916666666664</v>
      </c>
      <c r="J508" s="124" t="s">
        <v>2157</v>
      </c>
      <c r="K508" s="119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>
      <c r="A509" s="121">
        <v>21508.0</v>
      </c>
      <c r="B509" s="119" t="s">
        <v>2158</v>
      </c>
      <c r="C509" s="119" t="s">
        <v>2019</v>
      </c>
      <c r="D509" s="119" t="s">
        <v>2159</v>
      </c>
      <c r="E509" s="119" t="s">
        <v>2019</v>
      </c>
      <c r="F509" s="121">
        <v>0.0</v>
      </c>
      <c r="G509" s="121">
        <v>0.0</v>
      </c>
      <c r="H509" s="122">
        <v>43623.12569444445</v>
      </c>
      <c r="I509" s="122">
        <v>43627.93125</v>
      </c>
      <c r="J509" s="124" t="s">
        <v>2160</v>
      </c>
      <c r="K509" s="119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>
      <c r="A510" s="121">
        <v>21257.0</v>
      </c>
      <c r="B510" s="119" t="s">
        <v>2161</v>
      </c>
      <c r="C510" s="119" t="s">
        <v>2162</v>
      </c>
      <c r="D510" s="119" t="s">
        <v>865</v>
      </c>
      <c r="E510" s="119" t="s">
        <v>2019</v>
      </c>
      <c r="F510" s="121">
        <v>10.0</v>
      </c>
      <c r="G510" s="121">
        <v>0.0</v>
      </c>
      <c r="H510" s="122">
        <v>43617.94861111111</v>
      </c>
      <c r="I510" s="122">
        <v>43627.93125</v>
      </c>
      <c r="J510" s="124" t="s">
        <v>2163</v>
      </c>
      <c r="K510" s="119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>
      <c r="A511" s="121">
        <v>20421.0</v>
      </c>
      <c r="B511" s="119" t="s">
        <v>2164</v>
      </c>
      <c r="C511" s="119" t="s">
        <v>2165</v>
      </c>
      <c r="D511" s="119" t="s">
        <v>1041</v>
      </c>
      <c r="E511" s="119" t="s">
        <v>902</v>
      </c>
      <c r="F511" s="121">
        <v>4.0</v>
      </c>
      <c r="G511" s="121">
        <v>0.0</v>
      </c>
      <c r="H511" s="122">
        <v>43598.36944444444</v>
      </c>
      <c r="I511" s="122">
        <v>43628.79305555556</v>
      </c>
      <c r="J511" s="124" t="s">
        <v>2166</v>
      </c>
      <c r="K511" s="119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>
      <c r="A512" s="121">
        <v>21643.0</v>
      </c>
      <c r="B512" s="119" t="s">
        <v>2167</v>
      </c>
      <c r="C512" s="119" t="s">
        <v>2168</v>
      </c>
      <c r="D512" s="119" t="s">
        <v>698</v>
      </c>
      <c r="E512" s="119"/>
      <c r="F512" s="121">
        <v>2.0</v>
      </c>
      <c r="G512" s="121">
        <v>0.0</v>
      </c>
      <c r="H512" s="122">
        <v>43627.756944444445</v>
      </c>
      <c r="I512" s="122">
        <v>43629.30902777778</v>
      </c>
      <c r="J512" s="124" t="s">
        <v>2169</v>
      </c>
      <c r="K512" s="119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>
      <c r="A513" s="121">
        <v>13276.0</v>
      </c>
      <c r="B513" s="119" t="s">
        <v>2170</v>
      </c>
      <c r="C513" s="119" t="s">
        <v>2171</v>
      </c>
      <c r="D513" s="119" t="s">
        <v>698</v>
      </c>
      <c r="E513" s="119"/>
      <c r="F513" s="121">
        <v>19.0</v>
      </c>
      <c r="G513" s="121">
        <v>0.0</v>
      </c>
      <c r="H513" s="122">
        <v>43402.94513888889</v>
      </c>
      <c r="I513" s="122">
        <v>43629.30902777778</v>
      </c>
      <c r="J513" s="124" t="s">
        <v>2172</v>
      </c>
      <c r="K513" s="119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>
      <c r="A514" s="121">
        <v>21822.0</v>
      </c>
      <c r="B514" s="119" t="s">
        <v>2173</v>
      </c>
      <c r="C514" s="119" t="s">
        <v>2174</v>
      </c>
      <c r="D514" s="119" t="s">
        <v>941</v>
      </c>
      <c r="E514" s="119"/>
      <c r="F514" s="121">
        <v>2.0</v>
      </c>
      <c r="G514" s="121">
        <v>0.0</v>
      </c>
      <c r="H514" s="122">
        <v>43631.61944444444</v>
      </c>
      <c r="I514" s="122">
        <v>43633.10972222222</v>
      </c>
      <c r="J514" s="124" t="s">
        <v>2175</v>
      </c>
      <c r="K514" s="119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>
      <c r="A515" s="121">
        <v>21820.0</v>
      </c>
      <c r="B515" s="119" t="s">
        <v>2176</v>
      </c>
      <c r="C515" s="119" t="s">
        <v>2174</v>
      </c>
      <c r="D515" s="119" t="s">
        <v>941</v>
      </c>
      <c r="E515" s="119"/>
      <c r="F515" s="121">
        <v>0.0</v>
      </c>
      <c r="G515" s="121">
        <v>0.0</v>
      </c>
      <c r="H515" s="122">
        <v>43631.35902777778</v>
      </c>
      <c r="I515" s="122">
        <v>43633.10972222222</v>
      </c>
      <c r="J515" s="124" t="s">
        <v>2177</v>
      </c>
      <c r="K515" s="119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>
      <c r="A516" s="121">
        <v>18275.0</v>
      </c>
      <c r="B516" s="119" t="s">
        <v>2178</v>
      </c>
      <c r="C516" s="119" t="s">
        <v>2179</v>
      </c>
      <c r="D516" s="119" t="s">
        <v>2180</v>
      </c>
      <c r="E516" s="119" t="s">
        <v>1389</v>
      </c>
      <c r="F516" s="121">
        <v>6.0</v>
      </c>
      <c r="G516" s="121">
        <v>0.0</v>
      </c>
      <c r="H516" s="122">
        <v>43545.55416666667</v>
      </c>
      <c r="I516" s="122">
        <v>43633.41875</v>
      </c>
      <c r="J516" s="124" t="s">
        <v>2181</v>
      </c>
      <c r="K516" s="119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>
      <c r="A517" s="121">
        <v>17909.0</v>
      </c>
      <c r="B517" s="119" t="s">
        <v>2182</v>
      </c>
      <c r="C517" s="119" t="s">
        <v>2183</v>
      </c>
      <c r="D517" s="119" t="s">
        <v>574</v>
      </c>
      <c r="E517" s="119" t="s">
        <v>592</v>
      </c>
      <c r="F517" s="121">
        <v>4.0</v>
      </c>
      <c r="G517" s="121">
        <v>0.0</v>
      </c>
      <c r="H517" s="122">
        <v>43536.48125</v>
      </c>
      <c r="I517" s="122">
        <v>43637.12986111111</v>
      </c>
      <c r="J517" s="124" t="s">
        <v>2184</v>
      </c>
      <c r="K517" s="119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>
      <c r="A518" s="121">
        <v>21710.0</v>
      </c>
      <c r="B518" s="119" t="s">
        <v>2185</v>
      </c>
      <c r="C518" s="119" t="s">
        <v>2123</v>
      </c>
      <c r="D518" s="119" t="s">
        <v>2186</v>
      </c>
      <c r="E518" s="119"/>
      <c r="F518" s="121">
        <v>3.0</v>
      </c>
      <c r="G518" s="121">
        <v>0.0</v>
      </c>
      <c r="H518" s="122">
        <v>43628.947222222225</v>
      </c>
      <c r="I518" s="122">
        <v>43637.89166666667</v>
      </c>
      <c r="J518" s="124" t="s">
        <v>2187</v>
      </c>
      <c r="K518" s="119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>
      <c r="A519" s="121">
        <v>22106.0</v>
      </c>
      <c r="B519" s="119" t="s">
        <v>2188</v>
      </c>
      <c r="C519" s="119" t="s">
        <v>697</v>
      </c>
      <c r="D519" s="119" t="s">
        <v>1219</v>
      </c>
      <c r="E519" s="119"/>
      <c r="F519" s="121">
        <v>0.0</v>
      </c>
      <c r="G519" s="121">
        <v>0.0</v>
      </c>
      <c r="H519" s="122">
        <v>43638.325</v>
      </c>
      <c r="I519" s="122">
        <v>43640.93680555555</v>
      </c>
      <c r="J519" s="124" t="s">
        <v>2189</v>
      </c>
      <c r="K519" s="119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>
      <c r="A520" s="121">
        <v>22053.0</v>
      </c>
      <c r="B520" s="119" t="s">
        <v>2190</v>
      </c>
      <c r="C520" s="119" t="s">
        <v>1065</v>
      </c>
      <c r="D520" s="119" t="s">
        <v>2191</v>
      </c>
      <c r="E520" s="119"/>
      <c r="F520" s="121">
        <v>2.0</v>
      </c>
      <c r="G520" s="121">
        <v>0.0</v>
      </c>
      <c r="H520" s="122">
        <v>43637.07708333333</v>
      </c>
      <c r="I520" s="122">
        <v>43640.93680555555</v>
      </c>
      <c r="J520" s="124" t="s">
        <v>2192</v>
      </c>
      <c r="K520" s="119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>
      <c r="A521" s="121">
        <v>22032.0</v>
      </c>
      <c r="B521" s="119" t="s">
        <v>2193</v>
      </c>
      <c r="C521" s="119" t="s">
        <v>2194</v>
      </c>
      <c r="D521" s="119" t="s">
        <v>2064</v>
      </c>
      <c r="E521" s="119"/>
      <c r="F521" s="121">
        <v>7.0</v>
      </c>
      <c r="G521" s="121">
        <v>0.0</v>
      </c>
      <c r="H521" s="122">
        <v>43636.77569444444</v>
      </c>
      <c r="I521" s="122">
        <v>43640.94097222222</v>
      </c>
      <c r="J521" s="124" t="s">
        <v>2195</v>
      </c>
      <c r="K521" s="119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>
      <c r="A522" s="121">
        <v>22072.0</v>
      </c>
      <c r="B522" s="119" t="s">
        <v>2196</v>
      </c>
      <c r="C522" s="119" t="s">
        <v>2197</v>
      </c>
      <c r="D522" s="119" t="s">
        <v>975</v>
      </c>
      <c r="E522" s="119"/>
      <c r="F522" s="121">
        <v>5.0</v>
      </c>
      <c r="G522" s="121">
        <v>0.0</v>
      </c>
      <c r="H522" s="122">
        <v>43637.53611111111</v>
      </c>
      <c r="I522" s="122">
        <v>43641.15416666667</v>
      </c>
      <c r="J522" s="124" t="s">
        <v>2198</v>
      </c>
      <c r="K522" s="119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>
      <c r="A523" s="121">
        <v>18353.0</v>
      </c>
      <c r="B523" s="119" t="s">
        <v>2199</v>
      </c>
      <c r="C523" s="119" t="s">
        <v>2080</v>
      </c>
      <c r="D523" s="119" t="s">
        <v>2079</v>
      </c>
      <c r="E523" s="119" t="s">
        <v>2200</v>
      </c>
      <c r="F523" s="121">
        <v>3.0</v>
      </c>
      <c r="G523" s="121">
        <v>0.0</v>
      </c>
      <c r="H523" s="122">
        <v>43546.83611111111</v>
      </c>
      <c r="I523" s="122">
        <v>43641.725694444445</v>
      </c>
      <c r="J523" s="124" t="s">
        <v>2201</v>
      </c>
      <c r="K523" s="119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>
      <c r="A524" s="121">
        <v>20823.0</v>
      </c>
      <c r="B524" s="119" t="s">
        <v>2202</v>
      </c>
      <c r="C524" s="119" t="s">
        <v>900</v>
      </c>
      <c r="D524" s="119" t="s">
        <v>2203</v>
      </c>
      <c r="E524" s="119" t="s">
        <v>1171</v>
      </c>
      <c r="F524" s="121">
        <v>4.0</v>
      </c>
      <c r="G524" s="121">
        <v>0.0</v>
      </c>
      <c r="H524" s="122">
        <v>43607.82708333333</v>
      </c>
      <c r="I524" s="122">
        <v>43641.74097222222</v>
      </c>
      <c r="J524" s="124" t="s">
        <v>2204</v>
      </c>
      <c r="K524" s="119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>
      <c r="A525" s="121">
        <v>18967.0</v>
      </c>
      <c r="B525" s="119" t="s">
        <v>2205</v>
      </c>
      <c r="C525" s="119" t="s">
        <v>2008</v>
      </c>
      <c r="D525" s="119" t="s">
        <v>1041</v>
      </c>
      <c r="E525" s="119" t="s">
        <v>2008</v>
      </c>
      <c r="F525" s="121">
        <v>1.0</v>
      </c>
      <c r="G525" s="121">
        <v>0.0</v>
      </c>
      <c r="H525" s="122">
        <v>43560.907638888886</v>
      </c>
      <c r="I525" s="122">
        <v>43641.80625</v>
      </c>
      <c r="J525" s="124" t="s">
        <v>2206</v>
      </c>
      <c r="K525" s="119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>
      <c r="A526" s="121">
        <v>21363.0</v>
      </c>
      <c r="B526" s="119" t="s">
        <v>2207</v>
      </c>
      <c r="C526" s="119" t="s">
        <v>2208</v>
      </c>
      <c r="D526" s="119" t="s">
        <v>1484</v>
      </c>
      <c r="E526" s="119"/>
      <c r="F526" s="121">
        <v>13.0</v>
      </c>
      <c r="G526" s="121">
        <v>0.0</v>
      </c>
      <c r="H526" s="122">
        <v>43620.7625</v>
      </c>
      <c r="I526" s="122">
        <v>43642.58125</v>
      </c>
      <c r="J526" s="124" t="s">
        <v>2209</v>
      </c>
      <c r="K526" s="119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>
      <c r="A527" s="121">
        <v>21706.0</v>
      </c>
      <c r="B527" s="119" t="s">
        <v>2210</v>
      </c>
      <c r="C527" s="119" t="s">
        <v>2211</v>
      </c>
      <c r="D527" s="119" t="s">
        <v>1484</v>
      </c>
      <c r="E527" s="119"/>
      <c r="F527" s="121">
        <v>13.0</v>
      </c>
      <c r="G527" s="121">
        <v>0.0</v>
      </c>
      <c r="H527" s="122">
        <v>43628.93958333333</v>
      </c>
      <c r="I527" s="122">
        <v>43642.60555555556</v>
      </c>
      <c r="J527" s="124" t="s">
        <v>2212</v>
      </c>
      <c r="K527" s="119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>
      <c r="A528" s="121">
        <v>22200.0</v>
      </c>
      <c r="B528" s="119" t="s">
        <v>2213</v>
      </c>
      <c r="C528" s="119" t="s">
        <v>2008</v>
      </c>
      <c r="D528" s="119" t="s">
        <v>1196</v>
      </c>
      <c r="E528" s="119"/>
      <c r="F528" s="121">
        <v>0.0</v>
      </c>
      <c r="G528" s="121">
        <v>0.0</v>
      </c>
      <c r="H528" s="122">
        <v>43641.58194444444</v>
      </c>
      <c r="I528" s="122">
        <v>43648.29722222222</v>
      </c>
      <c r="J528" s="124" t="s">
        <v>2214</v>
      </c>
      <c r="K528" s="119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>
      <c r="A529" s="121">
        <v>18851.0</v>
      </c>
      <c r="B529" s="119" t="s">
        <v>2215</v>
      </c>
      <c r="C529" s="119" t="s">
        <v>2008</v>
      </c>
      <c r="D529" s="119" t="s">
        <v>1041</v>
      </c>
      <c r="E529" s="119"/>
      <c r="F529" s="121">
        <v>0.0</v>
      </c>
      <c r="G529" s="121">
        <v>0.0</v>
      </c>
      <c r="H529" s="122">
        <v>43559.657638888886</v>
      </c>
      <c r="I529" s="122">
        <v>43648.40416666667</v>
      </c>
      <c r="J529" s="124" t="s">
        <v>2216</v>
      </c>
      <c r="K529" s="119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>
      <c r="A530" s="121">
        <v>19394.0</v>
      </c>
      <c r="B530" s="119" t="s">
        <v>2217</v>
      </c>
      <c r="C530" s="119" t="s">
        <v>1947</v>
      </c>
      <c r="D530" s="119" t="s">
        <v>2218</v>
      </c>
      <c r="E530" s="119"/>
      <c r="F530" s="121">
        <v>12.0</v>
      </c>
      <c r="G530" s="121">
        <v>0.0</v>
      </c>
      <c r="H530" s="122">
        <v>43573.2125</v>
      </c>
      <c r="I530" s="122">
        <v>43648.70138888889</v>
      </c>
      <c r="J530" s="124" t="s">
        <v>2219</v>
      </c>
      <c r="K530" s="119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>
      <c r="A531" s="121">
        <v>21922.0</v>
      </c>
      <c r="B531" s="119" t="s">
        <v>2220</v>
      </c>
      <c r="C531" s="119" t="s">
        <v>2221</v>
      </c>
      <c r="D531" s="119" t="s">
        <v>1312</v>
      </c>
      <c r="E531" s="119"/>
      <c r="F531" s="121">
        <v>6.0</v>
      </c>
      <c r="G531" s="121">
        <v>0.0</v>
      </c>
      <c r="H531" s="122">
        <v>43634.79722222222</v>
      </c>
      <c r="I531" s="122">
        <v>43649.37777777778</v>
      </c>
      <c r="J531" s="124" t="s">
        <v>2222</v>
      </c>
      <c r="K531" s="119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>
      <c r="A532" s="121">
        <v>22192.0</v>
      </c>
      <c r="B532" s="119" t="s">
        <v>2223</v>
      </c>
      <c r="C532" s="119" t="s">
        <v>2224</v>
      </c>
      <c r="D532" s="119" t="s">
        <v>2225</v>
      </c>
      <c r="E532" s="119"/>
      <c r="F532" s="121">
        <v>4.0</v>
      </c>
      <c r="G532" s="121">
        <v>0.0</v>
      </c>
      <c r="H532" s="122">
        <v>43641.299305555556</v>
      </c>
      <c r="I532" s="122">
        <v>43650.01388888889</v>
      </c>
      <c r="J532" s="124" t="s">
        <v>2226</v>
      </c>
      <c r="K532" s="119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>
      <c r="A533" s="121">
        <v>22489.0</v>
      </c>
      <c r="B533" s="119" t="s">
        <v>2227</v>
      </c>
      <c r="C533" s="119" t="s">
        <v>1407</v>
      </c>
      <c r="D533" s="119" t="s">
        <v>1510</v>
      </c>
      <c r="E533" s="119"/>
      <c r="F533" s="121">
        <v>2.0</v>
      </c>
      <c r="G533" s="121">
        <v>0.0</v>
      </c>
      <c r="H533" s="122">
        <v>43649.5375</v>
      </c>
      <c r="I533" s="122">
        <v>43653.10555555556</v>
      </c>
      <c r="J533" s="124" t="s">
        <v>2228</v>
      </c>
      <c r="K533" s="119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>
      <c r="A534" s="121">
        <v>21251.0</v>
      </c>
      <c r="B534" s="119" t="s">
        <v>2229</v>
      </c>
      <c r="C534" s="119" t="s">
        <v>2230</v>
      </c>
      <c r="D534" s="119" t="s">
        <v>906</v>
      </c>
      <c r="E534" s="119"/>
      <c r="F534" s="121">
        <v>4.0</v>
      </c>
      <c r="G534" s="121">
        <v>0.0</v>
      </c>
      <c r="H534" s="122">
        <v>43617.75069444445</v>
      </c>
      <c r="I534" s="122">
        <v>43654.09097222222</v>
      </c>
      <c r="J534" s="124" t="s">
        <v>2231</v>
      </c>
      <c r="K534" s="119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>
      <c r="A535" s="121">
        <v>22507.0</v>
      </c>
      <c r="B535" s="119" t="s">
        <v>2232</v>
      </c>
      <c r="C535" s="119" t="s">
        <v>2233</v>
      </c>
      <c r="D535" s="119" t="s">
        <v>755</v>
      </c>
      <c r="E535" s="119"/>
      <c r="F535" s="121">
        <v>3.0</v>
      </c>
      <c r="G535" s="121">
        <v>0.0</v>
      </c>
      <c r="H535" s="122">
        <v>43649.85555555556</v>
      </c>
      <c r="I535" s="122">
        <v>43654.589583333334</v>
      </c>
      <c r="J535" s="124" t="s">
        <v>2234</v>
      </c>
      <c r="K535" s="119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>
      <c r="A536" s="121">
        <v>22529.0</v>
      </c>
      <c r="B536" s="119" t="s">
        <v>2235</v>
      </c>
      <c r="C536" s="119" t="s">
        <v>1328</v>
      </c>
      <c r="D536" s="119" t="s">
        <v>2236</v>
      </c>
      <c r="E536" s="119"/>
      <c r="F536" s="121">
        <v>1.0</v>
      </c>
      <c r="G536" s="121">
        <v>0.0</v>
      </c>
      <c r="H536" s="122">
        <v>43650.3125</v>
      </c>
      <c r="I536" s="122">
        <v>43654.645833333336</v>
      </c>
      <c r="J536" s="124" t="s">
        <v>2237</v>
      </c>
      <c r="K536" s="119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>
      <c r="A537" s="121">
        <v>21796.0</v>
      </c>
      <c r="B537" s="119" t="s">
        <v>2238</v>
      </c>
      <c r="C537" s="119" t="s">
        <v>900</v>
      </c>
      <c r="D537" s="119" t="s">
        <v>1258</v>
      </c>
      <c r="E537" s="119"/>
      <c r="F537" s="121">
        <v>1.0</v>
      </c>
      <c r="G537" s="121">
        <v>0.0</v>
      </c>
      <c r="H537" s="122">
        <v>43630.76111111111</v>
      </c>
      <c r="I537" s="122">
        <v>43657.68263888889</v>
      </c>
      <c r="J537" s="124" t="s">
        <v>2239</v>
      </c>
      <c r="K537" s="119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>
      <c r="A538" s="121">
        <v>22581.0</v>
      </c>
      <c r="B538" s="119" t="s">
        <v>2240</v>
      </c>
      <c r="C538" s="119" t="s">
        <v>2241</v>
      </c>
      <c r="D538" s="119" t="s">
        <v>899</v>
      </c>
      <c r="E538" s="119" t="s">
        <v>2019</v>
      </c>
      <c r="F538" s="121">
        <v>8.0</v>
      </c>
      <c r="G538" s="121">
        <v>0.0</v>
      </c>
      <c r="H538" s="122">
        <v>43654.29375</v>
      </c>
      <c r="I538" s="122">
        <v>43662.71597222222</v>
      </c>
      <c r="J538" s="124" t="s">
        <v>2242</v>
      </c>
      <c r="K538" s="119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>
      <c r="A539" s="121">
        <v>21081.0</v>
      </c>
      <c r="B539" s="119" t="s">
        <v>2243</v>
      </c>
      <c r="C539" s="119" t="s">
        <v>592</v>
      </c>
      <c r="D539" s="119" t="s">
        <v>2244</v>
      </c>
      <c r="E539" s="119"/>
      <c r="F539" s="121">
        <v>3.0</v>
      </c>
      <c r="G539" s="121">
        <v>0.0</v>
      </c>
      <c r="H539" s="122">
        <v>43614.81805555556</v>
      </c>
      <c r="I539" s="122">
        <v>43662.722916666666</v>
      </c>
      <c r="J539" s="124" t="s">
        <v>2245</v>
      </c>
      <c r="K539" s="119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>
      <c r="A540" s="121">
        <v>22553.0</v>
      </c>
      <c r="B540" s="119" t="s">
        <v>2246</v>
      </c>
      <c r="C540" s="119" t="s">
        <v>1309</v>
      </c>
      <c r="D540" s="119" t="s">
        <v>1308</v>
      </c>
      <c r="E540" s="119" t="s">
        <v>1309</v>
      </c>
      <c r="F540" s="121">
        <v>1.0</v>
      </c>
      <c r="G540" s="121">
        <v>0.0</v>
      </c>
      <c r="H540" s="122">
        <v>43651.74236111111</v>
      </c>
      <c r="I540" s="122">
        <v>43662.72986111111</v>
      </c>
      <c r="J540" s="124" t="s">
        <v>2247</v>
      </c>
      <c r="K540" s="119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>
      <c r="A541" s="121">
        <v>22109.0</v>
      </c>
      <c r="B541" s="119" t="s">
        <v>2248</v>
      </c>
      <c r="C541" s="119" t="s">
        <v>697</v>
      </c>
      <c r="D541" s="119" t="s">
        <v>1308</v>
      </c>
      <c r="E541" s="119" t="s">
        <v>1098</v>
      </c>
      <c r="F541" s="121">
        <v>3.0</v>
      </c>
      <c r="G541" s="121">
        <v>0.0</v>
      </c>
      <c r="H541" s="122">
        <v>43638.388194444444</v>
      </c>
      <c r="I541" s="122">
        <v>43662.888194444444</v>
      </c>
      <c r="J541" s="124" t="s">
        <v>2249</v>
      </c>
      <c r="K541" s="119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>
      <c r="A542" s="121">
        <v>14698.0</v>
      </c>
      <c r="B542" s="119" t="s">
        <v>2250</v>
      </c>
      <c r="C542" s="119" t="s">
        <v>2251</v>
      </c>
      <c r="D542" s="119" t="s">
        <v>2252</v>
      </c>
      <c r="E542" s="119" t="s">
        <v>852</v>
      </c>
      <c r="F542" s="121">
        <v>2.0</v>
      </c>
      <c r="G542" s="121">
        <v>0.0</v>
      </c>
      <c r="H542" s="122">
        <v>43437.495833333334</v>
      </c>
      <c r="I542" s="122">
        <v>43663.74513888889</v>
      </c>
      <c r="J542" s="124" t="s">
        <v>2253</v>
      </c>
      <c r="K542" s="119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>
      <c r="A543" s="121">
        <v>21935.0</v>
      </c>
      <c r="B543" s="119" t="s">
        <v>2254</v>
      </c>
      <c r="C543" s="119" t="s">
        <v>2255</v>
      </c>
      <c r="D543" s="119" t="s">
        <v>906</v>
      </c>
      <c r="E543" s="119"/>
      <c r="F543" s="121">
        <v>14.0</v>
      </c>
      <c r="G543" s="121">
        <v>0.0</v>
      </c>
      <c r="H543" s="122">
        <v>43635.02638888889</v>
      </c>
      <c r="I543" s="122">
        <v>43663.85138888889</v>
      </c>
      <c r="J543" s="124" t="s">
        <v>119</v>
      </c>
      <c r="K543" s="119" t="s">
        <v>571</v>
      </c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>
      <c r="A544" s="121">
        <v>20146.0</v>
      </c>
      <c r="B544" s="119" t="s">
        <v>2256</v>
      </c>
      <c r="C544" s="119" t="s">
        <v>2257</v>
      </c>
      <c r="D544" s="119" t="s">
        <v>2258</v>
      </c>
      <c r="E544" s="119" t="s">
        <v>646</v>
      </c>
      <c r="F544" s="121">
        <v>2.0</v>
      </c>
      <c r="G544" s="121">
        <v>0.0</v>
      </c>
      <c r="H544" s="122">
        <v>43591.14166666667</v>
      </c>
      <c r="I544" s="122">
        <v>43664.8</v>
      </c>
      <c r="J544" s="124" t="s">
        <v>2259</v>
      </c>
      <c r="K544" s="119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>
      <c r="A545" s="121">
        <v>15734.0</v>
      </c>
      <c r="B545" s="119" t="s">
        <v>2260</v>
      </c>
      <c r="C545" s="119" t="s">
        <v>2261</v>
      </c>
      <c r="D545" s="119" t="s">
        <v>641</v>
      </c>
      <c r="E545" s="119"/>
      <c r="F545" s="121">
        <v>12.0</v>
      </c>
      <c r="G545" s="121">
        <v>0.0</v>
      </c>
      <c r="H545" s="122">
        <v>43469.61041666667</v>
      </c>
      <c r="I545" s="122">
        <v>43665.71597222222</v>
      </c>
      <c r="J545" s="124" t="s">
        <v>2262</v>
      </c>
      <c r="K545" s="119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>
      <c r="A546" s="121">
        <v>22832.0</v>
      </c>
      <c r="B546" s="119" t="s">
        <v>2263</v>
      </c>
      <c r="C546" s="119" t="s">
        <v>1452</v>
      </c>
      <c r="D546" s="119" t="s">
        <v>2264</v>
      </c>
      <c r="E546" s="119" t="s">
        <v>2019</v>
      </c>
      <c r="F546" s="121">
        <v>1.0</v>
      </c>
      <c r="G546" s="121">
        <v>0.0</v>
      </c>
      <c r="H546" s="122">
        <v>43659.083333333336</v>
      </c>
      <c r="I546" s="122">
        <v>43665.78194444445</v>
      </c>
      <c r="J546" s="124" t="s">
        <v>2265</v>
      </c>
      <c r="K546" s="119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>
      <c r="A547" s="121">
        <v>22843.0</v>
      </c>
      <c r="B547" s="119" t="s">
        <v>2266</v>
      </c>
      <c r="C547" s="119" t="s">
        <v>1013</v>
      </c>
      <c r="D547" s="119" t="s">
        <v>2267</v>
      </c>
      <c r="E547" s="119"/>
      <c r="F547" s="121">
        <v>8.0</v>
      </c>
      <c r="G547" s="121">
        <v>0.0</v>
      </c>
      <c r="H547" s="122">
        <v>43659.99513888889</v>
      </c>
      <c r="I547" s="122">
        <v>43666.555555555555</v>
      </c>
      <c r="J547" s="124" t="s">
        <v>2268</v>
      </c>
      <c r="K547" s="119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>
      <c r="A548" s="121">
        <v>22572.0</v>
      </c>
      <c r="B548" s="119" t="s">
        <v>2269</v>
      </c>
      <c r="C548" s="119" t="s">
        <v>697</v>
      </c>
      <c r="D548" s="119" t="s">
        <v>2270</v>
      </c>
      <c r="E548" s="119"/>
      <c r="F548" s="121">
        <v>0.0</v>
      </c>
      <c r="G548" s="121">
        <v>0.0</v>
      </c>
      <c r="H548" s="122">
        <v>43653.51597222222</v>
      </c>
      <c r="I548" s="122">
        <v>43668.91805555556</v>
      </c>
      <c r="J548" s="124" t="s">
        <v>2271</v>
      </c>
      <c r="K548" s="119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>
      <c r="A549" s="121">
        <v>17357.0</v>
      </c>
      <c r="B549" s="119" t="s">
        <v>2272</v>
      </c>
      <c r="C549" s="119" t="s">
        <v>902</v>
      </c>
      <c r="D549" s="119" t="s">
        <v>641</v>
      </c>
      <c r="E549" s="119" t="s">
        <v>852</v>
      </c>
      <c r="F549" s="121">
        <v>15.0</v>
      </c>
      <c r="G549" s="121">
        <v>0.0</v>
      </c>
      <c r="H549" s="122">
        <v>43517.697222222225</v>
      </c>
      <c r="I549" s="122">
        <v>43668.92152777778</v>
      </c>
      <c r="J549" s="124" t="s">
        <v>2273</v>
      </c>
      <c r="K549" s="119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>
      <c r="A550" s="121">
        <v>18308.0</v>
      </c>
      <c r="B550" s="119" t="s">
        <v>2274</v>
      </c>
      <c r="C550" s="119" t="s">
        <v>2275</v>
      </c>
      <c r="D550" s="119" t="s">
        <v>2276</v>
      </c>
      <c r="E550" s="119" t="s">
        <v>807</v>
      </c>
      <c r="F550" s="121">
        <v>2.0</v>
      </c>
      <c r="G550" s="121">
        <v>0.0</v>
      </c>
      <c r="H550" s="122">
        <v>43546.03055555555</v>
      </c>
      <c r="I550" s="122">
        <v>43668.93541666667</v>
      </c>
      <c r="J550" s="124" t="s">
        <v>2277</v>
      </c>
      <c r="K550" s="119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>
      <c r="A551" s="121">
        <v>23016.0</v>
      </c>
      <c r="B551" s="119" t="s">
        <v>2278</v>
      </c>
      <c r="C551" s="119" t="s">
        <v>2279</v>
      </c>
      <c r="D551" s="119" t="s">
        <v>2280</v>
      </c>
      <c r="E551" s="119"/>
      <c r="F551" s="121">
        <v>0.0</v>
      </c>
      <c r="G551" s="121">
        <v>0.0</v>
      </c>
      <c r="H551" s="122">
        <v>43664.52222222222</v>
      </c>
      <c r="I551" s="122">
        <v>43669.52638888889</v>
      </c>
      <c r="J551" s="124" t="s">
        <v>2281</v>
      </c>
      <c r="K551" s="119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>
      <c r="A552" s="121">
        <v>23140.0</v>
      </c>
      <c r="B552" s="119" t="s">
        <v>2282</v>
      </c>
      <c r="C552" s="119" t="s">
        <v>2283</v>
      </c>
      <c r="D552" s="119" t="s">
        <v>2284</v>
      </c>
      <c r="E552" s="119"/>
      <c r="F552" s="121">
        <v>2.0</v>
      </c>
      <c r="G552" s="121">
        <v>0.0</v>
      </c>
      <c r="H552" s="122">
        <v>43667.19375</v>
      </c>
      <c r="I552" s="122">
        <v>43670.18125</v>
      </c>
      <c r="J552" s="124" t="s">
        <v>2285</v>
      </c>
      <c r="K552" s="119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>
      <c r="A553" s="121">
        <v>20535.0</v>
      </c>
      <c r="B553" s="119" t="s">
        <v>2286</v>
      </c>
      <c r="C553" s="119" t="s">
        <v>682</v>
      </c>
      <c r="D553" s="119" t="s">
        <v>2287</v>
      </c>
      <c r="E553" s="119" t="s">
        <v>682</v>
      </c>
      <c r="F553" s="121">
        <v>4.0</v>
      </c>
      <c r="G553" s="121">
        <v>0.0</v>
      </c>
      <c r="H553" s="122">
        <v>43600.6625</v>
      </c>
      <c r="I553" s="122">
        <v>43670.63958333333</v>
      </c>
      <c r="J553" s="124" t="s">
        <v>2288</v>
      </c>
      <c r="K553" s="119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>
      <c r="A554" s="121">
        <v>22431.0</v>
      </c>
      <c r="B554" s="119" t="s">
        <v>2289</v>
      </c>
      <c r="C554" s="119" t="s">
        <v>2290</v>
      </c>
      <c r="D554" s="119" t="s">
        <v>975</v>
      </c>
      <c r="E554" s="119" t="s">
        <v>2290</v>
      </c>
      <c r="F554" s="121">
        <v>0.0</v>
      </c>
      <c r="G554" s="121">
        <v>0.0</v>
      </c>
      <c r="H554" s="122">
        <v>43648.04861111111</v>
      </c>
      <c r="I554" s="122">
        <v>43670.731944444444</v>
      </c>
      <c r="J554" s="124" t="s">
        <v>2291</v>
      </c>
      <c r="K554" s="119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>
      <c r="A555" s="121">
        <v>8698.0</v>
      </c>
      <c r="B555" s="119" t="s">
        <v>2292</v>
      </c>
      <c r="C555" s="119" t="s">
        <v>2019</v>
      </c>
      <c r="D555" s="119" t="s">
        <v>1687</v>
      </c>
      <c r="E555" s="119" t="s">
        <v>646</v>
      </c>
      <c r="F555" s="121">
        <v>12.0</v>
      </c>
      <c r="G555" s="121">
        <v>0.0</v>
      </c>
      <c r="H555" s="122">
        <v>43271.736805555556</v>
      </c>
      <c r="I555" s="122">
        <v>43670.76736111111</v>
      </c>
      <c r="J555" s="124" t="s">
        <v>2293</v>
      </c>
      <c r="K555" s="119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>
      <c r="A556" s="121">
        <v>21044.0</v>
      </c>
      <c r="B556" s="119" t="s">
        <v>2294</v>
      </c>
      <c r="C556" s="119" t="s">
        <v>2295</v>
      </c>
      <c r="D556" s="119" t="s">
        <v>975</v>
      </c>
      <c r="E556" s="119" t="s">
        <v>1171</v>
      </c>
      <c r="F556" s="121">
        <v>6.0</v>
      </c>
      <c r="G556" s="121">
        <v>0.0</v>
      </c>
      <c r="H556" s="122">
        <v>43613.95486111111</v>
      </c>
      <c r="I556" s="122">
        <v>43670.90902777778</v>
      </c>
      <c r="J556" s="124" t="s">
        <v>2296</v>
      </c>
      <c r="K556" s="119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>
      <c r="A557" s="121">
        <v>20465.0</v>
      </c>
      <c r="B557" s="119" t="s">
        <v>2297</v>
      </c>
      <c r="C557" s="119" t="s">
        <v>2298</v>
      </c>
      <c r="D557" s="119" t="s">
        <v>2299</v>
      </c>
      <c r="E557" s="119" t="s">
        <v>1389</v>
      </c>
      <c r="F557" s="121">
        <v>8.0</v>
      </c>
      <c r="G557" s="121">
        <v>0.0</v>
      </c>
      <c r="H557" s="122">
        <v>43599.03125</v>
      </c>
      <c r="I557" s="122">
        <v>43670.9125</v>
      </c>
      <c r="J557" s="124" t="s">
        <v>2300</v>
      </c>
      <c r="K557" s="119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>
      <c r="A558" s="121">
        <v>23039.0</v>
      </c>
      <c r="B558" s="119" t="s">
        <v>2301</v>
      </c>
      <c r="C558" s="119" t="s">
        <v>2302</v>
      </c>
      <c r="D558" s="119" t="s">
        <v>2303</v>
      </c>
      <c r="E558" s="119" t="s">
        <v>807</v>
      </c>
      <c r="F558" s="121">
        <v>23.0</v>
      </c>
      <c r="G558" s="121">
        <v>0.0</v>
      </c>
      <c r="H558" s="122">
        <v>43664.88402777778</v>
      </c>
      <c r="I558" s="122">
        <v>43671.49652777778</v>
      </c>
      <c r="J558" s="124" t="s">
        <v>2304</v>
      </c>
      <c r="K558" s="119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>
      <c r="A559" s="121">
        <v>19189.0</v>
      </c>
      <c r="B559" s="119" t="s">
        <v>2305</v>
      </c>
      <c r="C559" s="119" t="s">
        <v>2306</v>
      </c>
      <c r="D559" s="119" t="s">
        <v>2307</v>
      </c>
      <c r="E559" s="119" t="s">
        <v>1347</v>
      </c>
      <c r="F559" s="121">
        <v>4.0</v>
      </c>
      <c r="G559" s="121">
        <v>0.0</v>
      </c>
      <c r="H559" s="122">
        <v>43567.29583333333</v>
      </c>
      <c r="I559" s="122">
        <v>43671.535416666666</v>
      </c>
      <c r="J559" s="124" t="s">
        <v>2308</v>
      </c>
      <c r="K559" s="119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>
      <c r="A560" s="121">
        <v>16955.0</v>
      </c>
      <c r="B560" s="119" t="s">
        <v>2309</v>
      </c>
      <c r="C560" s="119" t="s">
        <v>1449</v>
      </c>
      <c r="D560" s="119" t="s">
        <v>2310</v>
      </c>
      <c r="E560" s="119" t="s">
        <v>807</v>
      </c>
      <c r="F560" s="121">
        <v>12.0</v>
      </c>
      <c r="G560" s="121">
        <v>0.0</v>
      </c>
      <c r="H560" s="122">
        <v>43507.60833333333</v>
      </c>
      <c r="I560" s="122">
        <v>43675.63263888889</v>
      </c>
      <c r="J560" s="124" t="s">
        <v>2311</v>
      </c>
      <c r="K560" s="119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>
      <c r="A561" s="121">
        <v>23393.0</v>
      </c>
      <c r="B561" s="119" t="s">
        <v>2312</v>
      </c>
      <c r="C561" s="119" t="s">
        <v>2313</v>
      </c>
      <c r="D561" s="119" t="s">
        <v>1317</v>
      </c>
      <c r="E561" s="119" t="s">
        <v>646</v>
      </c>
      <c r="F561" s="121">
        <v>8.0</v>
      </c>
      <c r="G561" s="121">
        <v>0.0</v>
      </c>
      <c r="H561" s="122">
        <v>43671.81875</v>
      </c>
      <c r="I561" s="122">
        <v>43675.71111111111</v>
      </c>
      <c r="J561" s="124" t="s">
        <v>2314</v>
      </c>
      <c r="K561" s="119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>
      <c r="A562" s="121">
        <v>22710.0</v>
      </c>
      <c r="B562" s="119" t="s">
        <v>2315</v>
      </c>
      <c r="C562" s="119" t="s">
        <v>594</v>
      </c>
      <c r="D562" s="119" t="s">
        <v>865</v>
      </c>
      <c r="E562" s="119"/>
      <c r="F562" s="121">
        <v>1.0</v>
      </c>
      <c r="G562" s="121">
        <v>0.0</v>
      </c>
      <c r="H562" s="122">
        <v>43656.93958333333</v>
      </c>
      <c r="I562" s="122">
        <v>43675.79236111111</v>
      </c>
      <c r="J562" s="124" t="s">
        <v>2316</v>
      </c>
      <c r="K562" s="119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>
      <c r="A563" s="121">
        <v>20178.0</v>
      </c>
      <c r="B563" s="119" t="s">
        <v>2317</v>
      </c>
      <c r="C563" s="119" t="s">
        <v>2318</v>
      </c>
      <c r="D563" s="119" t="s">
        <v>2319</v>
      </c>
      <c r="E563" s="119"/>
      <c r="F563" s="121">
        <v>3.0</v>
      </c>
      <c r="G563" s="121">
        <v>0.0</v>
      </c>
      <c r="H563" s="122">
        <v>43591.842361111114</v>
      </c>
      <c r="I563" s="122">
        <v>43675.79652777778</v>
      </c>
      <c r="J563" s="124" t="s">
        <v>2320</v>
      </c>
      <c r="K563" s="119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>
      <c r="A564" s="121">
        <v>22131.0</v>
      </c>
      <c r="B564" s="119" t="s">
        <v>2321</v>
      </c>
      <c r="C564" s="119" t="s">
        <v>697</v>
      </c>
      <c r="D564" s="119" t="s">
        <v>1050</v>
      </c>
      <c r="E564" s="119" t="s">
        <v>592</v>
      </c>
      <c r="F564" s="121">
        <v>4.0</v>
      </c>
      <c r="G564" s="121">
        <v>0.0</v>
      </c>
      <c r="H564" s="122">
        <v>43640.43541666667</v>
      </c>
      <c r="I564" s="122">
        <v>43675.834027777775</v>
      </c>
      <c r="J564" s="124" t="s">
        <v>2322</v>
      </c>
      <c r="K564" s="119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>
      <c r="A565" s="121">
        <v>21406.0</v>
      </c>
      <c r="B565" s="119" t="s">
        <v>2323</v>
      </c>
      <c r="C565" s="119" t="s">
        <v>2324</v>
      </c>
      <c r="D565" s="119" t="s">
        <v>2186</v>
      </c>
      <c r="E565" s="119" t="s">
        <v>1171</v>
      </c>
      <c r="F565" s="121">
        <v>6.0</v>
      </c>
      <c r="G565" s="121">
        <v>0.0</v>
      </c>
      <c r="H565" s="122">
        <v>43621.415972222225</v>
      </c>
      <c r="I565" s="122">
        <v>43676.23472222222</v>
      </c>
      <c r="J565" s="124" t="s">
        <v>2325</v>
      </c>
      <c r="K565" s="119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>
      <c r="A566" s="121">
        <v>19422.0</v>
      </c>
      <c r="B566" s="119" t="s">
        <v>2326</v>
      </c>
      <c r="C566" s="119" t="s">
        <v>2327</v>
      </c>
      <c r="D566" s="119" t="s">
        <v>2307</v>
      </c>
      <c r="E566" s="119" t="s">
        <v>1347</v>
      </c>
      <c r="F566" s="121">
        <v>12.0</v>
      </c>
      <c r="G566" s="121">
        <v>0.0</v>
      </c>
      <c r="H566" s="122">
        <v>43573.84930555556</v>
      </c>
      <c r="I566" s="122">
        <v>43676.75833333333</v>
      </c>
      <c r="J566" s="124" t="s">
        <v>2328</v>
      </c>
      <c r="K566" s="119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>
      <c r="A567" s="121">
        <v>21076.0</v>
      </c>
      <c r="B567" s="119" t="s">
        <v>2329</v>
      </c>
      <c r="C567" s="119" t="s">
        <v>592</v>
      </c>
      <c r="D567" s="119" t="s">
        <v>975</v>
      </c>
      <c r="E567" s="119"/>
      <c r="F567" s="121">
        <v>8.0</v>
      </c>
      <c r="G567" s="121">
        <v>0.0</v>
      </c>
      <c r="H567" s="122">
        <v>43614.79375</v>
      </c>
      <c r="I567" s="122">
        <v>43677.17986111111</v>
      </c>
      <c r="J567" s="124" t="s">
        <v>2330</v>
      </c>
      <c r="K567" s="119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>
      <c r="A568" s="121">
        <v>23607.0</v>
      </c>
      <c r="B568" s="119" t="s">
        <v>2331</v>
      </c>
      <c r="C568" s="119" t="s">
        <v>592</v>
      </c>
      <c r="D568" s="119" t="s">
        <v>991</v>
      </c>
      <c r="E568" s="119"/>
      <c r="F568" s="121">
        <v>3.0</v>
      </c>
      <c r="G568" s="121">
        <v>0.0</v>
      </c>
      <c r="H568" s="122">
        <v>43677.709027777775</v>
      </c>
      <c r="I568" s="122">
        <v>43678.0875</v>
      </c>
      <c r="J568" s="124" t="s">
        <v>2332</v>
      </c>
      <c r="K568" s="119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>
      <c r="A569" s="121">
        <v>23642.0</v>
      </c>
      <c r="B569" s="119" t="s">
        <v>2333</v>
      </c>
      <c r="C569" s="119" t="s">
        <v>2334</v>
      </c>
      <c r="D569" s="119" t="s">
        <v>2335</v>
      </c>
      <c r="E569" s="119"/>
      <c r="F569" s="121">
        <v>1.0</v>
      </c>
      <c r="G569" s="121">
        <v>0.0</v>
      </c>
      <c r="H569" s="122">
        <v>43678.10972222222</v>
      </c>
      <c r="I569" s="122">
        <v>43678.93472222222</v>
      </c>
      <c r="J569" s="124" t="s">
        <v>2336</v>
      </c>
      <c r="K569" s="119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>
      <c r="A570" s="121">
        <v>23688.0</v>
      </c>
      <c r="B570" s="119" t="s">
        <v>2337</v>
      </c>
      <c r="C570" s="119" t="s">
        <v>1171</v>
      </c>
      <c r="D570" s="119" t="s">
        <v>941</v>
      </c>
      <c r="E570" s="119"/>
      <c r="F570" s="121">
        <v>0.0</v>
      </c>
      <c r="G570" s="121">
        <v>0.0</v>
      </c>
      <c r="H570" s="122">
        <v>43678.9125</v>
      </c>
      <c r="I570" s="122">
        <v>43680.12847222222</v>
      </c>
      <c r="J570" s="124" t="s">
        <v>2338</v>
      </c>
      <c r="K570" s="119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>
      <c r="A571" s="121">
        <v>23670.0</v>
      </c>
      <c r="B571" s="119" t="s">
        <v>2339</v>
      </c>
      <c r="C571" s="119" t="s">
        <v>589</v>
      </c>
      <c r="D571" s="119" t="s">
        <v>2340</v>
      </c>
      <c r="E571" s="119"/>
      <c r="F571" s="121">
        <v>1.0</v>
      </c>
      <c r="G571" s="121">
        <v>0.0</v>
      </c>
      <c r="H571" s="122">
        <v>43678.75833333333</v>
      </c>
      <c r="I571" s="122">
        <v>43682.018055555556</v>
      </c>
      <c r="J571" s="124" t="s">
        <v>2341</v>
      </c>
      <c r="K571" s="119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>
      <c r="A572" s="121">
        <v>22753.0</v>
      </c>
      <c r="B572" s="119" t="s">
        <v>2342</v>
      </c>
      <c r="C572" s="119" t="s">
        <v>2343</v>
      </c>
      <c r="D572" s="119" t="s">
        <v>975</v>
      </c>
      <c r="E572" s="119"/>
      <c r="F572" s="121">
        <v>4.0</v>
      </c>
      <c r="G572" s="121">
        <v>0.0</v>
      </c>
      <c r="H572" s="122">
        <v>43657.717361111114</v>
      </c>
      <c r="I572" s="122">
        <v>43682.61041666667</v>
      </c>
      <c r="J572" s="124" t="s">
        <v>2344</v>
      </c>
      <c r="K572" s="119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>
      <c r="A573" s="121">
        <v>13968.0</v>
      </c>
      <c r="B573" s="119" t="s">
        <v>2345</v>
      </c>
      <c r="C573" s="119" t="s">
        <v>2346</v>
      </c>
      <c r="D573" s="119" t="s">
        <v>941</v>
      </c>
      <c r="E573" s="119" t="s">
        <v>1594</v>
      </c>
      <c r="F573" s="121">
        <v>3.0</v>
      </c>
      <c r="G573" s="121">
        <v>0.0</v>
      </c>
      <c r="H573" s="122">
        <v>43418.55069444444</v>
      </c>
      <c r="I573" s="122">
        <v>43683.03194444445</v>
      </c>
      <c r="J573" s="124" t="s">
        <v>2347</v>
      </c>
      <c r="K573" s="119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>
      <c r="A574" s="121">
        <v>23480.0</v>
      </c>
      <c r="B574" s="119" t="s">
        <v>2348</v>
      </c>
      <c r="C574" s="119" t="s">
        <v>2349</v>
      </c>
      <c r="D574" s="119" t="s">
        <v>2350</v>
      </c>
      <c r="E574" s="119" t="s">
        <v>594</v>
      </c>
      <c r="F574" s="121">
        <v>5.0</v>
      </c>
      <c r="G574" s="121">
        <v>0.0</v>
      </c>
      <c r="H574" s="122">
        <v>43673.775</v>
      </c>
      <c r="I574" s="122">
        <v>43684.59652777778</v>
      </c>
      <c r="J574" s="124" t="s">
        <v>2351</v>
      </c>
      <c r="K574" s="119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>
      <c r="A575" s="121">
        <v>24001.0</v>
      </c>
      <c r="B575" s="119" t="s">
        <v>2352</v>
      </c>
      <c r="C575" s="119" t="s">
        <v>1407</v>
      </c>
      <c r="D575" s="119" t="s">
        <v>1413</v>
      </c>
      <c r="E575" s="119"/>
      <c r="F575" s="121">
        <v>6.0</v>
      </c>
      <c r="G575" s="121">
        <v>0.0</v>
      </c>
      <c r="H575" s="122">
        <v>43685.23819444444</v>
      </c>
      <c r="I575" s="122">
        <v>43686.62291666667</v>
      </c>
      <c r="J575" s="124" t="s">
        <v>2353</v>
      </c>
      <c r="K575" s="119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>
      <c r="A576" s="121">
        <v>23881.0</v>
      </c>
      <c r="B576" s="119" t="s">
        <v>2354</v>
      </c>
      <c r="C576" s="119" t="s">
        <v>2355</v>
      </c>
      <c r="D576" s="119" t="s">
        <v>2356</v>
      </c>
      <c r="E576" s="119" t="s">
        <v>2357</v>
      </c>
      <c r="F576" s="121">
        <v>3.0</v>
      </c>
      <c r="G576" s="121">
        <v>0.0</v>
      </c>
      <c r="H576" s="122">
        <v>43683.709027777775</v>
      </c>
      <c r="I576" s="122">
        <v>43686.680555555555</v>
      </c>
      <c r="J576" s="124" t="s">
        <v>2358</v>
      </c>
      <c r="K576" s="119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>
      <c r="A577" s="121">
        <v>23982.0</v>
      </c>
      <c r="B577" s="119" t="s">
        <v>2359</v>
      </c>
      <c r="C577" s="119" t="s">
        <v>697</v>
      </c>
      <c r="D577" s="119" t="s">
        <v>1807</v>
      </c>
      <c r="E577" s="119"/>
      <c r="F577" s="121">
        <v>6.0</v>
      </c>
      <c r="G577" s="121">
        <v>0.0</v>
      </c>
      <c r="H577" s="122">
        <v>43684.94097222222</v>
      </c>
      <c r="I577" s="122">
        <v>43686.73263888889</v>
      </c>
      <c r="J577" s="124" t="s">
        <v>2360</v>
      </c>
      <c r="K577" s="119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>
      <c r="A578" s="121">
        <v>23947.0</v>
      </c>
      <c r="B578" s="119" t="s">
        <v>2361</v>
      </c>
      <c r="C578" s="119" t="s">
        <v>594</v>
      </c>
      <c r="D578" s="119" t="s">
        <v>2362</v>
      </c>
      <c r="E578" s="119"/>
      <c r="F578" s="121">
        <v>1.0</v>
      </c>
      <c r="G578" s="121">
        <v>0.0</v>
      </c>
      <c r="H578" s="122">
        <v>43684.68194444444</v>
      </c>
      <c r="I578" s="122">
        <v>43689.89166666667</v>
      </c>
      <c r="J578" s="124" t="s">
        <v>2363</v>
      </c>
      <c r="K578" s="119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>
      <c r="A579" s="121">
        <v>20404.0</v>
      </c>
      <c r="B579" s="119" t="s">
        <v>2364</v>
      </c>
      <c r="C579" s="119" t="s">
        <v>2365</v>
      </c>
      <c r="D579" s="119" t="s">
        <v>2366</v>
      </c>
      <c r="E579" s="119" t="s">
        <v>682</v>
      </c>
      <c r="F579" s="121">
        <v>6.0</v>
      </c>
      <c r="G579" s="121">
        <v>0.0</v>
      </c>
      <c r="H579" s="122">
        <v>43597.10555555556</v>
      </c>
      <c r="I579" s="122">
        <v>43692.76458333333</v>
      </c>
      <c r="J579" s="124" t="s">
        <v>2367</v>
      </c>
      <c r="K579" s="119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>
      <c r="A580" s="121">
        <v>18657.0</v>
      </c>
      <c r="B580" s="119" t="s">
        <v>2368</v>
      </c>
      <c r="C580" s="119" t="s">
        <v>1325</v>
      </c>
      <c r="D580" s="119" t="s">
        <v>2369</v>
      </c>
      <c r="E580" s="119" t="s">
        <v>807</v>
      </c>
      <c r="F580" s="121">
        <v>1.0</v>
      </c>
      <c r="G580" s="121">
        <v>0.0</v>
      </c>
      <c r="H580" s="122">
        <v>43554.81597222222</v>
      </c>
      <c r="I580" s="122">
        <v>43692.936111111114</v>
      </c>
      <c r="J580" s="124" t="s">
        <v>2370</v>
      </c>
      <c r="K580" s="119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>
      <c r="A581" s="121">
        <v>22538.0</v>
      </c>
      <c r="B581" s="119" t="s">
        <v>2371</v>
      </c>
      <c r="C581" s="119" t="s">
        <v>2092</v>
      </c>
      <c r="D581" s="119" t="s">
        <v>2372</v>
      </c>
      <c r="E581" s="119" t="s">
        <v>902</v>
      </c>
      <c r="F581" s="121">
        <v>6.0</v>
      </c>
      <c r="G581" s="121">
        <v>0.0</v>
      </c>
      <c r="H581" s="122">
        <v>43650.70208333333</v>
      </c>
      <c r="I581" s="122">
        <v>43696.86319444444</v>
      </c>
      <c r="J581" s="124" t="s">
        <v>2373</v>
      </c>
      <c r="K581" s="119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>
      <c r="A582" s="121">
        <v>24088.0</v>
      </c>
      <c r="B582" s="119" t="s">
        <v>2374</v>
      </c>
      <c r="C582" s="119" t="s">
        <v>2375</v>
      </c>
      <c r="D582" s="119" t="s">
        <v>2376</v>
      </c>
      <c r="E582" s="119"/>
      <c r="F582" s="121">
        <v>1.0</v>
      </c>
      <c r="G582" s="121">
        <v>0.0</v>
      </c>
      <c r="H582" s="122">
        <v>43686.67986111111</v>
      </c>
      <c r="I582" s="122">
        <v>43696.915972222225</v>
      </c>
      <c r="J582" s="124" t="s">
        <v>2377</v>
      </c>
      <c r="K582" s="119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>
      <c r="A583" s="121">
        <v>8212.0</v>
      </c>
      <c r="B583" s="119" t="s">
        <v>2378</v>
      </c>
      <c r="C583" s="119" t="s">
        <v>2379</v>
      </c>
      <c r="D583" s="119" t="s">
        <v>2380</v>
      </c>
      <c r="E583" s="119" t="s">
        <v>671</v>
      </c>
      <c r="F583" s="121">
        <v>16.0</v>
      </c>
      <c r="G583" s="121">
        <v>0.0</v>
      </c>
      <c r="H583" s="122">
        <v>43257.864583333336</v>
      </c>
      <c r="I583" s="122">
        <v>43696.92083333333</v>
      </c>
      <c r="J583" s="124" t="s">
        <v>2381</v>
      </c>
      <c r="K583" s="119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>
      <c r="A584" s="121">
        <v>24164.0</v>
      </c>
      <c r="B584" s="119" t="s">
        <v>2382</v>
      </c>
      <c r="C584" s="119" t="s">
        <v>2092</v>
      </c>
      <c r="D584" s="119" t="s">
        <v>1308</v>
      </c>
      <c r="E584" s="119" t="s">
        <v>1309</v>
      </c>
      <c r="F584" s="121">
        <v>0.0</v>
      </c>
      <c r="G584" s="121">
        <v>0.0</v>
      </c>
      <c r="H584" s="122">
        <v>43688.85833333333</v>
      </c>
      <c r="I584" s="122">
        <v>43696.98125</v>
      </c>
      <c r="J584" s="124" t="s">
        <v>2383</v>
      </c>
      <c r="K584" s="119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>
      <c r="A585" s="121">
        <v>24382.0</v>
      </c>
      <c r="B585" s="119" t="s">
        <v>2384</v>
      </c>
      <c r="C585" s="119" t="s">
        <v>2295</v>
      </c>
      <c r="D585" s="119" t="s">
        <v>1687</v>
      </c>
      <c r="E585" s="119" t="s">
        <v>646</v>
      </c>
      <c r="F585" s="121">
        <v>6.0</v>
      </c>
      <c r="G585" s="121">
        <v>0.0</v>
      </c>
      <c r="H585" s="122">
        <v>43692.086805555555</v>
      </c>
      <c r="I585" s="122">
        <v>43697.87847222222</v>
      </c>
      <c r="J585" s="124" t="s">
        <v>2385</v>
      </c>
      <c r="K585" s="119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>
      <c r="A586" s="121">
        <v>24806.0</v>
      </c>
      <c r="B586" s="119" t="s">
        <v>2386</v>
      </c>
      <c r="C586" s="119" t="s">
        <v>576</v>
      </c>
      <c r="D586" s="119" t="s">
        <v>2387</v>
      </c>
      <c r="E586" s="119" t="s">
        <v>682</v>
      </c>
      <c r="F586" s="121">
        <v>1.0</v>
      </c>
      <c r="G586" s="121">
        <v>0.0</v>
      </c>
      <c r="H586" s="122">
        <v>43694.32847222222</v>
      </c>
      <c r="I586" s="122">
        <v>43697.884722222225</v>
      </c>
      <c r="J586" s="124" t="s">
        <v>2388</v>
      </c>
      <c r="K586" s="119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>
      <c r="A587" s="121">
        <v>23218.0</v>
      </c>
      <c r="B587" s="119" t="s">
        <v>2389</v>
      </c>
      <c r="C587" s="119" t="s">
        <v>2390</v>
      </c>
      <c r="D587" s="119" t="s">
        <v>2391</v>
      </c>
      <c r="E587" s="119"/>
      <c r="F587" s="121">
        <v>9.0</v>
      </c>
      <c r="G587" s="121">
        <v>0.0</v>
      </c>
      <c r="H587" s="122">
        <v>43669.27569444444</v>
      </c>
      <c r="I587" s="122">
        <v>43699.60972222222</v>
      </c>
      <c r="J587" s="124" t="s">
        <v>2392</v>
      </c>
      <c r="K587" s="119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>
      <c r="A588" s="121">
        <v>24968.0</v>
      </c>
      <c r="B588" s="119" t="s">
        <v>2393</v>
      </c>
      <c r="C588" s="119" t="s">
        <v>2394</v>
      </c>
      <c r="D588" s="119" t="s">
        <v>2395</v>
      </c>
      <c r="E588" s="119"/>
      <c r="F588" s="121">
        <v>4.0</v>
      </c>
      <c r="G588" s="121">
        <v>0.0</v>
      </c>
      <c r="H588" s="122">
        <v>43698.785416666666</v>
      </c>
      <c r="I588" s="122">
        <v>43699.62777777778</v>
      </c>
      <c r="J588" s="124" t="s">
        <v>2396</v>
      </c>
      <c r="K588" s="119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>
      <c r="A589" s="121">
        <v>22970.0</v>
      </c>
      <c r="B589" s="119" t="s">
        <v>2397</v>
      </c>
      <c r="C589" s="119" t="s">
        <v>2398</v>
      </c>
      <c r="D589" s="119" t="s">
        <v>2399</v>
      </c>
      <c r="E589" s="119"/>
      <c r="F589" s="121">
        <v>7.0</v>
      </c>
      <c r="G589" s="121">
        <v>0.0</v>
      </c>
      <c r="H589" s="122">
        <v>43663.59861111111</v>
      </c>
      <c r="I589" s="122">
        <v>43699.638194444444</v>
      </c>
      <c r="J589" s="124" t="s">
        <v>2400</v>
      </c>
      <c r="K589" s="119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>
      <c r="A590" s="121">
        <v>25072.0</v>
      </c>
      <c r="B590" s="119" t="s">
        <v>2401</v>
      </c>
      <c r="C590" s="119" t="s">
        <v>592</v>
      </c>
      <c r="D590" s="119" t="s">
        <v>2402</v>
      </c>
      <c r="E590" s="119"/>
      <c r="F590" s="121">
        <v>0.0</v>
      </c>
      <c r="G590" s="121">
        <v>0.0</v>
      </c>
      <c r="H590" s="122">
        <v>43700.06319444445</v>
      </c>
      <c r="I590" s="122">
        <v>43705.80902777778</v>
      </c>
      <c r="J590" s="124" t="s">
        <v>2403</v>
      </c>
      <c r="K590" s="119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>
      <c r="A591" s="121">
        <v>10532.0</v>
      </c>
      <c r="B591" s="119" t="s">
        <v>2404</v>
      </c>
      <c r="C591" s="119" t="s">
        <v>592</v>
      </c>
      <c r="D591" s="119" t="s">
        <v>737</v>
      </c>
      <c r="E591" s="119" t="s">
        <v>1389</v>
      </c>
      <c r="F591" s="121">
        <v>8.0</v>
      </c>
      <c r="G591" s="121">
        <v>0.0</v>
      </c>
      <c r="H591" s="122">
        <v>43327.32847222222</v>
      </c>
      <c r="I591" s="122">
        <v>43705.915972222225</v>
      </c>
      <c r="J591" s="124" t="s">
        <v>2405</v>
      </c>
      <c r="K591" s="119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>
      <c r="A592" s="121">
        <v>24987.0</v>
      </c>
      <c r="B592" s="119" t="s">
        <v>2406</v>
      </c>
      <c r="C592" s="119" t="s">
        <v>1203</v>
      </c>
      <c r="D592" s="119" t="s">
        <v>1308</v>
      </c>
      <c r="E592" s="119" t="s">
        <v>1309</v>
      </c>
      <c r="F592" s="121">
        <v>0.0</v>
      </c>
      <c r="G592" s="121">
        <v>0.0</v>
      </c>
      <c r="H592" s="122">
        <v>43698.88333333333</v>
      </c>
      <c r="I592" s="122">
        <v>43706.009722222225</v>
      </c>
      <c r="J592" s="124" t="s">
        <v>2407</v>
      </c>
      <c r="K592" s="119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>
      <c r="A593" s="121">
        <v>24309.0</v>
      </c>
      <c r="B593" s="119" t="s">
        <v>2408</v>
      </c>
      <c r="C593" s="119" t="s">
        <v>2409</v>
      </c>
      <c r="D593" s="119" t="s">
        <v>2410</v>
      </c>
      <c r="E593" s="119" t="s">
        <v>1389</v>
      </c>
      <c r="F593" s="121">
        <v>12.0</v>
      </c>
      <c r="G593" s="121">
        <v>0.0</v>
      </c>
      <c r="H593" s="122">
        <v>43691.229166666664</v>
      </c>
      <c r="I593" s="122">
        <v>43706.61041666667</v>
      </c>
      <c r="J593" s="124" t="s">
        <v>2411</v>
      </c>
      <c r="K593" s="119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>
      <c r="A594" s="121">
        <v>21817.0</v>
      </c>
      <c r="B594" s="119" t="s">
        <v>2412</v>
      </c>
      <c r="C594" s="119" t="s">
        <v>2413</v>
      </c>
      <c r="D594" s="119" t="s">
        <v>751</v>
      </c>
      <c r="E594" s="119" t="s">
        <v>725</v>
      </c>
      <c r="F594" s="121">
        <v>7.0</v>
      </c>
      <c r="G594" s="121">
        <v>0.0</v>
      </c>
      <c r="H594" s="122">
        <v>43631.263194444444</v>
      </c>
      <c r="I594" s="122">
        <v>43706.61666666667</v>
      </c>
      <c r="J594" s="124" t="s">
        <v>2414</v>
      </c>
      <c r="K594" s="119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>
      <c r="A595" s="121">
        <v>23948.0</v>
      </c>
      <c r="B595" s="119" t="s">
        <v>2415</v>
      </c>
      <c r="C595" s="119" t="s">
        <v>2416</v>
      </c>
      <c r="D595" s="119" t="s">
        <v>2417</v>
      </c>
      <c r="E595" s="119" t="s">
        <v>2416</v>
      </c>
      <c r="F595" s="121">
        <v>5.0</v>
      </c>
      <c r="G595" s="121">
        <v>0.0</v>
      </c>
      <c r="H595" s="122">
        <v>43684.70416666667</v>
      </c>
      <c r="I595" s="122">
        <v>43706.73263888889</v>
      </c>
      <c r="J595" s="124" t="s">
        <v>2418</v>
      </c>
      <c r="K595" s="119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>
      <c r="A596" s="121">
        <v>25293.0</v>
      </c>
      <c r="B596" s="119" t="s">
        <v>2419</v>
      </c>
      <c r="C596" s="119" t="s">
        <v>2420</v>
      </c>
      <c r="D596" s="119" t="s">
        <v>2421</v>
      </c>
      <c r="E596" s="119"/>
      <c r="F596" s="121">
        <v>2.0</v>
      </c>
      <c r="G596" s="121">
        <v>0.0</v>
      </c>
      <c r="H596" s="122">
        <v>43705.24444444444</v>
      </c>
      <c r="I596" s="122">
        <v>43706.74236111111</v>
      </c>
      <c r="J596" s="124" t="s">
        <v>2422</v>
      </c>
      <c r="K596" s="119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>
      <c r="A597" s="121">
        <v>17893.0</v>
      </c>
      <c r="B597" s="119" t="s">
        <v>2423</v>
      </c>
      <c r="C597" s="119" t="s">
        <v>1495</v>
      </c>
      <c r="D597" s="119" t="s">
        <v>2424</v>
      </c>
      <c r="E597" s="119"/>
      <c r="F597" s="121">
        <v>2.0</v>
      </c>
      <c r="G597" s="121">
        <v>0.0</v>
      </c>
      <c r="H597" s="122">
        <v>43535.936111111114</v>
      </c>
      <c r="I597" s="122">
        <v>43707.60486111111</v>
      </c>
      <c r="J597" s="124" t="s">
        <v>2425</v>
      </c>
      <c r="K597" s="119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>
      <c r="A598" s="121">
        <v>22963.0</v>
      </c>
      <c r="B598" s="119" t="s">
        <v>2426</v>
      </c>
      <c r="C598" s="119" t="s">
        <v>1991</v>
      </c>
      <c r="D598" s="119" t="s">
        <v>2427</v>
      </c>
      <c r="E598" s="119"/>
      <c r="F598" s="121">
        <v>8.0</v>
      </c>
      <c r="G598" s="121">
        <v>0.0</v>
      </c>
      <c r="H598" s="122">
        <v>43663.36388888889</v>
      </c>
      <c r="I598" s="122">
        <v>43707.66180555556</v>
      </c>
      <c r="J598" s="124" t="s">
        <v>2428</v>
      </c>
      <c r="K598" s="119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>
      <c r="A599" s="121">
        <v>21703.0</v>
      </c>
      <c r="B599" s="119" t="s">
        <v>2429</v>
      </c>
      <c r="C599" s="119" t="s">
        <v>682</v>
      </c>
      <c r="D599" s="119" t="s">
        <v>2430</v>
      </c>
      <c r="E599" s="119"/>
      <c r="F599" s="121">
        <v>3.0</v>
      </c>
      <c r="G599" s="121">
        <v>0.0</v>
      </c>
      <c r="H599" s="122">
        <v>43628.88958333333</v>
      </c>
      <c r="I599" s="122">
        <v>43707.86388888889</v>
      </c>
      <c r="J599" s="124" t="s">
        <v>2431</v>
      </c>
      <c r="K599" s="119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>
      <c r="A600" s="121">
        <v>25320.0</v>
      </c>
      <c r="B600" s="119" t="s">
        <v>2432</v>
      </c>
      <c r="C600" s="119" t="s">
        <v>1045</v>
      </c>
      <c r="D600" s="119" t="s">
        <v>1484</v>
      </c>
      <c r="E600" s="119"/>
      <c r="F600" s="121">
        <v>4.0</v>
      </c>
      <c r="G600" s="121">
        <v>0.0</v>
      </c>
      <c r="H600" s="122">
        <v>43705.700694444444</v>
      </c>
      <c r="I600" s="122">
        <v>43707.899305555555</v>
      </c>
      <c r="J600" s="124" t="s">
        <v>2433</v>
      </c>
      <c r="K600" s="119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>
      <c r="A601" s="121">
        <v>25214.0</v>
      </c>
      <c r="B601" s="119" t="s">
        <v>2434</v>
      </c>
      <c r="C601" s="119" t="s">
        <v>2435</v>
      </c>
      <c r="D601" s="119" t="s">
        <v>2436</v>
      </c>
      <c r="E601" s="119" t="s">
        <v>1309</v>
      </c>
      <c r="F601" s="121">
        <v>4.0</v>
      </c>
      <c r="G601" s="121">
        <v>0.0</v>
      </c>
      <c r="H601" s="122">
        <v>43704.03055555555</v>
      </c>
      <c r="I601" s="122">
        <v>43707.99166666667</v>
      </c>
      <c r="J601" s="124" t="s">
        <v>2437</v>
      </c>
      <c r="K601" s="119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>
      <c r="A602" s="121">
        <v>25304.0</v>
      </c>
      <c r="B602" s="119" t="s">
        <v>2438</v>
      </c>
      <c r="C602" s="119" t="s">
        <v>682</v>
      </c>
      <c r="D602" s="119" t="s">
        <v>2439</v>
      </c>
      <c r="E602" s="119"/>
      <c r="F602" s="121">
        <v>0.0</v>
      </c>
      <c r="G602" s="121">
        <v>0.0</v>
      </c>
      <c r="H602" s="122">
        <v>43705.56180555555</v>
      </c>
      <c r="I602" s="122">
        <v>43710.63888888889</v>
      </c>
      <c r="J602" s="124" t="s">
        <v>2440</v>
      </c>
      <c r="K602" s="119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>
      <c r="A603" s="121">
        <v>12309.0</v>
      </c>
      <c r="B603" s="119" t="s">
        <v>2441</v>
      </c>
      <c r="C603" s="119" t="s">
        <v>2442</v>
      </c>
      <c r="D603" s="119" t="s">
        <v>2443</v>
      </c>
      <c r="E603" s="119" t="s">
        <v>2444</v>
      </c>
      <c r="F603" s="121">
        <v>9.0</v>
      </c>
      <c r="G603" s="121">
        <v>0.0</v>
      </c>
      <c r="H603" s="122">
        <v>43377.05138888889</v>
      </c>
      <c r="I603" s="122">
        <v>43711.69305555556</v>
      </c>
      <c r="J603" s="124" t="s">
        <v>2445</v>
      </c>
      <c r="K603" s="119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>
      <c r="A604" s="121">
        <v>25360.0</v>
      </c>
      <c r="B604" s="119" t="s">
        <v>2446</v>
      </c>
      <c r="C604" s="119" t="s">
        <v>2447</v>
      </c>
      <c r="D604" s="119" t="s">
        <v>1308</v>
      </c>
      <c r="E604" s="119"/>
      <c r="F604" s="121">
        <v>1.0</v>
      </c>
      <c r="G604" s="121">
        <v>0.0</v>
      </c>
      <c r="H604" s="122">
        <v>43705.893055555556</v>
      </c>
      <c r="I604" s="122">
        <v>43711.76111111111</v>
      </c>
      <c r="J604" s="124" t="s">
        <v>2448</v>
      </c>
      <c r="K604" s="119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>
      <c r="A605" s="121">
        <v>24403.0</v>
      </c>
      <c r="B605" s="119" t="s">
        <v>2449</v>
      </c>
      <c r="C605" s="119" t="s">
        <v>1013</v>
      </c>
      <c r="D605" s="119" t="s">
        <v>1136</v>
      </c>
      <c r="E605" s="119"/>
      <c r="F605" s="121">
        <v>2.0</v>
      </c>
      <c r="G605" s="121">
        <v>0.0</v>
      </c>
      <c r="H605" s="122">
        <v>43692.54375</v>
      </c>
      <c r="I605" s="122">
        <v>43712.024305555555</v>
      </c>
      <c r="J605" s="124" t="s">
        <v>2450</v>
      </c>
      <c r="K605" s="119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>
      <c r="A606" s="121">
        <v>24853.0</v>
      </c>
      <c r="B606" s="119" t="s">
        <v>2451</v>
      </c>
      <c r="C606" s="119" t="s">
        <v>2452</v>
      </c>
      <c r="D606" s="119" t="s">
        <v>2453</v>
      </c>
      <c r="E606" s="119" t="s">
        <v>994</v>
      </c>
      <c r="F606" s="121">
        <v>6.0</v>
      </c>
      <c r="G606" s="121">
        <v>0.0</v>
      </c>
      <c r="H606" s="122">
        <v>43696.75902777778</v>
      </c>
      <c r="I606" s="122">
        <v>43712.032638888886</v>
      </c>
      <c r="J606" s="124" t="s">
        <v>2454</v>
      </c>
      <c r="K606" s="119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>
      <c r="A607" s="121">
        <v>24612.0</v>
      </c>
      <c r="B607" s="119" t="s">
        <v>2455</v>
      </c>
      <c r="C607" s="119" t="s">
        <v>608</v>
      </c>
      <c r="D607" s="119" t="s">
        <v>1367</v>
      </c>
      <c r="E607" s="119" t="s">
        <v>2444</v>
      </c>
      <c r="F607" s="121">
        <v>0.0</v>
      </c>
      <c r="G607" s="121">
        <v>0.0</v>
      </c>
      <c r="H607" s="122">
        <v>43693.80069444444</v>
      </c>
      <c r="I607" s="122">
        <v>43714.11736111111</v>
      </c>
      <c r="J607" s="124" t="s">
        <v>2456</v>
      </c>
      <c r="K607" s="119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>
      <c r="A608" s="121">
        <v>24550.0</v>
      </c>
      <c r="B608" s="119" t="s">
        <v>2457</v>
      </c>
      <c r="C608" s="119" t="s">
        <v>608</v>
      </c>
      <c r="D608" s="119" t="s">
        <v>1367</v>
      </c>
      <c r="E608" s="119" t="s">
        <v>2444</v>
      </c>
      <c r="F608" s="121">
        <v>0.0</v>
      </c>
      <c r="G608" s="121">
        <v>0.0</v>
      </c>
      <c r="H608" s="122">
        <v>43693.799305555556</v>
      </c>
      <c r="I608" s="122">
        <v>43714.11736111111</v>
      </c>
      <c r="J608" s="124" t="s">
        <v>2458</v>
      </c>
      <c r="K608" s="119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>
      <c r="A609" s="121">
        <v>25399.0</v>
      </c>
      <c r="B609" s="119" t="s">
        <v>2459</v>
      </c>
      <c r="C609" s="119" t="s">
        <v>2460</v>
      </c>
      <c r="D609" s="119" t="s">
        <v>675</v>
      </c>
      <c r="E609" s="119"/>
      <c r="F609" s="121">
        <v>8.0</v>
      </c>
      <c r="G609" s="121">
        <v>0.0</v>
      </c>
      <c r="H609" s="122">
        <v>43706.69236111111</v>
      </c>
      <c r="I609" s="122">
        <v>43717.620833333334</v>
      </c>
      <c r="J609" s="124" t="s">
        <v>2461</v>
      </c>
      <c r="K609" s="119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>
      <c r="A610" s="121">
        <v>25834.0</v>
      </c>
      <c r="B610" s="119" t="s">
        <v>2462</v>
      </c>
      <c r="C610" s="119" t="s">
        <v>2463</v>
      </c>
      <c r="D610" s="119" t="s">
        <v>1338</v>
      </c>
      <c r="E610" s="119"/>
      <c r="F610" s="121">
        <v>2.0</v>
      </c>
      <c r="G610" s="121">
        <v>0.0</v>
      </c>
      <c r="H610" s="122">
        <v>43716.56527777778</v>
      </c>
      <c r="I610" s="122">
        <v>43718.097916666666</v>
      </c>
      <c r="J610" s="124" t="s">
        <v>2464</v>
      </c>
      <c r="K610" s="119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>
      <c r="A611" s="121">
        <v>25172.0</v>
      </c>
      <c r="B611" s="119" t="s">
        <v>2465</v>
      </c>
      <c r="C611" s="119" t="s">
        <v>1620</v>
      </c>
      <c r="D611" s="119" t="s">
        <v>2466</v>
      </c>
      <c r="E611" s="119" t="s">
        <v>2019</v>
      </c>
      <c r="F611" s="121">
        <v>15.0</v>
      </c>
      <c r="G611" s="121">
        <v>0.0</v>
      </c>
      <c r="H611" s="122">
        <v>43703.34305555555</v>
      </c>
      <c r="I611" s="122">
        <v>43718.09930555556</v>
      </c>
      <c r="J611" s="124" t="s">
        <v>2467</v>
      </c>
      <c r="K611" s="119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>
      <c r="A612" s="121">
        <v>19268.0</v>
      </c>
      <c r="B612" s="119" t="s">
        <v>2468</v>
      </c>
      <c r="C612" s="119" t="s">
        <v>682</v>
      </c>
      <c r="D612" s="119" t="s">
        <v>2469</v>
      </c>
      <c r="E612" s="119" t="s">
        <v>582</v>
      </c>
      <c r="F612" s="121">
        <v>12.0</v>
      </c>
      <c r="G612" s="121">
        <v>0.0</v>
      </c>
      <c r="H612" s="122">
        <v>43570.78611111111</v>
      </c>
      <c r="I612" s="122">
        <v>43718.67986111111</v>
      </c>
      <c r="J612" s="124" t="s">
        <v>2470</v>
      </c>
      <c r="K612" s="119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>
      <c r="A613" s="121">
        <v>25836.0</v>
      </c>
      <c r="B613" s="119" t="s">
        <v>2471</v>
      </c>
      <c r="C613" s="119" t="s">
        <v>1171</v>
      </c>
      <c r="D613" s="119" t="s">
        <v>2472</v>
      </c>
      <c r="E613" s="119" t="s">
        <v>1171</v>
      </c>
      <c r="F613" s="121">
        <v>2.0</v>
      </c>
      <c r="G613" s="121">
        <v>0.0</v>
      </c>
      <c r="H613" s="122">
        <v>43716.78125</v>
      </c>
      <c r="I613" s="122">
        <v>43718.77847222222</v>
      </c>
      <c r="J613" s="124" t="s">
        <v>2473</v>
      </c>
      <c r="K613" s="119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>
      <c r="A614" s="121">
        <v>24613.0</v>
      </c>
      <c r="B614" s="119" t="s">
        <v>2474</v>
      </c>
      <c r="C614" s="119" t="s">
        <v>608</v>
      </c>
      <c r="D614" s="119" t="s">
        <v>1367</v>
      </c>
      <c r="E614" s="119" t="s">
        <v>671</v>
      </c>
      <c r="F614" s="121">
        <v>0.0</v>
      </c>
      <c r="G614" s="121">
        <v>0.0</v>
      </c>
      <c r="H614" s="122">
        <v>43693.80069444444</v>
      </c>
      <c r="I614" s="122">
        <v>43718.865277777775</v>
      </c>
      <c r="J614" s="124" t="s">
        <v>2475</v>
      </c>
      <c r="K614" s="119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>
      <c r="A615" s="121">
        <v>25854.0</v>
      </c>
      <c r="B615" s="119" t="s">
        <v>2476</v>
      </c>
      <c r="C615" s="119" t="s">
        <v>2477</v>
      </c>
      <c r="D615" s="119" t="s">
        <v>2478</v>
      </c>
      <c r="E615" s="119"/>
      <c r="F615" s="121">
        <v>0.0</v>
      </c>
      <c r="G615" s="121">
        <v>0.0</v>
      </c>
      <c r="H615" s="122">
        <v>43717.4</v>
      </c>
      <c r="I615" s="122">
        <v>43719.19583333333</v>
      </c>
      <c r="J615" s="124" t="s">
        <v>2479</v>
      </c>
      <c r="K615" s="119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>
      <c r="A616" s="121">
        <v>26036.0</v>
      </c>
      <c r="B616" s="119" t="s">
        <v>2480</v>
      </c>
      <c r="C616" s="119" t="s">
        <v>1309</v>
      </c>
      <c r="D616" s="119" t="s">
        <v>1308</v>
      </c>
      <c r="E616" s="119" t="s">
        <v>2153</v>
      </c>
      <c r="F616" s="121">
        <v>2.0</v>
      </c>
      <c r="G616" s="121">
        <v>0.0</v>
      </c>
      <c r="H616" s="122">
        <v>43719.78611111111</v>
      </c>
      <c r="I616" s="122">
        <v>43725.90972222222</v>
      </c>
      <c r="J616" s="124" t="s">
        <v>2481</v>
      </c>
      <c r="K616" s="119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>
      <c r="A617" s="121">
        <v>22226.0</v>
      </c>
      <c r="B617" s="119" t="s">
        <v>2482</v>
      </c>
      <c r="C617" s="119" t="s">
        <v>2008</v>
      </c>
      <c r="D617" s="119" t="s">
        <v>2483</v>
      </c>
      <c r="E617" s="119" t="s">
        <v>951</v>
      </c>
      <c r="F617" s="121">
        <v>1.0</v>
      </c>
      <c r="G617" s="121">
        <v>0.0</v>
      </c>
      <c r="H617" s="122">
        <v>43641.84722222222</v>
      </c>
      <c r="I617" s="122">
        <v>43726.70694444444</v>
      </c>
      <c r="J617" s="124" t="s">
        <v>2484</v>
      </c>
      <c r="K617" s="119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>
      <c r="A618" s="121">
        <v>26076.0</v>
      </c>
      <c r="B618" s="119" t="s">
        <v>2485</v>
      </c>
      <c r="C618" s="119" t="s">
        <v>2486</v>
      </c>
      <c r="D618" s="119" t="s">
        <v>2487</v>
      </c>
      <c r="E618" s="119" t="s">
        <v>948</v>
      </c>
      <c r="F618" s="121">
        <v>7.0</v>
      </c>
      <c r="G618" s="121">
        <v>0.0</v>
      </c>
      <c r="H618" s="122">
        <v>43720.05972222222</v>
      </c>
      <c r="I618" s="122">
        <v>43727.93680555555</v>
      </c>
      <c r="J618" s="124" t="s">
        <v>2488</v>
      </c>
      <c r="K618" s="119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>
      <c r="A619" s="121">
        <v>26437.0</v>
      </c>
      <c r="B619" s="119" t="s">
        <v>2489</v>
      </c>
      <c r="C619" s="119" t="s">
        <v>1203</v>
      </c>
      <c r="D619" s="119" t="s">
        <v>1308</v>
      </c>
      <c r="E619" s="119"/>
      <c r="F619" s="121">
        <v>1.0</v>
      </c>
      <c r="G619" s="121">
        <v>0.0</v>
      </c>
      <c r="H619" s="122">
        <v>43726.96875</v>
      </c>
      <c r="I619" s="122">
        <v>43728.74513888889</v>
      </c>
      <c r="J619" s="124" t="s">
        <v>2490</v>
      </c>
      <c r="K619" s="119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>
      <c r="A620" s="121">
        <v>26328.0</v>
      </c>
      <c r="B620" s="119" t="s">
        <v>2491</v>
      </c>
      <c r="C620" s="119" t="s">
        <v>2492</v>
      </c>
      <c r="D620" s="119" t="s">
        <v>803</v>
      </c>
      <c r="E620" s="119" t="s">
        <v>2492</v>
      </c>
      <c r="F620" s="121">
        <v>0.0</v>
      </c>
      <c r="G620" s="121">
        <v>0.0</v>
      </c>
      <c r="H620" s="122">
        <v>43725.021527777775</v>
      </c>
      <c r="I620" s="122">
        <v>43728.85555555556</v>
      </c>
      <c r="J620" s="124" t="s">
        <v>2493</v>
      </c>
      <c r="K620" s="119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>
      <c r="A621" s="121">
        <v>25865.0</v>
      </c>
      <c r="B621" s="119" t="s">
        <v>2494</v>
      </c>
      <c r="C621" s="119" t="s">
        <v>1171</v>
      </c>
      <c r="D621" s="119" t="s">
        <v>991</v>
      </c>
      <c r="E621" s="119" t="s">
        <v>1171</v>
      </c>
      <c r="F621" s="121">
        <v>1.0</v>
      </c>
      <c r="G621" s="121">
        <v>0.0</v>
      </c>
      <c r="H621" s="122">
        <v>43717.77222222222</v>
      </c>
      <c r="I621" s="122">
        <v>43732.01666666667</v>
      </c>
      <c r="J621" s="124" t="s">
        <v>2495</v>
      </c>
      <c r="K621" s="119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>
      <c r="A622" s="121">
        <v>24791.0</v>
      </c>
      <c r="B622" s="119" t="s">
        <v>2496</v>
      </c>
      <c r="C622" s="119" t="s">
        <v>2497</v>
      </c>
      <c r="D622" s="119" t="s">
        <v>2498</v>
      </c>
      <c r="E622" s="119" t="s">
        <v>1171</v>
      </c>
      <c r="F622" s="121">
        <v>2.0</v>
      </c>
      <c r="G622" s="121">
        <v>0.0</v>
      </c>
      <c r="H622" s="122">
        <v>43693.89166666667</v>
      </c>
      <c r="I622" s="122">
        <v>43732.01666666667</v>
      </c>
      <c r="J622" s="124" t="s">
        <v>2499</v>
      </c>
      <c r="K622" s="119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>
      <c r="A623" s="121">
        <v>26032.0</v>
      </c>
      <c r="B623" s="119" t="s">
        <v>2500</v>
      </c>
      <c r="C623" s="119" t="s">
        <v>2008</v>
      </c>
      <c r="D623" s="119" t="s">
        <v>2501</v>
      </c>
      <c r="E623" s="119" t="s">
        <v>1171</v>
      </c>
      <c r="F623" s="121">
        <v>2.0</v>
      </c>
      <c r="G623" s="121">
        <v>0.0</v>
      </c>
      <c r="H623" s="122">
        <v>43719.77361111111</v>
      </c>
      <c r="I623" s="122">
        <v>43732.71597222222</v>
      </c>
      <c r="J623" s="124" t="s">
        <v>2502</v>
      </c>
      <c r="K623" s="119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>
      <c r="A624" s="121">
        <v>24562.0</v>
      </c>
      <c r="B624" s="119" t="s">
        <v>2503</v>
      </c>
      <c r="C624" s="119" t="s">
        <v>608</v>
      </c>
      <c r="D624" s="119" t="s">
        <v>1367</v>
      </c>
      <c r="E624" s="119"/>
      <c r="F624" s="121">
        <v>0.0</v>
      </c>
      <c r="G624" s="121">
        <v>0.0</v>
      </c>
      <c r="H624" s="122">
        <v>43693.799305555556</v>
      </c>
      <c r="I624" s="122">
        <v>43733.75833333333</v>
      </c>
      <c r="J624" s="124" t="s">
        <v>2504</v>
      </c>
      <c r="K624" s="119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>
      <c r="A625" s="121">
        <v>22483.0</v>
      </c>
      <c r="B625" s="119" t="s">
        <v>2505</v>
      </c>
      <c r="C625" s="119" t="s">
        <v>1098</v>
      </c>
      <c r="D625" s="119" t="s">
        <v>1308</v>
      </c>
      <c r="E625" s="119" t="s">
        <v>1203</v>
      </c>
      <c r="F625" s="121">
        <v>1.0</v>
      </c>
      <c r="G625" s="121">
        <v>0.0</v>
      </c>
      <c r="H625" s="122">
        <v>43649.271527777775</v>
      </c>
      <c r="I625" s="122">
        <v>43733.94513888889</v>
      </c>
      <c r="J625" s="124" t="s">
        <v>2506</v>
      </c>
      <c r="K625" s="119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>
      <c r="A626" s="121">
        <v>26510.0</v>
      </c>
      <c r="B626" s="119" t="s">
        <v>2507</v>
      </c>
      <c r="C626" s="119" t="s">
        <v>2508</v>
      </c>
      <c r="D626" s="119" t="s">
        <v>818</v>
      </c>
      <c r="E626" s="119" t="s">
        <v>582</v>
      </c>
      <c r="F626" s="121">
        <v>5.0</v>
      </c>
      <c r="G626" s="121">
        <v>0.0</v>
      </c>
      <c r="H626" s="122">
        <v>43727.95763888889</v>
      </c>
      <c r="I626" s="122">
        <v>43735.15416666667</v>
      </c>
      <c r="J626" s="124" t="s">
        <v>2509</v>
      </c>
      <c r="K626" s="119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>
      <c r="A627" s="121">
        <v>24192.0</v>
      </c>
      <c r="B627" s="119" t="s">
        <v>2510</v>
      </c>
      <c r="C627" s="119" t="s">
        <v>2063</v>
      </c>
      <c r="D627" s="119" t="s">
        <v>2258</v>
      </c>
      <c r="E627" s="119" t="s">
        <v>646</v>
      </c>
      <c r="F627" s="121">
        <v>2.0</v>
      </c>
      <c r="G627" s="121">
        <v>0.0</v>
      </c>
      <c r="H627" s="122">
        <v>43689.75277777778</v>
      </c>
      <c r="I627" s="122">
        <v>43735.69236111111</v>
      </c>
      <c r="J627" s="124" t="s">
        <v>2511</v>
      </c>
      <c r="K627" s="119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>
      <c r="A628" s="121">
        <v>26892.0</v>
      </c>
      <c r="B628" s="119" t="s">
        <v>2512</v>
      </c>
      <c r="C628" s="119" t="s">
        <v>682</v>
      </c>
      <c r="D628" s="119" t="s">
        <v>2513</v>
      </c>
      <c r="E628" s="119"/>
      <c r="F628" s="121">
        <v>2.0</v>
      </c>
      <c r="G628" s="121">
        <v>0.0</v>
      </c>
      <c r="H628" s="122">
        <v>43734.6</v>
      </c>
      <c r="I628" s="122">
        <v>43738.75763888889</v>
      </c>
      <c r="J628" s="124" t="s">
        <v>2514</v>
      </c>
      <c r="K628" s="119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>
      <c r="A629" s="121">
        <v>19088.0</v>
      </c>
      <c r="B629" s="119" t="s">
        <v>2515</v>
      </c>
      <c r="C629" s="119" t="s">
        <v>760</v>
      </c>
      <c r="D629" s="119" t="s">
        <v>2516</v>
      </c>
      <c r="E629" s="119" t="s">
        <v>725</v>
      </c>
      <c r="F629" s="121">
        <v>10.0</v>
      </c>
      <c r="G629" s="121">
        <v>0.0</v>
      </c>
      <c r="H629" s="122">
        <v>43565.00763888889</v>
      </c>
      <c r="I629" s="122">
        <v>43739.441666666666</v>
      </c>
      <c r="J629" s="124" t="s">
        <v>2517</v>
      </c>
      <c r="K629" s="119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>
      <c r="A630" s="121">
        <v>26998.0</v>
      </c>
      <c r="B630" s="119" t="s">
        <v>2518</v>
      </c>
      <c r="C630" s="119" t="s">
        <v>2519</v>
      </c>
      <c r="D630" s="119" t="s">
        <v>1413</v>
      </c>
      <c r="E630" s="119"/>
      <c r="F630" s="121">
        <v>5.0</v>
      </c>
      <c r="G630" s="121">
        <v>0.0</v>
      </c>
      <c r="H630" s="122">
        <v>43735.91736111111</v>
      </c>
      <c r="I630" s="122">
        <v>43739.65972222222</v>
      </c>
      <c r="J630" s="124" t="s">
        <v>2520</v>
      </c>
      <c r="K630" s="119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>
      <c r="A631" s="121">
        <v>24080.0</v>
      </c>
      <c r="B631" s="119" t="s">
        <v>2521</v>
      </c>
      <c r="C631" s="119" t="s">
        <v>2522</v>
      </c>
      <c r="D631" s="119" t="s">
        <v>2523</v>
      </c>
      <c r="E631" s="119" t="s">
        <v>582</v>
      </c>
      <c r="F631" s="121">
        <v>7.0</v>
      </c>
      <c r="G631" s="121">
        <v>0.0</v>
      </c>
      <c r="H631" s="122">
        <v>43686.31041666667</v>
      </c>
      <c r="I631" s="122">
        <v>43742.271527777775</v>
      </c>
      <c r="J631" s="124" t="s">
        <v>2524</v>
      </c>
      <c r="K631" s="119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>
      <c r="A632" s="121">
        <v>27080.0</v>
      </c>
      <c r="B632" s="119" t="s">
        <v>2525</v>
      </c>
      <c r="C632" s="119" t="s">
        <v>2197</v>
      </c>
      <c r="D632" s="119" t="s">
        <v>941</v>
      </c>
      <c r="E632" s="119"/>
      <c r="F632" s="121">
        <v>1.0</v>
      </c>
      <c r="G632" s="121">
        <v>0.0</v>
      </c>
      <c r="H632" s="122">
        <v>43738.76388888889</v>
      </c>
      <c r="I632" s="122">
        <v>43742.751388888886</v>
      </c>
      <c r="J632" s="124" t="s">
        <v>2526</v>
      </c>
      <c r="K632" s="119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>
      <c r="A633" s="121">
        <v>26884.0</v>
      </c>
      <c r="B633" s="119" t="s">
        <v>2527</v>
      </c>
      <c r="C633" s="119" t="s">
        <v>2528</v>
      </c>
      <c r="D633" s="119" t="s">
        <v>2186</v>
      </c>
      <c r="E633" s="119" t="s">
        <v>1309</v>
      </c>
      <c r="F633" s="121">
        <v>6.0</v>
      </c>
      <c r="G633" s="121">
        <v>0.0</v>
      </c>
      <c r="H633" s="122">
        <v>43734.40347222222</v>
      </c>
      <c r="I633" s="122">
        <v>43745.87013888889</v>
      </c>
      <c r="J633" s="124" t="s">
        <v>2529</v>
      </c>
      <c r="K633" s="119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>
      <c r="A634" s="121">
        <v>27443.0</v>
      </c>
      <c r="B634" s="119" t="s">
        <v>2530</v>
      </c>
      <c r="C634" s="119" t="s">
        <v>2531</v>
      </c>
      <c r="D634" s="119" t="s">
        <v>941</v>
      </c>
      <c r="E634" s="119"/>
      <c r="F634" s="121">
        <v>2.0</v>
      </c>
      <c r="G634" s="121">
        <v>0.0</v>
      </c>
      <c r="H634" s="122">
        <v>43744.49791666667</v>
      </c>
      <c r="I634" s="122">
        <v>43746.55694444444</v>
      </c>
      <c r="J634" s="124" t="s">
        <v>2532</v>
      </c>
      <c r="K634" s="119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>
      <c r="A635" s="121">
        <v>10127.0</v>
      </c>
      <c r="B635" s="119" t="s">
        <v>2533</v>
      </c>
      <c r="C635" s="119" t="s">
        <v>682</v>
      </c>
      <c r="D635" s="119" t="s">
        <v>1066</v>
      </c>
      <c r="E635" s="119" t="s">
        <v>825</v>
      </c>
      <c r="F635" s="121">
        <v>6.0</v>
      </c>
      <c r="G635" s="121">
        <v>0.0</v>
      </c>
      <c r="H635" s="122">
        <v>43313.72222222222</v>
      </c>
      <c r="I635" s="122">
        <v>43746.788194444445</v>
      </c>
      <c r="J635" s="124" t="s">
        <v>2534</v>
      </c>
      <c r="K635" s="119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>
      <c r="A636" s="121">
        <v>20046.0</v>
      </c>
      <c r="B636" s="119" t="s">
        <v>2535</v>
      </c>
      <c r="C636" s="119" t="s">
        <v>1065</v>
      </c>
      <c r="D636" s="119" t="s">
        <v>1066</v>
      </c>
      <c r="E636" s="119" t="s">
        <v>582</v>
      </c>
      <c r="F636" s="121">
        <v>8.0</v>
      </c>
      <c r="G636" s="121">
        <v>0.0</v>
      </c>
      <c r="H636" s="122">
        <v>43587.11111111111</v>
      </c>
      <c r="I636" s="122">
        <v>43747.98402777778</v>
      </c>
      <c r="J636" s="124" t="s">
        <v>2536</v>
      </c>
      <c r="K636" s="119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>
      <c r="A637" s="121">
        <v>27442.0</v>
      </c>
      <c r="B637" s="119" t="s">
        <v>2537</v>
      </c>
      <c r="C637" s="119" t="s">
        <v>2538</v>
      </c>
      <c r="D637" s="119" t="s">
        <v>2539</v>
      </c>
      <c r="E637" s="119" t="s">
        <v>1325</v>
      </c>
      <c r="F637" s="121">
        <v>5.0</v>
      </c>
      <c r="G637" s="121">
        <v>0.0</v>
      </c>
      <c r="H637" s="122">
        <v>43744.46388888889</v>
      </c>
      <c r="I637" s="122">
        <v>43748.10138888889</v>
      </c>
      <c r="J637" s="124" t="s">
        <v>2540</v>
      </c>
      <c r="K637" s="119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>
      <c r="A638" s="121">
        <v>27605.0</v>
      </c>
      <c r="B638" s="119" t="s">
        <v>2541</v>
      </c>
      <c r="C638" s="119" t="s">
        <v>2542</v>
      </c>
      <c r="D638" s="119" t="s">
        <v>2064</v>
      </c>
      <c r="E638" s="119"/>
      <c r="F638" s="121">
        <v>0.0</v>
      </c>
      <c r="G638" s="121">
        <v>0.0</v>
      </c>
      <c r="H638" s="122">
        <v>43747.5625</v>
      </c>
      <c r="I638" s="122">
        <v>43748.94305555556</v>
      </c>
      <c r="J638" s="124" t="s">
        <v>2543</v>
      </c>
      <c r="K638" s="119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>
      <c r="A639" s="121">
        <v>27737.0</v>
      </c>
      <c r="B639" s="119" t="s">
        <v>2544</v>
      </c>
      <c r="C639" s="119" t="s">
        <v>2545</v>
      </c>
      <c r="D639" s="119" t="s">
        <v>748</v>
      </c>
      <c r="E639" s="119"/>
      <c r="F639" s="121">
        <v>1.0</v>
      </c>
      <c r="G639" s="121">
        <v>0.0</v>
      </c>
      <c r="H639" s="122">
        <v>43749.41388888889</v>
      </c>
      <c r="I639" s="122">
        <v>43752.58125</v>
      </c>
      <c r="J639" s="124" t="s">
        <v>2546</v>
      </c>
      <c r="K639" s="119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>
      <c r="A640" s="121">
        <v>25347.0</v>
      </c>
      <c r="B640" s="119" t="s">
        <v>2547</v>
      </c>
      <c r="C640" s="119" t="s">
        <v>1477</v>
      </c>
      <c r="D640" s="119" t="s">
        <v>1970</v>
      </c>
      <c r="E640" s="119"/>
      <c r="F640" s="121">
        <v>2.0</v>
      </c>
      <c r="G640" s="121">
        <v>0.0</v>
      </c>
      <c r="H640" s="122">
        <v>43705.84375</v>
      </c>
      <c r="I640" s="122">
        <v>43753.584027777775</v>
      </c>
      <c r="J640" s="124" t="s">
        <v>2548</v>
      </c>
      <c r="K640" s="119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>
      <c r="A641" s="121">
        <v>26797.0</v>
      </c>
      <c r="B641" s="119" t="s">
        <v>2549</v>
      </c>
      <c r="C641" s="119" t="s">
        <v>2550</v>
      </c>
      <c r="D641" s="119" t="s">
        <v>2551</v>
      </c>
      <c r="E641" s="119"/>
      <c r="F641" s="121">
        <v>2.0</v>
      </c>
      <c r="G641" s="121">
        <v>0.0</v>
      </c>
      <c r="H641" s="122">
        <v>43733.51388888889</v>
      </c>
      <c r="I641" s="122">
        <v>43753.775</v>
      </c>
      <c r="J641" s="124" t="s">
        <v>2552</v>
      </c>
      <c r="K641" s="119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>
      <c r="A642" s="121">
        <v>15476.0</v>
      </c>
      <c r="B642" s="119" t="s">
        <v>2553</v>
      </c>
      <c r="C642" s="119" t="s">
        <v>2554</v>
      </c>
      <c r="D642" s="119" t="s">
        <v>2555</v>
      </c>
      <c r="E642" s="119" t="s">
        <v>807</v>
      </c>
      <c r="F642" s="121">
        <v>14.0</v>
      </c>
      <c r="G642" s="121">
        <v>0.0</v>
      </c>
      <c r="H642" s="122">
        <v>43455.572222222225</v>
      </c>
      <c r="I642" s="122">
        <v>43754.68194444444</v>
      </c>
      <c r="J642" s="124" t="s">
        <v>2556</v>
      </c>
      <c r="K642" s="119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>
      <c r="A643" s="121">
        <v>28009.0</v>
      </c>
      <c r="B643" s="119" t="s">
        <v>2557</v>
      </c>
      <c r="C643" s="119" t="s">
        <v>732</v>
      </c>
      <c r="D643" s="119" t="s">
        <v>2558</v>
      </c>
      <c r="E643" s="119"/>
      <c r="F643" s="121">
        <v>0.0</v>
      </c>
      <c r="G643" s="121">
        <v>0.0</v>
      </c>
      <c r="H643" s="122">
        <v>43753.680555555555</v>
      </c>
      <c r="I643" s="122">
        <v>43754.70972222222</v>
      </c>
      <c r="J643" s="124" t="s">
        <v>2559</v>
      </c>
      <c r="K643" s="119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>
      <c r="A644" s="121">
        <v>26792.0</v>
      </c>
      <c r="B644" s="119" t="s">
        <v>2560</v>
      </c>
      <c r="C644" s="119" t="s">
        <v>2561</v>
      </c>
      <c r="D644" s="119" t="s">
        <v>872</v>
      </c>
      <c r="E644" s="119" t="s">
        <v>1309</v>
      </c>
      <c r="F644" s="121">
        <v>0.0</v>
      </c>
      <c r="G644" s="121">
        <v>0.0</v>
      </c>
      <c r="H644" s="122">
        <v>43733.396527777775</v>
      </c>
      <c r="I644" s="122">
        <v>43754.73333333333</v>
      </c>
      <c r="J644" s="124" t="s">
        <v>2562</v>
      </c>
      <c r="K644" s="119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>
      <c r="A645" s="121">
        <v>27830.0</v>
      </c>
      <c r="B645" s="119" t="s">
        <v>2563</v>
      </c>
      <c r="C645" s="119" t="s">
        <v>2564</v>
      </c>
      <c r="D645" s="119" t="s">
        <v>2565</v>
      </c>
      <c r="E645" s="119" t="s">
        <v>1171</v>
      </c>
      <c r="F645" s="121">
        <v>7.0</v>
      </c>
      <c r="G645" s="121">
        <v>0.0</v>
      </c>
      <c r="H645" s="122">
        <v>43752.27638888889</v>
      </c>
      <c r="I645" s="122">
        <v>43755.29305555556</v>
      </c>
      <c r="J645" s="124" t="s">
        <v>2566</v>
      </c>
      <c r="K645" s="119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>
      <c r="A646" s="121">
        <v>22444.0</v>
      </c>
      <c r="B646" s="119" t="s">
        <v>2567</v>
      </c>
      <c r="C646" s="119" t="s">
        <v>2420</v>
      </c>
      <c r="D646" s="119" t="s">
        <v>2568</v>
      </c>
      <c r="E646" s="119"/>
      <c r="F646" s="121">
        <v>1.0</v>
      </c>
      <c r="G646" s="121">
        <v>0.0</v>
      </c>
      <c r="H646" s="122">
        <v>43648.42847222222</v>
      </c>
      <c r="I646" s="122">
        <v>43756.59583333333</v>
      </c>
      <c r="J646" s="124" t="s">
        <v>2569</v>
      </c>
      <c r="K646" s="119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>
      <c r="A647" s="121">
        <v>27844.0</v>
      </c>
      <c r="B647" s="119" t="s">
        <v>2570</v>
      </c>
      <c r="C647" s="119" t="s">
        <v>2571</v>
      </c>
      <c r="D647" s="119" t="s">
        <v>991</v>
      </c>
      <c r="E647" s="119" t="s">
        <v>1171</v>
      </c>
      <c r="F647" s="121">
        <v>1.0</v>
      </c>
      <c r="G647" s="121">
        <v>0.0</v>
      </c>
      <c r="H647" s="122">
        <v>43752.595138888886</v>
      </c>
      <c r="I647" s="122">
        <v>43756.72083333333</v>
      </c>
      <c r="J647" s="124" t="s">
        <v>2572</v>
      </c>
      <c r="K647" s="119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>
      <c r="A648" s="121">
        <v>28365.0</v>
      </c>
      <c r="B648" s="119" t="s">
        <v>2573</v>
      </c>
      <c r="C648" s="119" t="s">
        <v>682</v>
      </c>
      <c r="D648" s="119" t="s">
        <v>755</v>
      </c>
      <c r="E648" s="119"/>
      <c r="F648" s="121">
        <v>2.0</v>
      </c>
      <c r="G648" s="121">
        <v>0.0</v>
      </c>
      <c r="H648" s="122">
        <v>43759.61388888889</v>
      </c>
      <c r="I648" s="122">
        <v>43760.87847222222</v>
      </c>
      <c r="J648" s="124" t="s">
        <v>2574</v>
      </c>
      <c r="K648" s="119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>
      <c r="A649" s="121">
        <v>28216.0</v>
      </c>
      <c r="B649" s="119" t="s">
        <v>2575</v>
      </c>
      <c r="C649" s="119" t="s">
        <v>2576</v>
      </c>
      <c r="D649" s="119" t="s">
        <v>863</v>
      </c>
      <c r="E649" s="119"/>
      <c r="F649" s="121">
        <v>3.0</v>
      </c>
      <c r="G649" s="121">
        <v>0.0</v>
      </c>
      <c r="H649" s="122">
        <v>43755.56736111111</v>
      </c>
      <c r="I649" s="122">
        <v>43761.86041666667</v>
      </c>
      <c r="J649" s="124" t="s">
        <v>2577</v>
      </c>
      <c r="K649" s="119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>
      <c r="A650" s="121">
        <v>25549.0</v>
      </c>
      <c r="B650" s="119" t="s">
        <v>2578</v>
      </c>
      <c r="C650" s="119" t="s">
        <v>2579</v>
      </c>
      <c r="D650" s="119" t="s">
        <v>1597</v>
      </c>
      <c r="E650" s="119"/>
      <c r="F650" s="121">
        <v>1.0</v>
      </c>
      <c r="G650" s="121">
        <v>0.0</v>
      </c>
      <c r="H650" s="122">
        <v>43710.28472222222</v>
      </c>
      <c r="I650" s="122">
        <v>43761.893055555556</v>
      </c>
      <c r="J650" s="124" t="s">
        <v>2580</v>
      </c>
      <c r="K650" s="119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>
      <c r="A651" s="121">
        <v>14727.0</v>
      </c>
      <c r="B651" s="119" t="s">
        <v>2581</v>
      </c>
      <c r="C651" s="119" t="s">
        <v>2582</v>
      </c>
      <c r="D651" s="119" t="s">
        <v>883</v>
      </c>
      <c r="E651" s="119" t="s">
        <v>646</v>
      </c>
      <c r="F651" s="121">
        <v>13.0</v>
      </c>
      <c r="G651" s="121">
        <v>0.0</v>
      </c>
      <c r="H651" s="122">
        <v>43438.07777777778</v>
      </c>
      <c r="I651" s="122">
        <v>43762.08125</v>
      </c>
      <c r="J651" s="124" t="s">
        <v>2583</v>
      </c>
      <c r="K651" s="119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>
      <c r="A652" s="121">
        <v>28457.0</v>
      </c>
      <c r="B652" s="119" t="s">
        <v>2584</v>
      </c>
      <c r="C652" s="119" t="s">
        <v>2585</v>
      </c>
      <c r="D652" s="119" t="s">
        <v>2586</v>
      </c>
      <c r="E652" s="119"/>
      <c r="F652" s="121">
        <v>12.0</v>
      </c>
      <c r="G652" s="121">
        <v>0.0</v>
      </c>
      <c r="H652" s="122">
        <v>43760.86111111111</v>
      </c>
      <c r="I652" s="122">
        <v>43765.48888888889</v>
      </c>
      <c r="J652" s="124" t="s">
        <v>2587</v>
      </c>
      <c r="K652" s="119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>
      <c r="A653" s="121">
        <v>24334.0</v>
      </c>
      <c r="B653" s="119" t="s">
        <v>2588</v>
      </c>
      <c r="C653" s="119" t="s">
        <v>2589</v>
      </c>
      <c r="D653" s="119" t="s">
        <v>2590</v>
      </c>
      <c r="E653" s="119"/>
      <c r="F653" s="121">
        <v>15.0</v>
      </c>
      <c r="G653" s="121">
        <v>0.0</v>
      </c>
      <c r="H653" s="122">
        <v>43691.68402777778</v>
      </c>
      <c r="I653" s="122">
        <v>43766.62569444445</v>
      </c>
      <c r="J653" s="124" t="s">
        <v>2591</v>
      </c>
      <c r="K653" s="119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>
      <c r="A654" s="121">
        <v>26401.0</v>
      </c>
      <c r="B654" s="119" t="s">
        <v>2592</v>
      </c>
      <c r="C654" s="119" t="s">
        <v>2593</v>
      </c>
      <c r="D654" s="119" t="s">
        <v>662</v>
      </c>
      <c r="E654" s="119" t="s">
        <v>732</v>
      </c>
      <c r="F654" s="121">
        <v>8.0</v>
      </c>
      <c r="G654" s="121">
        <v>0.0</v>
      </c>
      <c r="H654" s="122">
        <v>43726.388194444444</v>
      </c>
      <c r="I654" s="122">
        <v>43766.90902777778</v>
      </c>
      <c r="J654" s="124" t="s">
        <v>2594</v>
      </c>
      <c r="K654" s="119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>
      <c r="A655" s="121">
        <v>28583.0</v>
      </c>
      <c r="B655" s="119" t="s">
        <v>2595</v>
      </c>
      <c r="C655" s="119" t="s">
        <v>2596</v>
      </c>
      <c r="D655" s="119" t="s">
        <v>1172</v>
      </c>
      <c r="E655" s="119"/>
      <c r="F655" s="121">
        <v>4.0</v>
      </c>
      <c r="G655" s="121">
        <v>0.0</v>
      </c>
      <c r="H655" s="122">
        <v>43762.62777777778</v>
      </c>
      <c r="I655" s="122">
        <v>43768.87291666667</v>
      </c>
      <c r="J655" s="124" t="s">
        <v>2597</v>
      </c>
      <c r="K655" s="119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>
      <c r="A656" s="121">
        <v>27568.0</v>
      </c>
      <c r="B656" s="119" t="s">
        <v>2598</v>
      </c>
      <c r="C656" s="119" t="s">
        <v>2599</v>
      </c>
      <c r="D656" s="119" t="s">
        <v>1413</v>
      </c>
      <c r="E656" s="119"/>
      <c r="F656" s="121">
        <v>7.0</v>
      </c>
      <c r="G656" s="121">
        <v>0.0</v>
      </c>
      <c r="H656" s="122">
        <v>43746.861805555556</v>
      </c>
      <c r="I656" s="122">
        <v>43768.88125</v>
      </c>
      <c r="J656" s="124" t="s">
        <v>2600</v>
      </c>
      <c r="K656" s="119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>
      <c r="A657" s="121">
        <v>22526.0</v>
      </c>
      <c r="B657" s="119" t="s">
        <v>2601</v>
      </c>
      <c r="C657" s="121">
        <v>6.44517236E8</v>
      </c>
      <c r="D657" s="119" t="s">
        <v>1043</v>
      </c>
      <c r="E657" s="119"/>
      <c r="F657" s="121">
        <v>13.0</v>
      </c>
      <c r="G657" s="121">
        <v>0.0</v>
      </c>
      <c r="H657" s="122">
        <v>43650.10555555556</v>
      </c>
      <c r="I657" s="122">
        <v>43769.334027777775</v>
      </c>
      <c r="J657" s="124" t="s">
        <v>2602</v>
      </c>
      <c r="K657" s="119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>
      <c r="A658" s="121">
        <v>28198.0</v>
      </c>
      <c r="B658" s="119" t="s">
        <v>2603</v>
      </c>
      <c r="C658" s="119" t="s">
        <v>2604</v>
      </c>
      <c r="D658" s="119" t="s">
        <v>899</v>
      </c>
      <c r="E658" s="119" t="s">
        <v>582</v>
      </c>
      <c r="F658" s="121">
        <v>1.0</v>
      </c>
      <c r="G658" s="121">
        <v>0.0</v>
      </c>
      <c r="H658" s="122">
        <v>43755.12986111111</v>
      </c>
      <c r="I658" s="122">
        <v>43769.59583333333</v>
      </c>
      <c r="J658" s="124" t="s">
        <v>2605</v>
      </c>
      <c r="K658" s="119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>
      <c r="A659" s="121">
        <v>28792.0</v>
      </c>
      <c r="B659" s="119" t="s">
        <v>2606</v>
      </c>
      <c r="C659" s="119" t="s">
        <v>732</v>
      </c>
      <c r="D659" s="119" t="s">
        <v>641</v>
      </c>
      <c r="E659" s="119"/>
      <c r="F659" s="121">
        <v>0.0</v>
      </c>
      <c r="G659" s="121">
        <v>0.0</v>
      </c>
      <c r="H659" s="122">
        <v>43766.71805555555</v>
      </c>
      <c r="I659" s="122">
        <v>43770.18541666667</v>
      </c>
      <c r="J659" s="124" t="s">
        <v>2607</v>
      </c>
      <c r="K659" s="119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>
      <c r="A660" s="121">
        <v>28789.0</v>
      </c>
      <c r="B660" s="119" t="s">
        <v>2608</v>
      </c>
      <c r="C660" s="119" t="s">
        <v>732</v>
      </c>
      <c r="D660" s="119" t="s">
        <v>641</v>
      </c>
      <c r="E660" s="119" t="s">
        <v>732</v>
      </c>
      <c r="F660" s="121">
        <v>3.0</v>
      </c>
      <c r="G660" s="121">
        <v>0.0</v>
      </c>
      <c r="H660" s="122">
        <v>43766.708333333336</v>
      </c>
      <c r="I660" s="122">
        <v>43770.868055555555</v>
      </c>
      <c r="J660" s="124" t="s">
        <v>2609</v>
      </c>
      <c r="K660" s="119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>
      <c r="A661" s="121">
        <v>28575.0</v>
      </c>
      <c r="B661" s="119" t="s">
        <v>2610</v>
      </c>
      <c r="C661" s="119" t="s">
        <v>2611</v>
      </c>
      <c r="D661" s="119" t="s">
        <v>2612</v>
      </c>
      <c r="E661" s="119"/>
      <c r="F661" s="121">
        <v>1.0</v>
      </c>
      <c r="G661" s="121">
        <v>0.0</v>
      </c>
      <c r="H661" s="122">
        <v>43762.36875</v>
      </c>
      <c r="I661" s="122">
        <v>43774.631944444445</v>
      </c>
      <c r="J661" s="124" t="s">
        <v>2613</v>
      </c>
      <c r="K661" s="119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>
      <c r="A662" s="121">
        <v>28658.0</v>
      </c>
      <c r="B662" s="119" t="s">
        <v>2614</v>
      </c>
      <c r="C662" s="119" t="s">
        <v>697</v>
      </c>
      <c r="D662" s="119" t="s">
        <v>1180</v>
      </c>
      <c r="E662" s="119" t="s">
        <v>1347</v>
      </c>
      <c r="F662" s="121">
        <v>1.0</v>
      </c>
      <c r="G662" s="121">
        <v>0.0</v>
      </c>
      <c r="H662" s="122">
        <v>43763.68680555555</v>
      </c>
      <c r="I662" s="122">
        <v>43774.739583333336</v>
      </c>
      <c r="J662" s="124" t="s">
        <v>2615</v>
      </c>
      <c r="K662" s="119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>
      <c r="A663" s="121">
        <v>29162.0</v>
      </c>
      <c r="B663" s="119" t="s">
        <v>2616</v>
      </c>
      <c r="C663" s="119" t="s">
        <v>2617</v>
      </c>
      <c r="D663" s="119" t="s">
        <v>2618</v>
      </c>
      <c r="E663" s="119"/>
      <c r="F663" s="121">
        <v>3.0</v>
      </c>
      <c r="G663" s="121">
        <v>0.0</v>
      </c>
      <c r="H663" s="122">
        <v>43773.98819444444</v>
      </c>
      <c r="I663" s="122">
        <v>43776.709027777775</v>
      </c>
      <c r="J663" s="124" t="s">
        <v>2619</v>
      </c>
      <c r="K663" s="119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>
      <c r="A664" s="121">
        <v>28060.0</v>
      </c>
      <c r="B664" s="119" t="s">
        <v>2620</v>
      </c>
      <c r="C664" s="119" t="s">
        <v>2621</v>
      </c>
      <c r="D664" s="119" t="s">
        <v>2622</v>
      </c>
      <c r="E664" s="119"/>
      <c r="F664" s="121">
        <v>6.0</v>
      </c>
      <c r="G664" s="121">
        <v>0.0</v>
      </c>
      <c r="H664" s="122">
        <v>43754.10486111111</v>
      </c>
      <c r="I664" s="122">
        <v>43776.72222222222</v>
      </c>
      <c r="J664" s="124" t="s">
        <v>2623</v>
      </c>
      <c r="K664" s="119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>
      <c r="A665" s="121">
        <v>6962.0</v>
      </c>
      <c r="B665" s="119" t="s">
        <v>2624</v>
      </c>
      <c r="C665" s="119" t="s">
        <v>900</v>
      </c>
      <c r="D665" s="119" t="s">
        <v>2625</v>
      </c>
      <c r="E665" s="119" t="s">
        <v>1353</v>
      </c>
      <c r="F665" s="121">
        <v>11.0</v>
      </c>
      <c r="G665" s="121">
        <v>0.0</v>
      </c>
      <c r="H665" s="122">
        <v>43215.80763888889</v>
      </c>
      <c r="I665" s="122">
        <v>43776.868055555555</v>
      </c>
      <c r="J665" s="124" t="s">
        <v>2626</v>
      </c>
      <c r="K665" s="119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>
      <c r="A666" s="121">
        <v>19151.0</v>
      </c>
      <c r="B666" s="119" t="s">
        <v>2627</v>
      </c>
      <c r="C666" s="119" t="s">
        <v>732</v>
      </c>
      <c r="D666" s="119" t="s">
        <v>941</v>
      </c>
      <c r="E666" s="119" t="s">
        <v>732</v>
      </c>
      <c r="F666" s="121">
        <v>0.0</v>
      </c>
      <c r="G666" s="121">
        <v>0.0</v>
      </c>
      <c r="H666" s="122">
        <v>43566.24652777778</v>
      </c>
      <c r="I666" s="122">
        <v>43777.25208333333</v>
      </c>
      <c r="J666" s="124" t="s">
        <v>2628</v>
      </c>
      <c r="K666" s="119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>
      <c r="A667" s="121">
        <v>23401.0</v>
      </c>
      <c r="B667" s="119" t="s">
        <v>2629</v>
      </c>
      <c r="C667" s="119" t="s">
        <v>2630</v>
      </c>
      <c r="D667" s="119" t="s">
        <v>2005</v>
      </c>
      <c r="E667" s="119" t="s">
        <v>582</v>
      </c>
      <c r="F667" s="121">
        <v>9.0</v>
      </c>
      <c r="G667" s="121">
        <v>0.0</v>
      </c>
      <c r="H667" s="122">
        <v>43671.87569444445</v>
      </c>
      <c r="I667" s="122">
        <v>43780.64861111111</v>
      </c>
      <c r="J667" s="124" t="s">
        <v>2631</v>
      </c>
      <c r="K667" s="119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>
      <c r="A668" s="121">
        <v>27627.0</v>
      </c>
      <c r="B668" s="119" t="s">
        <v>2632</v>
      </c>
      <c r="C668" s="119" t="s">
        <v>2633</v>
      </c>
      <c r="D668" s="119" t="s">
        <v>2634</v>
      </c>
      <c r="E668" s="119" t="s">
        <v>582</v>
      </c>
      <c r="F668" s="121">
        <v>61.0</v>
      </c>
      <c r="G668" s="121">
        <v>0.0</v>
      </c>
      <c r="H668" s="122">
        <v>43747.83125</v>
      </c>
      <c r="I668" s="122">
        <v>43780.759722222225</v>
      </c>
      <c r="J668" s="124" t="s">
        <v>2635</v>
      </c>
      <c r="K668" s="119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>
      <c r="A669" s="121">
        <v>24517.0</v>
      </c>
      <c r="B669" s="119" t="s">
        <v>2636</v>
      </c>
      <c r="C669" s="119" t="s">
        <v>608</v>
      </c>
      <c r="D669" s="119" t="s">
        <v>1367</v>
      </c>
      <c r="E669" s="119"/>
      <c r="F669" s="121">
        <v>0.0</v>
      </c>
      <c r="G669" s="121">
        <v>0.0</v>
      </c>
      <c r="H669" s="122">
        <v>43693.79861111111</v>
      </c>
      <c r="I669" s="122">
        <v>43782.009722222225</v>
      </c>
      <c r="J669" s="124" t="s">
        <v>2637</v>
      </c>
      <c r="K669" s="119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>
      <c r="A670" s="121">
        <v>24513.0</v>
      </c>
      <c r="B670" s="119" t="s">
        <v>2638</v>
      </c>
      <c r="C670" s="119" t="s">
        <v>608</v>
      </c>
      <c r="D670" s="119" t="s">
        <v>1367</v>
      </c>
      <c r="E670" s="119"/>
      <c r="F670" s="121">
        <v>0.0</v>
      </c>
      <c r="G670" s="121">
        <v>0.0</v>
      </c>
      <c r="H670" s="122">
        <v>43693.79861111111</v>
      </c>
      <c r="I670" s="122">
        <v>43782.009722222225</v>
      </c>
      <c r="J670" s="124" t="s">
        <v>2639</v>
      </c>
      <c r="K670" s="119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>
      <c r="A671" s="121">
        <v>24664.0</v>
      </c>
      <c r="B671" s="119" t="s">
        <v>2640</v>
      </c>
      <c r="C671" s="119" t="s">
        <v>608</v>
      </c>
      <c r="D671" s="119" t="s">
        <v>1367</v>
      </c>
      <c r="E671" s="119"/>
      <c r="F671" s="121">
        <v>0.0</v>
      </c>
      <c r="G671" s="121">
        <v>0.0</v>
      </c>
      <c r="H671" s="122">
        <v>43693.805555555555</v>
      </c>
      <c r="I671" s="122">
        <v>43782.009722222225</v>
      </c>
      <c r="J671" s="124" t="s">
        <v>2641</v>
      </c>
      <c r="K671" s="119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>
      <c r="A672" s="121">
        <v>24660.0</v>
      </c>
      <c r="B672" s="119" t="s">
        <v>2642</v>
      </c>
      <c r="C672" s="119" t="s">
        <v>608</v>
      </c>
      <c r="D672" s="119" t="s">
        <v>1367</v>
      </c>
      <c r="E672" s="119"/>
      <c r="F672" s="121">
        <v>0.0</v>
      </c>
      <c r="G672" s="121">
        <v>0.0</v>
      </c>
      <c r="H672" s="122">
        <v>43693.805555555555</v>
      </c>
      <c r="I672" s="122">
        <v>43782.009722222225</v>
      </c>
      <c r="J672" s="124" t="s">
        <v>2643</v>
      </c>
      <c r="K672" s="119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>
      <c r="A673" s="121">
        <v>29475.0</v>
      </c>
      <c r="B673" s="119" t="s">
        <v>2644</v>
      </c>
      <c r="C673" s="119" t="s">
        <v>2645</v>
      </c>
      <c r="D673" s="119" t="s">
        <v>2191</v>
      </c>
      <c r="E673" s="119"/>
      <c r="F673" s="121">
        <v>0.0</v>
      </c>
      <c r="G673" s="121">
        <v>0.0</v>
      </c>
      <c r="H673" s="122">
        <v>43777.84166666667</v>
      </c>
      <c r="I673" s="122">
        <v>43784.802777777775</v>
      </c>
      <c r="J673" s="124" t="s">
        <v>2646</v>
      </c>
      <c r="K673" s="119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>
      <c r="A674" s="121">
        <v>29683.0</v>
      </c>
      <c r="B674" s="119" t="s">
        <v>2647</v>
      </c>
      <c r="C674" s="119" t="s">
        <v>592</v>
      </c>
      <c r="D674" s="119" t="s">
        <v>2648</v>
      </c>
      <c r="E674" s="119"/>
      <c r="F674" s="121">
        <v>0.0</v>
      </c>
      <c r="G674" s="121">
        <v>0.0</v>
      </c>
      <c r="H674" s="122">
        <v>43781.96944444445</v>
      </c>
      <c r="I674" s="122">
        <v>43787.67152777778</v>
      </c>
      <c r="J674" s="124" t="s">
        <v>2649</v>
      </c>
      <c r="K674" s="119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>
      <c r="A675" s="121">
        <v>29187.0</v>
      </c>
      <c r="B675" s="119" t="s">
        <v>2650</v>
      </c>
      <c r="C675" s="119" t="s">
        <v>2651</v>
      </c>
      <c r="D675" s="119" t="s">
        <v>938</v>
      </c>
      <c r="E675" s="119" t="s">
        <v>582</v>
      </c>
      <c r="F675" s="121">
        <v>4.0</v>
      </c>
      <c r="G675" s="121">
        <v>0.0</v>
      </c>
      <c r="H675" s="122">
        <v>43774.32777777778</v>
      </c>
      <c r="I675" s="122">
        <v>43788.73541666667</v>
      </c>
      <c r="J675" s="124" t="s">
        <v>2652</v>
      </c>
      <c r="K675" s="119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>
      <c r="A676" s="121">
        <v>30074.0</v>
      </c>
      <c r="B676" s="119" t="s">
        <v>2653</v>
      </c>
      <c r="C676" s="119" t="s">
        <v>1407</v>
      </c>
      <c r="D676" s="119" t="s">
        <v>755</v>
      </c>
      <c r="E676" s="119"/>
      <c r="F676" s="121">
        <v>2.0</v>
      </c>
      <c r="G676" s="121">
        <v>0.0</v>
      </c>
      <c r="H676" s="122">
        <v>43788.54236111111</v>
      </c>
      <c r="I676" s="122">
        <v>43789.70416666667</v>
      </c>
      <c r="J676" s="124" t="s">
        <v>2654</v>
      </c>
      <c r="K676" s="119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>
      <c r="A677" s="121">
        <v>28347.0</v>
      </c>
      <c r="B677" s="119" t="s">
        <v>2655</v>
      </c>
      <c r="C677" s="119" t="s">
        <v>2656</v>
      </c>
      <c r="D677" s="119" t="s">
        <v>2657</v>
      </c>
      <c r="E677" s="119" t="s">
        <v>1347</v>
      </c>
      <c r="F677" s="121">
        <v>11.0</v>
      </c>
      <c r="G677" s="121">
        <v>0.0</v>
      </c>
      <c r="H677" s="122">
        <v>43758.72430555556</v>
      </c>
      <c r="I677" s="122">
        <v>43790.879166666666</v>
      </c>
      <c r="J677" s="124" t="s">
        <v>2658</v>
      </c>
      <c r="K677" s="119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>
      <c r="A678" s="121">
        <v>20356.0</v>
      </c>
      <c r="B678" s="119" t="s">
        <v>2659</v>
      </c>
      <c r="C678" s="119" t="s">
        <v>2660</v>
      </c>
      <c r="D678" s="119" t="s">
        <v>2661</v>
      </c>
      <c r="E678" s="119" t="s">
        <v>1309</v>
      </c>
      <c r="F678" s="121">
        <v>25.0</v>
      </c>
      <c r="G678" s="121">
        <v>0.0</v>
      </c>
      <c r="H678" s="122">
        <v>43595.39375</v>
      </c>
      <c r="I678" s="122">
        <v>43792.3375</v>
      </c>
      <c r="J678" s="124" t="s">
        <v>2662</v>
      </c>
      <c r="K678" s="119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>
      <c r="A679" s="121">
        <v>29008.0</v>
      </c>
      <c r="B679" s="119" t="s">
        <v>2663</v>
      </c>
      <c r="C679" s="119" t="s">
        <v>2492</v>
      </c>
      <c r="D679" s="119" t="s">
        <v>2186</v>
      </c>
      <c r="E679" s="119"/>
      <c r="F679" s="121">
        <v>11.0</v>
      </c>
      <c r="G679" s="121">
        <v>0.0</v>
      </c>
      <c r="H679" s="122">
        <v>43769.96805555555</v>
      </c>
      <c r="I679" s="122">
        <v>43795.620833333334</v>
      </c>
      <c r="J679" s="124" t="s">
        <v>2664</v>
      </c>
      <c r="K679" s="119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>
      <c r="A680" s="121">
        <v>30301.0</v>
      </c>
      <c r="B680" s="119" t="s">
        <v>2665</v>
      </c>
      <c r="C680" s="119" t="s">
        <v>2666</v>
      </c>
      <c r="D680" s="119" t="s">
        <v>941</v>
      </c>
      <c r="E680" s="119"/>
      <c r="F680" s="121">
        <v>0.0</v>
      </c>
      <c r="G680" s="121">
        <v>0.0</v>
      </c>
      <c r="H680" s="122">
        <v>43791.37777777778</v>
      </c>
      <c r="I680" s="122">
        <v>43795.76666666667</v>
      </c>
      <c r="J680" s="124" t="s">
        <v>2667</v>
      </c>
      <c r="K680" s="119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>
      <c r="A681" s="121">
        <v>29968.0</v>
      </c>
      <c r="B681" s="119" t="s">
        <v>2668</v>
      </c>
      <c r="C681" s="119" t="s">
        <v>2194</v>
      </c>
      <c r="D681" s="119" t="s">
        <v>755</v>
      </c>
      <c r="E681" s="119"/>
      <c r="F681" s="121">
        <v>14.0</v>
      </c>
      <c r="G681" s="121">
        <v>0.0</v>
      </c>
      <c r="H681" s="122">
        <v>43785.46111111111</v>
      </c>
      <c r="I681" s="122">
        <v>43802.36041666667</v>
      </c>
      <c r="J681" s="124" t="s">
        <v>2669</v>
      </c>
      <c r="K681" s="119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>
      <c r="A682" s="121">
        <v>30682.0</v>
      </c>
      <c r="B682" s="119" t="s">
        <v>2670</v>
      </c>
      <c r="C682" s="119" t="s">
        <v>2063</v>
      </c>
      <c r="D682" s="119" t="s">
        <v>2064</v>
      </c>
      <c r="E682" s="119" t="s">
        <v>646</v>
      </c>
      <c r="F682" s="121">
        <v>1.0</v>
      </c>
      <c r="G682" s="121">
        <v>0.0</v>
      </c>
      <c r="H682" s="122">
        <v>43802.83541666667</v>
      </c>
      <c r="I682" s="122">
        <v>43802.95277777778</v>
      </c>
      <c r="J682" s="124" t="s">
        <v>2671</v>
      </c>
      <c r="K682" s="119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>
      <c r="A683" s="121">
        <v>28649.0</v>
      </c>
      <c r="B683" s="119" t="s">
        <v>2672</v>
      </c>
      <c r="C683" s="119" t="s">
        <v>2673</v>
      </c>
      <c r="D683" s="119" t="s">
        <v>2674</v>
      </c>
      <c r="E683" s="119" t="s">
        <v>1347</v>
      </c>
      <c r="F683" s="121">
        <v>6.0</v>
      </c>
      <c r="G683" s="121">
        <v>0.0</v>
      </c>
      <c r="H683" s="122">
        <v>43763.50625</v>
      </c>
      <c r="I683" s="122">
        <v>43802.98819444444</v>
      </c>
      <c r="J683" s="124" t="s">
        <v>2675</v>
      </c>
      <c r="K683" s="119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>
      <c r="A684" s="121">
        <v>30627.0</v>
      </c>
      <c r="B684" s="119" t="s">
        <v>2676</v>
      </c>
      <c r="C684" s="119" t="s">
        <v>1065</v>
      </c>
      <c r="D684" s="119" t="s">
        <v>2677</v>
      </c>
      <c r="E684" s="119"/>
      <c r="F684" s="121">
        <v>14.0</v>
      </c>
      <c r="G684" s="121">
        <v>0.0</v>
      </c>
      <c r="H684" s="122">
        <v>43801.90138888889</v>
      </c>
      <c r="I684" s="122">
        <v>43804.029861111114</v>
      </c>
      <c r="J684" s="124" t="s">
        <v>2678</v>
      </c>
      <c r="K684" s="119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>
      <c r="A685" s="121">
        <v>29823.0</v>
      </c>
      <c r="B685" s="119" t="s">
        <v>2679</v>
      </c>
      <c r="C685" s="119" t="s">
        <v>825</v>
      </c>
      <c r="D685" s="119" t="s">
        <v>755</v>
      </c>
      <c r="E685" s="119"/>
      <c r="F685" s="121">
        <v>2.0</v>
      </c>
      <c r="G685" s="121">
        <v>0.0</v>
      </c>
      <c r="H685" s="122">
        <v>43783.751388888886</v>
      </c>
      <c r="I685" s="122">
        <v>43804.029861111114</v>
      </c>
      <c r="J685" s="124" t="s">
        <v>2680</v>
      </c>
      <c r="K685" s="119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>
      <c r="A686" s="121">
        <v>29161.0</v>
      </c>
      <c r="B686" s="119" t="s">
        <v>2681</v>
      </c>
      <c r="C686" s="119" t="s">
        <v>594</v>
      </c>
      <c r="D686" s="119" t="s">
        <v>2682</v>
      </c>
      <c r="E686" s="119" t="s">
        <v>825</v>
      </c>
      <c r="F686" s="121">
        <v>7.0</v>
      </c>
      <c r="G686" s="121">
        <v>0.0</v>
      </c>
      <c r="H686" s="122">
        <v>43773.98125</v>
      </c>
      <c r="I686" s="122">
        <v>43804.788194444445</v>
      </c>
      <c r="J686" s="124" t="s">
        <v>2683</v>
      </c>
      <c r="K686" s="119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>
      <c r="A687" s="121">
        <v>30572.0</v>
      </c>
      <c r="B687" s="119" t="s">
        <v>2684</v>
      </c>
      <c r="C687" s="119" t="s">
        <v>2685</v>
      </c>
      <c r="D687" s="119" t="s">
        <v>2686</v>
      </c>
      <c r="E687" s="119" t="s">
        <v>732</v>
      </c>
      <c r="F687" s="121">
        <v>5.0</v>
      </c>
      <c r="G687" s="121">
        <v>0.0</v>
      </c>
      <c r="H687" s="122">
        <v>43798.68402777778</v>
      </c>
      <c r="I687" s="122">
        <v>43805.350694444445</v>
      </c>
      <c r="J687" s="124" t="s">
        <v>2687</v>
      </c>
      <c r="K687" s="119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>
      <c r="A688" s="121">
        <v>30184.0</v>
      </c>
      <c r="B688" s="119" t="s">
        <v>2688</v>
      </c>
      <c r="C688" s="119" t="s">
        <v>2689</v>
      </c>
      <c r="D688" s="119" t="s">
        <v>1219</v>
      </c>
      <c r="E688" s="119" t="s">
        <v>592</v>
      </c>
      <c r="F688" s="121">
        <v>1.0</v>
      </c>
      <c r="G688" s="121">
        <v>0.0</v>
      </c>
      <c r="H688" s="122">
        <v>43789.90277777778</v>
      </c>
      <c r="I688" s="122">
        <v>43805.98472222222</v>
      </c>
      <c r="J688" s="124" t="s">
        <v>2690</v>
      </c>
      <c r="K688" s="119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>
      <c r="A689" s="121">
        <v>30731.0</v>
      </c>
      <c r="B689" s="119" t="s">
        <v>2691</v>
      </c>
      <c r="C689" s="119" t="s">
        <v>994</v>
      </c>
      <c r="D689" s="119" t="s">
        <v>941</v>
      </c>
      <c r="E689" s="119"/>
      <c r="F689" s="121">
        <v>0.0</v>
      </c>
      <c r="G689" s="121">
        <v>0.0</v>
      </c>
      <c r="H689" s="122">
        <v>43803.68680555555</v>
      </c>
      <c r="I689" s="122">
        <v>43809.78333333333</v>
      </c>
      <c r="J689" s="124" t="s">
        <v>2692</v>
      </c>
      <c r="K689" s="119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>
      <c r="A690" s="121">
        <v>30524.0</v>
      </c>
      <c r="B690" s="119" t="s">
        <v>2693</v>
      </c>
      <c r="C690" s="119" t="s">
        <v>1350</v>
      </c>
      <c r="D690" s="119" t="s">
        <v>1219</v>
      </c>
      <c r="E690" s="119"/>
      <c r="F690" s="121">
        <v>4.0</v>
      </c>
      <c r="G690" s="121">
        <v>0.0</v>
      </c>
      <c r="H690" s="122">
        <v>43796.78125</v>
      </c>
      <c r="I690" s="122">
        <v>43809.97430555556</v>
      </c>
      <c r="J690" s="124" t="s">
        <v>2694</v>
      </c>
      <c r="K690" s="119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>
      <c r="A691" s="121">
        <v>30910.0</v>
      </c>
      <c r="B691" s="119" t="s">
        <v>2695</v>
      </c>
      <c r="C691" s="119" t="s">
        <v>2696</v>
      </c>
      <c r="D691" s="119" t="s">
        <v>1484</v>
      </c>
      <c r="E691" s="119"/>
      <c r="F691" s="121">
        <v>10.0</v>
      </c>
      <c r="G691" s="121">
        <v>0.0</v>
      </c>
      <c r="H691" s="122">
        <v>43805.92916666667</v>
      </c>
      <c r="I691" s="122">
        <v>43810.26527777778</v>
      </c>
      <c r="J691" s="124" t="s">
        <v>2697</v>
      </c>
      <c r="K691" s="119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>
      <c r="A692" s="121">
        <v>2362.0</v>
      </c>
      <c r="B692" s="119" t="s">
        <v>2698</v>
      </c>
      <c r="C692" s="119" t="s">
        <v>2699</v>
      </c>
      <c r="D692" s="119" t="s">
        <v>962</v>
      </c>
      <c r="E692" s="119" t="s">
        <v>841</v>
      </c>
      <c r="F692" s="121">
        <v>5.0</v>
      </c>
      <c r="G692" s="121">
        <v>0.0</v>
      </c>
      <c r="H692" s="122">
        <v>42956.91388888889</v>
      </c>
      <c r="I692" s="122">
        <v>43810.74097222222</v>
      </c>
      <c r="J692" s="124" t="s">
        <v>2700</v>
      </c>
      <c r="K692" s="119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>
      <c r="A693" s="121">
        <v>24173.0</v>
      </c>
      <c r="B693" s="119" t="s">
        <v>2701</v>
      </c>
      <c r="C693" s="119" t="s">
        <v>2702</v>
      </c>
      <c r="D693" s="119" t="s">
        <v>1308</v>
      </c>
      <c r="E693" s="119" t="s">
        <v>1309</v>
      </c>
      <c r="F693" s="121">
        <v>1.0</v>
      </c>
      <c r="G693" s="121">
        <v>0.0</v>
      </c>
      <c r="H693" s="122">
        <v>43689.34930555556</v>
      </c>
      <c r="I693" s="122">
        <v>43810.78958333333</v>
      </c>
      <c r="J693" s="124" t="s">
        <v>2703</v>
      </c>
      <c r="K693" s="119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>
      <c r="A694" s="121">
        <v>31103.0</v>
      </c>
      <c r="B694" s="119" t="s">
        <v>2704</v>
      </c>
      <c r="C694" s="119" t="s">
        <v>1167</v>
      </c>
      <c r="D694" s="119" t="s">
        <v>803</v>
      </c>
      <c r="E694" s="119" t="s">
        <v>2705</v>
      </c>
      <c r="F694" s="121">
        <v>3.0</v>
      </c>
      <c r="G694" s="121">
        <v>0.0</v>
      </c>
      <c r="H694" s="122">
        <v>43810.32847222222</v>
      </c>
      <c r="I694" s="122">
        <v>43811.25763888889</v>
      </c>
      <c r="J694" s="124" t="s">
        <v>2706</v>
      </c>
      <c r="K694" s="119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>
      <c r="A695" s="121">
        <v>30512.0</v>
      </c>
      <c r="B695" s="119" t="s">
        <v>2707</v>
      </c>
      <c r="C695" s="119" t="s">
        <v>2708</v>
      </c>
      <c r="D695" s="119" t="s">
        <v>2709</v>
      </c>
      <c r="E695" s="119" t="s">
        <v>2255</v>
      </c>
      <c r="F695" s="121">
        <v>17.0</v>
      </c>
      <c r="G695" s="121">
        <v>0.0</v>
      </c>
      <c r="H695" s="122">
        <v>43796.63263888889</v>
      </c>
      <c r="I695" s="122">
        <v>43811.97777777778</v>
      </c>
      <c r="J695" s="124" t="s">
        <v>2710</v>
      </c>
      <c r="K695" s="119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>
      <c r="A696" s="121">
        <v>30477.0</v>
      </c>
      <c r="B696" s="119" t="s">
        <v>2711</v>
      </c>
      <c r="C696" s="119" t="s">
        <v>1167</v>
      </c>
      <c r="D696" s="119" t="s">
        <v>2712</v>
      </c>
      <c r="E696" s="119"/>
      <c r="F696" s="121">
        <v>2.0</v>
      </c>
      <c r="G696" s="121">
        <v>0.0</v>
      </c>
      <c r="H696" s="122">
        <v>43795.80763888889</v>
      </c>
      <c r="I696" s="122">
        <v>43812.09652777778</v>
      </c>
      <c r="J696" s="124" t="s">
        <v>2713</v>
      </c>
      <c r="K696" s="119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>
      <c r="A697" s="121">
        <v>30708.0</v>
      </c>
      <c r="B697" s="119" t="s">
        <v>2714</v>
      </c>
      <c r="C697" s="119" t="s">
        <v>2715</v>
      </c>
      <c r="D697" s="119" t="s">
        <v>1687</v>
      </c>
      <c r="E697" s="119" t="s">
        <v>1267</v>
      </c>
      <c r="F697" s="121">
        <v>4.0</v>
      </c>
      <c r="G697" s="121">
        <v>0.0</v>
      </c>
      <c r="H697" s="122">
        <v>43803.08819444444</v>
      </c>
      <c r="I697" s="122">
        <v>43813.634722222225</v>
      </c>
      <c r="J697" s="124" t="s">
        <v>2716</v>
      </c>
      <c r="K697" s="119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>
      <c r="A698" s="121">
        <v>29065.0</v>
      </c>
      <c r="B698" s="119" t="s">
        <v>2717</v>
      </c>
      <c r="C698" s="119" t="s">
        <v>1879</v>
      </c>
      <c r="D698" s="119" t="s">
        <v>2718</v>
      </c>
      <c r="E698" s="119"/>
      <c r="F698" s="121">
        <v>12.0</v>
      </c>
      <c r="G698" s="121">
        <v>0.0</v>
      </c>
      <c r="H698" s="122">
        <v>43770.896527777775</v>
      </c>
      <c r="I698" s="122">
        <v>43813.99166666667</v>
      </c>
      <c r="J698" s="124" t="s">
        <v>2719</v>
      </c>
      <c r="K698" s="119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>
      <c r="A699" s="121">
        <v>31198.0</v>
      </c>
      <c r="B699" s="119" t="s">
        <v>2720</v>
      </c>
      <c r="C699" s="119" t="s">
        <v>860</v>
      </c>
      <c r="D699" s="119" t="s">
        <v>918</v>
      </c>
      <c r="E699" s="119" t="s">
        <v>860</v>
      </c>
      <c r="F699" s="121">
        <v>3.0</v>
      </c>
      <c r="G699" s="121">
        <v>0.0</v>
      </c>
      <c r="H699" s="122">
        <v>43811.74791666667</v>
      </c>
      <c r="I699" s="122">
        <v>43814.285416666666</v>
      </c>
      <c r="J699" s="124" t="s">
        <v>2721</v>
      </c>
      <c r="K699" s="119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>
      <c r="A700" s="121">
        <v>31271.0</v>
      </c>
      <c r="B700" s="119" t="s">
        <v>2722</v>
      </c>
      <c r="C700" s="119" t="s">
        <v>900</v>
      </c>
      <c r="D700" s="119" t="s">
        <v>2723</v>
      </c>
      <c r="E700" s="119" t="s">
        <v>732</v>
      </c>
      <c r="F700" s="121">
        <v>4.0</v>
      </c>
      <c r="G700" s="121">
        <v>0.0</v>
      </c>
      <c r="H700" s="122">
        <v>43812.958333333336</v>
      </c>
      <c r="I700" s="122">
        <v>43814.91736111111</v>
      </c>
      <c r="J700" s="124" t="s">
        <v>2724</v>
      </c>
      <c r="K700" s="119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>
      <c r="A701" s="121">
        <v>30015.0</v>
      </c>
      <c r="B701" s="119" t="s">
        <v>2725</v>
      </c>
      <c r="C701" s="119" t="s">
        <v>2726</v>
      </c>
      <c r="D701" s="119" t="s">
        <v>1308</v>
      </c>
      <c r="E701" s="119" t="s">
        <v>1309</v>
      </c>
      <c r="F701" s="121">
        <v>3.0</v>
      </c>
      <c r="G701" s="121">
        <v>0.0</v>
      </c>
      <c r="H701" s="122">
        <v>43787.748611111114</v>
      </c>
      <c r="I701" s="122">
        <v>43815.904861111114</v>
      </c>
      <c r="J701" s="124" t="s">
        <v>2727</v>
      </c>
      <c r="K701" s="119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>
      <c r="A702" s="121">
        <v>24554.0</v>
      </c>
      <c r="B702" s="119" t="s">
        <v>2728</v>
      </c>
      <c r="C702" s="119" t="s">
        <v>608</v>
      </c>
      <c r="D702" s="119" t="s">
        <v>1367</v>
      </c>
      <c r="E702" s="119"/>
      <c r="F702" s="121">
        <v>0.0</v>
      </c>
      <c r="G702" s="121">
        <v>0.0</v>
      </c>
      <c r="H702" s="122">
        <v>43693.799305555556</v>
      </c>
      <c r="I702" s="122">
        <v>43817.68263888889</v>
      </c>
      <c r="J702" s="124" t="s">
        <v>2729</v>
      </c>
      <c r="K702" s="119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>
      <c r="A703" s="121">
        <v>24583.0</v>
      </c>
      <c r="B703" s="119" t="s">
        <v>2730</v>
      </c>
      <c r="C703" s="119" t="s">
        <v>608</v>
      </c>
      <c r="D703" s="119" t="s">
        <v>1367</v>
      </c>
      <c r="E703" s="119"/>
      <c r="F703" s="121">
        <v>0.0</v>
      </c>
      <c r="G703" s="121">
        <v>0.0</v>
      </c>
      <c r="H703" s="122">
        <v>43693.8</v>
      </c>
      <c r="I703" s="122">
        <v>43817.884722222225</v>
      </c>
      <c r="J703" s="124" t="s">
        <v>2731</v>
      </c>
      <c r="K703" s="119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>
      <c r="A704" s="121">
        <v>24631.0</v>
      </c>
      <c r="B704" s="119" t="s">
        <v>2732</v>
      </c>
      <c r="C704" s="119" t="s">
        <v>608</v>
      </c>
      <c r="D704" s="119" t="s">
        <v>1367</v>
      </c>
      <c r="E704" s="119"/>
      <c r="F704" s="121">
        <v>0.0</v>
      </c>
      <c r="G704" s="121">
        <v>0.0</v>
      </c>
      <c r="H704" s="122">
        <v>43693.80138888889</v>
      </c>
      <c r="I704" s="122">
        <v>43817.89861111111</v>
      </c>
      <c r="J704" s="124" t="s">
        <v>2733</v>
      </c>
      <c r="K704" s="119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>
      <c r="A705" s="121">
        <v>20615.0</v>
      </c>
      <c r="B705" s="119" t="s">
        <v>2734</v>
      </c>
      <c r="C705" s="119" t="s">
        <v>1309</v>
      </c>
      <c r="D705" s="119" t="s">
        <v>2735</v>
      </c>
      <c r="E705" s="119"/>
      <c r="F705" s="121">
        <v>3.0</v>
      </c>
      <c r="G705" s="121">
        <v>0.0</v>
      </c>
      <c r="H705" s="122">
        <v>43601.964583333334</v>
      </c>
      <c r="I705" s="122">
        <v>43818.09652777778</v>
      </c>
      <c r="J705" s="124" t="s">
        <v>2736</v>
      </c>
      <c r="K705" s="119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>
      <c r="A706" s="121">
        <v>30932.0</v>
      </c>
      <c r="B706" s="119" t="s">
        <v>2737</v>
      </c>
      <c r="C706" s="119" t="s">
        <v>2738</v>
      </c>
      <c r="D706" s="119" t="s">
        <v>1413</v>
      </c>
      <c r="E706" s="119"/>
      <c r="F706" s="121">
        <v>6.0</v>
      </c>
      <c r="G706" s="121">
        <v>0.0</v>
      </c>
      <c r="H706" s="122">
        <v>43806.54722222222</v>
      </c>
      <c r="I706" s="122">
        <v>43818.84027777778</v>
      </c>
      <c r="J706" s="124" t="s">
        <v>2739</v>
      </c>
      <c r="K706" s="119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>
      <c r="A707" s="121">
        <v>31646.0</v>
      </c>
      <c r="B707" s="119" t="s">
        <v>2740</v>
      </c>
      <c r="C707" s="119" t="s">
        <v>2741</v>
      </c>
      <c r="D707" s="119" t="s">
        <v>1970</v>
      </c>
      <c r="E707" s="119"/>
      <c r="F707" s="121">
        <v>4.0</v>
      </c>
      <c r="G707" s="121">
        <v>0.0</v>
      </c>
      <c r="H707" s="122">
        <v>43826.075694444444</v>
      </c>
      <c r="I707" s="122">
        <v>43828.23055555556</v>
      </c>
      <c r="J707" s="124" t="s">
        <v>2742</v>
      </c>
      <c r="K707" s="119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>
      <c r="A708" s="121">
        <v>31418.0</v>
      </c>
      <c r="B708" s="119" t="s">
        <v>2743</v>
      </c>
      <c r="C708" s="119" t="s">
        <v>1407</v>
      </c>
      <c r="D708" s="119" t="s">
        <v>1484</v>
      </c>
      <c r="E708" s="119"/>
      <c r="F708" s="121">
        <v>10.0</v>
      </c>
      <c r="G708" s="121">
        <v>0.0</v>
      </c>
      <c r="H708" s="122">
        <v>43817.46041666667</v>
      </c>
      <c r="I708" s="122">
        <v>43830.01597222222</v>
      </c>
      <c r="J708" s="124" t="s">
        <v>2744</v>
      </c>
      <c r="K708" s="119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>
      <c r="A709" s="121">
        <v>31108.0</v>
      </c>
      <c r="B709" s="119" t="s">
        <v>2745</v>
      </c>
      <c r="C709" s="119" t="s">
        <v>1407</v>
      </c>
      <c r="D709" s="119" t="s">
        <v>2746</v>
      </c>
      <c r="E709" s="119" t="s">
        <v>1407</v>
      </c>
      <c r="F709" s="121">
        <v>22.0</v>
      </c>
      <c r="G709" s="121">
        <v>0.0</v>
      </c>
      <c r="H709" s="122">
        <v>43810.49375</v>
      </c>
      <c r="I709" s="122">
        <v>43830.78611111111</v>
      </c>
      <c r="J709" s="124" t="s">
        <v>2747</v>
      </c>
      <c r="K709" s="119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>
      <c r="A710" s="121">
        <v>31515.0</v>
      </c>
      <c r="B710" s="119" t="s">
        <v>2748</v>
      </c>
      <c r="C710" s="119" t="s">
        <v>2685</v>
      </c>
      <c r="D710" s="119" t="s">
        <v>2749</v>
      </c>
      <c r="E710" s="119" t="s">
        <v>902</v>
      </c>
      <c r="F710" s="121">
        <v>4.0</v>
      </c>
      <c r="G710" s="121">
        <v>0.0</v>
      </c>
      <c r="H710" s="122">
        <v>43819.69375</v>
      </c>
      <c r="I710" s="122">
        <v>43833.76180555556</v>
      </c>
      <c r="J710" s="124" t="s">
        <v>2750</v>
      </c>
      <c r="K710" s="119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>
      <c r="A711" s="121">
        <v>24755.0</v>
      </c>
      <c r="B711" s="119" t="s">
        <v>2751</v>
      </c>
      <c r="C711" s="119" t="s">
        <v>608</v>
      </c>
      <c r="D711" s="119" t="s">
        <v>1367</v>
      </c>
      <c r="E711" s="119"/>
      <c r="F711" s="121">
        <v>0.0</v>
      </c>
      <c r="G711" s="121">
        <v>0.0</v>
      </c>
      <c r="H711" s="122">
        <v>43693.80694444444</v>
      </c>
      <c r="I711" s="122">
        <v>43833.79861111111</v>
      </c>
      <c r="J711" s="124" t="s">
        <v>2752</v>
      </c>
      <c r="K711" s="119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>
      <c r="A712" s="121">
        <v>31680.0</v>
      </c>
      <c r="B712" s="119" t="s">
        <v>2753</v>
      </c>
      <c r="C712" s="119" t="s">
        <v>2063</v>
      </c>
      <c r="D712" s="119" t="s">
        <v>2754</v>
      </c>
      <c r="E712" s="119"/>
      <c r="F712" s="121">
        <v>1.0</v>
      </c>
      <c r="G712" s="121">
        <v>0.0</v>
      </c>
      <c r="H712" s="122">
        <v>43827.825</v>
      </c>
      <c r="I712" s="122">
        <v>43836.40694444445</v>
      </c>
      <c r="J712" s="124" t="s">
        <v>2755</v>
      </c>
      <c r="K712" s="119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>
      <c r="A713" s="121">
        <v>31497.0</v>
      </c>
      <c r="B713" s="119" t="s">
        <v>2756</v>
      </c>
      <c r="C713" s="119" t="s">
        <v>697</v>
      </c>
      <c r="D713" s="119" t="s">
        <v>2757</v>
      </c>
      <c r="E713" s="119" t="s">
        <v>582</v>
      </c>
      <c r="F713" s="121">
        <v>15.0</v>
      </c>
      <c r="G713" s="121">
        <v>0.0</v>
      </c>
      <c r="H713" s="122">
        <v>43818.88402777778</v>
      </c>
      <c r="I713" s="122">
        <v>43836.972916666666</v>
      </c>
      <c r="J713" s="124" t="s">
        <v>2758</v>
      </c>
      <c r="K713" s="119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>
      <c r="A714" s="121">
        <v>28430.0</v>
      </c>
      <c r="B714" s="119" t="s">
        <v>2759</v>
      </c>
      <c r="C714" s="119" t="s">
        <v>825</v>
      </c>
      <c r="D714" s="119" t="s">
        <v>2760</v>
      </c>
      <c r="E714" s="119" t="s">
        <v>582</v>
      </c>
      <c r="F714" s="121">
        <v>8.0</v>
      </c>
      <c r="G714" s="121">
        <v>0.0</v>
      </c>
      <c r="H714" s="122">
        <v>43760.74513888889</v>
      </c>
      <c r="I714" s="122">
        <v>43837.79027777778</v>
      </c>
      <c r="J714" s="124" t="s">
        <v>2761</v>
      </c>
      <c r="K714" s="119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>
      <c r="A715" s="121">
        <v>30562.0</v>
      </c>
      <c r="B715" s="119" t="s">
        <v>2762</v>
      </c>
      <c r="C715" s="119" t="s">
        <v>2763</v>
      </c>
      <c r="D715" s="119" t="s">
        <v>2764</v>
      </c>
      <c r="E715" s="119" t="s">
        <v>582</v>
      </c>
      <c r="F715" s="121">
        <v>2.0</v>
      </c>
      <c r="G715" s="121">
        <v>0.0</v>
      </c>
      <c r="H715" s="122">
        <v>43797.86041666667</v>
      </c>
      <c r="I715" s="122">
        <v>43837.8125</v>
      </c>
      <c r="J715" s="124" t="s">
        <v>2765</v>
      </c>
      <c r="K715" s="119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>
      <c r="A716" s="121">
        <v>31412.0</v>
      </c>
      <c r="B716" s="119" t="s">
        <v>2766</v>
      </c>
      <c r="C716" s="119" t="s">
        <v>2767</v>
      </c>
      <c r="D716" s="119" t="s">
        <v>2768</v>
      </c>
      <c r="E716" s="119" t="s">
        <v>582</v>
      </c>
      <c r="F716" s="121">
        <v>5.0</v>
      </c>
      <c r="G716" s="121">
        <v>0.0</v>
      </c>
      <c r="H716" s="122">
        <v>43817.30694444444</v>
      </c>
      <c r="I716" s="122">
        <v>43838.82638888889</v>
      </c>
      <c r="J716" s="124" t="s">
        <v>2769</v>
      </c>
      <c r="K716" s="119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>
      <c r="A717" s="121">
        <v>24633.0</v>
      </c>
      <c r="B717" s="119" t="s">
        <v>2770</v>
      </c>
      <c r="C717" s="119" t="s">
        <v>608</v>
      </c>
      <c r="D717" s="119" t="s">
        <v>1367</v>
      </c>
      <c r="E717" s="119"/>
      <c r="F717" s="121">
        <v>1.0</v>
      </c>
      <c r="G717" s="121">
        <v>0.0</v>
      </c>
      <c r="H717" s="122">
        <v>43693.80138888889</v>
      </c>
      <c r="I717" s="122">
        <v>43838.96111111111</v>
      </c>
      <c r="J717" s="124" t="s">
        <v>2771</v>
      </c>
      <c r="K717" s="119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>
      <c r="A718" s="121">
        <v>24684.0</v>
      </c>
      <c r="B718" s="119" t="s">
        <v>2772</v>
      </c>
      <c r="C718" s="119" t="s">
        <v>608</v>
      </c>
      <c r="D718" s="119" t="s">
        <v>1367</v>
      </c>
      <c r="E718" s="119"/>
      <c r="F718" s="121">
        <v>0.0</v>
      </c>
      <c r="G718" s="121">
        <v>0.0</v>
      </c>
      <c r="H718" s="122">
        <v>43693.80625</v>
      </c>
      <c r="I718" s="122">
        <v>43838.96597222222</v>
      </c>
      <c r="J718" s="124" t="s">
        <v>2773</v>
      </c>
      <c r="K718" s="119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>
      <c r="A719" s="121">
        <v>3059.0</v>
      </c>
      <c r="B719" s="119" t="s">
        <v>2774</v>
      </c>
      <c r="C719" s="119" t="s">
        <v>1350</v>
      </c>
      <c r="D719" s="119" t="s">
        <v>975</v>
      </c>
      <c r="E719" s="119" t="s">
        <v>2036</v>
      </c>
      <c r="F719" s="121">
        <v>23.0</v>
      </c>
      <c r="G719" s="121">
        <v>0.0</v>
      </c>
      <c r="H719" s="122">
        <v>43019.018055555556</v>
      </c>
      <c r="I719" s="122">
        <v>43839.64444444444</v>
      </c>
      <c r="J719" s="124" t="s">
        <v>2775</v>
      </c>
      <c r="K719" s="119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>
      <c r="A720" s="121">
        <v>24724.0</v>
      </c>
      <c r="B720" s="119" t="s">
        <v>2776</v>
      </c>
      <c r="C720" s="119" t="s">
        <v>608</v>
      </c>
      <c r="D720" s="119" t="s">
        <v>1367</v>
      </c>
      <c r="E720" s="119"/>
      <c r="F720" s="121">
        <v>0.0</v>
      </c>
      <c r="G720" s="121">
        <v>0.0</v>
      </c>
      <c r="H720" s="122">
        <v>43693.80694444444</v>
      </c>
      <c r="I720" s="122">
        <v>43839.770833333336</v>
      </c>
      <c r="J720" s="124" t="s">
        <v>2777</v>
      </c>
      <c r="K720" s="119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>
      <c r="A721" s="121">
        <v>24704.0</v>
      </c>
      <c r="B721" s="119" t="s">
        <v>2778</v>
      </c>
      <c r="C721" s="119" t="s">
        <v>608</v>
      </c>
      <c r="D721" s="119" t="s">
        <v>1367</v>
      </c>
      <c r="E721" s="119"/>
      <c r="F721" s="121">
        <v>0.0</v>
      </c>
      <c r="G721" s="121">
        <v>0.0</v>
      </c>
      <c r="H721" s="122">
        <v>43693.80625</v>
      </c>
      <c r="I721" s="122">
        <v>43839.78333333333</v>
      </c>
      <c r="J721" s="124" t="s">
        <v>2779</v>
      </c>
      <c r="K721" s="119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>
      <c r="A722" s="121">
        <v>31021.0</v>
      </c>
      <c r="B722" s="119" t="s">
        <v>2780</v>
      </c>
      <c r="C722" s="119" t="s">
        <v>2781</v>
      </c>
      <c r="D722" s="119" t="s">
        <v>1308</v>
      </c>
      <c r="E722" s="119"/>
      <c r="F722" s="121">
        <v>5.0</v>
      </c>
      <c r="G722" s="121">
        <v>0.0</v>
      </c>
      <c r="H722" s="122">
        <v>43809.06041666667</v>
      </c>
      <c r="I722" s="122">
        <v>43839.88611111111</v>
      </c>
      <c r="J722" s="124" t="s">
        <v>2782</v>
      </c>
      <c r="K722" s="119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>
      <c r="A723" s="121">
        <v>31926.0</v>
      </c>
      <c r="B723" s="119" t="s">
        <v>2783</v>
      </c>
      <c r="C723" s="119" t="s">
        <v>592</v>
      </c>
      <c r="D723" s="119" t="s">
        <v>975</v>
      </c>
      <c r="E723" s="119"/>
      <c r="F723" s="121">
        <v>2.0</v>
      </c>
      <c r="G723" s="121">
        <v>0.0</v>
      </c>
      <c r="H723" s="122">
        <v>43837.97361111111</v>
      </c>
      <c r="I723" s="122">
        <v>43840.65416666667</v>
      </c>
      <c r="J723" s="124" t="s">
        <v>2784</v>
      </c>
      <c r="K723" s="119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>
      <c r="A724" s="121">
        <v>29712.0</v>
      </c>
      <c r="B724" s="119" t="s">
        <v>2785</v>
      </c>
      <c r="C724" s="119" t="s">
        <v>592</v>
      </c>
      <c r="D724" s="119" t="s">
        <v>2786</v>
      </c>
      <c r="E724" s="119" t="s">
        <v>592</v>
      </c>
      <c r="F724" s="121">
        <v>2.0</v>
      </c>
      <c r="G724" s="121">
        <v>0.0</v>
      </c>
      <c r="H724" s="122">
        <v>43782.3375</v>
      </c>
      <c r="I724" s="122">
        <v>43840.677083333336</v>
      </c>
      <c r="J724" s="124" t="s">
        <v>2787</v>
      </c>
      <c r="K724" s="119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>
      <c r="A725" s="121">
        <v>24512.0</v>
      </c>
      <c r="B725" s="119" t="s">
        <v>2788</v>
      </c>
      <c r="C725" s="119" t="s">
        <v>608</v>
      </c>
      <c r="D725" s="119" t="s">
        <v>1367</v>
      </c>
      <c r="E725" s="119"/>
      <c r="F725" s="121">
        <v>0.0</v>
      </c>
      <c r="G725" s="121">
        <v>0.0</v>
      </c>
      <c r="H725" s="122">
        <v>43693.79861111111</v>
      </c>
      <c r="I725" s="122">
        <v>43840.78611111111</v>
      </c>
      <c r="J725" s="124" t="s">
        <v>2789</v>
      </c>
      <c r="K725" s="119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>
      <c r="A726" s="121">
        <v>27569.0</v>
      </c>
      <c r="B726" s="119" t="s">
        <v>2790</v>
      </c>
      <c r="C726" s="119" t="s">
        <v>2791</v>
      </c>
      <c r="D726" s="119" t="s">
        <v>2709</v>
      </c>
      <c r="E726" s="119"/>
      <c r="F726" s="121">
        <v>6.0</v>
      </c>
      <c r="G726" s="121">
        <v>0.0</v>
      </c>
      <c r="H726" s="122">
        <v>43746.879166666666</v>
      </c>
      <c r="I726" s="122">
        <v>43844.15625</v>
      </c>
      <c r="J726" s="124" t="s">
        <v>2792</v>
      </c>
      <c r="K726" s="119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>
      <c r="A727" s="121">
        <v>31427.0</v>
      </c>
      <c r="B727" s="119" t="s">
        <v>2793</v>
      </c>
      <c r="C727" s="119" t="s">
        <v>732</v>
      </c>
      <c r="D727" s="119" t="s">
        <v>2794</v>
      </c>
      <c r="E727" s="119"/>
      <c r="F727" s="121">
        <v>6.0</v>
      </c>
      <c r="G727" s="121">
        <v>0.0</v>
      </c>
      <c r="H727" s="122">
        <v>43817.77638888889</v>
      </c>
      <c r="I727" s="122">
        <v>43844.73611111111</v>
      </c>
      <c r="J727" s="124" t="s">
        <v>2795</v>
      </c>
      <c r="K727" s="119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>
      <c r="A728" s="121">
        <v>28360.0</v>
      </c>
      <c r="B728" s="119" t="s">
        <v>2796</v>
      </c>
      <c r="C728" s="119" t="s">
        <v>2797</v>
      </c>
      <c r="D728" s="119" t="s">
        <v>2186</v>
      </c>
      <c r="E728" s="119" t="s">
        <v>2798</v>
      </c>
      <c r="F728" s="121">
        <v>3.0</v>
      </c>
      <c r="G728" s="121">
        <v>0.0</v>
      </c>
      <c r="H728" s="122">
        <v>43759.3125</v>
      </c>
      <c r="I728" s="122">
        <v>43845.02916666667</v>
      </c>
      <c r="J728" s="124" t="s">
        <v>2799</v>
      </c>
      <c r="K728" s="119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>
      <c r="A729" s="121">
        <v>31287.0</v>
      </c>
      <c r="B729" s="119" t="s">
        <v>2800</v>
      </c>
      <c r="C729" s="119" t="s">
        <v>2801</v>
      </c>
      <c r="D729" s="119" t="s">
        <v>1219</v>
      </c>
      <c r="E729" s="119"/>
      <c r="F729" s="121">
        <v>2.0</v>
      </c>
      <c r="G729" s="121">
        <v>0.0</v>
      </c>
      <c r="H729" s="122">
        <v>43813.47083333333</v>
      </c>
      <c r="I729" s="122">
        <v>43845.825</v>
      </c>
      <c r="J729" s="124" t="s">
        <v>2802</v>
      </c>
      <c r="K729" s="119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>
      <c r="A730" s="121">
        <v>31132.0</v>
      </c>
      <c r="B730" s="119" t="s">
        <v>2803</v>
      </c>
      <c r="C730" s="119" t="s">
        <v>766</v>
      </c>
      <c r="D730" s="119" t="s">
        <v>2804</v>
      </c>
      <c r="E730" s="119"/>
      <c r="F730" s="121">
        <v>2.0</v>
      </c>
      <c r="G730" s="121">
        <v>0.0</v>
      </c>
      <c r="H730" s="122">
        <v>43810.83263888889</v>
      </c>
      <c r="I730" s="122">
        <v>43846.15277777778</v>
      </c>
      <c r="J730" s="124" t="s">
        <v>2805</v>
      </c>
      <c r="K730" s="119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>
      <c r="A731" s="121">
        <v>30831.0</v>
      </c>
      <c r="B731" s="119" t="s">
        <v>2806</v>
      </c>
      <c r="C731" s="119" t="s">
        <v>807</v>
      </c>
      <c r="D731" s="119" t="s">
        <v>2807</v>
      </c>
      <c r="E731" s="119"/>
      <c r="F731" s="121">
        <v>8.0</v>
      </c>
      <c r="G731" s="121">
        <v>0.0</v>
      </c>
      <c r="H731" s="122">
        <v>43804.77847222222</v>
      </c>
      <c r="I731" s="122">
        <v>43846.63402777778</v>
      </c>
      <c r="J731" s="124" t="s">
        <v>2808</v>
      </c>
      <c r="K731" s="119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>
      <c r="A732" s="121">
        <v>24511.0</v>
      </c>
      <c r="B732" s="119" t="s">
        <v>2809</v>
      </c>
      <c r="C732" s="119" t="s">
        <v>608</v>
      </c>
      <c r="D732" s="119" t="s">
        <v>1367</v>
      </c>
      <c r="E732" s="119"/>
      <c r="F732" s="121">
        <v>0.0</v>
      </c>
      <c r="G732" s="121">
        <v>0.0</v>
      </c>
      <c r="H732" s="122">
        <v>43693.79861111111</v>
      </c>
      <c r="I732" s="122">
        <v>43851.78611111111</v>
      </c>
      <c r="J732" s="124" t="s">
        <v>2810</v>
      </c>
      <c r="K732" s="119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>
      <c r="A733" s="121">
        <v>24758.0</v>
      </c>
      <c r="B733" s="119" t="s">
        <v>2811</v>
      </c>
      <c r="C733" s="119" t="s">
        <v>608</v>
      </c>
      <c r="D733" s="119" t="s">
        <v>1367</v>
      </c>
      <c r="E733" s="119" t="s">
        <v>1267</v>
      </c>
      <c r="F733" s="121">
        <v>11.0</v>
      </c>
      <c r="G733" s="121">
        <v>0.0</v>
      </c>
      <c r="H733" s="122">
        <v>43693.80694444444</v>
      </c>
      <c r="I733" s="122">
        <v>43851.78958333333</v>
      </c>
      <c r="J733" s="124" t="s">
        <v>2812</v>
      </c>
      <c r="K733" s="119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>
      <c r="A734" s="121">
        <v>24723.0</v>
      </c>
      <c r="B734" s="119" t="s">
        <v>2813</v>
      </c>
      <c r="C734" s="119" t="s">
        <v>608</v>
      </c>
      <c r="D734" s="119" t="s">
        <v>1367</v>
      </c>
      <c r="E734" s="119"/>
      <c r="F734" s="121">
        <v>0.0</v>
      </c>
      <c r="G734" s="121">
        <v>0.0</v>
      </c>
      <c r="H734" s="122">
        <v>43693.80694444444</v>
      </c>
      <c r="I734" s="122">
        <v>43852.13055555556</v>
      </c>
      <c r="J734" s="124" t="s">
        <v>2814</v>
      </c>
      <c r="K734" s="119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>
      <c r="A735" s="121">
        <v>31734.0</v>
      </c>
      <c r="B735" s="119" t="s">
        <v>2815</v>
      </c>
      <c r="C735" s="119" t="s">
        <v>739</v>
      </c>
      <c r="D735" s="119" t="s">
        <v>899</v>
      </c>
      <c r="E735" s="119" t="s">
        <v>582</v>
      </c>
      <c r="F735" s="121">
        <v>4.0</v>
      </c>
      <c r="G735" s="121">
        <v>0.0</v>
      </c>
      <c r="H735" s="122">
        <v>43829.98472222222</v>
      </c>
      <c r="I735" s="122">
        <v>43852.669444444444</v>
      </c>
      <c r="J735" s="124" t="s">
        <v>2816</v>
      </c>
      <c r="K735" s="119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>
      <c r="A736" s="121">
        <v>31181.0</v>
      </c>
      <c r="B736" s="119" t="s">
        <v>2817</v>
      </c>
      <c r="C736" s="119" t="s">
        <v>1407</v>
      </c>
      <c r="D736" s="119" t="s">
        <v>1413</v>
      </c>
      <c r="E736" s="119"/>
      <c r="F736" s="121">
        <v>0.0</v>
      </c>
      <c r="G736" s="121">
        <v>0.0</v>
      </c>
      <c r="H736" s="122">
        <v>43811.46944444445</v>
      </c>
      <c r="I736" s="122">
        <v>43852.69097222222</v>
      </c>
      <c r="J736" s="124" t="s">
        <v>2818</v>
      </c>
      <c r="K736" s="119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>
      <c r="A737" s="121">
        <v>31650.0</v>
      </c>
      <c r="B737" s="119" t="s">
        <v>2819</v>
      </c>
      <c r="C737" s="119" t="s">
        <v>1407</v>
      </c>
      <c r="D737" s="119" t="s">
        <v>2820</v>
      </c>
      <c r="E737" s="119" t="s">
        <v>732</v>
      </c>
      <c r="F737" s="121">
        <v>5.0</v>
      </c>
      <c r="G737" s="121">
        <v>0.0</v>
      </c>
      <c r="H737" s="122">
        <v>43826.302083333336</v>
      </c>
      <c r="I737" s="122">
        <v>43853.95277777778</v>
      </c>
      <c r="J737" s="124" t="s">
        <v>2821</v>
      </c>
      <c r="K737" s="119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>
      <c r="A738" s="121">
        <v>32481.0</v>
      </c>
      <c r="B738" s="119" t="s">
        <v>2822</v>
      </c>
      <c r="C738" s="119" t="s">
        <v>934</v>
      </c>
      <c r="D738" s="119" t="s">
        <v>941</v>
      </c>
      <c r="E738" s="119"/>
      <c r="F738" s="121">
        <v>3.0</v>
      </c>
      <c r="G738" s="121">
        <v>0.0</v>
      </c>
      <c r="H738" s="122">
        <v>43852.239583333336</v>
      </c>
      <c r="I738" s="122">
        <v>43856.01458333333</v>
      </c>
      <c r="J738" s="124" t="s">
        <v>2823</v>
      </c>
      <c r="K738" s="119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>
      <c r="A739" s="121">
        <v>327.0</v>
      </c>
      <c r="B739" s="119" t="s">
        <v>2824</v>
      </c>
      <c r="C739" s="119" t="s">
        <v>1594</v>
      </c>
      <c r="D739" s="119" t="s">
        <v>2825</v>
      </c>
      <c r="E739" s="119" t="s">
        <v>632</v>
      </c>
      <c r="F739" s="121">
        <v>21.0</v>
      </c>
      <c r="G739" s="121">
        <v>0.0</v>
      </c>
      <c r="H739" s="122">
        <v>42722.84444444445</v>
      </c>
      <c r="I739" s="122">
        <v>43858.23888888889</v>
      </c>
      <c r="J739" s="124" t="s">
        <v>2826</v>
      </c>
      <c r="K739" s="119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>
      <c r="A740" s="121">
        <v>30902.0</v>
      </c>
      <c r="B740" s="119" t="s">
        <v>2827</v>
      </c>
      <c r="C740" s="119" t="s">
        <v>2828</v>
      </c>
      <c r="D740" s="119" t="s">
        <v>1308</v>
      </c>
      <c r="E740" s="119" t="s">
        <v>1320</v>
      </c>
      <c r="F740" s="121">
        <v>4.0</v>
      </c>
      <c r="G740" s="121">
        <v>0.0</v>
      </c>
      <c r="H740" s="122">
        <v>43805.84861111111</v>
      </c>
      <c r="I740" s="122">
        <v>43858.67986111111</v>
      </c>
      <c r="J740" s="124" t="s">
        <v>2829</v>
      </c>
      <c r="K740" s="119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>
      <c r="A741" s="121">
        <v>24702.0</v>
      </c>
      <c r="B741" s="119" t="s">
        <v>2830</v>
      </c>
      <c r="C741" s="119" t="s">
        <v>608</v>
      </c>
      <c r="D741" s="119" t="s">
        <v>1367</v>
      </c>
      <c r="E741" s="119" t="s">
        <v>1267</v>
      </c>
      <c r="F741" s="121">
        <v>1.0</v>
      </c>
      <c r="G741" s="121">
        <v>0.0</v>
      </c>
      <c r="H741" s="122">
        <v>43693.80625</v>
      </c>
      <c r="I741" s="122">
        <v>43858.79513888889</v>
      </c>
      <c r="J741" s="124" t="s">
        <v>2831</v>
      </c>
      <c r="K741" s="119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>
      <c r="A742" s="121">
        <v>30717.0</v>
      </c>
      <c r="B742" s="119" t="s">
        <v>2832</v>
      </c>
      <c r="C742" s="119" t="s">
        <v>1998</v>
      </c>
      <c r="D742" s="119" t="s">
        <v>2833</v>
      </c>
      <c r="E742" s="119" t="s">
        <v>1171</v>
      </c>
      <c r="F742" s="121">
        <v>2.0</v>
      </c>
      <c r="G742" s="121">
        <v>0.0</v>
      </c>
      <c r="H742" s="122">
        <v>43803.27291666667</v>
      </c>
      <c r="I742" s="122">
        <v>43859.836805555555</v>
      </c>
      <c r="J742" s="124" t="s">
        <v>2834</v>
      </c>
      <c r="K742" s="119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>
      <c r="A743" s="121">
        <v>24699.0</v>
      </c>
      <c r="B743" s="119" t="s">
        <v>2835</v>
      </c>
      <c r="C743" s="119" t="s">
        <v>608</v>
      </c>
      <c r="D743" s="119" t="s">
        <v>1367</v>
      </c>
      <c r="E743" s="119"/>
      <c r="F743" s="121">
        <v>0.0</v>
      </c>
      <c r="G743" s="121">
        <v>0.0</v>
      </c>
      <c r="H743" s="122">
        <v>43693.80625</v>
      </c>
      <c r="I743" s="122">
        <v>43860.8125</v>
      </c>
      <c r="J743" s="124" t="s">
        <v>2836</v>
      </c>
      <c r="K743" s="119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>
      <c r="A744" s="121">
        <v>29744.0</v>
      </c>
      <c r="B744" s="119" t="s">
        <v>2837</v>
      </c>
      <c r="C744" s="119" t="s">
        <v>2838</v>
      </c>
      <c r="D744" s="119" t="s">
        <v>2839</v>
      </c>
      <c r="E744" s="119"/>
      <c r="F744" s="121">
        <v>7.0</v>
      </c>
      <c r="G744" s="121">
        <v>0.0</v>
      </c>
      <c r="H744" s="122">
        <v>43782.833333333336</v>
      </c>
      <c r="I744" s="122">
        <v>43861.04027777778</v>
      </c>
      <c r="J744" s="124" t="s">
        <v>2840</v>
      </c>
      <c r="K744" s="119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>
      <c r="A745" s="121">
        <v>27368.0</v>
      </c>
      <c r="B745" s="119" t="s">
        <v>2841</v>
      </c>
      <c r="C745" s="119" t="s">
        <v>902</v>
      </c>
      <c r="D745" s="119" t="s">
        <v>2842</v>
      </c>
      <c r="E745" s="119" t="s">
        <v>860</v>
      </c>
      <c r="F745" s="121">
        <v>5.0</v>
      </c>
      <c r="G745" s="121">
        <v>0.0</v>
      </c>
      <c r="H745" s="122">
        <v>43742.626388888886</v>
      </c>
      <c r="I745" s="122">
        <v>43862.08541666667</v>
      </c>
      <c r="J745" s="124" t="s">
        <v>2843</v>
      </c>
      <c r="K745" s="119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>
      <c r="A746" s="121">
        <v>32234.0</v>
      </c>
      <c r="B746" s="119" t="s">
        <v>2844</v>
      </c>
      <c r="C746" s="119" t="s">
        <v>646</v>
      </c>
      <c r="D746" s="119" t="s">
        <v>2064</v>
      </c>
      <c r="E746" s="119" t="s">
        <v>646</v>
      </c>
      <c r="F746" s="121">
        <v>0.0</v>
      </c>
      <c r="G746" s="121">
        <v>0.0</v>
      </c>
      <c r="H746" s="122">
        <v>43845.822916666664</v>
      </c>
      <c r="I746" s="122">
        <v>43862.959027777775</v>
      </c>
      <c r="J746" s="124" t="s">
        <v>2845</v>
      </c>
      <c r="K746" s="119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>
      <c r="A747" s="121">
        <v>25016.0</v>
      </c>
      <c r="B747" s="119" t="s">
        <v>2846</v>
      </c>
      <c r="C747" s="119" t="s">
        <v>2847</v>
      </c>
      <c r="D747" s="119" t="s">
        <v>1418</v>
      </c>
      <c r="E747" s="119"/>
      <c r="F747" s="121">
        <v>7.0</v>
      </c>
      <c r="G747" s="121">
        <v>0.0</v>
      </c>
      <c r="H747" s="122">
        <v>43699.34375</v>
      </c>
      <c r="I747" s="122">
        <v>43864.7125</v>
      </c>
      <c r="J747" s="124" t="s">
        <v>2848</v>
      </c>
      <c r="K747" s="119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>
      <c r="A748" s="121">
        <v>32001.0</v>
      </c>
      <c r="B748" s="119" t="s">
        <v>2849</v>
      </c>
      <c r="C748" s="119" t="s">
        <v>1095</v>
      </c>
      <c r="D748" s="119" t="s">
        <v>2850</v>
      </c>
      <c r="E748" s="119" t="s">
        <v>632</v>
      </c>
      <c r="F748" s="121">
        <v>6.0</v>
      </c>
      <c r="G748" s="121">
        <v>0.0</v>
      </c>
      <c r="H748" s="122">
        <v>43839.802083333336</v>
      </c>
      <c r="I748" s="122">
        <v>43864.7625</v>
      </c>
      <c r="J748" s="124" t="s">
        <v>2851</v>
      </c>
      <c r="K748" s="119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>
      <c r="A749" s="121">
        <v>32914.0</v>
      </c>
      <c r="B749" s="119" t="s">
        <v>2852</v>
      </c>
      <c r="C749" s="119" t="s">
        <v>2853</v>
      </c>
      <c r="D749" s="119" t="s">
        <v>755</v>
      </c>
      <c r="E749" s="119"/>
      <c r="F749" s="121">
        <v>41.0</v>
      </c>
      <c r="G749" s="121">
        <v>0.0</v>
      </c>
      <c r="H749" s="122">
        <v>43863.427777777775</v>
      </c>
      <c r="I749" s="122">
        <v>43865.86319444444</v>
      </c>
      <c r="J749" s="124" t="s">
        <v>2854</v>
      </c>
      <c r="K749" s="119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>
      <c r="A750" s="121">
        <v>25805.0</v>
      </c>
      <c r="B750" s="119" t="s">
        <v>2855</v>
      </c>
      <c r="C750" s="119" t="s">
        <v>2856</v>
      </c>
      <c r="D750" s="119" t="s">
        <v>803</v>
      </c>
      <c r="E750" s="119"/>
      <c r="F750" s="121">
        <v>4.0</v>
      </c>
      <c r="G750" s="121">
        <v>0.0</v>
      </c>
      <c r="H750" s="122">
        <v>43714.93125</v>
      </c>
      <c r="I750" s="122">
        <v>43865.94861111111</v>
      </c>
      <c r="J750" s="124" t="s">
        <v>2857</v>
      </c>
      <c r="K750" s="119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>
      <c r="A751" s="121">
        <v>31944.0</v>
      </c>
      <c r="B751" s="119" t="s">
        <v>2858</v>
      </c>
      <c r="C751" s="119" t="s">
        <v>2859</v>
      </c>
      <c r="D751" s="119" t="s">
        <v>759</v>
      </c>
      <c r="E751" s="119" t="s">
        <v>915</v>
      </c>
      <c r="F751" s="121">
        <v>3.0</v>
      </c>
      <c r="G751" s="121">
        <v>0.0</v>
      </c>
      <c r="H751" s="122">
        <v>43838.46111111111</v>
      </c>
      <c r="I751" s="122">
        <v>43866.98402777778</v>
      </c>
      <c r="J751" s="124" t="s">
        <v>2860</v>
      </c>
      <c r="K751" s="119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>
      <c r="A752" s="121">
        <v>31768.0</v>
      </c>
      <c r="B752" s="119" t="s">
        <v>2861</v>
      </c>
      <c r="C752" s="119" t="s">
        <v>2862</v>
      </c>
      <c r="D752" s="119" t="s">
        <v>2863</v>
      </c>
      <c r="E752" s="119" t="s">
        <v>582</v>
      </c>
      <c r="F752" s="121">
        <v>5.0</v>
      </c>
      <c r="G752" s="121">
        <v>0.0</v>
      </c>
      <c r="H752" s="122">
        <v>43832.393055555556</v>
      </c>
      <c r="I752" s="122">
        <v>43867.18472222222</v>
      </c>
      <c r="J752" s="124" t="s">
        <v>2864</v>
      </c>
      <c r="K752" s="119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>
      <c r="A753" s="121">
        <v>24746.0</v>
      </c>
      <c r="B753" s="119" t="s">
        <v>2865</v>
      </c>
      <c r="C753" s="119" t="s">
        <v>608</v>
      </c>
      <c r="D753" s="119" t="s">
        <v>1367</v>
      </c>
      <c r="E753" s="119"/>
      <c r="F753" s="121">
        <v>0.0</v>
      </c>
      <c r="G753" s="121">
        <v>0.0</v>
      </c>
      <c r="H753" s="122">
        <v>43693.80694444444</v>
      </c>
      <c r="I753" s="122">
        <v>43867.19513888889</v>
      </c>
      <c r="J753" s="124" t="s">
        <v>2866</v>
      </c>
      <c r="K753" s="119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>
      <c r="A754" s="121">
        <v>18566.0</v>
      </c>
      <c r="B754" s="119" t="s">
        <v>2867</v>
      </c>
      <c r="C754" s="119" t="s">
        <v>2868</v>
      </c>
      <c r="D754" s="119" t="s">
        <v>2869</v>
      </c>
      <c r="E754" s="119"/>
      <c r="F754" s="121">
        <v>4.0</v>
      </c>
      <c r="G754" s="121">
        <v>0.0</v>
      </c>
      <c r="H754" s="122">
        <v>43552.631944444445</v>
      </c>
      <c r="I754" s="122">
        <v>43870.08194444444</v>
      </c>
      <c r="J754" s="124" t="s">
        <v>2870</v>
      </c>
      <c r="K754" s="119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>
      <c r="A755" s="121">
        <v>13008.0</v>
      </c>
      <c r="B755" s="119" t="s">
        <v>2871</v>
      </c>
      <c r="C755" s="119" t="s">
        <v>2872</v>
      </c>
      <c r="D755" s="119" t="s">
        <v>1803</v>
      </c>
      <c r="E755" s="119"/>
      <c r="F755" s="121">
        <v>5.0</v>
      </c>
      <c r="G755" s="121">
        <v>0.0</v>
      </c>
      <c r="H755" s="122">
        <v>43396.92638888889</v>
      </c>
      <c r="I755" s="122">
        <v>43870.09652777778</v>
      </c>
      <c r="J755" s="124" t="s">
        <v>2873</v>
      </c>
      <c r="K755" s="119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>
      <c r="A756" s="121">
        <v>32818.0</v>
      </c>
      <c r="B756" s="119" t="s">
        <v>2874</v>
      </c>
      <c r="C756" s="119" t="s">
        <v>2875</v>
      </c>
      <c r="D756" s="119" t="s">
        <v>941</v>
      </c>
      <c r="E756" s="119"/>
      <c r="F756" s="121">
        <v>2.0</v>
      </c>
      <c r="G756" s="121">
        <v>0.0</v>
      </c>
      <c r="H756" s="122">
        <v>43860.16875</v>
      </c>
      <c r="I756" s="122">
        <v>43871.56805555556</v>
      </c>
      <c r="J756" s="124" t="s">
        <v>2876</v>
      </c>
      <c r="K756" s="119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>
      <c r="A757" s="121">
        <v>32639.0</v>
      </c>
      <c r="B757" s="119" t="s">
        <v>2877</v>
      </c>
      <c r="C757" s="119" t="s">
        <v>697</v>
      </c>
      <c r="D757" s="119" t="s">
        <v>863</v>
      </c>
      <c r="E757" s="119" t="s">
        <v>589</v>
      </c>
      <c r="F757" s="121">
        <v>9.0</v>
      </c>
      <c r="G757" s="121">
        <v>0.0</v>
      </c>
      <c r="H757" s="122">
        <v>43857.075694444444</v>
      </c>
      <c r="I757" s="122">
        <v>43872.728472222225</v>
      </c>
      <c r="J757" s="124" t="s">
        <v>2878</v>
      </c>
      <c r="K757" s="119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>
      <c r="A758" s="121">
        <v>33203.0</v>
      </c>
      <c r="B758" s="119" t="s">
        <v>2879</v>
      </c>
      <c r="C758" s="119" t="s">
        <v>635</v>
      </c>
      <c r="D758" s="119" t="s">
        <v>2880</v>
      </c>
      <c r="E758" s="119"/>
      <c r="F758" s="121">
        <v>3.0</v>
      </c>
      <c r="G758" s="121">
        <v>0.0</v>
      </c>
      <c r="H758" s="122">
        <v>43872.94375</v>
      </c>
      <c r="I758" s="122">
        <v>43873.93402777778</v>
      </c>
      <c r="J758" s="124" t="s">
        <v>2881</v>
      </c>
      <c r="K758" s="119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>
      <c r="A759" s="121">
        <v>32646.0</v>
      </c>
      <c r="B759" s="119" t="s">
        <v>2882</v>
      </c>
      <c r="C759" s="119" t="s">
        <v>934</v>
      </c>
      <c r="D759" s="119" t="s">
        <v>863</v>
      </c>
      <c r="E759" s="119"/>
      <c r="F759" s="121">
        <v>3.0</v>
      </c>
      <c r="G759" s="121">
        <v>0.0</v>
      </c>
      <c r="H759" s="122">
        <v>43857.43819444445</v>
      </c>
      <c r="I759" s="122">
        <v>43874.11736111111</v>
      </c>
      <c r="J759" s="124" t="s">
        <v>2883</v>
      </c>
      <c r="K759" s="119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>
      <c r="A760" s="121">
        <v>33209.0</v>
      </c>
      <c r="B760" s="119" t="s">
        <v>2884</v>
      </c>
      <c r="C760" s="119" t="s">
        <v>1998</v>
      </c>
      <c r="D760" s="119" t="s">
        <v>1158</v>
      </c>
      <c r="E760" s="119" t="s">
        <v>852</v>
      </c>
      <c r="F760" s="121">
        <v>1.0</v>
      </c>
      <c r="G760" s="121">
        <v>0.0</v>
      </c>
      <c r="H760" s="122">
        <v>43872.975</v>
      </c>
      <c r="I760" s="122">
        <v>43874.700694444444</v>
      </c>
      <c r="J760" s="124" t="s">
        <v>2885</v>
      </c>
      <c r="K760" s="119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>
      <c r="A761" s="121">
        <v>32008.0</v>
      </c>
      <c r="B761" s="119" t="s">
        <v>2886</v>
      </c>
      <c r="C761" s="119" t="s">
        <v>2887</v>
      </c>
      <c r="D761" s="119" t="s">
        <v>2888</v>
      </c>
      <c r="E761" s="119" t="s">
        <v>582</v>
      </c>
      <c r="F761" s="121">
        <v>15.0</v>
      </c>
      <c r="G761" s="121">
        <v>0.0</v>
      </c>
      <c r="H761" s="122">
        <v>43839.91180555556</v>
      </c>
      <c r="I761" s="122">
        <v>43874.938888888886</v>
      </c>
      <c r="J761" s="124" t="s">
        <v>2889</v>
      </c>
      <c r="K761" s="119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>
      <c r="A762" s="121">
        <v>33176.0</v>
      </c>
      <c r="B762" s="119" t="s">
        <v>2890</v>
      </c>
      <c r="C762" s="119" t="s">
        <v>2891</v>
      </c>
      <c r="D762" s="119" t="s">
        <v>2892</v>
      </c>
      <c r="E762" s="119"/>
      <c r="F762" s="121">
        <v>5.0</v>
      </c>
      <c r="G762" s="121">
        <v>0.0</v>
      </c>
      <c r="H762" s="122">
        <v>43872.24791666667</v>
      </c>
      <c r="I762" s="122">
        <v>43875.19652777778</v>
      </c>
      <c r="J762" s="124" t="s">
        <v>2893</v>
      </c>
      <c r="K762" s="119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>
      <c r="A763" s="121">
        <v>30027.0</v>
      </c>
      <c r="B763" s="119" t="s">
        <v>2894</v>
      </c>
      <c r="C763" s="119" t="s">
        <v>841</v>
      </c>
      <c r="D763" s="119" t="s">
        <v>2895</v>
      </c>
      <c r="E763" s="119" t="s">
        <v>582</v>
      </c>
      <c r="F763" s="121">
        <v>0.0</v>
      </c>
      <c r="G763" s="121">
        <v>0.0</v>
      </c>
      <c r="H763" s="122">
        <v>43787.83888888889</v>
      </c>
      <c r="I763" s="122">
        <v>43879.81597222222</v>
      </c>
      <c r="J763" s="124" t="s">
        <v>2896</v>
      </c>
      <c r="K763" s="119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>
      <c r="A764" s="121">
        <v>33195.0</v>
      </c>
      <c r="B764" s="119" t="s">
        <v>2897</v>
      </c>
      <c r="C764" s="119" t="s">
        <v>2898</v>
      </c>
      <c r="D764" s="119" t="s">
        <v>1007</v>
      </c>
      <c r="E764" s="119"/>
      <c r="F764" s="121">
        <v>1.0</v>
      </c>
      <c r="G764" s="121">
        <v>0.0</v>
      </c>
      <c r="H764" s="122">
        <v>43872.87569444445</v>
      </c>
      <c r="I764" s="122">
        <v>43880.07152777778</v>
      </c>
      <c r="J764" s="124" t="s">
        <v>2899</v>
      </c>
      <c r="K764" s="119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>
      <c r="A765" s="121">
        <v>24757.0</v>
      </c>
      <c r="B765" s="119" t="s">
        <v>2900</v>
      </c>
      <c r="C765" s="119" t="s">
        <v>608</v>
      </c>
      <c r="D765" s="119" t="s">
        <v>1367</v>
      </c>
      <c r="E765" s="119" t="s">
        <v>1267</v>
      </c>
      <c r="F765" s="121">
        <v>2.0</v>
      </c>
      <c r="G765" s="121">
        <v>0.0</v>
      </c>
      <c r="H765" s="122">
        <v>43693.80694444444</v>
      </c>
      <c r="I765" s="122">
        <v>43881.09652777778</v>
      </c>
      <c r="J765" s="124" t="s">
        <v>2901</v>
      </c>
      <c r="K765" s="119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>
      <c r="A766" s="121">
        <v>33270.0</v>
      </c>
      <c r="B766" s="119" t="s">
        <v>2902</v>
      </c>
      <c r="C766" s="119" t="s">
        <v>646</v>
      </c>
      <c r="D766" s="119" t="s">
        <v>2903</v>
      </c>
      <c r="E766" s="119"/>
      <c r="F766" s="121">
        <v>4.0</v>
      </c>
      <c r="G766" s="121">
        <v>0.0</v>
      </c>
      <c r="H766" s="122">
        <v>43874.11736111111</v>
      </c>
      <c r="I766" s="122">
        <v>43881.71527777778</v>
      </c>
      <c r="J766" s="124" t="s">
        <v>2904</v>
      </c>
      <c r="K766" s="119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>
      <c r="A767" s="121">
        <v>32756.0</v>
      </c>
      <c r="B767" s="119" t="s">
        <v>2905</v>
      </c>
      <c r="C767" s="119" t="s">
        <v>2092</v>
      </c>
      <c r="D767" s="119" t="s">
        <v>863</v>
      </c>
      <c r="E767" s="119" t="s">
        <v>915</v>
      </c>
      <c r="F767" s="121">
        <v>1.0</v>
      </c>
      <c r="G767" s="121">
        <v>0.0</v>
      </c>
      <c r="H767" s="122">
        <v>43859.08194444444</v>
      </c>
      <c r="I767" s="122">
        <v>43881.8</v>
      </c>
      <c r="J767" s="124" t="s">
        <v>2906</v>
      </c>
      <c r="K767" s="119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>
      <c r="A768" s="121">
        <v>32863.0</v>
      </c>
      <c r="B768" s="119" t="s">
        <v>2907</v>
      </c>
      <c r="C768" s="119" t="s">
        <v>697</v>
      </c>
      <c r="D768" s="119" t="s">
        <v>2908</v>
      </c>
      <c r="E768" s="119" t="s">
        <v>582</v>
      </c>
      <c r="F768" s="121">
        <v>25.0</v>
      </c>
      <c r="G768" s="121">
        <v>0.0</v>
      </c>
      <c r="H768" s="122">
        <v>43861.43194444444</v>
      </c>
      <c r="I768" s="122">
        <v>43881.972916666666</v>
      </c>
      <c r="J768" s="124" t="s">
        <v>2909</v>
      </c>
      <c r="K768" s="119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>
      <c r="A769" s="121">
        <v>32973.0</v>
      </c>
      <c r="B769" s="119" t="s">
        <v>2910</v>
      </c>
      <c r="C769" s="119" t="s">
        <v>1879</v>
      </c>
      <c r="D769" s="119" t="s">
        <v>1308</v>
      </c>
      <c r="E769" s="119"/>
      <c r="F769" s="121">
        <v>1.0</v>
      </c>
      <c r="G769" s="121">
        <v>0.0</v>
      </c>
      <c r="H769" s="122">
        <v>43865.6625</v>
      </c>
      <c r="I769" s="122">
        <v>43882.697222222225</v>
      </c>
      <c r="J769" s="124" t="s">
        <v>2911</v>
      </c>
      <c r="K769" s="119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>
      <c r="A770" s="121">
        <v>33544.0</v>
      </c>
      <c r="B770" s="119" t="s">
        <v>2912</v>
      </c>
      <c r="C770" s="119" t="s">
        <v>2913</v>
      </c>
      <c r="D770" s="119" t="s">
        <v>2914</v>
      </c>
      <c r="E770" s="119"/>
      <c r="F770" s="121">
        <v>0.0</v>
      </c>
      <c r="G770" s="121">
        <v>0.0</v>
      </c>
      <c r="H770" s="122">
        <v>43881.48263888889</v>
      </c>
      <c r="I770" s="122">
        <v>43882.96597222222</v>
      </c>
      <c r="J770" s="124" t="s">
        <v>2915</v>
      </c>
      <c r="K770" s="119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>
      <c r="A771" s="121">
        <v>33490.0</v>
      </c>
      <c r="B771" s="119" t="s">
        <v>2916</v>
      </c>
      <c r="C771" s="119" t="s">
        <v>2917</v>
      </c>
      <c r="D771" s="119" t="s">
        <v>748</v>
      </c>
      <c r="E771" s="119" t="s">
        <v>582</v>
      </c>
      <c r="F771" s="121">
        <v>0.0</v>
      </c>
      <c r="G771" s="121">
        <v>0.0</v>
      </c>
      <c r="H771" s="122">
        <v>43880.47222222222</v>
      </c>
      <c r="I771" s="122">
        <v>43885.81319444445</v>
      </c>
      <c r="J771" s="124" t="s">
        <v>2918</v>
      </c>
      <c r="K771" s="119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>
      <c r="A772" s="121">
        <v>33694.0</v>
      </c>
      <c r="B772" s="119" t="s">
        <v>2919</v>
      </c>
      <c r="C772" s="119" t="s">
        <v>2063</v>
      </c>
      <c r="D772" s="119" t="s">
        <v>2064</v>
      </c>
      <c r="E772" s="119"/>
      <c r="F772" s="121">
        <v>2.0</v>
      </c>
      <c r="G772" s="121">
        <v>0.0</v>
      </c>
      <c r="H772" s="122">
        <v>43885.623611111114</v>
      </c>
      <c r="I772" s="122">
        <v>43885.91111111111</v>
      </c>
      <c r="J772" s="124" t="s">
        <v>2920</v>
      </c>
      <c r="K772" s="119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>
      <c r="A773" s="121">
        <v>24520.0</v>
      </c>
      <c r="B773" s="119" t="s">
        <v>2921</v>
      </c>
      <c r="C773" s="119" t="s">
        <v>608</v>
      </c>
      <c r="D773" s="119" t="s">
        <v>2922</v>
      </c>
      <c r="E773" s="119" t="s">
        <v>632</v>
      </c>
      <c r="F773" s="121">
        <v>6.0</v>
      </c>
      <c r="G773" s="121">
        <v>0.0</v>
      </c>
      <c r="H773" s="122">
        <v>43693.79861111111</v>
      </c>
      <c r="I773" s="122">
        <v>43886.07152777778</v>
      </c>
      <c r="J773" s="124" t="s">
        <v>2923</v>
      </c>
      <c r="K773" s="119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>
      <c r="A774" s="121">
        <v>33698.0</v>
      </c>
      <c r="B774" s="119" t="s">
        <v>2924</v>
      </c>
      <c r="C774" s="119" t="s">
        <v>934</v>
      </c>
      <c r="D774" s="119" t="s">
        <v>975</v>
      </c>
      <c r="E774" s="119"/>
      <c r="F774" s="121">
        <v>1.0</v>
      </c>
      <c r="G774" s="121">
        <v>0.0</v>
      </c>
      <c r="H774" s="122">
        <v>43885.73888888889</v>
      </c>
      <c r="I774" s="122">
        <v>43886.700694444444</v>
      </c>
      <c r="J774" s="124" t="s">
        <v>2925</v>
      </c>
      <c r="K774" s="119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>
      <c r="A775" s="121">
        <v>33699.0</v>
      </c>
      <c r="B775" s="119" t="s">
        <v>2926</v>
      </c>
      <c r="C775" s="119" t="s">
        <v>934</v>
      </c>
      <c r="D775" s="119" t="s">
        <v>2927</v>
      </c>
      <c r="E775" s="119"/>
      <c r="F775" s="121">
        <v>4.0</v>
      </c>
      <c r="G775" s="121">
        <v>0.0</v>
      </c>
      <c r="H775" s="122">
        <v>43885.754166666666</v>
      </c>
      <c r="I775" s="122">
        <v>43886.70416666667</v>
      </c>
      <c r="J775" s="124" t="s">
        <v>2928</v>
      </c>
      <c r="K775" s="119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>
      <c r="A776" s="121">
        <v>24668.0</v>
      </c>
      <c r="B776" s="119" t="s">
        <v>2929</v>
      </c>
      <c r="C776" s="119" t="s">
        <v>608</v>
      </c>
      <c r="D776" s="119" t="s">
        <v>1367</v>
      </c>
      <c r="E776" s="119"/>
      <c r="F776" s="121">
        <v>0.0</v>
      </c>
      <c r="G776" s="121">
        <v>0.0</v>
      </c>
      <c r="H776" s="122">
        <v>43693.805555555555</v>
      </c>
      <c r="I776" s="122">
        <v>43886.87847222222</v>
      </c>
      <c r="J776" s="124" t="s">
        <v>2930</v>
      </c>
      <c r="K776" s="119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>
      <c r="A777" s="121">
        <v>23925.0</v>
      </c>
      <c r="B777" s="125" t="s">
        <v>2931</v>
      </c>
      <c r="C777" s="119" t="s">
        <v>2932</v>
      </c>
      <c r="D777" s="119" t="s">
        <v>899</v>
      </c>
      <c r="E777" s="119" t="s">
        <v>1594</v>
      </c>
      <c r="F777" s="121">
        <v>5.0</v>
      </c>
      <c r="G777" s="121">
        <v>0.0</v>
      </c>
      <c r="H777" s="122">
        <v>43684.23888888889</v>
      </c>
      <c r="I777" s="122">
        <v>43887.75833333333</v>
      </c>
      <c r="J777" s="124" t="s">
        <v>2933</v>
      </c>
      <c r="K777" s="119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>
      <c r="A778" s="121">
        <v>33801.0</v>
      </c>
      <c r="B778" s="119" t="s">
        <v>2934</v>
      </c>
      <c r="C778" s="119" t="s">
        <v>2781</v>
      </c>
      <c r="D778" s="119" t="s">
        <v>863</v>
      </c>
      <c r="E778" s="119" t="s">
        <v>589</v>
      </c>
      <c r="F778" s="121">
        <v>2.0</v>
      </c>
      <c r="G778" s="121">
        <v>0.0</v>
      </c>
      <c r="H778" s="122">
        <v>43887.205555555556</v>
      </c>
      <c r="I778" s="122">
        <v>43887.77222222222</v>
      </c>
      <c r="J778" s="124" t="s">
        <v>2935</v>
      </c>
      <c r="K778" s="119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>
      <c r="A779" s="121">
        <v>22745.0</v>
      </c>
      <c r="B779" s="119" t="s">
        <v>2936</v>
      </c>
      <c r="C779" s="119" t="s">
        <v>900</v>
      </c>
      <c r="D779" s="119" t="s">
        <v>1066</v>
      </c>
      <c r="E779" s="119" t="s">
        <v>632</v>
      </c>
      <c r="F779" s="121">
        <v>5.0</v>
      </c>
      <c r="G779" s="121">
        <v>0.0</v>
      </c>
      <c r="H779" s="122">
        <v>43657.64375</v>
      </c>
      <c r="I779" s="122">
        <v>43887.87152777778</v>
      </c>
      <c r="J779" s="124" t="s">
        <v>2937</v>
      </c>
      <c r="K779" s="119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>
      <c r="A780" s="121">
        <v>33480.0</v>
      </c>
      <c r="B780" s="119" t="s">
        <v>2938</v>
      </c>
      <c r="C780" s="119" t="s">
        <v>1226</v>
      </c>
      <c r="D780" s="119" t="s">
        <v>2939</v>
      </c>
      <c r="E780" s="119" t="s">
        <v>917</v>
      </c>
      <c r="F780" s="121">
        <v>0.0</v>
      </c>
      <c r="G780" s="121">
        <v>0.0</v>
      </c>
      <c r="H780" s="122">
        <v>43880.13263888889</v>
      </c>
      <c r="I780" s="122">
        <v>43888.13263888889</v>
      </c>
      <c r="J780" s="124" t="s">
        <v>2940</v>
      </c>
      <c r="K780" s="119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>
      <c r="A781" s="121">
        <v>32289.0</v>
      </c>
      <c r="B781" s="119" t="s">
        <v>2941</v>
      </c>
      <c r="C781" s="119" t="s">
        <v>1407</v>
      </c>
      <c r="D781" s="119" t="s">
        <v>2942</v>
      </c>
      <c r="E781" s="119" t="s">
        <v>825</v>
      </c>
      <c r="F781" s="121">
        <v>9.0</v>
      </c>
      <c r="G781" s="121">
        <v>0.0</v>
      </c>
      <c r="H781" s="122">
        <v>43846.61875</v>
      </c>
      <c r="I781" s="122">
        <v>43888.22083333333</v>
      </c>
      <c r="J781" s="124" t="s">
        <v>2943</v>
      </c>
      <c r="K781" s="119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>
      <c r="A782" s="121">
        <v>24707.0</v>
      </c>
      <c r="B782" s="119" t="s">
        <v>2944</v>
      </c>
      <c r="C782" s="119" t="s">
        <v>608</v>
      </c>
      <c r="D782" s="119" t="s">
        <v>1367</v>
      </c>
      <c r="E782" s="119" t="s">
        <v>594</v>
      </c>
      <c r="F782" s="121">
        <v>1.0</v>
      </c>
      <c r="G782" s="121">
        <v>0.0</v>
      </c>
      <c r="H782" s="122">
        <v>43693.80625</v>
      </c>
      <c r="I782" s="122">
        <v>43888.64861111111</v>
      </c>
      <c r="J782" s="124" t="s">
        <v>2945</v>
      </c>
      <c r="K782" s="119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>
      <c r="A783" s="121">
        <v>31950.0</v>
      </c>
      <c r="B783" s="119" t="s">
        <v>2946</v>
      </c>
      <c r="C783" s="119" t="s">
        <v>1203</v>
      </c>
      <c r="D783" s="119" t="s">
        <v>1308</v>
      </c>
      <c r="E783" s="119"/>
      <c r="F783" s="121">
        <v>3.0</v>
      </c>
      <c r="G783" s="121">
        <v>0.0</v>
      </c>
      <c r="H783" s="122">
        <v>43838.76875</v>
      </c>
      <c r="I783" s="122">
        <v>43890.10833333333</v>
      </c>
      <c r="J783" s="124" t="s">
        <v>2947</v>
      </c>
      <c r="K783" s="119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>
      <c r="A784" s="121">
        <v>31864.0</v>
      </c>
      <c r="B784" s="119" t="s">
        <v>2948</v>
      </c>
      <c r="C784" s="119" t="s">
        <v>2949</v>
      </c>
      <c r="D784" s="119" t="s">
        <v>1308</v>
      </c>
      <c r="E784" s="119" t="s">
        <v>1309</v>
      </c>
      <c r="F784" s="121">
        <v>1.0</v>
      </c>
      <c r="G784" s="121">
        <v>0.0</v>
      </c>
      <c r="H784" s="122">
        <v>43835.04305555556</v>
      </c>
      <c r="I784" s="122">
        <v>43890.10833333333</v>
      </c>
      <c r="J784" s="124" t="s">
        <v>2950</v>
      </c>
      <c r="K784" s="119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>
      <c r="A785" s="121">
        <v>30775.0</v>
      </c>
      <c r="B785" s="119" t="s">
        <v>2951</v>
      </c>
      <c r="C785" s="119" t="s">
        <v>1203</v>
      </c>
      <c r="D785" s="119" t="s">
        <v>2191</v>
      </c>
      <c r="E785" s="119"/>
      <c r="F785" s="121">
        <v>2.0</v>
      </c>
      <c r="G785" s="121">
        <v>0.0</v>
      </c>
      <c r="H785" s="122">
        <v>43804.010416666664</v>
      </c>
      <c r="I785" s="122">
        <v>43890.12986111111</v>
      </c>
      <c r="J785" s="124" t="s">
        <v>2952</v>
      </c>
      <c r="K785" s="119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>
      <c r="A786" s="121">
        <v>33345.0</v>
      </c>
      <c r="B786" s="119" t="s">
        <v>2953</v>
      </c>
      <c r="C786" s="119" t="s">
        <v>2954</v>
      </c>
      <c r="D786" s="119" t="s">
        <v>641</v>
      </c>
      <c r="E786" s="119"/>
      <c r="F786" s="121">
        <v>1.0</v>
      </c>
      <c r="G786" s="121">
        <v>0.0</v>
      </c>
      <c r="H786" s="122">
        <v>43875.60972222222</v>
      </c>
      <c r="I786" s="122">
        <v>43892.24513888889</v>
      </c>
      <c r="J786" s="124" t="s">
        <v>2955</v>
      </c>
      <c r="K786" s="119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>
      <c r="A787" s="121">
        <v>33045.0</v>
      </c>
      <c r="B787" s="119" t="s">
        <v>2956</v>
      </c>
      <c r="C787" s="119" t="s">
        <v>994</v>
      </c>
      <c r="D787" s="119" t="s">
        <v>2957</v>
      </c>
      <c r="E787" s="119"/>
      <c r="F787" s="121">
        <v>3.0</v>
      </c>
      <c r="G787" s="121">
        <v>0.0</v>
      </c>
      <c r="H787" s="122">
        <v>43867.62847222222</v>
      </c>
      <c r="I787" s="122">
        <v>43892.30486111111</v>
      </c>
      <c r="J787" s="124" t="s">
        <v>2958</v>
      </c>
      <c r="K787" s="119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>
      <c r="A788" s="121">
        <v>32014.0</v>
      </c>
      <c r="B788" s="119" t="s">
        <v>2959</v>
      </c>
      <c r="C788" s="119" t="s">
        <v>697</v>
      </c>
      <c r="D788" s="119" t="s">
        <v>2960</v>
      </c>
      <c r="E788" s="119" t="s">
        <v>841</v>
      </c>
      <c r="F788" s="121">
        <v>1.0</v>
      </c>
      <c r="G788" s="121">
        <v>0.0</v>
      </c>
      <c r="H788" s="122">
        <v>43839.995833333334</v>
      </c>
      <c r="I788" s="122">
        <v>43892.61111111111</v>
      </c>
      <c r="J788" s="124" t="s">
        <v>2961</v>
      </c>
      <c r="K788" s="119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>
      <c r="A789" s="121">
        <v>24669.0</v>
      </c>
      <c r="B789" s="119" t="s">
        <v>2962</v>
      </c>
      <c r="C789" s="119" t="s">
        <v>608</v>
      </c>
      <c r="D789" s="119" t="s">
        <v>1367</v>
      </c>
      <c r="E789" s="119"/>
      <c r="F789" s="121">
        <v>4.0</v>
      </c>
      <c r="G789" s="121">
        <v>0.0</v>
      </c>
      <c r="H789" s="122">
        <v>43693.805555555555</v>
      </c>
      <c r="I789" s="122">
        <v>43892.69027777778</v>
      </c>
      <c r="J789" s="124" t="s">
        <v>2963</v>
      </c>
      <c r="K789" s="119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>
      <c r="A790" s="121">
        <v>33182.0</v>
      </c>
      <c r="B790" s="119" t="s">
        <v>2964</v>
      </c>
      <c r="C790" s="119" t="s">
        <v>825</v>
      </c>
      <c r="D790" s="119" t="s">
        <v>983</v>
      </c>
      <c r="E790" s="119" t="s">
        <v>825</v>
      </c>
      <c r="F790" s="121">
        <v>3.0</v>
      </c>
      <c r="G790" s="121">
        <v>0.0</v>
      </c>
      <c r="H790" s="122">
        <v>43872.66736111111</v>
      </c>
      <c r="I790" s="122">
        <v>43893.8625</v>
      </c>
      <c r="J790" s="124" t="s">
        <v>2965</v>
      </c>
      <c r="K790" s="119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>
      <c r="A791" s="121">
        <v>33545.0</v>
      </c>
      <c r="B791" s="119" t="s">
        <v>2966</v>
      </c>
      <c r="C791" s="119" t="s">
        <v>2967</v>
      </c>
      <c r="D791" s="119" t="s">
        <v>1728</v>
      </c>
      <c r="E791" s="119" t="s">
        <v>2355</v>
      </c>
      <c r="F791" s="121">
        <v>3.0</v>
      </c>
      <c r="G791" s="121">
        <v>0.0</v>
      </c>
      <c r="H791" s="122">
        <v>43881.57916666667</v>
      </c>
      <c r="I791" s="122">
        <v>43893.885416666664</v>
      </c>
      <c r="J791" s="124" t="s">
        <v>2968</v>
      </c>
      <c r="K791" s="119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>
      <c r="A792" s="121">
        <v>34029.0</v>
      </c>
      <c r="B792" s="119" t="s">
        <v>2969</v>
      </c>
      <c r="C792" s="119" t="s">
        <v>2970</v>
      </c>
      <c r="D792" s="119" t="s">
        <v>2971</v>
      </c>
      <c r="E792" s="119" t="s">
        <v>2970</v>
      </c>
      <c r="F792" s="121">
        <v>1.0</v>
      </c>
      <c r="G792" s="121">
        <v>0.0</v>
      </c>
      <c r="H792" s="122">
        <v>43891.09444444445</v>
      </c>
      <c r="I792" s="122">
        <v>43894.165972222225</v>
      </c>
      <c r="J792" s="124" t="s">
        <v>2972</v>
      </c>
      <c r="K792" s="119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>
      <c r="A793" s="121">
        <v>27644.0</v>
      </c>
      <c r="B793" s="119" t="s">
        <v>2973</v>
      </c>
      <c r="C793" s="119" t="s">
        <v>1226</v>
      </c>
      <c r="D793" s="119" t="s">
        <v>2974</v>
      </c>
      <c r="E793" s="119" t="s">
        <v>917</v>
      </c>
      <c r="F793" s="121">
        <v>0.0</v>
      </c>
      <c r="G793" s="121">
        <v>0.0</v>
      </c>
      <c r="H793" s="122">
        <v>43747.96388888889</v>
      </c>
      <c r="I793" s="122">
        <v>43894.759722222225</v>
      </c>
      <c r="J793" s="124" t="s">
        <v>2975</v>
      </c>
      <c r="K793" s="119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>
      <c r="A794" s="121">
        <v>33812.0</v>
      </c>
      <c r="B794" s="119" t="s">
        <v>2976</v>
      </c>
      <c r="C794" s="119" t="s">
        <v>766</v>
      </c>
      <c r="D794" s="119" t="s">
        <v>2977</v>
      </c>
      <c r="E794" s="119" t="s">
        <v>582</v>
      </c>
      <c r="F794" s="121">
        <v>6.0</v>
      </c>
      <c r="G794" s="121">
        <v>0.0</v>
      </c>
      <c r="H794" s="122">
        <v>43887.53472222222</v>
      </c>
      <c r="I794" s="122">
        <v>43896.00208333333</v>
      </c>
      <c r="J794" s="124" t="s">
        <v>2978</v>
      </c>
      <c r="K794" s="119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>
      <c r="A795" s="121">
        <v>31336.0</v>
      </c>
      <c r="B795" s="119" t="s">
        <v>2979</v>
      </c>
      <c r="C795" s="119" t="s">
        <v>2980</v>
      </c>
      <c r="D795" s="119" t="s">
        <v>1076</v>
      </c>
      <c r="E795" s="119" t="s">
        <v>732</v>
      </c>
      <c r="F795" s="121">
        <v>6.0</v>
      </c>
      <c r="G795" s="121">
        <v>0.0</v>
      </c>
      <c r="H795" s="122">
        <v>43815.927083333336</v>
      </c>
      <c r="I795" s="122">
        <v>43896.04722222222</v>
      </c>
      <c r="J795" s="124" t="s">
        <v>2981</v>
      </c>
      <c r="K795" s="119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>
      <c r="A796" s="121">
        <v>25845.0</v>
      </c>
      <c r="B796" s="119" t="s">
        <v>2982</v>
      </c>
      <c r="C796" s="119" t="s">
        <v>2983</v>
      </c>
      <c r="D796" s="119" t="s">
        <v>2984</v>
      </c>
      <c r="E796" s="119" t="s">
        <v>646</v>
      </c>
      <c r="F796" s="121">
        <v>2.0</v>
      </c>
      <c r="G796" s="121">
        <v>0.0</v>
      </c>
      <c r="H796" s="122">
        <v>43717.09930555556</v>
      </c>
      <c r="I796" s="122">
        <v>43899.629166666666</v>
      </c>
      <c r="J796" s="124" t="s">
        <v>2985</v>
      </c>
      <c r="K796" s="119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>
      <c r="A797" s="121">
        <v>32414.0</v>
      </c>
      <c r="B797" s="119" t="s">
        <v>2986</v>
      </c>
      <c r="C797" s="119" t="s">
        <v>2987</v>
      </c>
      <c r="D797" s="119" t="s">
        <v>2064</v>
      </c>
      <c r="E797" s="119"/>
      <c r="F797" s="121">
        <v>3.0</v>
      </c>
      <c r="G797" s="121">
        <v>0.0</v>
      </c>
      <c r="H797" s="122">
        <v>43850.08888888889</v>
      </c>
      <c r="I797" s="122">
        <v>43899.63680555556</v>
      </c>
      <c r="J797" s="124" t="s">
        <v>2988</v>
      </c>
      <c r="K797" s="119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>
      <c r="A798" s="121">
        <v>33757.0</v>
      </c>
      <c r="B798" s="119" t="s">
        <v>2989</v>
      </c>
      <c r="C798" s="119" t="s">
        <v>934</v>
      </c>
      <c r="D798" s="119" t="s">
        <v>675</v>
      </c>
      <c r="E798" s="119"/>
      <c r="F798" s="121">
        <v>6.0</v>
      </c>
      <c r="G798" s="121">
        <v>0.0</v>
      </c>
      <c r="H798" s="122">
        <v>43886.584027777775</v>
      </c>
      <c r="I798" s="122">
        <v>43899.67361111111</v>
      </c>
      <c r="J798" s="124" t="s">
        <v>2990</v>
      </c>
      <c r="K798" s="119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>
      <c r="A799" s="121">
        <v>34371.0</v>
      </c>
      <c r="B799" s="119" t="s">
        <v>2991</v>
      </c>
      <c r="C799" s="119" t="s">
        <v>2992</v>
      </c>
      <c r="D799" s="119" t="s">
        <v>2064</v>
      </c>
      <c r="E799" s="119" t="s">
        <v>646</v>
      </c>
      <c r="F799" s="121">
        <v>0.0</v>
      </c>
      <c r="G799" s="121">
        <v>0.0</v>
      </c>
      <c r="H799" s="122">
        <v>43896.68541666667</v>
      </c>
      <c r="I799" s="122">
        <v>43899.73125</v>
      </c>
      <c r="J799" s="124" t="s">
        <v>2993</v>
      </c>
      <c r="K799" s="119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>
      <c r="A800" s="121">
        <v>34206.0</v>
      </c>
      <c r="B800" s="119" t="s">
        <v>2994</v>
      </c>
      <c r="C800" s="119" t="s">
        <v>697</v>
      </c>
      <c r="D800" s="119" t="s">
        <v>941</v>
      </c>
      <c r="E800" s="119"/>
      <c r="F800" s="121">
        <v>1.0</v>
      </c>
      <c r="G800" s="121">
        <v>0.0</v>
      </c>
      <c r="H800" s="122">
        <v>43894.39097222222</v>
      </c>
      <c r="I800" s="122">
        <v>43899.79791666667</v>
      </c>
      <c r="J800" s="124" t="s">
        <v>2995</v>
      </c>
      <c r="K800" s="119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>
      <c r="A801" s="121">
        <v>33143.0</v>
      </c>
      <c r="B801" s="119" t="s">
        <v>2996</v>
      </c>
      <c r="C801" s="119" t="s">
        <v>2997</v>
      </c>
      <c r="D801" s="119" t="s">
        <v>2998</v>
      </c>
      <c r="E801" s="119" t="s">
        <v>1477</v>
      </c>
      <c r="F801" s="121">
        <v>13.0</v>
      </c>
      <c r="G801" s="121">
        <v>0.0</v>
      </c>
      <c r="H801" s="122">
        <v>43871.72638888889</v>
      </c>
      <c r="I801" s="122">
        <v>43899.81736111111</v>
      </c>
      <c r="J801" s="124" t="s">
        <v>2999</v>
      </c>
      <c r="K801" s="119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>
      <c r="A802" s="121">
        <v>33562.0</v>
      </c>
      <c r="B802" s="119" t="s">
        <v>3000</v>
      </c>
      <c r="C802" s="119" t="s">
        <v>3001</v>
      </c>
      <c r="D802" s="119" t="s">
        <v>3002</v>
      </c>
      <c r="E802" s="119"/>
      <c r="F802" s="121">
        <v>7.0</v>
      </c>
      <c r="G802" s="121">
        <v>0.0</v>
      </c>
      <c r="H802" s="122">
        <v>43881.794444444444</v>
      </c>
      <c r="I802" s="122">
        <v>43900.66527777778</v>
      </c>
      <c r="J802" s="124" t="s">
        <v>3003</v>
      </c>
      <c r="K802" s="119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>
      <c r="A803" s="121">
        <v>33552.0</v>
      </c>
      <c r="B803" s="119" t="s">
        <v>3004</v>
      </c>
      <c r="C803" s="119" t="s">
        <v>3005</v>
      </c>
      <c r="D803" s="119" t="s">
        <v>3006</v>
      </c>
      <c r="E803" s="119"/>
      <c r="F803" s="121">
        <v>3.0</v>
      </c>
      <c r="G803" s="121">
        <v>0.0</v>
      </c>
      <c r="H803" s="122">
        <v>43881.72083333333</v>
      </c>
      <c r="I803" s="122">
        <v>43900.73541666667</v>
      </c>
      <c r="J803" s="124" t="s">
        <v>3007</v>
      </c>
      <c r="K803" s="119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>
      <c r="A804" s="121">
        <v>33229.0</v>
      </c>
      <c r="B804" s="119" t="s">
        <v>3008</v>
      </c>
      <c r="C804" s="119" t="s">
        <v>3009</v>
      </c>
      <c r="D804" s="119" t="s">
        <v>863</v>
      </c>
      <c r="E804" s="119"/>
      <c r="F804" s="121">
        <v>4.0</v>
      </c>
      <c r="G804" s="121">
        <v>0.0</v>
      </c>
      <c r="H804" s="122">
        <v>43873.25069444445</v>
      </c>
      <c r="I804" s="122">
        <v>43900.94930555556</v>
      </c>
      <c r="J804" s="124" t="s">
        <v>3010</v>
      </c>
      <c r="K804" s="119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>
      <c r="A805" s="121">
        <v>34084.0</v>
      </c>
      <c r="B805" s="119" t="s">
        <v>3011</v>
      </c>
      <c r="C805" s="119" t="s">
        <v>608</v>
      </c>
      <c r="D805" s="119" t="s">
        <v>1383</v>
      </c>
      <c r="E805" s="119" t="s">
        <v>732</v>
      </c>
      <c r="F805" s="121">
        <v>2.0</v>
      </c>
      <c r="G805" s="121">
        <v>0.0</v>
      </c>
      <c r="H805" s="122">
        <v>43892.85763888889</v>
      </c>
      <c r="I805" s="122">
        <v>43900.96319444444</v>
      </c>
      <c r="J805" s="124" t="s">
        <v>3012</v>
      </c>
      <c r="K805" s="119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>
      <c r="A806" s="121">
        <v>33016.0</v>
      </c>
      <c r="B806" s="119" t="s">
        <v>3013</v>
      </c>
      <c r="C806" s="119" t="s">
        <v>3014</v>
      </c>
      <c r="D806" s="119" t="s">
        <v>3015</v>
      </c>
      <c r="E806" s="119" t="s">
        <v>582</v>
      </c>
      <c r="F806" s="121">
        <v>16.0</v>
      </c>
      <c r="G806" s="121">
        <v>0.0</v>
      </c>
      <c r="H806" s="122">
        <v>43866.71527777778</v>
      </c>
      <c r="I806" s="122">
        <v>43901.6</v>
      </c>
      <c r="J806" s="124" t="s">
        <v>3016</v>
      </c>
      <c r="K806" s="119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>
      <c r="A807" s="121">
        <v>34525.0</v>
      </c>
      <c r="B807" s="119" t="s">
        <v>3017</v>
      </c>
      <c r="C807" s="119" t="s">
        <v>3018</v>
      </c>
      <c r="D807" s="119" t="s">
        <v>3019</v>
      </c>
      <c r="E807" s="119"/>
      <c r="F807" s="121">
        <v>9.0</v>
      </c>
      <c r="G807" s="121">
        <v>0.0</v>
      </c>
      <c r="H807" s="122">
        <v>43900.14861111111</v>
      </c>
      <c r="I807" s="122">
        <v>43902.02569444444</v>
      </c>
      <c r="J807" s="124" t="s">
        <v>3020</v>
      </c>
      <c r="K807" s="119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>
      <c r="A808" s="121">
        <v>31611.0</v>
      </c>
      <c r="B808" s="119" t="s">
        <v>3021</v>
      </c>
      <c r="C808" s="119" t="s">
        <v>1407</v>
      </c>
      <c r="D808" s="119" t="s">
        <v>3022</v>
      </c>
      <c r="E808" s="119"/>
      <c r="F808" s="121">
        <v>14.0</v>
      </c>
      <c r="G808" s="121">
        <v>0.0</v>
      </c>
      <c r="H808" s="122">
        <v>43824.51458333333</v>
      </c>
      <c r="I808" s="122">
        <v>43902.80347222222</v>
      </c>
      <c r="J808" s="124" t="s">
        <v>3023</v>
      </c>
      <c r="K808" s="119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>
      <c r="A809" s="121">
        <v>33467.0</v>
      </c>
      <c r="B809" s="119" t="s">
        <v>3024</v>
      </c>
      <c r="C809" s="119" t="s">
        <v>3001</v>
      </c>
      <c r="D809" s="119" t="s">
        <v>975</v>
      </c>
      <c r="E809" s="119"/>
      <c r="F809" s="121">
        <v>1.0</v>
      </c>
      <c r="G809" s="121">
        <v>0.0</v>
      </c>
      <c r="H809" s="122">
        <v>43879.94583333333</v>
      </c>
      <c r="I809" s="122">
        <v>43903.68958333333</v>
      </c>
      <c r="J809" s="124" t="s">
        <v>3025</v>
      </c>
      <c r="K809" s="119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>
      <c r="A810" s="121">
        <v>33988.0</v>
      </c>
      <c r="B810" s="119" t="s">
        <v>3026</v>
      </c>
      <c r="C810" s="119" t="s">
        <v>3027</v>
      </c>
      <c r="D810" s="119" t="s">
        <v>3028</v>
      </c>
      <c r="E810" s="119"/>
      <c r="F810" s="121">
        <v>6.0</v>
      </c>
      <c r="G810" s="121">
        <v>0.0</v>
      </c>
      <c r="H810" s="122">
        <v>43889.993055555555</v>
      </c>
      <c r="I810" s="122">
        <v>43903.770833333336</v>
      </c>
      <c r="J810" s="124" t="s">
        <v>3029</v>
      </c>
      <c r="K810" s="119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>
      <c r="A811" s="121">
        <v>34083.0</v>
      </c>
      <c r="B811" s="119" t="s">
        <v>3030</v>
      </c>
      <c r="C811" s="119" t="s">
        <v>608</v>
      </c>
      <c r="D811" s="119" t="s">
        <v>1383</v>
      </c>
      <c r="E811" s="119"/>
      <c r="F811" s="121">
        <v>3.0</v>
      </c>
      <c r="G811" s="121">
        <v>0.0</v>
      </c>
      <c r="H811" s="122">
        <v>43892.854166666664</v>
      </c>
      <c r="I811" s="122">
        <v>43903.770833333336</v>
      </c>
      <c r="J811" s="124" t="s">
        <v>3031</v>
      </c>
      <c r="K811" s="119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>
      <c r="A812" s="121">
        <v>24728.0</v>
      </c>
      <c r="B812" s="119" t="s">
        <v>3032</v>
      </c>
      <c r="C812" s="119" t="s">
        <v>608</v>
      </c>
      <c r="D812" s="119" t="s">
        <v>1367</v>
      </c>
      <c r="E812" s="119"/>
      <c r="F812" s="121">
        <v>0.0</v>
      </c>
      <c r="G812" s="121">
        <v>0.0</v>
      </c>
      <c r="H812" s="122">
        <v>43693.80694444444</v>
      </c>
      <c r="I812" s="122">
        <v>43905.96666666667</v>
      </c>
      <c r="J812" s="124" t="s">
        <v>3033</v>
      </c>
      <c r="K812" s="119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>
      <c r="A813" s="121">
        <v>33197.0</v>
      </c>
      <c r="B813" s="119" t="s">
        <v>3034</v>
      </c>
      <c r="C813" s="119" t="s">
        <v>2645</v>
      </c>
      <c r="D813" s="119" t="s">
        <v>2191</v>
      </c>
      <c r="E813" s="119"/>
      <c r="F813" s="121">
        <v>1.0</v>
      </c>
      <c r="G813" s="121">
        <v>0.0</v>
      </c>
      <c r="H813" s="122">
        <v>43872.91111111111</v>
      </c>
      <c r="I813" s="122">
        <v>43905.96666666667</v>
      </c>
      <c r="J813" s="124" t="s">
        <v>3035</v>
      </c>
      <c r="K813" s="119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>
      <c r="A814" s="121">
        <v>34344.0</v>
      </c>
      <c r="B814" s="119" t="s">
        <v>3036</v>
      </c>
      <c r="C814" s="119" t="s">
        <v>3037</v>
      </c>
      <c r="D814" s="119" t="s">
        <v>3038</v>
      </c>
      <c r="E814" s="119"/>
      <c r="F814" s="121">
        <v>2.0</v>
      </c>
      <c r="G814" s="121">
        <v>0.0</v>
      </c>
      <c r="H814" s="122">
        <v>43896.104166666664</v>
      </c>
      <c r="I814" s="122">
        <v>43905.970138888886</v>
      </c>
      <c r="J814" s="124" t="s">
        <v>3039</v>
      </c>
      <c r="K814" s="119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>
      <c r="A815" s="121">
        <v>34727.0</v>
      </c>
      <c r="B815" s="119" t="s">
        <v>3040</v>
      </c>
      <c r="C815" s="119" t="s">
        <v>3014</v>
      </c>
      <c r="D815" s="119" t="s">
        <v>3041</v>
      </c>
      <c r="E815" s="119" t="s">
        <v>1247</v>
      </c>
      <c r="F815" s="121">
        <v>2.0</v>
      </c>
      <c r="G815" s="121">
        <v>0.0</v>
      </c>
      <c r="H815" s="122">
        <v>43903.80138888889</v>
      </c>
      <c r="I815" s="122">
        <v>43907.021527777775</v>
      </c>
      <c r="J815" s="124" t="s">
        <v>3042</v>
      </c>
      <c r="K815" s="119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>
      <c r="A816" s="121">
        <v>34714.0</v>
      </c>
      <c r="B816" s="119" t="s">
        <v>3043</v>
      </c>
      <c r="C816" s="119" t="s">
        <v>3044</v>
      </c>
      <c r="D816" s="119" t="s">
        <v>3045</v>
      </c>
      <c r="E816" s="119"/>
      <c r="F816" s="121">
        <v>5.0</v>
      </c>
      <c r="G816" s="121">
        <v>0.0</v>
      </c>
      <c r="H816" s="122">
        <v>43903.55972222222</v>
      </c>
      <c r="I816" s="122">
        <v>43908.035416666666</v>
      </c>
      <c r="J816" s="124" t="s">
        <v>3046</v>
      </c>
      <c r="K816" s="119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>
      <c r="A817" s="121">
        <v>34736.0</v>
      </c>
      <c r="B817" s="119" t="s">
        <v>3047</v>
      </c>
      <c r="C817" s="119" t="s">
        <v>608</v>
      </c>
      <c r="D817" s="119" t="s">
        <v>3048</v>
      </c>
      <c r="E817" s="119"/>
      <c r="F817" s="121">
        <v>1.0</v>
      </c>
      <c r="G817" s="121">
        <v>0.0</v>
      </c>
      <c r="H817" s="122">
        <v>43903.87986111111</v>
      </c>
      <c r="I817" s="122">
        <v>43908.64861111111</v>
      </c>
      <c r="J817" s="124" t="s">
        <v>3049</v>
      </c>
      <c r="K817" s="119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>
      <c r="A818" s="121">
        <v>27643.0</v>
      </c>
      <c r="B818" s="119" t="s">
        <v>3050</v>
      </c>
      <c r="C818" s="119" t="s">
        <v>1226</v>
      </c>
      <c r="D818" s="119" t="s">
        <v>3051</v>
      </c>
      <c r="E818" s="119" t="s">
        <v>917</v>
      </c>
      <c r="F818" s="121">
        <v>0.0</v>
      </c>
      <c r="G818" s="121">
        <v>0.0</v>
      </c>
      <c r="H818" s="122">
        <v>43747.96319444444</v>
      </c>
      <c r="I818" s="122">
        <v>43909.08194444444</v>
      </c>
      <c r="J818" s="124" t="s">
        <v>3052</v>
      </c>
      <c r="K818" s="119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>
      <c r="A819" s="121">
        <v>35045.0</v>
      </c>
      <c r="B819" s="119" t="s">
        <v>3053</v>
      </c>
      <c r="C819" s="119" t="s">
        <v>841</v>
      </c>
      <c r="D819" s="119" t="s">
        <v>3054</v>
      </c>
      <c r="E819" s="119" t="s">
        <v>632</v>
      </c>
      <c r="F819" s="121">
        <v>2.0</v>
      </c>
      <c r="G819" s="121">
        <v>0.0</v>
      </c>
      <c r="H819" s="122">
        <v>43909.73125</v>
      </c>
      <c r="I819" s="122">
        <v>43910.21319444444</v>
      </c>
      <c r="J819" s="124" t="s">
        <v>3055</v>
      </c>
      <c r="K819" s="119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>
      <c r="A820" s="121">
        <v>33986.0</v>
      </c>
      <c r="B820" s="119" t="s">
        <v>3056</v>
      </c>
      <c r="C820" s="119" t="s">
        <v>3018</v>
      </c>
      <c r="D820" s="119" t="s">
        <v>3057</v>
      </c>
      <c r="E820" s="119"/>
      <c r="F820" s="121">
        <v>5.0</v>
      </c>
      <c r="G820" s="121">
        <v>0.0</v>
      </c>
      <c r="H820" s="122">
        <v>43889.98472222222</v>
      </c>
      <c r="I820" s="122">
        <v>43910.64236111111</v>
      </c>
      <c r="J820" s="124" t="s">
        <v>3058</v>
      </c>
      <c r="K820" s="119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>
      <c r="A821" s="121">
        <v>34551.0</v>
      </c>
      <c r="B821" s="119" t="s">
        <v>3059</v>
      </c>
      <c r="C821" s="119" t="s">
        <v>3060</v>
      </c>
      <c r="D821" s="119" t="s">
        <v>3061</v>
      </c>
      <c r="E821" s="119" t="s">
        <v>582</v>
      </c>
      <c r="F821" s="121">
        <v>4.0</v>
      </c>
      <c r="G821" s="121">
        <v>0.0</v>
      </c>
      <c r="H821" s="122">
        <v>43900.87222222222</v>
      </c>
      <c r="I821" s="122">
        <v>43914.64444444444</v>
      </c>
      <c r="J821" s="124" t="s">
        <v>3062</v>
      </c>
      <c r="K821" s="119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>
      <c r="A822" s="121">
        <v>35195.0</v>
      </c>
      <c r="B822" s="119" t="s">
        <v>3063</v>
      </c>
      <c r="C822" s="119" t="s">
        <v>642</v>
      </c>
      <c r="D822" s="119" t="s">
        <v>1308</v>
      </c>
      <c r="E822" s="119" t="s">
        <v>642</v>
      </c>
      <c r="F822" s="121">
        <v>3.0</v>
      </c>
      <c r="G822" s="121">
        <v>0.0</v>
      </c>
      <c r="H822" s="122">
        <v>43913.092361111114</v>
      </c>
      <c r="I822" s="122">
        <v>43914.65555555555</v>
      </c>
      <c r="J822" s="124" t="s">
        <v>3064</v>
      </c>
      <c r="K822" s="119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>
      <c r="A823" s="121">
        <v>31678.0</v>
      </c>
      <c r="B823" s="119" t="s">
        <v>3065</v>
      </c>
      <c r="C823" s="119" t="s">
        <v>697</v>
      </c>
      <c r="D823" s="119" t="s">
        <v>3066</v>
      </c>
      <c r="E823" s="119"/>
      <c r="F823" s="121">
        <v>3.0</v>
      </c>
      <c r="G823" s="121">
        <v>0.0</v>
      </c>
      <c r="H823" s="122">
        <v>43827.5375</v>
      </c>
      <c r="I823" s="122">
        <v>43915.0125</v>
      </c>
      <c r="J823" s="124" t="s">
        <v>3067</v>
      </c>
      <c r="K823" s="119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>
      <c r="A824" s="121">
        <v>24689.0</v>
      </c>
      <c r="B824" s="119" t="s">
        <v>3068</v>
      </c>
      <c r="C824" s="119" t="s">
        <v>608</v>
      </c>
      <c r="D824" s="119" t="s">
        <v>1367</v>
      </c>
      <c r="E824" s="119"/>
      <c r="F824" s="121">
        <v>0.0</v>
      </c>
      <c r="G824" s="121">
        <v>0.0</v>
      </c>
      <c r="H824" s="122">
        <v>43693.80625</v>
      </c>
      <c r="I824" s="122">
        <v>43915.697222222225</v>
      </c>
      <c r="J824" s="124" t="s">
        <v>3069</v>
      </c>
      <c r="K824" s="119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>
      <c r="A825" s="121">
        <v>34191.0</v>
      </c>
      <c r="B825" s="119" t="s">
        <v>3070</v>
      </c>
      <c r="C825" s="119" t="s">
        <v>3071</v>
      </c>
      <c r="D825" s="119" t="s">
        <v>2005</v>
      </c>
      <c r="E825" s="119" t="s">
        <v>582</v>
      </c>
      <c r="F825" s="121">
        <v>3.0</v>
      </c>
      <c r="G825" s="121">
        <v>0.0</v>
      </c>
      <c r="H825" s="122">
        <v>43894.27291666667</v>
      </c>
      <c r="I825" s="122">
        <v>43915.85486111111</v>
      </c>
      <c r="J825" s="124" t="s">
        <v>3072</v>
      </c>
      <c r="K825" s="119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>
      <c r="A826" s="121">
        <v>35358.0</v>
      </c>
      <c r="B826" s="119" t="s">
        <v>3073</v>
      </c>
      <c r="C826" s="119" t="s">
        <v>1407</v>
      </c>
      <c r="D826" s="119" t="s">
        <v>1413</v>
      </c>
      <c r="E826" s="119"/>
      <c r="F826" s="121">
        <v>4.0</v>
      </c>
      <c r="G826" s="121">
        <v>0.0</v>
      </c>
      <c r="H826" s="122">
        <v>43915.16875</v>
      </c>
      <c r="I826" s="122">
        <v>43916.35833333333</v>
      </c>
      <c r="J826" s="124" t="s">
        <v>3074</v>
      </c>
      <c r="K826" s="119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>
      <c r="A827" s="121">
        <v>35225.0</v>
      </c>
      <c r="B827" s="119" t="s">
        <v>3075</v>
      </c>
      <c r="C827" s="119" t="s">
        <v>1095</v>
      </c>
      <c r="D827" s="119" t="s">
        <v>3076</v>
      </c>
      <c r="E827" s="119" t="s">
        <v>948</v>
      </c>
      <c r="F827" s="121">
        <v>5.0</v>
      </c>
      <c r="G827" s="121">
        <v>0.0</v>
      </c>
      <c r="H827" s="122">
        <v>43913.813888888886</v>
      </c>
      <c r="I827" s="122">
        <v>43916.84652777778</v>
      </c>
      <c r="J827" s="124" t="s">
        <v>3077</v>
      </c>
      <c r="K827" s="119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>
      <c r="A828" s="121">
        <v>24759.0</v>
      </c>
      <c r="B828" s="119" t="s">
        <v>3078</v>
      </c>
      <c r="C828" s="119" t="s">
        <v>608</v>
      </c>
      <c r="D828" s="119" t="s">
        <v>3079</v>
      </c>
      <c r="E828" s="119" t="s">
        <v>582</v>
      </c>
      <c r="F828" s="121">
        <v>3.0</v>
      </c>
      <c r="G828" s="121">
        <v>0.0</v>
      </c>
      <c r="H828" s="122">
        <v>43693.80694444444</v>
      </c>
      <c r="I828" s="122">
        <v>43916.850694444445</v>
      </c>
      <c r="J828" s="124" t="s">
        <v>3080</v>
      </c>
      <c r="K828" s="119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>
      <c r="A829" s="121">
        <v>29035.0</v>
      </c>
      <c r="B829" s="119" t="s">
        <v>3081</v>
      </c>
      <c r="C829" s="119" t="s">
        <v>1879</v>
      </c>
      <c r="D829" s="119" t="s">
        <v>1308</v>
      </c>
      <c r="E829" s="119" t="s">
        <v>1309</v>
      </c>
      <c r="F829" s="121">
        <v>2.0</v>
      </c>
      <c r="G829" s="121">
        <v>0.0</v>
      </c>
      <c r="H829" s="122">
        <v>43770.63680555556</v>
      </c>
      <c r="I829" s="122">
        <v>43918.00555555556</v>
      </c>
      <c r="J829" s="124" t="s">
        <v>3082</v>
      </c>
      <c r="K829" s="119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>
      <c r="A830" s="121">
        <v>33485.0</v>
      </c>
      <c r="B830" s="119" t="s">
        <v>3083</v>
      </c>
      <c r="C830" s="119" t="s">
        <v>3084</v>
      </c>
      <c r="D830" s="119" t="s">
        <v>3085</v>
      </c>
      <c r="E830" s="119" t="s">
        <v>1130</v>
      </c>
      <c r="F830" s="121">
        <v>2.0</v>
      </c>
      <c r="G830" s="121">
        <v>0.0</v>
      </c>
      <c r="H830" s="122">
        <v>43880.322222222225</v>
      </c>
      <c r="I830" s="122">
        <v>43920.95486111111</v>
      </c>
      <c r="J830" s="124" t="s">
        <v>3086</v>
      </c>
      <c r="K830" s="119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>
      <c r="A831" s="121">
        <v>33751.0</v>
      </c>
      <c r="B831" s="119" t="s">
        <v>3087</v>
      </c>
      <c r="C831" s="119" t="s">
        <v>1130</v>
      </c>
      <c r="D831" s="119" t="s">
        <v>3088</v>
      </c>
      <c r="E831" s="119" t="s">
        <v>632</v>
      </c>
      <c r="F831" s="121">
        <v>4.0</v>
      </c>
      <c r="G831" s="121">
        <v>0.0</v>
      </c>
      <c r="H831" s="122">
        <v>43886.29652777778</v>
      </c>
      <c r="I831" s="122">
        <v>43922.1625</v>
      </c>
      <c r="J831" s="124" t="s">
        <v>3089</v>
      </c>
      <c r="K831" s="119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>
      <c r="A832" s="121">
        <v>21266.0</v>
      </c>
      <c r="B832" s="119" t="s">
        <v>3090</v>
      </c>
      <c r="C832" s="119" t="s">
        <v>3091</v>
      </c>
      <c r="D832" s="119" t="s">
        <v>3092</v>
      </c>
      <c r="E832" s="119"/>
      <c r="F832" s="121">
        <v>3.0</v>
      </c>
      <c r="G832" s="121">
        <v>0.0</v>
      </c>
      <c r="H832" s="122">
        <v>43619.04236111111</v>
      </c>
      <c r="I832" s="122">
        <v>43922.80763888889</v>
      </c>
      <c r="J832" s="124" t="s">
        <v>3093</v>
      </c>
      <c r="K832" s="119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>
      <c r="A833" s="121">
        <v>35202.0</v>
      </c>
      <c r="B833" s="119" t="s">
        <v>3094</v>
      </c>
      <c r="C833" s="119" t="s">
        <v>3095</v>
      </c>
      <c r="D833" s="119" t="s">
        <v>2005</v>
      </c>
      <c r="E833" s="119" t="s">
        <v>1130</v>
      </c>
      <c r="F833" s="121">
        <v>1.0</v>
      </c>
      <c r="G833" s="121">
        <v>0.0</v>
      </c>
      <c r="H833" s="122">
        <v>43913.282638888886</v>
      </c>
      <c r="I833" s="122">
        <v>43922.90277777778</v>
      </c>
      <c r="J833" s="124" t="s">
        <v>3096</v>
      </c>
      <c r="K833" s="119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>
      <c r="A834" s="121">
        <v>35689.0</v>
      </c>
      <c r="B834" s="119" t="s">
        <v>3097</v>
      </c>
      <c r="C834" s="119" t="s">
        <v>642</v>
      </c>
      <c r="D834" s="119" t="s">
        <v>3098</v>
      </c>
      <c r="E834" s="119"/>
      <c r="F834" s="121">
        <v>0.0</v>
      </c>
      <c r="G834" s="121">
        <v>0.0</v>
      </c>
      <c r="H834" s="122">
        <v>43920.74097222222</v>
      </c>
      <c r="I834" s="122">
        <v>43923.00347222222</v>
      </c>
      <c r="J834" s="124" t="s">
        <v>3099</v>
      </c>
      <c r="K834" s="119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>
      <c r="A835" s="121">
        <v>35210.0</v>
      </c>
      <c r="B835" s="119" t="s">
        <v>3100</v>
      </c>
      <c r="C835" s="119" t="s">
        <v>3101</v>
      </c>
      <c r="D835" s="119" t="s">
        <v>867</v>
      </c>
      <c r="E835" s="119"/>
      <c r="F835" s="121">
        <v>1.0</v>
      </c>
      <c r="G835" s="121">
        <v>0.0</v>
      </c>
      <c r="H835" s="122">
        <v>43913.62222222222</v>
      </c>
      <c r="I835" s="122">
        <v>43923.790972222225</v>
      </c>
      <c r="J835" s="124" t="s">
        <v>3102</v>
      </c>
      <c r="K835" s="119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>
      <c r="A836" s="121">
        <v>35675.0</v>
      </c>
      <c r="B836" s="119" t="s">
        <v>3103</v>
      </c>
      <c r="C836" s="119" t="s">
        <v>1095</v>
      </c>
      <c r="D836" s="119" t="s">
        <v>922</v>
      </c>
      <c r="E836" s="119"/>
      <c r="F836" s="121">
        <v>0.0</v>
      </c>
      <c r="G836" s="121">
        <v>0.0</v>
      </c>
      <c r="H836" s="122">
        <v>43920.6375</v>
      </c>
      <c r="I836" s="122">
        <v>43923.92638888889</v>
      </c>
      <c r="J836" s="124" t="s">
        <v>3104</v>
      </c>
      <c r="K836" s="119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>
      <c r="A837" s="121">
        <v>35778.0</v>
      </c>
      <c r="B837" s="119" t="s">
        <v>3105</v>
      </c>
      <c r="C837" s="119" t="s">
        <v>821</v>
      </c>
      <c r="D837" s="119" t="s">
        <v>1035</v>
      </c>
      <c r="E837" s="119" t="s">
        <v>1309</v>
      </c>
      <c r="F837" s="121">
        <v>4.0</v>
      </c>
      <c r="G837" s="121">
        <v>0.0</v>
      </c>
      <c r="H837" s="122">
        <v>43921.899305555555</v>
      </c>
      <c r="I837" s="122">
        <v>43924.774305555555</v>
      </c>
      <c r="J837" s="124" t="s">
        <v>3106</v>
      </c>
      <c r="K837" s="119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>
      <c r="A838" s="121">
        <v>32963.0</v>
      </c>
      <c r="B838" s="119" t="s">
        <v>3107</v>
      </c>
      <c r="C838" s="119" t="s">
        <v>917</v>
      </c>
      <c r="D838" s="119" t="s">
        <v>3108</v>
      </c>
      <c r="E838" s="119" t="s">
        <v>917</v>
      </c>
      <c r="F838" s="121">
        <v>0.0</v>
      </c>
      <c r="G838" s="121">
        <v>0.0</v>
      </c>
      <c r="H838" s="122">
        <v>43865.086805555555</v>
      </c>
      <c r="I838" s="122">
        <v>43924.785416666666</v>
      </c>
      <c r="J838" s="124" t="s">
        <v>3109</v>
      </c>
      <c r="K838" s="119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>
      <c r="A839" s="121">
        <v>35532.0</v>
      </c>
      <c r="B839" s="119" t="s">
        <v>3110</v>
      </c>
      <c r="C839" s="119" t="s">
        <v>3111</v>
      </c>
      <c r="D839" s="119" t="s">
        <v>922</v>
      </c>
      <c r="E839" s="119"/>
      <c r="F839" s="121">
        <v>9.0</v>
      </c>
      <c r="G839" s="121">
        <v>0.0</v>
      </c>
      <c r="H839" s="122">
        <v>43917.510416666664</v>
      </c>
      <c r="I839" s="122">
        <v>43925.94097222222</v>
      </c>
      <c r="J839" s="124" t="s">
        <v>3112</v>
      </c>
      <c r="K839" s="119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>
      <c r="A840" s="121">
        <v>32520.0</v>
      </c>
      <c r="B840" s="119" t="s">
        <v>3113</v>
      </c>
      <c r="C840" s="119" t="s">
        <v>3114</v>
      </c>
      <c r="D840" s="119" t="s">
        <v>899</v>
      </c>
      <c r="E840" s="119" t="s">
        <v>795</v>
      </c>
      <c r="F840" s="121">
        <v>15.0</v>
      </c>
      <c r="G840" s="121">
        <v>0.0</v>
      </c>
      <c r="H840" s="122">
        <v>43853.10208333333</v>
      </c>
      <c r="I840" s="122">
        <v>43926.853472222225</v>
      </c>
      <c r="J840" s="124" t="s">
        <v>3115</v>
      </c>
      <c r="K840" s="119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>
      <c r="A841" s="121">
        <v>34895.0</v>
      </c>
      <c r="B841" s="119" t="s">
        <v>3116</v>
      </c>
      <c r="C841" s="119" t="s">
        <v>682</v>
      </c>
      <c r="D841" s="119" t="s">
        <v>3117</v>
      </c>
      <c r="E841" s="119"/>
      <c r="F841" s="121">
        <v>3.0</v>
      </c>
      <c r="G841" s="121">
        <v>0.0</v>
      </c>
      <c r="H841" s="122">
        <v>43907.75902777778</v>
      </c>
      <c r="I841" s="122">
        <v>43929.66527777778</v>
      </c>
      <c r="J841" s="124" t="s">
        <v>3118</v>
      </c>
      <c r="K841" s="119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>
      <c r="A842" s="121">
        <v>35470.0</v>
      </c>
      <c r="B842" s="119" t="s">
        <v>3119</v>
      </c>
      <c r="C842" s="119" t="s">
        <v>3120</v>
      </c>
      <c r="D842" s="119" t="s">
        <v>3121</v>
      </c>
      <c r="E842" s="119" t="s">
        <v>582</v>
      </c>
      <c r="F842" s="121">
        <v>3.0</v>
      </c>
      <c r="G842" s="121">
        <v>0.0</v>
      </c>
      <c r="H842" s="122">
        <v>43916.67152777778</v>
      </c>
      <c r="I842" s="122">
        <v>43929.75208333333</v>
      </c>
      <c r="J842" s="124" t="s">
        <v>3122</v>
      </c>
      <c r="K842" s="119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>
      <c r="A843" s="121">
        <v>36045.0</v>
      </c>
      <c r="B843" s="119" t="s">
        <v>3123</v>
      </c>
      <c r="C843" s="119" t="s">
        <v>3124</v>
      </c>
      <c r="D843" s="119" t="s">
        <v>3125</v>
      </c>
      <c r="E843" s="119" t="s">
        <v>632</v>
      </c>
      <c r="F843" s="121">
        <v>8.0</v>
      </c>
      <c r="G843" s="121">
        <v>0.0</v>
      </c>
      <c r="H843" s="122">
        <v>43926.76875</v>
      </c>
      <c r="I843" s="122">
        <v>43930.48472222222</v>
      </c>
      <c r="J843" s="124" t="s">
        <v>3126</v>
      </c>
      <c r="K843" s="119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>
      <c r="A844" s="121">
        <v>16012.0</v>
      </c>
      <c r="B844" s="119" t="s">
        <v>3127</v>
      </c>
      <c r="C844" s="119" t="s">
        <v>3128</v>
      </c>
      <c r="D844" s="119" t="s">
        <v>3129</v>
      </c>
      <c r="E844" s="119" t="s">
        <v>841</v>
      </c>
      <c r="F844" s="121">
        <v>4.0</v>
      </c>
      <c r="G844" s="121">
        <v>0.0</v>
      </c>
      <c r="H844" s="122">
        <v>43479.552083333336</v>
      </c>
      <c r="I844" s="122">
        <v>43930.75833333333</v>
      </c>
      <c r="J844" s="124" t="s">
        <v>3130</v>
      </c>
      <c r="K844" s="119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>
      <c r="A845" s="121">
        <v>33054.0</v>
      </c>
      <c r="B845" s="119" t="s">
        <v>3131</v>
      </c>
      <c r="C845" s="119" t="s">
        <v>682</v>
      </c>
      <c r="D845" s="119" t="s">
        <v>3079</v>
      </c>
      <c r="E845" s="119" t="s">
        <v>658</v>
      </c>
      <c r="F845" s="121">
        <v>8.0</v>
      </c>
      <c r="G845" s="121">
        <v>0.0</v>
      </c>
      <c r="H845" s="122">
        <v>43867.78888888889</v>
      </c>
      <c r="I845" s="122">
        <v>43931.84930555556</v>
      </c>
      <c r="J845" s="124" t="s">
        <v>3132</v>
      </c>
      <c r="K845" s="119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>
      <c r="A846" s="121">
        <v>36322.0</v>
      </c>
      <c r="B846" s="119" t="s">
        <v>3133</v>
      </c>
      <c r="C846" s="119" t="s">
        <v>1095</v>
      </c>
      <c r="D846" s="119" t="s">
        <v>922</v>
      </c>
      <c r="E846" s="119"/>
      <c r="F846" s="121">
        <v>2.0</v>
      </c>
      <c r="G846" s="121">
        <v>0.0</v>
      </c>
      <c r="H846" s="122">
        <v>43930.73611111111</v>
      </c>
      <c r="I846" s="122">
        <v>43933.86319444444</v>
      </c>
      <c r="J846" s="124" t="s">
        <v>3134</v>
      </c>
      <c r="K846" s="119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>
      <c r="A847" s="121">
        <v>28280.0</v>
      </c>
      <c r="B847" s="119" t="s">
        <v>3135</v>
      </c>
      <c r="C847" s="119" t="s">
        <v>3136</v>
      </c>
      <c r="D847" s="119" t="s">
        <v>1308</v>
      </c>
      <c r="E847" s="119" t="s">
        <v>1309</v>
      </c>
      <c r="F847" s="121">
        <v>2.0</v>
      </c>
      <c r="G847" s="121">
        <v>0.0</v>
      </c>
      <c r="H847" s="122">
        <v>43756.47986111111</v>
      </c>
      <c r="I847" s="122">
        <v>43937.027083333334</v>
      </c>
      <c r="J847" s="124" t="s">
        <v>3137</v>
      </c>
      <c r="K847" s="119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>
      <c r="A848" s="121">
        <v>36381.0</v>
      </c>
      <c r="B848" s="119" t="s">
        <v>3138</v>
      </c>
      <c r="C848" s="119" t="s">
        <v>1407</v>
      </c>
      <c r="D848" s="119" t="s">
        <v>755</v>
      </c>
      <c r="E848" s="119"/>
      <c r="F848" s="121">
        <v>29.0</v>
      </c>
      <c r="G848" s="121">
        <v>0.0</v>
      </c>
      <c r="H848" s="122">
        <v>43931.40902777778</v>
      </c>
      <c r="I848" s="122">
        <v>43937.615277777775</v>
      </c>
      <c r="J848" s="124" t="s">
        <v>3139</v>
      </c>
      <c r="K848" s="119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>
      <c r="A849" s="121">
        <v>36434.0</v>
      </c>
      <c r="B849" s="119" t="s">
        <v>3140</v>
      </c>
      <c r="C849" s="119" t="s">
        <v>682</v>
      </c>
      <c r="D849" s="119" t="s">
        <v>3141</v>
      </c>
      <c r="E849" s="119"/>
      <c r="F849" s="121">
        <v>11.0</v>
      </c>
      <c r="G849" s="121">
        <v>0.0</v>
      </c>
      <c r="H849" s="122">
        <v>43932.61736111111</v>
      </c>
      <c r="I849" s="122">
        <v>43938.160416666666</v>
      </c>
      <c r="J849" s="124" t="s">
        <v>3142</v>
      </c>
      <c r="K849" s="119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>
      <c r="A850" s="121">
        <v>30943.0</v>
      </c>
      <c r="B850" s="119" t="s">
        <v>3143</v>
      </c>
      <c r="C850" s="119" t="s">
        <v>3144</v>
      </c>
      <c r="D850" s="119" t="s">
        <v>618</v>
      </c>
      <c r="E850" s="119"/>
      <c r="F850" s="121">
        <v>0.0</v>
      </c>
      <c r="G850" s="121">
        <v>0.0</v>
      </c>
      <c r="H850" s="122">
        <v>43807.643055555556</v>
      </c>
      <c r="I850" s="122">
        <v>43938.76388888889</v>
      </c>
      <c r="J850" s="124" t="s">
        <v>3145</v>
      </c>
      <c r="K850" s="119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>
      <c r="A851" s="121">
        <v>36595.0</v>
      </c>
      <c r="B851" s="119" t="s">
        <v>3146</v>
      </c>
      <c r="C851" s="119" t="s">
        <v>682</v>
      </c>
      <c r="D851" s="119" t="s">
        <v>1859</v>
      </c>
      <c r="E851" s="119"/>
      <c r="F851" s="121">
        <v>1.0</v>
      </c>
      <c r="G851" s="121">
        <v>0.0</v>
      </c>
      <c r="H851" s="122">
        <v>43935.78055555555</v>
      </c>
      <c r="I851" s="122">
        <v>43939.08819444444</v>
      </c>
      <c r="J851" s="124" t="s">
        <v>3147</v>
      </c>
      <c r="K851" s="119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>
      <c r="A852" s="121">
        <v>36145.0</v>
      </c>
      <c r="B852" s="119" t="s">
        <v>3148</v>
      </c>
      <c r="C852" s="119" t="s">
        <v>1407</v>
      </c>
      <c r="D852" s="119" t="s">
        <v>3149</v>
      </c>
      <c r="E852" s="119"/>
      <c r="F852" s="121">
        <v>3.0</v>
      </c>
      <c r="G852" s="121">
        <v>0.0</v>
      </c>
      <c r="H852" s="122">
        <v>43928.69027777778</v>
      </c>
      <c r="I852" s="122">
        <v>43939.78055555555</v>
      </c>
      <c r="J852" s="124" t="s">
        <v>3150</v>
      </c>
      <c r="K852" s="119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>
      <c r="A853" s="121">
        <v>30813.0</v>
      </c>
      <c r="B853" s="119" t="s">
        <v>3151</v>
      </c>
      <c r="C853" s="119" t="s">
        <v>3152</v>
      </c>
      <c r="D853" s="119" t="s">
        <v>1728</v>
      </c>
      <c r="E853" s="119" t="s">
        <v>3152</v>
      </c>
      <c r="F853" s="121">
        <v>10.0</v>
      </c>
      <c r="G853" s="121">
        <v>0.0</v>
      </c>
      <c r="H853" s="122">
        <v>43804.41527777778</v>
      </c>
      <c r="I853" s="122">
        <v>43940.64861111111</v>
      </c>
      <c r="J853" s="124" t="s">
        <v>3153</v>
      </c>
      <c r="K853" s="119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>
      <c r="A854" s="121">
        <v>34202.0</v>
      </c>
      <c r="B854" s="119" t="s">
        <v>3154</v>
      </c>
      <c r="C854" s="119" t="s">
        <v>3155</v>
      </c>
      <c r="D854" s="119" t="s">
        <v>3156</v>
      </c>
      <c r="E854" s="119"/>
      <c r="F854" s="121">
        <v>5.0</v>
      </c>
      <c r="G854" s="121">
        <v>0.0</v>
      </c>
      <c r="H854" s="122">
        <v>43894.32013888889</v>
      </c>
      <c r="I854" s="122">
        <v>43942.345138888886</v>
      </c>
      <c r="J854" s="124" t="s">
        <v>3157</v>
      </c>
      <c r="K854" s="119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>
      <c r="A855" s="121">
        <v>36752.0</v>
      </c>
      <c r="B855" s="119" t="s">
        <v>3158</v>
      </c>
      <c r="C855" s="119" t="s">
        <v>1231</v>
      </c>
      <c r="D855" s="119" t="s">
        <v>941</v>
      </c>
      <c r="E855" s="119"/>
      <c r="F855" s="121">
        <v>3.0</v>
      </c>
      <c r="G855" s="121">
        <v>0.0</v>
      </c>
      <c r="H855" s="122">
        <v>43937.8875</v>
      </c>
      <c r="I855" s="122">
        <v>43942.6125</v>
      </c>
      <c r="J855" s="124" t="s">
        <v>3159</v>
      </c>
      <c r="K855" s="119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>
      <c r="A856" s="121">
        <v>36949.0</v>
      </c>
      <c r="B856" s="119" t="s">
        <v>3160</v>
      </c>
      <c r="C856" s="119" t="s">
        <v>682</v>
      </c>
      <c r="D856" s="119" t="s">
        <v>3161</v>
      </c>
      <c r="E856" s="119" t="s">
        <v>665</v>
      </c>
      <c r="F856" s="121">
        <v>0.0</v>
      </c>
      <c r="G856" s="121">
        <v>0.0</v>
      </c>
      <c r="H856" s="122">
        <v>43941.825</v>
      </c>
      <c r="I856" s="122">
        <v>43942.770833333336</v>
      </c>
      <c r="J856" s="124" t="s">
        <v>3162</v>
      </c>
      <c r="K856" s="119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>
      <c r="A857" s="121">
        <v>33941.0</v>
      </c>
      <c r="B857" s="119" t="s">
        <v>3163</v>
      </c>
      <c r="C857" s="119" t="s">
        <v>1440</v>
      </c>
      <c r="D857" s="119" t="s">
        <v>737</v>
      </c>
      <c r="E857" s="119" t="s">
        <v>632</v>
      </c>
      <c r="F857" s="121">
        <v>8.0</v>
      </c>
      <c r="G857" s="121">
        <v>0.0</v>
      </c>
      <c r="H857" s="122">
        <v>43889.65555555555</v>
      </c>
      <c r="I857" s="122">
        <v>43942.97222222222</v>
      </c>
      <c r="J857" s="124" t="s">
        <v>3164</v>
      </c>
      <c r="K857" s="119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>
      <c r="A858" s="121">
        <v>36798.0</v>
      </c>
      <c r="B858" s="119" t="s">
        <v>3165</v>
      </c>
      <c r="C858" s="119" t="s">
        <v>994</v>
      </c>
      <c r="D858" s="119" t="s">
        <v>3166</v>
      </c>
      <c r="E858" s="119" t="s">
        <v>827</v>
      </c>
      <c r="F858" s="121">
        <v>1.0</v>
      </c>
      <c r="G858" s="121">
        <v>0.0</v>
      </c>
      <c r="H858" s="122">
        <v>43938.575694444444</v>
      </c>
      <c r="I858" s="122">
        <v>43943.024305555555</v>
      </c>
      <c r="J858" s="124" t="s">
        <v>3167</v>
      </c>
      <c r="K858" s="119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>
      <c r="A859" s="121">
        <v>36730.0</v>
      </c>
      <c r="B859" s="119" t="s">
        <v>3168</v>
      </c>
      <c r="C859" s="119" t="s">
        <v>1095</v>
      </c>
      <c r="D859" s="119" t="s">
        <v>922</v>
      </c>
      <c r="E859" s="119"/>
      <c r="F859" s="121">
        <v>0.0</v>
      </c>
      <c r="G859" s="121">
        <v>0.0</v>
      </c>
      <c r="H859" s="122">
        <v>43937.743055555555</v>
      </c>
      <c r="I859" s="122">
        <v>43943.6625</v>
      </c>
      <c r="J859" s="124" t="s">
        <v>3169</v>
      </c>
      <c r="K859" s="119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>
      <c r="A860" s="121">
        <v>36671.0</v>
      </c>
      <c r="B860" s="119" t="s">
        <v>3170</v>
      </c>
      <c r="C860" s="119" t="s">
        <v>1095</v>
      </c>
      <c r="D860" s="119" t="s">
        <v>3171</v>
      </c>
      <c r="E860" s="119"/>
      <c r="F860" s="121">
        <v>1.0</v>
      </c>
      <c r="G860" s="121">
        <v>0.0</v>
      </c>
      <c r="H860" s="122">
        <v>43936.78680555556</v>
      </c>
      <c r="I860" s="122">
        <v>43943.6625</v>
      </c>
      <c r="J860" s="124" t="s">
        <v>3172</v>
      </c>
      <c r="K860" s="119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>
      <c r="A861" s="121">
        <v>24546.0</v>
      </c>
      <c r="B861" s="119" t="s">
        <v>3173</v>
      </c>
      <c r="C861" s="119" t="s">
        <v>608</v>
      </c>
      <c r="D861" s="119" t="s">
        <v>1367</v>
      </c>
      <c r="E861" s="119"/>
      <c r="F861" s="121">
        <v>0.0</v>
      </c>
      <c r="G861" s="121">
        <v>0.0</v>
      </c>
      <c r="H861" s="122">
        <v>43693.799305555556</v>
      </c>
      <c r="I861" s="122">
        <v>43943.720138888886</v>
      </c>
      <c r="J861" s="124" t="s">
        <v>3174</v>
      </c>
      <c r="K861" s="119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>
      <c r="A862" s="121">
        <v>35014.0</v>
      </c>
      <c r="B862" s="119" t="s">
        <v>3175</v>
      </c>
      <c r="C862" s="119" t="s">
        <v>3176</v>
      </c>
      <c r="D862" s="119" t="s">
        <v>3177</v>
      </c>
      <c r="E862" s="119"/>
      <c r="F862" s="121">
        <v>19.0</v>
      </c>
      <c r="G862" s="121">
        <v>0.0</v>
      </c>
      <c r="H862" s="122">
        <v>43909.06527777778</v>
      </c>
      <c r="I862" s="122">
        <v>43943.85833333333</v>
      </c>
      <c r="J862" s="124" t="s">
        <v>3178</v>
      </c>
      <c r="K862" s="119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>
      <c r="A863" s="121">
        <v>24605.0</v>
      </c>
      <c r="B863" s="119" t="s">
        <v>3179</v>
      </c>
      <c r="C863" s="119" t="s">
        <v>608</v>
      </c>
      <c r="D863" s="119" t="s">
        <v>1367</v>
      </c>
      <c r="E863" s="119" t="s">
        <v>732</v>
      </c>
      <c r="F863" s="121">
        <v>1.0</v>
      </c>
      <c r="G863" s="121">
        <v>0.0</v>
      </c>
      <c r="H863" s="122">
        <v>43693.80069444444</v>
      </c>
      <c r="I863" s="122">
        <v>43944.584027777775</v>
      </c>
      <c r="J863" s="124" t="s">
        <v>3180</v>
      </c>
      <c r="K863" s="119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>
      <c r="A864" s="121">
        <v>24642.0</v>
      </c>
      <c r="B864" s="119" t="s">
        <v>3181</v>
      </c>
      <c r="C864" s="119" t="s">
        <v>608</v>
      </c>
      <c r="D864" s="119" t="s">
        <v>1367</v>
      </c>
      <c r="E864" s="119"/>
      <c r="F864" s="121">
        <v>0.0</v>
      </c>
      <c r="G864" s="121">
        <v>0.0</v>
      </c>
      <c r="H864" s="122">
        <v>43693.80138888889</v>
      </c>
      <c r="I864" s="122">
        <v>43944.81319444445</v>
      </c>
      <c r="J864" s="124" t="s">
        <v>3182</v>
      </c>
      <c r="K864" s="119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>
      <c r="A865" s="121">
        <v>35948.0</v>
      </c>
      <c r="B865" s="119" t="s">
        <v>3183</v>
      </c>
      <c r="C865" s="119" t="s">
        <v>2797</v>
      </c>
      <c r="D865" s="119" t="s">
        <v>3184</v>
      </c>
      <c r="E865" s="119" t="s">
        <v>3185</v>
      </c>
      <c r="F865" s="121">
        <v>4.0</v>
      </c>
      <c r="G865" s="121">
        <v>0.0</v>
      </c>
      <c r="H865" s="122">
        <v>43924.61388888889</v>
      </c>
      <c r="I865" s="122">
        <v>43944.89444444444</v>
      </c>
      <c r="J865" s="124" t="s">
        <v>3186</v>
      </c>
      <c r="K865" s="119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>
      <c r="A866" s="121">
        <v>36057.0</v>
      </c>
      <c r="B866" s="119" t="s">
        <v>3187</v>
      </c>
      <c r="C866" s="119" t="s">
        <v>827</v>
      </c>
      <c r="D866" s="119" t="s">
        <v>3171</v>
      </c>
      <c r="E866" s="119"/>
      <c r="F866" s="121">
        <v>1.0</v>
      </c>
      <c r="G866" s="121">
        <v>0.0</v>
      </c>
      <c r="H866" s="122">
        <v>43927.26180555556</v>
      </c>
      <c r="I866" s="122">
        <v>43945.92916666667</v>
      </c>
      <c r="J866" s="124" t="s">
        <v>3188</v>
      </c>
      <c r="K866" s="119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>
      <c r="A867" s="121">
        <v>37182.0</v>
      </c>
      <c r="B867" s="119" t="s">
        <v>3189</v>
      </c>
      <c r="C867" s="119" t="s">
        <v>902</v>
      </c>
      <c r="D867" s="119" t="s">
        <v>3190</v>
      </c>
      <c r="E867" s="119" t="s">
        <v>582</v>
      </c>
      <c r="F867" s="121">
        <v>2.0</v>
      </c>
      <c r="G867" s="121">
        <v>0.0</v>
      </c>
      <c r="H867" s="122">
        <v>43944.86111111111</v>
      </c>
      <c r="I867" s="122">
        <v>43947.16527777778</v>
      </c>
      <c r="J867" s="124" t="s">
        <v>3191</v>
      </c>
      <c r="K867" s="119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>
      <c r="A868" s="121">
        <v>30584.0</v>
      </c>
      <c r="B868" s="119" t="s">
        <v>3192</v>
      </c>
      <c r="C868" s="119" t="s">
        <v>3193</v>
      </c>
      <c r="D868" s="119" t="s">
        <v>2677</v>
      </c>
      <c r="E868" s="119"/>
      <c r="F868" s="121">
        <v>9.0</v>
      </c>
      <c r="G868" s="121">
        <v>0.0</v>
      </c>
      <c r="H868" s="122">
        <v>43800.231944444444</v>
      </c>
      <c r="I868" s="122">
        <v>43948.717361111114</v>
      </c>
      <c r="J868" s="124" t="s">
        <v>3194</v>
      </c>
      <c r="K868" s="119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>
      <c r="A869" s="121">
        <v>37248.0</v>
      </c>
      <c r="B869" s="119" t="s">
        <v>3195</v>
      </c>
      <c r="C869" s="119" t="s">
        <v>3196</v>
      </c>
      <c r="D869" s="119" t="s">
        <v>1158</v>
      </c>
      <c r="E869" s="119"/>
      <c r="F869" s="121">
        <v>7.0</v>
      </c>
      <c r="G869" s="121">
        <v>0.0</v>
      </c>
      <c r="H869" s="122">
        <v>43945.8</v>
      </c>
      <c r="I869" s="122">
        <v>43948.83888888889</v>
      </c>
      <c r="J869" s="124" t="s">
        <v>3197</v>
      </c>
      <c r="K869" s="119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>
      <c r="A870" s="121">
        <v>36216.0</v>
      </c>
      <c r="B870" s="119" t="s">
        <v>3198</v>
      </c>
      <c r="C870" s="119" t="s">
        <v>1130</v>
      </c>
      <c r="D870" s="119" t="s">
        <v>3199</v>
      </c>
      <c r="E870" s="119"/>
      <c r="F870" s="121">
        <v>1.0</v>
      </c>
      <c r="G870" s="121">
        <v>0.0</v>
      </c>
      <c r="H870" s="122">
        <v>43929.35625</v>
      </c>
      <c r="I870" s="122">
        <v>43948.92083333333</v>
      </c>
      <c r="J870" s="124" t="s">
        <v>3200</v>
      </c>
      <c r="K870" s="119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>
      <c r="A871" s="121">
        <v>37084.0</v>
      </c>
      <c r="B871" s="119" t="s">
        <v>3201</v>
      </c>
      <c r="C871" s="119" t="s">
        <v>3202</v>
      </c>
      <c r="D871" s="119" t="s">
        <v>3203</v>
      </c>
      <c r="E871" s="119" t="s">
        <v>1840</v>
      </c>
      <c r="F871" s="121">
        <v>3.0</v>
      </c>
      <c r="G871" s="121">
        <v>0.0</v>
      </c>
      <c r="H871" s="122">
        <v>43943.70208333333</v>
      </c>
      <c r="I871" s="122">
        <v>43950.04861111111</v>
      </c>
      <c r="J871" s="124" t="s">
        <v>3204</v>
      </c>
      <c r="K871" s="119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>
      <c r="A872" s="121">
        <v>24545.0</v>
      </c>
      <c r="B872" s="119" t="s">
        <v>3205</v>
      </c>
      <c r="C872" s="119" t="s">
        <v>608</v>
      </c>
      <c r="D872" s="119" t="s">
        <v>1367</v>
      </c>
      <c r="E872" s="119"/>
      <c r="F872" s="121">
        <v>0.0</v>
      </c>
      <c r="G872" s="121">
        <v>0.0</v>
      </c>
      <c r="H872" s="122">
        <v>43693.799305555556</v>
      </c>
      <c r="I872" s="122">
        <v>43950.95416666667</v>
      </c>
      <c r="J872" s="124" t="s">
        <v>3206</v>
      </c>
      <c r="K872" s="119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>
      <c r="A873" s="121">
        <v>37117.0</v>
      </c>
      <c r="B873" s="119" t="s">
        <v>3207</v>
      </c>
      <c r="C873" s="119" t="s">
        <v>642</v>
      </c>
      <c r="D873" s="119" t="s">
        <v>975</v>
      </c>
      <c r="E873" s="119"/>
      <c r="F873" s="121">
        <v>3.0</v>
      </c>
      <c r="G873" s="121">
        <v>0.0</v>
      </c>
      <c r="H873" s="122">
        <v>43944.0125</v>
      </c>
      <c r="I873" s="122">
        <v>43950.959027777775</v>
      </c>
      <c r="J873" s="124" t="s">
        <v>3208</v>
      </c>
      <c r="K873" s="119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>
      <c r="A874" s="121">
        <v>36676.0</v>
      </c>
      <c r="B874" s="119" t="s">
        <v>3209</v>
      </c>
      <c r="C874" s="119" t="s">
        <v>1171</v>
      </c>
      <c r="D874" s="119" t="s">
        <v>755</v>
      </c>
      <c r="E874" s="119"/>
      <c r="F874" s="121">
        <v>6.0</v>
      </c>
      <c r="G874" s="121">
        <v>0.0</v>
      </c>
      <c r="H874" s="122">
        <v>43936.83472222222</v>
      </c>
      <c r="I874" s="122">
        <v>43951.256944444445</v>
      </c>
      <c r="J874" s="124" t="s">
        <v>3210</v>
      </c>
      <c r="K874" s="119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>
      <c r="A875" s="121">
        <v>24621.0</v>
      </c>
      <c r="B875" s="119" t="s">
        <v>3211</v>
      </c>
      <c r="C875" s="119" t="s">
        <v>608</v>
      </c>
      <c r="D875" s="119" t="s">
        <v>1367</v>
      </c>
      <c r="E875" s="119" t="s">
        <v>3212</v>
      </c>
      <c r="F875" s="121">
        <v>8.0</v>
      </c>
      <c r="G875" s="121">
        <v>0.0</v>
      </c>
      <c r="H875" s="122">
        <v>43693.80069444444</v>
      </c>
      <c r="I875" s="122">
        <v>43951.30763888889</v>
      </c>
      <c r="J875" s="124" t="s">
        <v>3213</v>
      </c>
      <c r="K875" s="119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>
      <c r="A876" s="121">
        <v>37415.0</v>
      </c>
      <c r="B876" s="119" t="s">
        <v>3214</v>
      </c>
      <c r="C876" s="119" t="s">
        <v>900</v>
      </c>
      <c r="D876" s="119" t="s">
        <v>3215</v>
      </c>
      <c r="E876" s="119" t="s">
        <v>744</v>
      </c>
      <c r="F876" s="121">
        <v>2.0</v>
      </c>
      <c r="G876" s="121">
        <v>0.0</v>
      </c>
      <c r="H876" s="122">
        <v>43949.634722222225</v>
      </c>
      <c r="I876" s="122">
        <v>43951.72777777778</v>
      </c>
      <c r="J876" s="124" t="s">
        <v>3216</v>
      </c>
      <c r="K876" s="119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>
      <c r="A877" s="121">
        <v>33567.0</v>
      </c>
      <c r="B877" s="119" t="s">
        <v>3217</v>
      </c>
      <c r="C877" s="119" t="s">
        <v>1095</v>
      </c>
      <c r="D877" s="119" t="s">
        <v>3218</v>
      </c>
      <c r="E877" s="119"/>
      <c r="F877" s="121">
        <v>8.0</v>
      </c>
      <c r="G877" s="121">
        <v>0.0</v>
      </c>
      <c r="H877" s="122">
        <v>43881.81527777778</v>
      </c>
      <c r="I877" s="122">
        <v>43951.84027777778</v>
      </c>
      <c r="J877" s="124" t="s">
        <v>3219</v>
      </c>
      <c r="K877" s="119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>
      <c r="A878" s="121">
        <v>37111.0</v>
      </c>
      <c r="B878" s="119" t="s">
        <v>3220</v>
      </c>
      <c r="C878" s="119" t="s">
        <v>3221</v>
      </c>
      <c r="D878" s="119" t="s">
        <v>3222</v>
      </c>
      <c r="E878" s="119"/>
      <c r="F878" s="121">
        <v>3.0</v>
      </c>
      <c r="G878" s="121">
        <v>0.0</v>
      </c>
      <c r="H878" s="122">
        <v>43943.9375</v>
      </c>
      <c r="I878" s="122">
        <v>43951.92291666667</v>
      </c>
      <c r="J878" s="124" t="s">
        <v>3223</v>
      </c>
      <c r="K878" s="119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>
      <c r="A879" s="121">
        <v>36625.0</v>
      </c>
      <c r="B879" s="119" t="s">
        <v>3224</v>
      </c>
      <c r="C879" s="119" t="s">
        <v>3225</v>
      </c>
      <c r="D879" s="119" t="s">
        <v>3226</v>
      </c>
      <c r="E879" s="119"/>
      <c r="F879" s="121">
        <v>5.0</v>
      </c>
      <c r="G879" s="121">
        <v>0.0</v>
      </c>
      <c r="H879" s="122">
        <v>43935.93958333333</v>
      </c>
      <c r="I879" s="122">
        <v>43952.15694444445</v>
      </c>
      <c r="J879" s="124" t="s">
        <v>3227</v>
      </c>
      <c r="K879" s="119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>
      <c r="A880" s="121">
        <v>24641.0</v>
      </c>
      <c r="B880" s="119" t="s">
        <v>3228</v>
      </c>
      <c r="C880" s="119" t="s">
        <v>608</v>
      </c>
      <c r="D880" s="119" t="s">
        <v>1367</v>
      </c>
      <c r="E880" s="119"/>
      <c r="F880" s="121">
        <v>0.0</v>
      </c>
      <c r="G880" s="121">
        <v>0.0</v>
      </c>
      <c r="H880" s="122">
        <v>43693.80138888889</v>
      </c>
      <c r="I880" s="122">
        <v>43952.72083333333</v>
      </c>
      <c r="J880" s="124" t="s">
        <v>3229</v>
      </c>
      <c r="K880" s="119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>
      <c r="A881" s="121">
        <v>34964.0</v>
      </c>
      <c r="B881" s="119" t="s">
        <v>3230</v>
      </c>
      <c r="C881" s="119" t="s">
        <v>3231</v>
      </c>
      <c r="D881" s="119" t="s">
        <v>3232</v>
      </c>
      <c r="E881" s="119" t="s">
        <v>582</v>
      </c>
      <c r="F881" s="121">
        <v>2.0</v>
      </c>
      <c r="G881" s="121">
        <v>0.0</v>
      </c>
      <c r="H881" s="122">
        <v>43908.751388888886</v>
      </c>
      <c r="I881" s="122">
        <v>43952.79652777778</v>
      </c>
      <c r="J881" s="124" t="s">
        <v>3233</v>
      </c>
      <c r="K881" s="119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>
      <c r="A882" s="121">
        <v>33870.0</v>
      </c>
      <c r="B882" s="119" t="s">
        <v>3234</v>
      </c>
      <c r="C882" s="119" t="s">
        <v>841</v>
      </c>
      <c r="D882" s="119" t="s">
        <v>737</v>
      </c>
      <c r="E882" s="119" t="s">
        <v>632</v>
      </c>
      <c r="F882" s="121">
        <v>9.0</v>
      </c>
      <c r="G882" s="121">
        <v>0.0</v>
      </c>
      <c r="H882" s="122">
        <v>43888.67013888889</v>
      </c>
      <c r="I882" s="122">
        <v>43952.873611111114</v>
      </c>
      <c r="J882" s="124" t="s">
        <v>3235</v>
      </c>
      <c r="K882" s="119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>
      <c r="A883" s="121">
        <v>35565.0</v>
      </c>
      <c r="B883" s="119" t="s">
        <v>3236</v>
      </c>
      <c r="C883" s="119" t="s">
        <v>821</v>
      </c>
      <c r="D883" s="119" t="s">
        <v>2186</v>
      </c>
      <c r="E883" s="119" t="s">
        <v>2056</v>
      </c>
      <c r="F883" s="121">
        <v>4.0</v>
      </c>
      <c r="G883" s="121">
        <v>0.0</v>
      </c>
      <c r="H883" s="122">
        <v>43917.85</v>
      </c>
      <c r="I883" s="122">
        <v>43952.89236111111</v>
      </c>
      <c r="J883" s="124" t="s">
        <v>3237</v>
      </c>
      <c r="K883" s="119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>
      <c r="A884" s="121">
        <v>33094.0</v>
      </c>
      <c r="B884" s="119" t="s">
        <v>3238</v>
      </c>
      <c r="C884" s="119" t="s">
        <v>682</v>
      </c>
      <c r="D884" s="119" t="s">
        <v>3239</v>
      </c>
      <c r="E884" s="119" t="s">
        <v>632</v>
      </c>
      <c r="F884" s="121">
        <v>4.0</v>
      </c>
      <c r="G884" s="121">
        <v>0.0</v>
      </c>
      <c r="H884" s="122">
        <v>43868.66527777778</v>
      </c>
      <c r="I884" s="122">
        <v>43955.686111111114</v>
      </c>
      <c r="J884" s="124" t="s">
        <v>3240</v>
      </c>
      <c r="K884" s="119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>
      <c r="A885" s="121">
        <v>34585.0</v>
      </c>
      <c r="B885" s="119" t="s">
        <v>3241</v>
      </c>
      <c r="C885" s="119" t="s">
        <v>3242</v>
      </c>
      <c r="D885" s="119" t="s">
        <v>803</v>
      </c>
      <c r="E885" s="119"/>
      <c r="F885" s="121">
        <v>3.0</v>
      </c>
      <c r="G885" s="121">
        <v>0.0</v>
      </c>
      <c r="H885" s="122">
        <v>43901.569444444445</v>
      </c>
      <c r="I885" s="122">
        <v>43956.04791666667</v>
      </c>
      <c r="J885" s="124" t="s">
        <v>3243</v>
      </c>
      <c r="K885" s="119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>
      <c r="A886" s="121">
        <v>37672.0</v>
      </c>
      <c r="B886" s="119" t="s">
        <v>3244</v>
      </c>
      <c r="C886" s="119" t="s">
        <v>3245</v>
      </c>
      <c r="D886" s="119" t="s">
        <v>1172</v>
      </c>
      <c r="E886" s="119"/>
      <c r="F886" s="121">
        <v>4.0</v>
      </c>
      <c r="G886" s="121">
        <v>0.0</v>
      </c>
      <c r="H886" s="122">
        <v>43952.697916666664</v>
      </c>
      <c r="I886" s="122">
        <v>43956.59444444445</v>
      </c>
      <c r="J886" s="124" t="s">
        <v>3246</v>
      </c>
      <c r="K886" s="119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>
      <c r="A887" s="121">
        <v>24544.0</v>
      </c>
      <c r="B887" s="119" t="s">
        <v>3247</v>
      </c>
      <c r="C887" s="119" t="s">
        <v>608</v>
      </c>
      <c r="D887" s="119" t="s">
        <v>1367</v>
      </c>
      <c r="E887" s="119" t="s">
        <v>3248</v>
      </c>
      <c r="F887" s="121">
        <v>0.0</v>
      </c>
      <c r="G887" s="121">
        <v>0.0</v>
      </c>
      <c r="H887" s="122">
        <v>43693.799305555556</v>
      </c>
      <c r="I887" s="122">
        <v>43956.66736111111</v>
      </c>
      <c r="J887" s="124" t="s">
        <v>3249</v>
      </c>
      <c r="K887" s="119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>
      <c r="A888" s="121">
        <v>24558.0</v>
      </c>
      <c r="B888" s="119" t="s">
        <v>3250</v>
      </c>
      <c r="C888" s="119" t="s">
        <v>608</v>
      </c>
      <c r="D888" s="119" t="s">
        <v>1367</v>
      </c>
      <c r="E888" s="119"/>
      <c r="F888" s="121">
        <v>0.0</v>
      </c>
      <c r="G888" s="121">
        <v>0.0</v>
      </c>
      <c r="H888" s="122">
        <v>43693.799305555556</v>
      </c>
      <c r="I888" s="122">
        <v>43956.683333333334</v>
      </c>
      <c r="J888" s="124" t="s">
        <v>3251</v>
      </c>
      <c r="K888" s="119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>
      <c r="A889" s="121">
        <v>37154.0</v>
      </c>
      <c r="B889" s="119" t="s">
        <v>3252</v>
      </c>
      <c r="C889" s="119" t="s">
        <v>3253</v>
      </c>
      <c r="D889" s="119" t="s">
        <v>3254</v>
      </c>
      <c r="E889" s="119"/>
      <c r="F889" s="121">
        <v>11.0</v>
      </c>
      <c r="G889" s="121">
        <v>0.0</v>
      </c>
      <c r="H889" s="122">
        <v>43944.72152777778</v>
      </c>
      <c r="I889" s="122">
        <v>43956.885416666664</v>
      </c>
      <c r="J889" s="124" t="s">
        <v>3255</v>
      </c>
      <c r="K889" s="119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>
      <c r="A890" s="121">
        <v>36451.0</v>
      </c>
      <c r="B890" s="119" t="s">
        <v>3256</v>
      </c>
      <c r="C890" s="119" t="s">
        <v>827</v>
      </c>
      <c r="D890" s="119" t="s">
        <v>3257</v>
      </c>
      <c r="E890" s="119"/>
      <c r="F890" s="121">
        <v>5.0</v>
      </c>
      <c r="G890" s="121">
        <v>0.0</v>
      </c>
      <c r="H890" s="122">
        <v>43933.26527777778</v>
      </c>
      <c r="I890" s="122">
        <v>43957.72361111111</v>
      </c>
      <c r="J890" s="124" t="s">
        <v>3258</v>
      </c>
      <c r="K890" s="119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>
      <c r="A891" s="121">
        <v>37716.0</v>
      </c>
      <c r="B891" s="119" t="s">
        <v>3259</v>
      </c>
      <c r="C891" s="119" t="s">
        <v>3260</v>
      </c>
      <c r="D891" s="119" t="s">
        <v>941</v>
      </c>
      <c r="E891" s="119"/>
      <c r="F891" s="121">
        <v>5.0</v>
      </c>
      <c r="G891" s="121">
        <v>0.0</v>
      </c>
      <c r="H891" s="122">
        <v>43953.55486111111</v>
      </c>
      <c r="I891" s="122">
        <v>43957.73263888889</v>
      </c>
      <c r="J891" s="124" t="s">
        <v>3261</v>
      </c>
      <c r="K891" s="119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>
      <c r="A892" s="121">
        <v>18616.0</v>
      </c>
      <c r="B892" s="119" t="s">
        <v>3262</v>
      </c>
      <c r="C892" s="119" t="s">
        <v>1594</v>
      </c>
      <c r="D892" s="119" t="s">
        <v>872</v>
      </c>
      <c r="E892" s="119" t="s">
        <v>3263</v>
      </c>
      <c r="F892" s="121">
        <v>1.0</v>
      </c>
      <c r="G892" s="121">
        <v>0.0</v>
      </c>
      <c r="H892" s="122">
        <v>43553.450694444444</v>
      </c>
      <c r="I892" s="122">
        <v>43957.740277777775</v>
      </c>
      <c r="J892" s="124" t="s">
        <v>3264</v>
      </c>
      <c r="K892" s="119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>
      <c r="A893" s="121">
        <v>37157.0</v>
      </c>
      <c r="B893" s="119" t="s">
        <v>3265</v>
      </c>
      <c r="C893" s="119" t="s">
        <v>706</v>
      </c>
      <c r="D893" s="119" t="s">
        <v>3266</v>
      </c>
      <c r="E893" s="119" t="s">
        <v>706</v>
      </c>
      <c r="F893" s="121">
        <v>2.0</v>
      </c>
      <c r="G893" s="121">
        <v>0.0</v>
      </c>
      <c r="H893" s="122">
        <v>43944.73263888889</v>
      </c>
      <c r="I893" s="122">
        <v>43958.05625</v>
      </c>
      <c r="J893" s="124" t="s">
        <v>3267</v>
      </c>
      <c r="K893" s="119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>
      <c r="A894" s="121">
        <v>23731.0</v>
      </c>
      <c r="B894" s="119" t="s">
        <v>3268</v>
      </c>
      <c r="C894" s="119" t="s">
        <v>3269</v>
      </c>
      <c r="D894" s="119" t="s">
        <v>2098</v>
      </c>
      <c r="E894" s="119"/>
      <c r="F894" s="121">
        <v>4.0</v>
      </c>
      <c r="G894" s="121">
        <v>0.0</v>
      </c>
      <c r="H894" s="122">
        <v>43679.413194444445</v>
      </c>
      <c r="I894" s="122">
        <v>43959.13402777778</v>
      </c>
      <c r="J894" s="124" t="s">
        <v>3270</v>
      </c>
      <c r="K894" s="119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>
      <c r="A895" s="121">
        <v>37499.0</v>
      </c>
      <c r="B895" s="119" t="s">
        <v>3271</v>
      </c>
      <c r="C895" s="119" t="s">
        <v>3272</v>
      </c>
      <c r="D895" s="119" t="s">
        <v>3273</v>
      </c>
      <c r="E895" s="119" t="s">
        <v>3274</v>
      </c>
      <c r="F895" s="121">
        <v>3.0</v>
      </c>
      <c r="G895" s="121">
        <v>0.0</v>
      </c>
      <c r="H895" s="122">
        <v>43950.49513888889</v>
      </c>
      <c r="I895" s="122">
        <v>43959.19097222222</v>
      </c>
      <c r="J895" s="124" t="s">
        <v>3275</v>
      </c>
      <c r="K895" s="119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>
      <c r="A896" s="121">
        <v>38111.0</v>
      </c>
      <c r="B896" s="119" t="s">
        <v>3276</v>
      </c>
      <c r="C896" s="119" t="s">
        <v>1045</v>
      </c>
      <c r="D896" s="119" t="s">
        <v>3277</v>
      </c>
      <c r="E896" s="119"/>
      <c r="F896" s="121">
        <v>1.0</v>
      </c>
      <c r="G896" s="121">
        <v>0.0</v>
      </c>
      <c r="H896" s="122">
        <v>43959.259722222225</v>
      </c>
      <c r="I896" s="122">
        <v>43959.850694444445</v>
      </c>
      <c r="J896" s="124" t="s">
        <v>3278</v>
      </c>
      <c r="K896" s="119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>
      <c r="A897" s="121">
        <v>34999.0</v>
      </c>
      <c r="B897" s="119" t="s">
        <v>3279</v>
      </c>
      <c r="C897" s="119" t="s">
        <v>951</v>
      </c>
      <c r="D897" s="119" t="s">
        <v>3108</v>
      </c>
      <c r="E897" s="119" t="s">
        <v>2416</v>
      </c>
      <c r="F897" s="121">
        <v>0.0</v>
      </c>
      <c r="G897" s="121">
        <v>0.0</v>
      </c>
      <c r="H897" s="122">
        <v>43908.93541666667</v>
      </c>
      <c r="I897" s="122">
        <v>43960.1875</v>
      </c>
      <c r="J897" s="124" t="s">
        <v>3280</v>
      </c>
      <c r="K897" s="119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>
      <c r="A898" s="121">
        <v>37259.0</v>
      </c>
      <c r="B898" s="119" t="s">
        <v>3281</v>
      </c>
      <c r="C898" s="119" t="s">
        <v>3282</v>
      </c>
      <c r="D898" s="119" t="s">
        <v>3283</v>
      </c>
      <c r="E898" s="119" t="s">
        <v>582</v>
      </c>
      <c r="F898" s="121">
        <v>11.0</v>
      </c>
      <c r="G898" s="121">
        <v>0.0</v>
      </c>
      <c r="H898" s="122">
        <v>43945.84166666667</v>
      </c>
      <c r="I898" s="122">
        <v>43962.85138888889</v>
      </c>
      <c r="J898" s="124" t="s">
        <v>3284</v>
      </c>
      <c r="K898" s="119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>
      <c r="A899" s="121">
        <v>37530.0</v>
      </c>
      <c r="B899" s="119" t="s">
        <v>3285</v>
      </c>
      <c r="C899" s="119" t="s">
        <v>739</v>
      </c>
      <c r="D899" s="119" t="s">
        <v>1035</v>
      </c>
      <c r="E899" s="119" t="s">
        <v>665</v>
      </c>
      <c r="F899" s="121">
        <v>5.0</v>
      </c>
      <c r="G899" s="121">
        <v>0.0</v>
      </c>
      <c r="H899" s="122">
        <v>43950.86597222222</v>
      </c>
      <c r="I899" s="122">
        <v>43962.88680555556</v>
      </c>
      <c r="J899" s="124" t="s">
        <v>3286</v>
      </c>
      <c r="K899" s="119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>
      <c r="A900" s="121">
        <v>36594.0</v>
      </c>
      <c r="B900" s="119" t="s">
        <v>3287</v>
      </c>
      <c r="C900" s="119" t="s">
        <v>3288</v>
      </c>
      <c r="D900" s="119" t="s">
        <v>3289</v>
      </c>
      <c r="E900" s="119"/>
      <c r="F900" s="121">
        <v>2.0</v>
      </c>
      <c r="G900" s="121">
        <v>0.0</v>
      </c>
      <c r="H900" s="122">
        <v>43935.771527777775</v>
      </c>
      <c r="I900" s="122">
        <v>43962.97361111111</v>
      </c>
      <c r="J900" s="124" t="s">
        <v>3290</v>
      </c>
      <c r="K900" s="119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>
      <c r="A901" s="121">
        <v>36996.0</v>
      </c>
      <c r="B901" s="119" t="s">
        <v>3291</v>
      </c>
      <c r="C901" s="119" t="s">
        <v>697</v>
      </c>
      <c r="D901" s="119" t="s">
        <v>1079</v>
      </c>
      <c r="E901" s="119"/>
      <c r="F901" s="121">
        <v>1.0</v>
      </c>
      <c r="G901" s="121">
        <v>0.0</v>
      </c>
      <c r="H901" s="122">
        <v>43942.486805555556</v>
      </c>
      <c r="I901" s="122">
        <v>43963.01388888889</v>
      </c>
      <c r="J901" s="124" t="s">
        <v>3292</v>
      </c>
      <c r="K901" s="119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>
      <c r="A902" s="121">
        <v>37752.0</v>
      </c>
      <c r="B902" s="119" t="s">
        <v>3293</v>
      </c>
      <c r="C902" s="119" t="s">
        <v>3294</v>
      </c>
      <c r="D902" s="119" t="s">
        <v>941</v>
      </c>
      <c r="E902" s="119"/>
      <c r="F902" s="121">
        <v>3.0</v>
      </c>
      <c r="G902" s="121">
        <v>0.0</v>
      </c>
      <c r="H902" s="122">
        <v>43955.35625</v>
      </c>
      <c r="I902" s="122">
        <v>43963.06875</v>
      </c>
      <c r="J902" s="124" t="s">
        <v>3295</v>
      </c>
      <c r="K902" s="119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>
      <c r="A903" s="121">
        <v>37436.0</v>
      </c>
      <c r="B903" s="119" t="s">
        <v>3296</v>
      </c>
      <c r="C903" s="119" t="s">
        <v>682</v>
      </c>
      <c r="D903" s="119" t="s">
        <v>941</v>
      </c>
      <c r="E903" s="119"/>
      <c r="F903" s="121">
        <v>3.0</v>
      </c>
      <c r="G903" s="121">
        <v>0.0</v>
      </c>
      <c r="H903" s="122">
        <v>43949.77777777778</v>
      </c>
      <c r="I903" s="122">
        <v>43963.12569444445</v>
      </c>
      <c r="J903" s="124" t="s">
        <v>3297</v>
      </c>
      <c r="K903" s="119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>
      <c r="A904" s="121">
        <v>36744.0</v>
      </c>
      <c r="B904" s="119" t="s">
        <v>3298</v>
      </c>
      <c r="C904" s="119" t="s">
        <v>1095</v>
      </c>
      <c r="D904" s="119" t="s">
        <v>922</v>
      </c>
      <c r="E904" s="119" t="s">
        <v>1840</v>
      </c>
      <c r="F904" s="121">
        <v>1.0</v>
      </c>
      <c r="G904" s="121">
        <v>0.0</v>
      </c>
      <c r="H904" s="122">
        <v>43937.81597222222</v>
      </c>
      <c r="I904" s="122">
        <v>43963.770833333336</v>
      </c>
      <c r="J904" s="124" t="s">
        <v>3299</v>
      </c>
      <c r="K904" s="119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>
      <c r="A905" s="121">
        <v>24538.0</v>
      </c>
      <c r="B905" s="119" t="s">
        <v>3300</v>
      </c>
      <c r="C905" s="119" t="s">
        <v>608</v>
      </c>
      <c r="D905" s="119" t="s">
        <v>1367</v>
      </c>
      <c r="E905" s="119"/>
      <c r="F905" s="121">
        <v>0.0</v>
      </c>
      <c r="G905" s="121">
        <v>0.0</v>
      </c>
      <c r="H905" s="122">
        <v>43693.799305555556</v>
      </c>
      <c r="I905" s="122">
        <v>43963.89166666667</v>
      </c>
      <c r="J905" s="124" t="s">
        <v>3301</v>
      </c>
      <c r="K905" s="119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>
      <c r="A906" s="121">
        <v>38018.0</v>
      </c>
      <c r="B906" s="119" t="s">
        <v>3302</v>
      </c>
      <c r="C906" s="119" t="s">
        <v>3303</v>
      </c>
      <c r="D906" s="119" t="s">
        <v>3304</v>
      </c>
      <c r="E906" s="119"/>
      <c r="F906" s="121">
        <v>5.0</v>
      </c>
      <c r="G906" s="121">
        <v>0.0</v>
      </c>
      <c r="H906" s="122">
        <v>43958.6625</v>
      </c>
      <c r="I906" s="122">
        <v>43964.06180555555</v>
      </c>
      <c r="J906" s="124" t="s">
        <v>3305</v>
      </c>
      <c r="K906" s="119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>
      <c r="A907" s="121">
        <v>37579.0</v>
      </c>
      <c r="B907" s="119" t="s">
        <v>3306</v>
      </c>
      <c r="C907" s="119" t="s">
        <v>1622</v>
      </c>
      <c r="D907" s="119" t="s">
        <v>3184</v>
      </c>
      <c r="E907" s="119" t="s">
        <v>3307</v>
      </c>
      <c r="F907" s="121">
        <v>0.0</v>
      </c>
      <c r="G907" s="121">
        <v>0.0</v>
      </c>
      <c r="H907" s="122">
        <v>43951.59375</v>
      </c>
      <c r="I907" s="122">
        <v>43964.09444444445</v>
      </c>
      <c r="J907" s="124" t="s">
        <v>3308</v>
      </c>
      <c r="K907" s="119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>
      <c r="A908" s="121">
        <v>37403.0</v>
      </c>
      <c r="B908" s="119" t="s">
        <v>3309</v>
      </c>
      <c r="C908" s="119" t="s">
        <v>3310</v>
      </c>
      <c r="D908" s="119" t="s">
        <v>2159</v>
      </c>
      <c r="E908" s="119" t="s">
        <v>948</v>
      </c>
      <c r="F908" s="121">
        <v>6.0</v>
      </c>
      <c r="G908" s="121">
        <v>0.0</v>
      </c>
      <c r="H908" s="122">
        <v>43949.308333333334</v>
      </c>
      <c r="I908" s="122">
        <v>43964.231944444444</v>
      </c>
      <c r="J908" s="124" t="s">
        <v>3311</v>
      </c>
      <c r="K908" s="119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>
      <c r="A909" s="121">
        <v>24561.0</v>
      </c>
      <c r="B909" s="119" t="s">
        <v>3312</v>
      </c>
      <c r="C909" s="119" t="s">
        <v>608</v>
      </c>
      <c r="D909" s="119" t="s">
        <v>1367</v>
      </c>
      <c r="E909" s="119"/>
      <c r="F909" s="121">
        <v>0.0</v>
      </c>
      <c r="G909" s="121">
        <v>0.0</v>
      </c>
      <c r="H909" s="122">
        <v>43693.799305555556</v>
      </c>
      <c r="I909" s="122">
        <v>43964.71388888889</v>
      </c>
      <c r="J909" s="124" t="s">
        <v>3313</v>
      </c>
      <c r="K909" s="119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>
      <c r="A910" s="121">
        <v>24559.0</v>
      </c>
      <c r="B910" s="119" t="s">
        <v>3314</v>
      </c>
      <c r="C910" s="119" t="s">
        <v>608</v>
      </c>
      <c r="D910" s="119" t="s">
        <v>1367</v>
      </c>
      <c r="E910" s="119"/>
      <c r="F910" s="121">
        <v>0.0</v>
      </c>
      <c r="G910" s="121">
        <v>0.0</v>
      </c>
      <c r="H910" s="122">
        <v>43693.799305555556</v>
      </c>
      <c r="I910" s="122">
        <v>43965.180555555555</v>
      </c>
      <c r="J910" s="124" t="s">
        <v>3315</v>
      </c>
      <c r="K910" s="119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>
      <c r="A911" s="121">
        <v>37438.0</v>
      </c>
      <c r="B911" s="119" t="s">
        <v>3316</v>
      </c>
      <c r="C911" s="119" t="s">
        <v>682</v>
      </c>
      <c r="D911" s="119" t="s">
        <v>941</v>
      </c>
      <c r="E911" s="119"/>
      <c r="F911" s="121">
        <v>0.0</v>
      </c>
      <c r="G911" s="121">
        <v>0.0</v>
      </c>
      <c r="H911" s="122">
        <v>43949.78194444445</v>
      </c>
      <c r="I911" s="122">
        <v>43965.49236111111</v>
      </c>
      <c r="J911" s="124" t="s">
        <v>3317</v>
      </c>
      <c r="K911" s="119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>
      <c r="A912" s="121">
        <v>37743.0</v>
      </c>
      <c r="B912" s="119" t="s">
        <v>3318</v>
      </c>
      <c r="C912" s="119" t="s">
        <v>3319</v>
      </c>
      <c r="D912" s="119" t="s">
        <v>3320</v>
      </c>
      <c r="E912" s="119" t="s">
        <v>582</v>
      </c>
      <c r="F912" s="121">
        <v>4.0</v>
      </c>
      <c r="G912" s="121">
        <v>0.0</v>
      </c>
      <c r="H912" s="122">
        <v>43954.84722222222</v>
      </c>
      <c r="I912" s="122">
        <v>43965.66388888889</v>
      </c>
      <c r="J912" s="124" t="s">
        <v>3321</v>
      </c>
      <c r="K912" s="119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>
      <c r="A913" s="121">
        <v>24861.0</v>
      </c>
      <c r="B913" s="119" t="s">
        <v>3322</v>
      </c>
      <c r="C913" s="119" t="s">
        <v>3323</v>
      </c>
      <c r="D913" s="119" t="s">
        <v>975</v>
      </c>
      <c r="E913" s="119"/>
      <c r="F913" s="121">
        <v>3.0</v>
      </c>
      <c r="G913" s="121">
        <v>0.0</v>
      </c>
      <c r="H913" s="122">
        <v>43696.850694444445</v>
      </c>
      <c r="I913" s="122">
        <v>43965.66388888889</v>
      </c>
      <c r="J913" s="124" t="s">
        <v>3324</v>
      </c>
      <c r="K913" s="119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>
      <c r="A914" s="121">
        <v>37844.0</v>
      </c>
      <c r="B914" s="119" t="s">
        <v>3325</v>
      </c>
      <c r="C914" s="119" t="s">
        <v>3326</v>
      </c>
      <c r="D914" s="119" t="s">
        <v>3327</v>
      </c>
      <c r="E914" s="119" t="s">
        <v>592</v>
      </c>
      <c r="F914" s="121">
        <v>3.0</v>
      </c>
      <c r="G914" s="121">
        <v>0.0</v>
      </c>
      <c r="H914" s="122">
        <v>43956.756944444445</v>
      </c>
      <c r="I914" s="122">
        <v>43965.79027777778</v>
      </c>
      <c r="J914" s="124" t="s">
        <v>3328</v>
      </c>
      <c r="K914" s="119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>
      <c r="A915" s="121">
        <v>30755.0</v>
      </c>
      <c r="B915" s="119" t="s">
        <v>3329</v>
      </c>
      <c r="C915" s="119" t="s">
        <v>1309</v>
      </c>
      <c r="D915" s="119" t="s">
        <v>3330</v>
      </c>
      <c r="E915" s="119"/>
      <c r="F915" s="121">
        <v>1.0</v>
      </c>
      <c r="G915" s="121">
        <v>0.0</v>
      </c>
      <c r="H915" s="122">
        <v>43803.895833333336</v>
      </c>
      <c r="I915" s="122">
        <v>43966.17569444444</v>
      </c>
      <c r="J915" s="124" t="s">
        <v>3331</v>
      </c>
      <c r="K915" s="119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>
      <c r="A916" s="121">
        <v>37819.0</v>
      </c>
      <c r="B916" s="119" t="s">
        <v>3332</v>
      </c>
      <c r="C916" s="119" t="s">
        <v>1739</v>
      </c>
      <c r="D916" s="119" t="s">
        <v>3333</v>
      </c>
      <c r="E916" s="119"/>
      <c r="F916" s="121">
        <v>1.0</v>
      </c>
      <c r="G916" s="121">
        <v>0.0</v>
      </c>
      <c r="H916" s="122">
        <v>43956.478472222225</v>
      </c>
      <c r="I916" s="122">
        <v>43966.3625</v>
      </c>
      <c r="J916" s="124" t="s">
        <v>3334</v>
      </c>
      <c r="K916" s="119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>
      <c r="A917" s="121">
        <v>38334.0</v>
      </c>
      <c r="B917" s="119" t="s">
        <v>3335</v>
      </c>
      <c r="C917" s="119" t="s">
        <v>994</v>
      </c>
      <c r="D917" s="119" t="s">
        <v>941</v>
      </c>
      <c r="E917" s="119"/>
      <c r="F917" s="121">
        <v>0.0</v>
      </c>
      <c r="G917" s="121">
        <v>0.0</v>
      </c>
      <c r="H917" s="122">
        <v>43963.745833333334</v>
      </c>
      <c r="I917" s="122">
        <v>43967.00833333333</v>
      </c>
      <c r="J917" s="124" t="s">
        <v>3336</v>
      </c>
      <c r="K917" s="119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>
      <c r="A918" s="121">
        <v>38439.0</v>
      </c>
      <c r="B918" s="119" t="s">
        <v>3337</v>
      </c>
      <c r="C918" s="119" t="s">
        <v>902</v>
      </c>
      <c r="D918" s="119" t="s">
        <v>3338</v>
      </c>
      <c r="E918" s="119" t="s">
        <v>902</v>
      </c>
      <c r="F918" s="121">
        <v>12.0</v>
      </c>
      <c r="G918" s="121">
        <v>0.0</v>
      </c>
      <c r="H918" s="122">
        <v>43964.90416666667</v>
      </c>
      <c r="I918" s="122">
        <v>43967.01666666667</v>
      </c>
      <c r="J918" s="124" t="s">
        <v>3339</v>
      </c>
      <c r="K918" s="119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>
      <c r="A919" s="121">
        <v>27493.0</v>
      </c>
      <c r="B919" s="119" t="s">
        <v>3340</v>
      </c>
      <c r="C919" s="119" t="s">
        <v>1309</v>
      </c>
      <c r="D919" s="119" t="s">
        <v>3330</v>
      </c>
      <c r="E919" s="119" t="s">
        <v>3341</v>
      </c>
      <c r="F919" s="121">
        <v>3.0</v>
      </c>
      <c r="G919" s="121">
        <v>0.0</v>
      </c>
      <c r="H919" s="122">
        <v>43745.87430555555</v>
      </c>
      <c r="I919" s="122">
        <v>43967.038194444445</v>
      </c>
      <c r="J919" s="124" t="s">
        <v>3342</v>
      </c>
      <c r="K919" s="119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>
      <c r="A920" s="121">
        <v>37701.0</v>
      </c>
      <c r="B920" s="119" t="s">
        <v>3343</v>
      </c>
      <c r="C920" s="119" t="s">
        <v>1095</v>
      </c>
      <c r="D920" s="119" t="s">
        <v>922</v>
      </c>
      <c r="E920" s="119" t="s">
        <v>1091</v>
      </c>
      <c r="F920" s="121">
        <v>1.0</v>
      </c>
      <c r="G920" s="121">
        <v>0.0</v>
      </c>
      <c r="H920" s="122">
        <v>43952.96597222222</v>
      </c>
      <c r="I920" s="122">
        <v>43969.799305555556</v>
      </c>
      <c r="J920" s="124" t="s">
        <v>3344</v>
      </c>
      <c r="K920" s="119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>
      <c r="A921" s="121">
        <v>38431.0</v>
      </c>
      <c r="B921" s="119" t="s">
        <v>3345</v>
      </c>
      <c r="C921" s="119" t="s">
        <v>665</v>
      </c>
      <c r="D921" s="119" t="s">
        <v>3346</v>
      </c>
      <c r="E921" s="119" t="s">
        <v>3341</v>
      </c>
      <c r="F921" s="121">
        <v>0.0</v>
      </c>
      <c r="G921" s="121">
        <v>0.0</v>
      </c>
      <c r="H921" s="122">
        <v>43964.87569444445</v>
      </c>
      <c r="I921" s="122">
        <v>43969.98055555556</v>
      </c>
      <c r="J921" s="124" t="s">
        <v>3347</v>
      </c>
      <c r="K921" s="119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>
      <c r="A922" s="121">
        <v>37500.0</v>
      </c>
      <c r="B922" s="119" t="s">
        <v>3348</v>
      </c>
      <c r="C922" s="119" t="s">
        <v>3349</v>
      </c>
      <c r="D922" s="119" t="s">
        <v>3350</v>
      </c>
      <c r="E922" s="119"/>
      <c r="F922" s="121">
        <v>0.0</v>
      </c>
      <c r="G922" s="121">
        <v>0.0</v>
      </c>
      <c r="H922" s="122">
        <v>43950.50069444445</v>
      </c>
      <c r="I922" s="122">
        <v>43969.99236111111</v>
      </c>
      <c r="J922" s="124" t="s">
        <v>3351</v>
      </c>
      <c r="K922" s="119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>
      <c r="A923" s="121">
        <v>36974.0</v>
      </c>
      <c r="B923" s="119" t="s">
        <v>3352</v>
      </c>
      <c r="C923" s="119" t="s">
        <v>682</v>
      </c>
      <c r="D923" s="119" t="s">
        <v>3353</v>
      </c>
      <c r="E923" s="119"/>
      <c r="F923" s="121">
        <v>0.0</v>
      </c>
      <c r="G923" s="121">
        <v>0.0</v>
      </c>
      <c r="H923" s="122">
        <v>43942.07430555556</v>
      </c>
      <c r="I923" s="122">
        <v>43970.62013888889</v>
      </c>
      <c r="J923" s="124" t="s">
        <v>3354</v>
      </c>
      <c r="K923" s="119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>
      <c r="A924" s="121">
        <v>36975.0</v>
      </c>
      <c r="B924" s="119" t="s">
        <v>3355</v>
      </c>
      <c r="C924" s="119" t="s">
        <v>682</v>
      </c>
      <c r="D924" s="119" t="s">
        <v>941</v>
      </c>
      <c r="E924" s="119"/>
      <c r="F924" s="121">
        <v>2.0</v>
      </c>
      <c r="G924" s="121">
        <v>0.0</v>
      </c>
      <c r="H924" s="122">
        <v>43942.075</v>
      </c>
      <c r="I924" s="122">
        <v>43970.62013888889</v>
      </c>
      <c r="J924" s="124" t="s">
        <v>3356</v>
      </c>
      <c r="K924" s="119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>
      <c r="A925" s="121">
        <v>38605.0</v>
      </c>
      <c r="B925" s="119" t="s">
        <v>3357</v>
      </c>
      <c r="C925" s="119" t="s">
        <v>1025</v>
      </c>
      <c r="D925" s="119" t="s">
        <v>3358</v>
      </c>
      <c r="E925" s="119"/>
      <c r="F925" s="121">
        <v>1.0</v>
      </c>
      <c r="G925" s="121">
        <v>0.0</v>
      </c>
      <c r="H925" s="122">
        <v>43967.751388888886</v>
      </c>
      <c r="I925" s="122">
        <v>43970.731944444444</v>
      </c>
      <c r="J925" s="124" t="s">
        <v>3359</v>
      </c>
      <c r="K925" s="119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>
      <c r="A926" s="121">
        <v>38546.0</v>
      </c>
      <c r="B926" s="119" t="s">
        <v>3360</v>
      </c>
      <c r="C926" s="119" t="s">
        <v>3361</v>
      </c>
      <c r="D926" s="119" t="s">
        <v>2284</v>
      </c>
      <c r="E926" s="119"/>
      <c r="F926" s="121">
        <v>1.0</v>
      </c>
      <c r="G926" s="121">
        <v>0.0</v>
      </c>
      <c r="H926" s="122">
        <v>43966.43263888889</v>
      </c>
      <c r="I926" s="122">
        <v>43970.88611111111</v>
      </c>
      <c r="J926" s="124" t="s">
        <v>3362</v>
      </c>
      <c r="K926" s="119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>
      <c r="A927" s="121">
        <v>24567.0</v>
      </c>
      <c r="B927" s="119" t="s">
        <v>3363</v>
      </c>
      <c r="C927" s="119" t="s">
        <v>608</v>
      </c>
      <c r="D927" s="119" t="s">
        <v>1367</v>
      </c>
      <c r="E927" s="119" t="s">
        <v>1267</v>
      </c>
      <c r="F927" s="121">
        <v>3.0</v>
      </c>
      <c r="G927" s="121">
        <v>0.0</v>
      </c>
      <c r="H927" s="122">
        <v>43693.8</v>
      </c>
      <c r="I927" s="122">
        <v>43971.604166666664</v>
      </c>
      <c r="J927" s="124" t="s">
        <v>3364</v>
      </c>
      <c r="K927" s="119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>
      <c r="A928" s="121">
        <v>36340.0</v>
      </c>
      <c r="B928" s="119" t="s">
        <v>3365</v>
      </c>
      <c r="C928" s="119" t="s">
        <v>1095</v>
      </c>
      <c r="D928" s="119" t="s">
        <v>1116</v>
      </c>
      <c r="E928" s="119"/>
      <c r="F928" s="121">
        <v>5.0</v>
      </c>
      <c r="G928" s="121">
        <v>0.0</v>
      </c>
      <c r="H928" s="122">
        <v>43930.881944444445</v>
      </c>
      <c r="I928" s="122">
        <v>43971.67847222222</v>
      </c>
      <c r="J928" s="124" t="s">
        <v>3366</v>
      </c>
      <c r="K928" s="119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>
      <c r="A929" s="121">
        <v>34028.0</v>
      </c>
      <c r="B929" s="125" t="s">
        <v>3367</v>
      </c>
      <c r="C929" s="119" t="s">
        <v>3368</v>
      </c>
      <c r="D929" s="119" t="s">
        <v>3369</v>
      </c>
      <c r="E929" s="119" t="s">
        <v>3370</v>
      </c>
      <c r="F929" s="121">
        <v>5.0</v>
      </c>
      <c r="G929" s="121">
        <v>0.0</v>
      </c>
      <c r="H929" s="122">
        <v>43891.04722222222</v>
      </c>
      <c r="I929" s="122">
        <v>43971.82083333333</v>
      </c>
      <c r="J929" s="124" t="s">
        <v>3371</v>
      </c>
      <c r="K929" s="119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>
      <c r="A930" s="121">
        <v>24622.0</v>
      </c>
      <c r="B930" s="119" t="s">
        <v>3372</v>
      </c>
      <c r="C930" s="119" t="s">
        <v>608</v>
      </c>
      <c r="D930" s="119" t="s">
        <v>1367</v>
      </c>
      <c r="E930" s="119" t="s">
        <v>1267</v>
      </c>
      <c r="F930" s="121">
        <v>9.0</v>
      </c>
      <c r="G930" s="121">
        <v>0.0</v>
      </c>
      <c r="H930" s="122">
        <v>43693.80069444444</v>
      </c>
      <c r="I930" s="122">
        <v>43972.45208333333</v>
      </c>
      <c r="J930" s="124" t="s">
        <v>3373</v>
      </c>
      <c r="K930" s="119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>
      <c r="A931" s="121">
        <v>38586.0</v>
      </c>
      <c r="B931" s="119" t="s">
        <v>3374</v>
      </c>
      <c r="C931" s="119" t="s">
        <v>1091</v>
      </c>
      <c r="D931" s="119" t="s">
        <v>1960</v>
      </c>
      <c r="E931" s="119" t="s">
        <v>841</v>
      </c>
      <c r="F931" s="121">
        <v>1.0</v>
      </c>
      <c r="G931" s="121">
        <v>0.0</v>
      </c>
      <c r="H931" s="122">
        <v>43966.98888888889</v>
      </c>
      <c r="I931" s="122">
        <v>43972.62222222222</v>
      </c>
      <c r="J931" s="124" t="s">
        <v>3375</v>
      </c>
      <c r="K931" s="119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>
      <c r="A932" s="121">
        <v>26411.0</v>
      </c>
      <c r="B932" s="119" t="s">
        <v>3376</v>
      </c>
      <c r="C932" s="119" t="s">
        <v>1218</v>
      </c>
      <c r="D932" s="119" t="s">
        <v>3377</v>
      </c>
      <c r="E932" s="119"/>
      <c r="F932" s="121">
        <v>19.0</v>
      </c>
      <c r="G932" s="121">
        <v>0.0</v>
      </c>
      <c r="H932" s="122">
        <v>43726.740277777775</v>
      </c>
      <c r="I932" s="122">
        <v>43972.67638888889</v>
      </c>
      <c r="J932" s="124" t="s">
        <v>3378</v>
      </c>
      <c r="K932" s="119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>
      <c r="A933" s="121">
        <v>38694.0</v>
      </c>
      <c r="B933" s="119" t="s">
        <v>3379</v>
      </c>
      <c r="C933" s="119" t="s">
        <v>3349</v>
      </c>
      <c r="D933" s="119" t="s">
        <v>941</v>
      </c>
      <c r="E933" s="119"/>
      <c r="F933" s="121">
        <v>1.0</v>
      </c>
      <c r="G933" s="121">
        <v>0.0</v>
      </c>
      <c r="H933" s="122">
        <v>43970.04236111111</v>
      </c>
      <c r="I933" s="122">
        <v>43972.90347222222</v>
      </c>
      <c r="J933" s="124" t="s">
        <v>3380</v>
      </c>
      <c r="K933" s="119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>
      <c r="A934" s="121">
        <v>26528.0</v>
      </c>
      <c r="B934" s="119" t="s">
        <v>3381</v>
      </c>
      <c r="C934" s="119" t="s">
        <v>697</v>
      </c>
      <c r="D934" s="119" t="s">
        <v>941</v>
      </c>
      <c r="E934" s="119"/>
      <c r="F934" s="121">
        <v>1.0</v>
      </c>
      <c r="G934" s="121">
        <v>0.0</v>
      </c>
      <c r="H934" s="122">
        <v>43728.31458333333</v>
      </c>
      <c r="I934" s="122">
        <v>43977.645833333336</v>
      </c>
      <c r="J934" s="124" t="s">
        <v>3382</v>
      </c>
      <c r="K934" s="119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>
      <c r="A935" s="121">
        <v>32561.0</v>
      </c>
      <c r="B935" s="119" t="s">
        <v>3383</v>
      </c>
      <c r="C935" s="119" t="s">
        <v>3384</v>
      </c>
      <c r="D935" s="119" t="s">
        <v>3385</v>
      </c>
      <c r="E935" s="119" t="s">
        <v>654</v>
      </c>
      <c r="F935" s="121">
        <v>9.0</v>
      </c>
      <c r="G935" s="121">
        <v>0.0</v>
      </c>
      <c r="H935" s="122">
        <v>43853.959027777775</v>
      </c>
      <c r="I935" s="122">
        <v>43977.96666666667</v>
      </c>
      <c r="J935" s="124" t="s">
        <v>3386</v>
      </c>
      <c r="K935" s="119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>
      <c r="A936" s="121">
        <v>38545.0</v>
      </c>
      <c r="B936" s="119" t="s">
        <v>3387</v>
      </c>
      <c r="C936" s="119" t="s">
        <v>654</v>
      </c>
      <c r="D936" s="119" t="s">
        <v>3388</v>
      </c>
      <c r="E936" s="119"/>
      <c r="F936" s="121">
        <v>6.0</v>
      </c>
      <c r="G936" s="121">
        <v>0.0</v>
      </c>
      <c r="H936" s="122">
        <v>43966.42847222222</v>
      </c>
      <c r="I936" s="122">
        <v>43977.96666666667</v>
      </c>
      <c r="J936" s="124" t="s">
        <v>3389</v>
      </c>
      <c r="K936" s="119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>
      <c r="A937" s="121">
        <v>38401.0</v>
      </c>
      <c r="B937" s="119" t="s">
        <v>3390</v>
      </c>
      <c r="C937" s="119" t="s">
        <v>3391</v>
      </c>
      <c r="D937" s="119" t="s">
        <v>991</v>
      </c>
      <c r="E937" s="119" t="s">
        <v>1171</v>
      </c>
      <c r="F937" s="121">
        <v>1.0</v>
      </c>
      <c r="G937" s="121">
        <v>0.0</v>
      </c>
      <c r="H937" s="122">
        <v>43964.66805555556</v>
      </c>
      <c r="I937" s="122">
        <v>43978.17222222222</v>
      </c>
      <c r="J937" s="124" t="s">
        <v>3392</v>
      </c>
      <c r="K937" s="119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>
      <c r="A938" s="121">
        <v>9303.0</v>
      </c>
      <c r="B938" s="119" t="s">
        <v>3393</v>
      </c>
      <c r="C938" s="119" t="s">
        <v>3394</v>
      </c>
      <c r="D938" s="119" t="s">
        <v>3395</v>
      </c>
      <c r="E938" s="119"/>
      <c r="F938" s="121">
        <v>5.0</v>
      </c>
      <c r="G938" s="121">
        <v>0.0</v>
      </c>
      <c r="H938" s="122">
        <v>43291.54027777778</v>
      </c>
      <c r="I938" s="122">
        <v>43978.60138888889</v>
      </c>
      <c r="J938" s="124" t="s">
        <v>3396</v>
      </c>
      <c r="K938" s="119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>
      <c r="A939" s="121">
        <v>34096.0</v>
      </c>
      <c r="B939" s="119" t="s">
        <v>3397</v>
      </c>
      <c r="C939" s="119" t="s">
        <v>1171</v>
      </c>
      <c r="D939" s="119" t="s">
        <v>983</v>
      </c>
      <c r="E939" s="119" t="s">
        <v>1171</v>
      </c>
      <c r="F939" s="121">
        <v>13.0</v>
      </c>
      <c r="G939" s="121">
        <v>0.0</v>
      </c>
      <c r="H939" s="122">
        <v>43892.94652777778</v>
      </c>
      <c r="I939" s="122">
        <v>43978.93819444445</v>
      </c>
      <c r="J939" s="124" t="s">
        <v>3398</v>
      </c>
      <c r="K939" s="119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>
      <c r="A940" s="121">
        <v>24594.0</v>
      </c>
      <c r="B940" s="119" t="s">
        <v>3399</v>
      </c>
      <c r="C940" s="119" t="s">
        <v>608</v>
      </c>
      <c r="D940" s="119" t="s">
        <v>1367</v>
      </c>
      <c r="E940" s="119"/>
      <c r="F940" s="121">
        <v>0.0</v>
      </c>
      <c r="G940" s="121">
        <v>0.0</v>
      </c>
      <c r="H940" s="122">
        <v>43693.8</v>
      </c>
      <c r="I940" s="122">
        <v>43979.35625</v>
      </c>
      <c r="J940" s="124" t="s">
        <v>3400</v>
      </c>
      <c r="K940" s="119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>
      <c r="A941" s="121">
        <v>36900.0</v>
      </c>
      <c r="B941" s="119" t="s">
        <v>3401</v>
      </c>
      <c r="C941" s="119" t="s">
        <v>1512</v>
      </c>
      <c r="D941" s="119" t="s">
        <v>3402</v>
      </c>
      <c r="E941" s="119" t="s">
        <v>732</v>
      </c>
      <c r="F941" s="121">
        <v>6.0</v>
      </c>
      <c r="G941" s="121">
        <v>0.0</v>
      </c>
      <c r="H941" s="122">
        <v>43940.53472222222</v>
      </c>
      <c r="I941" s="122">
        <v>43979.35625</v>
      </c>
      <c r="J941" s="124" t="s">
        <v>3403</v>
      </c>
      <c r="K941" s="119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>
      <c r="A942" s="121">
        <v>39020.0</v>
      </c>
      <c r="B942" s="119" t="s">
        <v>3404</v>
      </c>
      <c r="C942" s="119" t="s">
        <v>3405</v>
      </c>
      <c r="D942" s="119" t="s">
        <v>1308</v>
      </c>
      <c r="E942" s="119" t="s">
        <v>3405</v>
      </c>
      <c r="F942" s="121">
        <v>0.0</v>
      </c>
      <c r="G942" s="121">
        <v>0.0</v>
      </c>
      <c r="H942" s="122">
        <v>43977.78472222222</v>
      </c>
      <c r="I942" s="122">
        <v>43979.36388888889</v>
      </c>
      <c r="J942" s="124" t="s">
        <v>3406</v>
      </c>
      <c r="K942" s="119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>
      <c r="A943" s="121">
        <v>32866.0</v>
      </c>
      <c r="B943" s="119" t="s">
        <v>3407</v>
      </c>
      <c r="C943" s="119" t="s">
        <v>3408</v>
      </c>
      <c r="D943" s="119" t="s">
        <v>3409</v>
      </c>
      <c r="E943" s="119" t="s">
        <v>582</v>
      </c>
      <c r="F943" s="121">
        <v>8.0</v>
      </c>
      <c r="G943" s="121">
        <v>0.0</v>
      </c>
      <c r="H943" s="122">
        <v>43861.603472222225</v>
      </c>
      <c r="I943" s="122">
        <v>43979.60486111111</v>
      </c>
      <c r="J943" s="124" t="s">
        <v>3410</v>
      </c>
      <c r="K943" s="119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>
      <c r="A944" s="121">
        <v>38922.0</v>
      </c>
      <c r="B944" s="119" t="s">
        <v>3411</v>
      </c>
      <c r="C944" s="119" t="s">
        <v>3303</v>
      </c>
      <c r="D944" s="119" t="s">
        <v>3412</v>
      </c>
      <c r="E944" s="119"/>
      <c r="F944" s="121">
        <v>3.0</v>
      </c>
      <c r="G944" s="121">
        <v>0.0</v>
      </c>
      <c r="H944" s="122">
        <v>43973.524305555555</v>
      </c>
      <c r="I944" s="122">
        <v>43980.11388888889</v>
      </c>
      <c r="J944" s="124" t="s">
        <v>3413</v>
      </c>
      <c r="K944" s="119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>
      <c r="A945" s="121">
        <v>38336.0</v>
      </c>
      <c r="B945" s="119" t="s">
        <v>3414</v>
      </c>
      <c r="C945" s="119" t="s">
        <v>3415</v>
      </c>
      <c r="D945" s="119" t="s">
        <v>3346</v>
      </c>
      <c r="E945" s="119"/>
      <c r="F945" s="121">
        <v>1.0</v>
      </c>
      <c r="G945" s="121">
        <v>0.0</v>
      </c>
      <c r="H945" s="122">
        <v>43963.74722222222</v>
      </c>
      <c r="I945" s="122">
        <v>43982.82916666667</v>
      </c>
      <c r="J945" s="124" t="s">
        <v>3416</v>
      </c>
      <c r="K945" s="119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>
      <c r="A946" s="121">
        <v>39236.0</v>
      </c>
      <c r="B946" s="119" t="s">
        <v>3417</v>
      </c>
      <c r="C946" s="119" t="s">
        <v>3418</v>
      </c>
      <c r="D946" s="119" t="s">
        <v>1543</v>
      </c>
      <c r="E946" s="119"/>
      <c r="F946" s="121">
        <v>2.0</v>
      </c>
      <c r="G946" s="121">
        <v>0.0</v>
      </c>
      <c r="H946" s="122">
        <v>43980.43541666667</v>
      </c>
      <c r="I946" s="122">
        <v>43983.62222222222</v>
      </c>
      <c r="J946" s="124" t="s">
        <v>3419</v>
      </c>
      <c r="K946" s="119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>
      <c r="A947" s="121">
        <v>36831.0</v>
      </c>
      <c r="B947" s="119" t="s">
        <v>3420</v>
      </c>
      <c r="C947" s="119" t="s">
        <v>3421</v>
      </c>
      <c r="D947" s="119" t="s">
        <v>863</v>
      </c>
      <c r="E947" s="119"/>
      <c r="F947" s="121">
        <v>5.0</v>
      </c>
      <c r="G947" s="121">
        <v>0.0</v>
      </c>
      <c r="H947" s="122">
        <v>43938.895833333336</v>
      </c>
      <c r="I947" s="122">
        <v>43983.94027777778</v>
      </c>
      <c r="J947" s="124" t="s">
        <v>3422</v>
      </c>
      <c r="K947" s="119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>
      <c r="A948" s="121">
        <v>37698.0</v>
      </c>
      <c r="B948" s="119" t="s">
        <v>3423</v>
      </c>
      <c r="C948" s="119" t="s">
        <v>1095</v>
      </c>
      <c r="D948" s="119" t="s">
        <v>922</v>
      </c>
      <c r="E948" s="119"/>
      <c r="F948" s="121">
        <v>1.0</v>
      </c>
      <c r="G948" s="121">
        <v>0.0</v>
      </c>
      <c r="H948" s="122">
        <v>43952.95138888889</v>
      </c>
      <c r="I948" s="122">
        <v>43984.836805555555</v>
      </c>
      <c r="J948" s="124" t="s">
        <v>3424</v>
      </c>
      <c r="K948" s="119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>
      <c r="A949" s="121">
        <v>32284.0</v>
      </c>
      <c r="B949" s="119" t="s">
        <v>3425</v>
      </c>
      <c r="C949" s="119" t="s">
        <v>3426</v>
      </c>
      <c r="D949" s="119" t="s">
        <v>3427</v>
      </c>
      <c r="E949" s="119" t="s">
        <v>654</v>
      </c>
      <c r="F949" s="121">
        <v>28.0</v>
      </c>
      <c r="G949" s="121">
        <v>0.0</v>
      </c>
      <c r="H949" s="122">
        <v>43846.48333333333</v>
      </c>
      <c r="I949" s="122">
        <v>43985.08125</v>
      </c>
      <c r="J949" s="124" t="s">
        <v>3428</v>
      </c>
      <c r="K949" s="119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>
      <c r="A950" s="121">
        <v>38966.0</v>
      </c>
      <c r="B950" s="119" t="s">
        <v>3429</v>
      </c>
      <c r="C950" s="119" t="s">
        <v>2519</v>
      </c>
      <c r="D950" s="119" t="s">
        <v>3430</v>
      </c>
      <c r="E950" s="119" t="s">
        <v>582</v>
      </c>
      <c r="F950" s="121">
        <v>7.0</v>
      </c>
      <c r="G950" s="121">
        <v>0.0</v>
      </c>
      <c r="H950" s="122">
        <v>43975.8375</v>
      </c>
      <c r="I950" s="122">
        <v>43985.64513888889</v>
      </c>
      <c r="J950" s="124" t="s">
        <v>3431</v>
      </c>
      <c r="K950" s="119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>
      <c r="A951" s="121">
        <v>39281.0</v>
      </c>
      <c r="B951" s="119" t="s">
        <v>3432</v>
      </c>
      <c r="C951" s="119" t="s">
        <v>3433</v>
      </c>
      <c r="D951" s="119" t="s">
        <v>2850</v>
      </c>
      <c r="E951" s="119"/>
      <c r="F951" s="121">
        <v>1.0</v>
      </c>
      <c r="G951" s="121">
        <v>0.0</v>
      </c>
      <c r="H951" s="122">
        <v>43980.99513888889</v>
      </c>
      <c r="I951" s="122">
        <v>43985.680555555555</v>
      </c>
      <c r="J951" s="124" t="s">
        <v>3434</v>
      </c>
      <c r="K951" s="119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>
      <c r="A952" s="121">
        <v>38410.0</v>
      </c>
      <c r="B952" s="119" t="s">
        <v>3435</v>
      </c>
      <c r="C952" s="119" t="s">
        <v>3436</v>
      </c>
      <c r="D952" s="119" t="s">
        <v>675</v>
      </c>
      <c r="E952" s="119"/>
      <c r="F952" s="121">
        <v>1.0</v>
      </c>
      <c r="G952" s="121">
        <v>0.0</v>
      </c>
      <c r="H952" s="122">
        <v>43964.740277777775</v>
      </c>
      <c r="I952" s="122">
        <v>43985.748611111114</v>
      </c>
      <c r="J952" s="124" t="s">
        <v>3437</v>
      </c>
      <c r="K952" s="119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>
      <c r="A953" s="121">
        <v>38372.0</v>
      </c>
      <c r="B953" s="119" t="s">
        <v>3438</v>
      </c>
      <c r="C953" s="119" t="s">
        <v>3439</v>
      </c>
      <c r="D953" s="119" t="s">
        <v>1418</v>
      </c>
      <c r="E953" s="119"/>
      <c r="F953" s="121">
        <v>5.0</v>
      </c>
      <c r="G953" s="121">
        <v>0.0</v>
      </c>
      <c r="H953" s="122">
        <v>43964.1</v>
      </c>
      <c r="I953" s="122">
        <v>43986.22083333333</v>
      </c>
      <c r="J953" s="124" t="s">
        <v>3440</v>
      </c>
      <c r="K953" s="119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>
      <c r="A954" s="121">
        <v>38411.0</v>
      </c>
      <c r="B954" s="119" t="s">
        <v>3441</v>
      </c>
      <c r="C954" s="119" t="s">
        <v>1320</v>
      </c>
      <c r="D954" s="119" t="s">
        <v>3346</v>
      </c>
      <c r="E954" s="119" t="s">
        <v>1437</v>
      </c>
      <c r="F954" s="121">
        <v>1.0</v>
      </c>
      <c r="G954" s="121">
        <v>0.0</v>
      </c>
      <c r="H954" s="122">
        <v>43964.74791666667</v>
      </c>
      <c r="I954" s="122">
        <v>43986.74166666667</v>
      </c>
      <c r="J954" s="124" t="s">
        <v>3442</v>
      </c>
      <c r="K954" s="119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>
      <c r="A955" s="121">
        <v>37590.0</v>
      </c>
      <c r="B955" s="119" t="s">
        <v>3443</v>
      </c>
      <c r="C955" s="119" t="s">
        <v>654</v>
      </c>
      <c r="D955" s="119" t="s">
        <v>3444</v>
      </c>
      <c r="E955" s="119" t="s">
        <v>654</v>
      </c>
      <c r="F955" s="121">
        <v>2.0</v>
      </c>
      <c r="G955" s="121">
        <v>0.0</v>
      </c>
      <c r="H955" s="122">
        <v>43951.72708333333</v>
      </c>
      <c r="I955" s="122">
        <v>43986.74375</v>
      </c>
      <c r="J955" s="124" t="s">
        <v>3445</v>
      </c>
      <c r="K955" s="119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>
      <c r="A956" s="121">
        <v>33111.0</v>
      </c>
      <c r="B956" s="119" t="s">
        <v>3446</v>
      </c>
      <c r="C956" s="119" t="s">
        <v>682</v>
      </c>
      <c r="D956" s="119" t="s">
        <v>3447</v>
      </c>
      <c r="E956" s="119"/>
      <c r="F956" s="121">
        <v>2.0</v>
      </c>
      <c r="G956" s="121">
        <v>0.0</v>
      </c>
      <c r="H956" s="122">
        <v>43868.938888888886</v>
      </c>
      <c r="I956" s="122">
        <v>43986.80972222222</v>
      </c>
      <c r="J956" s="124" t="s">
        <v>3448</v>
      </c>
      <c r="K956" s="119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>
      <c r="A957" s="121">
        <v>38235.0</v>
      </c>
      <c r="B957" s="119" t="s">
        <v>3449</v>
      </c>
      <c r="C957" s="119" t="s">
        <v>682</v>
      </c>
      <c r="D957" s="119" t="s">
        <v>3450</v>
      </c>
      <c r="E957" s="119" t="s">
        <v>1437</v>
      </c>
      <c r="F957" s="121">
        <v>1.0</v>
      </c>
      <c r="G957" s="121">
        <v>0.0</v>
      </c>
      <c r="H957" s="122">
        <v>43962.63611111111</v>
      </c>
      <c r="I957" s="122">
        <v>43987.791666666664</v>
      </c>
      <c r="J957" s="124" t="s">
        <v>3451</v>
      </c>
      <c r="K957" s="119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>
      <c r="A958" s="121">
        <v>38554.0</v>
      </c>
      <c r="B958" s="119" t="s">
        <v>3452</v>
      </c>
      <c r="C958" s="119" t="s">
        <v>841</v>
      </c>
      <c r="D958" s="119" t="s">
        <v>3453</v>
      </c>
      <c r="E958" s="119"/>
      <c r="F958" s="121">
        <v>3.0</v>
      </c>
      <c r="G958" s="121">
        <v>0.0</v>
      </c>
      <c r="H958" s="122">
        <v>43966.71388888889</v>
      </c>
      <c r="I958" s="122">
        <v>43990.66458333333</v>
      </c>
      <c r="J958" s="124" t="s">
        <v>3454</v>
      </c>
      <c r="K958" s="119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>
      <c r="A959" s="121">
        <v>39545.0</v>
      </c>
      <c r="B959" s="119" t="s">
        <v>3455</v>
      </c>
      <c r="C959" s="119" t="s">
        <v>594</v>
      </c>
      <c r="D959" s="119" t="s">
        <v>3333</v>
      </c>
      <c r="E959" s="119"/>
      <c r="F959" s="121">
        <v>2.0</v>
      </c>
      <c r="G959" s="121">
        <v>0.0</v>
      </c>
      <c r="H959" s="122">
        <v>43986.93541666667</v>
      </c>
      <c r="I959" s="122">
        <v>43990.675</v>
      </c>
      <c r="J959" s="124" t="s">
        <v>3456</v>
      </c>
      <c r="K959" s="119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>
      <c r="A960" s="121">
        <v>33138.0</v>
      </c>
      <c r="B960" s="119" t="s">
        <v>3457</v>
      </c>
      <c r="C960" s="119" t="s">
        <v>841</v>
      </c>
      <c r="D960" s="119" t="s">
        <v>737</v>
      </c>
      <c r="E960" s="119" t="s">
        <v>658</v>
      </c>
      <c r="F960" s="121">
        <v>18.0</v>
      </c>
      <c r="G960" s="121">
        <v>0.0</v>
      </c>
      <c r="H960" s="122">
        <v>43871.623611111114</v>
      </c>
      <c r="I960" s="122">
        <v>43990.88611111111</v>
      </c>
      <c r="J960" s="124" t="s">
        <v>3458</v>
      </c>
      <c r="K960" s="119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>
      <c r="A961" s="121">
        <v>24549.0</v>
      </c>
      <c r="B961" s="119" t="s">
        <v>3459</v>
      </c>
      <c r="C961" s="119" t="s">
        <v>608</v>
      </c>
      <c r="D961" s="119" t="s">
        <v>1367</v>
      </c>
      <c r="E961" s="119"/>
      <c r="F961" s="121">
        <v>0.0</v>
      </c>
      <c r="G961" s="121">
        <v>0.0</v>
      </c>
      <c r="H961" s="122">
        <v>43693.799305555556</v>
      </c>
      <c r="I961" s="122">
        <v>43991.06180555555</v>
      </c>
      <c r="J961" s="124" t="s">
        <v>3460</v>
      </c>
      <c r="K961" s="119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>
      <c r="A962" s="121">
        <v>34800.0</v>
      </c>
      <c r="B962" s="119" t="s">
        <v>3461</v>
      </c>
      <c r="C962" s="119" t="s">
        <v>3462</v>
      </c>
      <c r="D962" s="119" t="s">
        <v>803</v>
      </c>
      <c r="E962" s="119"/>
      <c r="F962" s="121">
        <v>2.0</v>
      </c>
      <c r="G962" s="121">
        <v>0.0</v>
      </c>
      <c r="H962" s="122">
        <v>43906.36597222222</v>
      </c>
      <c r="I962" s="122">
        <v>43991.15138888889</v>
      </c>
      <c r="J962" s="124" t="s">
        <v>3463</v>
      </c>
      <c r="K962" s="119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>
      <c r="A963" s="121">
        <v>39624.0</v>
      </c>
      <c r="B963" s="119" t="s">
        <v>3464</v>
      </c>
      <c r="C963" s="119" t="s">
        <v>1520</v>
      </c>
      <c r="D963" s="119" t="s">
        <v>3465</v>
      </c>
      <c r="E963" s="119"/>
      <c r="F963" s="121">
        <v>3.0</v>
      </c>
      <c r="G963" s="121">
        <v>0.0</v>
      </c>
      <c r="H963" s="122">
        <v>43988.41180555556</v>
      </c>
      <c r="I963" s="122">
        <v>43991.2875</v>
      </c>
      <c r="J963" s="124" t="s">
        <v>3466</v>
      </c>
      <c r="K963" s="119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>
      <c r="A964" s="121">
        <v>39620.0</v>
      </c>
      <c r="B964" s="119" t="s">
        <v>3467</v>
      </c>
      <c r="C964" s="119" t="s">
        <v>1407</v>
      </c>
      <c r="D964" s="119" t="s">
        <v>1413</v>
      </c>
      <c r="E964" s="119"/>
      <c r="F964" s="121">
        <v>2.0</v>
      </c>
      <c r="G964" s="121">
        <v>0.0</v>
      </c>
      <c r="H964" s="122">
        <v>43988.270833333336</v>
      </c>
      <c r="I964" s="122">
        <v>43991.77013888889</v>
      </c>
      <c r="J964" s="124" t="s">
        <v>3468</v>
      </c>
      <c r="K964" s="119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>
      <c r="A965" s="121">
        <v>39558.0</v>
      </c>
      <c r="B965" s="119" t="s">
        <v>3469</v>
      </c>
      <c r="C965" s="119" t="s">
        <v>3470</v>
      </c>
      <c r="D965" s="119" t="s">
        <v>975</v>
      </c>
      <c r="E965" s="119"/>
      <c r="F965" s="121">
        <v>5.0</v>
      </c>
      <c r="G965" s="121">
        <v>0.0</v>
      </c>
      <c r="H965" s="122">
        <v>43987.12847222222</v>
      </c>
      <c r="I965" s="122">
        <v>43991.87777777778</v>
      </c>
      <c r="J965" s="124" t="s">
        <v>3471</v>
      </c>
      <c r="K965" s="119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>
      <c r="A966" s="121">
        <v>39449.0</v>
      </c>
      <c r="B966" s="119" t="s">
        <v>3472</v>
      </c>
      <c r="C966" s="119" t="s">
        <v>665</v>
      </c>
      <c r="D966" s="119" t="s">
        <v>3346</v>
      </c>
      <c r="E966" s="119" t="s">
        <v>1437</v>
      </c>
      <c r="F966" s="121">
        <v>1.0</v>
      </c>
      <c r="G966" s="121">
        <v>0.0</v>
      </c>
      <c r="H966" s="122">
        <v>43985.66180555556</v>
      </c>
      <c r="I966" s="122">
        <v>43992.79375</v>
      </c>
      <c r="J966" s="124" t="s">
        <v>3473</v>
      </c>
      <c r="K966" s="119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>
      <c r="A967" s="121">
        <v>39557.0</v>
      </c>
      <c r="B967" s="119" t="s">
        <v>3474</v>
      </c>
      <c r="C967" s="119" t="s">
        <v>671</v>
      </c>
      <c r="D967" s="119" t="s">
        <v>3475</v>
      </c>
      <c r="E967" s="119"/>
      <c r="F967" s="121">
        <v>0.0</v>
      </c>
      <c r="G967" s="121">
        <v>0.0</v>
      </c>
      <c r="H967" s="122">
        <v>43987.089583333334</v>
      </c>
      <c r="I967" s="122">
        <v>43992.82708333333</v>
      </c>
      <c r="J967" s="124" t="s">
        <v>3476</v>
      </c>
      <c r="K967" s="119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>
      <c r="A968" s="121">
        <v>38728.0</v>
      </c>
      <c r="B968" s="119" t="s">
        <v>3477</v>
      </c>
      <c r="C968" s="119" t="s">
        <v>1203</v>
      </c>
      <c r="D968" s="119" t="s">
        <v>3478</v>
      </c>
      <c r="E968" s="119" t="s">
        <v>1073</v>
      </c>
      <c r="F968" s="121">
        <v>0.0</v>
      </c>
      <c r="G968" s="121">
        <v>0.0</v>
      </c>
      <c r="H968" s="122">
        <v>43970.76388888889</v>
      </c>
      <c r="I968" s="122">
        <v>43992.85555555556</v>
      </c>
      <c r="J968" s="124" t="s">
        <v>3479</v>
      </c>
      <c r="K968" s="119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>
      <c r="A969" s="121">
        <v>39330.0</v>
      </c>
      <c r="B969" s="119" t="s">
        <v>3480</v>
      </c>
      <c r="C969" s="119" t="s">
        <v>3481</v>
      </c>
      <c r="D969" s="119" t="s">
        <v>941</v>
      </c>
      <c r="E969" s="119"/>
      <c r="F969" s="121">
        <v>0.0</v>
      </c>
      <c r="G969" s="121">
        <v>0.0</v>
      </c>
      <c r="H969" s="122">
        <v>43983.64236111111</v>
      </c>
      <c r="I969" s="122">
        <v>43992.90694444445</v>
      </c>
      <c r="J969" s="124" t="s">
        <v>3482</v>
      </c>
      <c r="K969" s="119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>
      <c r="A970" s="121">
        <v>39734.0</v>
      </c>
      <c r="B970" s="119" t="s">
        <v>3483</v>
      </c>
      <c r="C970" s="119" t="s">
        <v>3484</v>
      </c>
      <c r="D970" s="119" t="s">
        <v>1413</v>
      </c>
      <c r="E970" s="119"/>
      <c r="F970" s="121">
        <v>8.0</v>
      </c>
      <c r="G970" s="121">
        <v>0.0</v>
      </c>
      <c r="H970" s="122">
        <v>43991.677083333336</v>
      </c>
      <c r="I970" s="122">
        <v>43993.94375</v>
      </c>
      <c r="J970" s="124" t="s">
        <v>3485</v>
      </c>
      <c r="K970" s="119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>
      <c r="A971" s="121">
        <v>38698.0</v>
      </c>
      <c r="B971" s="119" t="s">
        <v>3486</v>
      </c>
      <c r="C971" s="119" t="s">
        <v>665</v>
      </c>
      <c r="D971" s="119" t="s">
        <v>3487</v>
      </c>
      <c r="E971" s="119" t="s">
        <v>1437</v>
      </c>
      <c r="F971" s="121">
        <v>1.0</v>
      </c>
      <c r="G971" s="121">
        <v>0.0</v>
      </c>
      <c r="H971" s="122">
        <v>43970.04722222222</v>
      </c>
      <c r="I971" s="122">
        <v>43994.28402777778</v>
      </c>
      <c r="J971" s="124" t="s">
        <v>3488</v>
      </c>
      <c r="K971" s="119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>
      <c r="A972" s="121">
        <v>39657.0</v>
      </c>
      <c r="B972" s="119" t="s">
        <v>3489</v>
      </c>
      <c r="C972" s="119" t="s">
        <v>578</v>
      </c>
      <c r="D972" s="119" t="s">
        <v>2565</v>
      </c>
      <c r="E972" s="119"/>
      <c r="F972" s="121">
        <v>1.0</v>
      </c>
      <c r="G972" s="121">
        <v>0.0</v>
      </c>
      <c r="H972" s="122">
        <v>43990.59305555555</v>
      </c>
      <c r="I972" s="122">
        <v>43994.72777777778</v>
      </c>
      <c r="J972" s="124" t="s">
        <v>3490</v>
      </c>
      <c r="K972" s="119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>
      <c r="A973" s="121">
        <v>39572.0</v>
      </c>
      <c r="B973" s="119" t="s">
        <v>3491</v>
      </c>
      <c r="C973" s="119" t="s">
        <v>3492</v>
      </c>
      <c r="D973" s="119" t="s">
        <v>574</v>
      </c>
      <c r="E973" s="119"/>
      <c r="F973" s="121">
        <v>4.0</v>
      </c>
      <c r="G973" s="121">
        <v>0.0</v>
      </c>
      <c r="H973" s="122">
        <v>43987.44236111111</v>
      </c>
      <c r="I973" s="122">
        <v>43997.58541666667</v>
      </c>
      <c r="J973" s="124" t="s">
        <v>3493</v>
      </c>
      <c r="K973" s="119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>
      <c r="A974" s="121">
        <v>39976.0</v>
      </c>
      <c r="B974" s="119" t="s">
        <v>3494</v>
      </c>
      <c r="C974" s="119" t="s">
        <v>592</v>
      </c>
      <c r="D974" s="119" t="s">
        <v>2319</v>
      </c>
      <c r="E974" s="119"/>
      <c r="F974" s="121">
        <v>3.0</v>
      </c>
      <c r="G974" s="121">
        <v>0.0</v>
      </c>
      <c r="H974" s="122">
        <v>43995.049305555556</v>
      </c>
      <c r="I974" s="122">
        <v>43997.63958333333</v>
      </c>
      <c r="J974" s="124" t="s">
        <v>3495</v>
      </c>
      <c r="K974" s="119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>
      <c r="A975" s="121">
        <v>39556.0</v>
      </c>
      <c r="B975" s="119" t="s">
        <v>3496</v>
      </c>
      <c r="C975" s="119" t="s">
        <v>671</v>
      </c>
      <c r="D975" s="119" t="s">
        <v>3475</v>
      </c>
      <c r="E975" s="119"/>
      <c r="F975" s="121">
        <v>0.0</v>
      </c>
      <c r="G975" s="121">
        <v>0.0</v>
      </c>
      <c r="H975" s="122">
        <v>43987.08194444444</v>
      </c>
      <c r="I975" s="122">
        <v>43997.88402777778</v>
      </c>
      <c r="J975" s="124" t="s">
        <v>3497</v>
      </c>
      <c r="K975" s="119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>
      <c r="A976" s="121">
        <v>39471.0</v>
      </c>
      <c r="B976" s="119" t="s">
        <v>3498</v>
      </c>
      <c r="C976" s="119" t="s">
        <v>671</v>
      </c>
      <c r="D976" s="119" t="s">
        <v>2064</v>
      </c>
      <c r="E976" s="119" t="s">
        <v>671</v>
      </c>
      <c r="F976" s="121">
        <v>0.0</v>
      </c>
      <c r="G976" s="121">
        <v>0.0</v>
      </c>
      <c r="H976" s="122">
        <v>43985.83888888889</v>
      </c>
      <c r="I976" s="122">
        <v>43998.12986111111</v>
      </c>
      <c r="J976" s="124" t="s">
        <v>3499</v>
      </c>
      <c r="K976" s="119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>
      <c r="A977" s="121">
        <v>39060.0</v>
      </c>
      <c r="B977" s="119" t="s">
        <v>3500</v>
      </c>
      <c r="C977" s="119" t="s">
        <v>827</v>
      </c>
      <c r="D977" s="119" t="s">
        <v>2908</v>
      </c>
      <c r="E977" s="119" t="s">
        <v>582</v>
      </c>
      <c r="F977" s="121">
        <v>3.0</v>
      </c>
      <c r="G977" s="121">
        <v>0.0</v>
      </c>
      <c r="H977" s="122">
        <v>43978.43472222222</v>
      </c>
      <c r="I977" s="122">
        <v>43998.72222222222</v>
      </c>
      <c r="J977" s="124" t="s">
        <v>3501</v>
      </c>
      <c r="K977" s="119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>
      <c r="A978" s="121">
        <v>33583.0</v>
      </c>
      <c r="B978" s="119" t="s">
        <v>3502</v>
      </c>
      <c r="C978" s="119" t="s">
        <v>902</v>
      </c>
      <c r="D978" s="119" t="s">
        <v>3503</v>
      </c>
      <c r="E978" s="119" t="s">
        <v>1226</v>
      </c>
      <c r="F978" s="121">
        <v>1.0</v>
      </c>
      <c r="G978" s="121">
        <v>0.0</v>
      </c>
      <c r="H978" s="122">
        <v>43881.893055555556</v>
      </c>
      <c r="I978" s="122">
        <v>43998.79305555556</v>
      </c>
      <c r="J978" s="124" t="s">
        <v>3504</v>
      </c>
      <c r="K978" s="119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>
      <c r="A979" s="121">
        <v>37668.0</v>
      </c>
      <c r="B979" s="119" t="s">
        <v>3505</v>
      </c>
      <c r="C979" s="119" t="s">
        <v>3506</v>
      </c>
      <c r="D979" s="119" t="s">
        <v>3184</v>
      </c>
      <c r="E979" s="119" t="s">
        <v>665</v>
      </c>
      <c r="F979" s="121">
        <v>8.0</v>
      </c>
      <c r="G979" s="121">
        <v>0.0</v>
      </c>
      <c r="H979" s="122">
        <v>43952.680555555555</v>
      </c>
      <c r="I979" s="122">
        <v>43999.87430555555</v>
      </c>
      <c r="J979" s="124" t="s">
        <v>3507</v>
      </c>
      <c r="K979" s="119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>
      <c r="A980" s="121">
        <v>39846.0</v>
      </c>
      <c r="B980" s="119" t="s">
        <v>3508</v>
      </c>
      <c r="C980" s="119" t="s">
        <v>3509</v>
      </c>
      <c r="D980" s="119" t="s">
        <v>906</v>
      </c>
      <c r="E980" s="119" t="s">
        <v>1130</v>
      </c>
      <c r="F980" s="121">
        <v>1.0</v>
      </c>
      <c r="G980" s="121">
        <v>0.0</v>
      </c>
      <c r="H980" s="122">
        <v>43993.35138888889</v>
      </c>
      <c r="I980" s="122">
        <v>43999.97083333333</v>
      </c>
      <c r="J980" s="124" t="s">
        <v>3510</v>
      </c>
      <c r="K980" s="119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>
      <c r="A981" s="121">
        <v>39044.0</v>
      </c>
      <c r="B981" s="119" t="s">
        <v>3511</v>
      </c>
      <c r="C981" s="119" t="s">
        <v>948</v>
      </c>
      <c r="D981" s="119" t="s">
        <v>641</v>
      </c>
      <c r="E981" s="119"/>
      <c r="F981" s="121">
        <v>0.0</v>
      </c>
      <c r="G981" s="121">
        <v>0.0</v>
      </c>
      <c r="H981" s="122">
        <v>43978.04027777778</v>
      </c>
      <c r="I981" s="122">
        <v>43999.97083333333</v>
      </c>
      <c r="J981" s="124" t="s">
        <v>3512</v>
      </c>
      <c r="K981" s="119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>
      <c r="A982" s="121">
        <v>35110.0</v>
      </c>
      <c r="B982" s="119" t="s">
        <v>3513</v>
      </c>
      <c r="C982" s="119" t="s">
        <v>3514</v>
      </c>
      <c r="D982" s="119" t="s">
        <v>3515</v>
      </c>
      <c r="E982" s="119"/>
      <c r="F982" s="121">
        <v>1.0</v>
      </c>
      <c r="G982" s="121">
        <v>0.0</v>
      </c>
      <c r="H982" s="122">
        <v>43910.78888888889</v>
      </c>
      <c r="I982" s="122">
        <v>44000.614583333336</v>
      </c>
      <c r="J982" s="124" t="s">
        <v>3516</v>
      </c>
      <c r="K982" s="119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>
      <c r="A983" s="121">
        <v>37725.0</v>
      </c>
      <c r="B983" s="119" t="s">
        <v>3517</v>
      </c>
      <c r="C983" s="119" t="s">
        <v>3518</v>
      </c>
      <c r="D983" s="119" t="s">
        <v>3519</v>
      </c>
      <c r="E983" s="119" t="s">
        <v>608</v>
      </c>
      <c r="F983" s="121">
        <v>8.0</v>
      </c>
      <c r="G983" s="121">
        <v>0.0</v>
      </c>
      <c r="H983" s="122">
        <v>43953.82916666667</v>
      </c>
      <c r="I983" s="122">
        <v>44004.75069444445</v>
      </c>
      <c r="J983" s="124" t="s">
        <v>3520</v>
      </c>
      <c r="K983" s="119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>
      <c r="A984" s="121">
        <v>24536.0</v>
      </c>
      <c r="B984" s="119" t="s">
        <v>3521</v>
      </c>
      <c r="C984" s="119" t="s">
        <v>608</v>
      </c>
      <c r="D984" s="119" t="s">
        <v>1367</v>
      </c>
      <c r="E984" s="119"/>
      <c r="F984" s="121">
        <v>0.0</v>
      </c>
      <c r="G984" s="121">
        <v>0.0</v>
      </c>
      <c r="H984" s="122">
        <v>43693.799305555556</v>
      </c>
      <c r="I984" s="122">
        <v>44004.83611111111</v>
      </c>
      <c r="J984" s="124" t="s">
        <v>3522</v>
      </c>
      <c r="K984" s="119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>
      <c r="A985" s="121">
        <v>24534.0</v>
      </c>
      <c r="B985" s="119" t="s">
        <v>3523</v>
      </c>
      <c r="C985" s="119" t="s">
        <v>608</v>
      </c>
      <c r="D985" s="119" t="s">
        <v>3079</v>
      </c>
      <c r="E985" s="119" t="s">
        <v>632</v>
      </c>
      <c r="F985" s="121">
        <v>11.0</v>
      </c>
      <c r="G985" s="121">
        <v>0.0</v>
      </c>
      <c r="H985" s="122">
        <v>43693.799305555556</v>
      </c>
      <c r="I985" s="122">
        <v>44004.83611111111</v>
      </c>
      <c r="J985" s="124" t="s">
        <v>3524</v>
      </c>
      <c r="K985" s="119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>
      <c r="A986" s="121">
        <v>24533.0</v>
      </c>
      <c r="B986" s="119" t="s">
        <v>3525</v>
      </c>
      <c r="C986" s="119" t="s">
        <v>608</v>
      </c>
      <c r="D986" s="119" t="s">
        <v>1367</v>
      </c>
      <c r="E986" s="119" t="s">
        <v>732</v>
      </c>
      <c r="F986" s="121">
        <v>1.0</v>
      </c>
      <c r="G986" s="121">
        <v>0.0</v>
      </c>
      <c r="H986" s="122">
        <v>43693.799305555556</v>
      </c>
      <c r="I986" s="122">
        <v>44004.83611111111</v>
      </c>
      <c r="J986" s="124" t="s">
        <v>3526</v>
      </c>
      <c r="K986" s="119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>
      <c r="A987" s="121">
        <v>24771.0</v>
      </c>
      <c r="B987" s="119" t="s">
        <v>3527</v>
      </c>
      <c r="C987" s="119" t="s">
        <v>608</v>
      </c>
      <c r="D987" s="119" t="s">
        <v>1367</v>
      </c>
      <c r="E987" s="119"/>
      <c r="F987" s="121">
        <v>3.0</v>
      </c>
      <c r="G987" s="121">
        <v>0.0</v>
      </c>
      <c r="H987" s="122">
        <v>43693.80763888889</v>
      </c>
      <c r="I987" s="122">
        <v>44004.893055555556</v>
      </c>
      <c r="J987" s="124" t="s">
        <v>3528</v>
      </c>
      <c r="K987" s="119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>
      <c r="A988" s="121">
        <v>24782.0</v>
      </c>
      <c r="B988" s="119" t="s">
        <v>3529</v>
      </c>
      <c r="C988" s="119" t="s">
        <v>608</v>
      </c>
      <c r="D988" s="119" t="s">
        <v>1367</v>
      </c>
      <c r="E988" s="119"/>
      <c r="F988" s="121">
        <v>4.0</v>
      </c>
      <c r="G988" s="121">
        <v>0.0</v>
      </c>
      <c r="H988" s="122">
        <v>43693.80763888889</v>
      </c>
      <c r="I988" s="122">
        <v>44004.893055555556</v>
      </c>
      <c r="J988" s="124" t="s">
        <v>3530</v>
      </c>
      <c r="K988" s="119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>
      <c r="A989" s="121">
        <v>24676.0</v>
      </c>
      <c r="B989" s="119" t="s">
        <v>3531</v>
      </c>
      <c r="C989" s="119" t="s">
        <v>608</v>
      </c>
      <c r="D989" s="119" t="s">
        <v>1367</v>
      </c>
      <c r="E989" s="119"/>
      <c r="F989" s="121">
        <v>1.0</v>
      </c>
      <c r="G989" s="121">
        <v>0.0</v>
      </c>
      <c r="H989" s="122">
        <v>43693.805555555555</v>
      </c>
      <c r="I989" s="122">
        <v>44004.893055555556</v>
      </c>
      <c r="J989" s="124" t="s">
        <v>3532</v>
      </c>
      <c r="K989" s="119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>
      <c r="A990" s="121">
        <v>24639.0</v>
      </c>
      <c r="B990" s="119" t="s">
        <v>3533</v>
      </c>
      <c r="C990" s="119" t="s">
        <v>608</v>
      </c>
      <c r="D990" s="119" t="s">
        <v>1367</v>
      </c>
      <c r="E990" s="119"/>
      <c r="F990" s="121">
        <v>1.0</v>
      </c>
      <c r="G990" s="121">
        <v>0.0</v>
      </c>
      <c r="H990" s="122">
        <v>43693.80138888889</v>
      </c>
      <c r="I990" s="122">
        <v>44004.893055555556</v>
      </c>
      <c r="J990" s="124" t="s">
        <v>3534</v>
      </c>
      <c r="K990" s="119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>
      <c r="A991" s="121">
        <v>24529.0</v>
      </c>
      <c r="B991" s="119" t="s">
        <v>3535</v>
      </c>
      <c r="C991" s="119" t="s">
        <v>608</v>
      </c>
      <c r="D991" s="119" t="s">
        <v>1367</v>
      </c>
      <c r="E991" s="119"/>
      <c r="F991" s="121">
        <v>1.0</v>
      </c>
      <c r="G991" s="121">
        <v>0.0</v>
      </c>
      <c r="H991" s="122">
        <v>43693.79861111111</v>
      </c>
      <c r="I991" s="122">
        <v>44004.893055555556</v>
      </c>
      <c r="J991" s="124" t="s">
        <v>3536</v>
      </c>
      <c r="K991" s="119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>
      <c r="A992" s="121">
        <v>24677.0</v>
      </c>
      <c r="B992" s="119" t="s">
        <v>3537</v>
      </c>
      <c r="C992" s="119" t="s">
        <v>608</v>
      </c>
      <c r="D992" s="119" t="s">
        <v>1367</v>
      </c>
      <c r="E992" s="119"/>
      <c r="F992" s="121">
        <v>1.0</v>
      </c>
      <c r="G992" s="121">
        <v>0.0</v>
      </c>
      <c r="H992" s="122">
        <v>43693.805555555555</v>
      </c>
      <c r="I992" s="122">
        <v>44004.893055555556</v>
      </c>
      <c r="J992" s="124" t="s">
        <v>3538</v>
      </c>
      <c r="K992" s="119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>
      <c r="A993" s="121">
        <v>24652.0</v>
      </c>
      <c r="B993" s="119" t="s">
        <v>3539</v>
      </c>
      <c r="C993" s="119" t="s">
        <v>608</v>
      </c>
      <c r="D993" s="119" t="s">
        <v>1367</v>
      </c>
      <c r="E993" s="119"/>
      <c r="F993" s="121">
        <v>1.0</v>
      </c>
      <c r="G993" s="121">
        <v>0.0</v>
      </c>
      <c r="H993" s="122">
        <v>43693.80138888889</v>
      </c>
      <c r="I993" s="122">
        <v>44004.893055555556</v>
      </c>
      <c r="J993" s="124" t="s">
        <v>3540</v>
      </c>
      <c r="K993" s="119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>
      <c r="A994" s="121">
        <v>24530.0</v>
      </c>
      <c r="B994" s="119" t="s">
        <v>3541</v>
      </c>
      <c r="C994" s="119" t="s">
        <v>608</v>
      </c>
      <c r="D994" s="119" t="s">
        <v>1367</v>
      </c>
      <c r="E994" s="119"/>
      <c r="F994" s="121">
        <v>1.0</v>
      </c>
      <c r="G994" s="121">
        <v>0.0</v>
      </c>
      <c r="H994" s="122">
        <v>43693.79861111111</v>
      </c>
      <c r="I994" s="122">
        <v>44004.893055555556</v>
      </c>
      <c r="J994" s="124" t="s">
        <v>3542</v>
      </c>
      <c r="K994" s="119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>
      <c r="A995" s="121">
        <v>25301.0</v>
      </c>
      <c r="B995" s="119" t="s">
        <v>3543</v>
      </c>
      <c r="C995" s="119" t="s">
        <v>1512</v>
      </c>
      <c r="D995" s="119" t="s">
        <v>3544</v>
      </c>
      <c r="E995" s="119" t="s">
        <v>608</v>
      </c>
      <c r="F995" s="121">
        <v>7.0</v>
      </c>
      <c r="G995" s="121">
        <v>0.0</v>
      </c>
      <c r="H995" s="122">
        <v>43705.419444444444</v>
      </c>
      <c r="I995" s="122">
        <v>44005.163194444445</v>
      </c>
      <c r="J995" s="124" t="s">
        <v>3545</v>
      </c>
      <c r="K995" s="119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>
      <c r="A996" s="121">
        <v>31283.0</v>
      </c>
      <c r="B996" s="119" t="s">
        <v>3546</v>
      </c>
      <c r="C996" s="119" t="s">
        <v>2542</v>
      </c>
      <c r="D996" s="119" t="s">
        <v>2555</v>
      </c>
      <c r="E996" s="119" t="s">
        <v>642</v>
      </c>
      <c r="F996" s="121">
        <v>13.0</v>
      </c>
      <c r="G996" s="121">
        <v>0.0</v>
      </c>
      <c r="H996" s="122">
        <v>43813.229166666664</v>
      </c>
      <c r="I996" s="122">
        <v>44005.592361111114</v>
      </c>
      <c r="J996" s="124" t="s">
        <v>3547</v>
      </c>
      <c r="K996" s="119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>
      <c r="A997" s="121">
        <v>38183.0</v>
      </c>
      <c r="B997" s="119" t="s">
        <v>3548</v>
      </c>
      <c r="C997" s="119" t="s">
        <v>1130</v>
      </c>
      <c r="D997" s="119" t="s">
        <v>3350</v>
      </c>
      <c r="E997" s="119" t="s">
        <v>2065</v>
      </c>
      <c r="F997" s="121">
        <v>2.0</v>
      </c>
      <c r="G997" s="121">
        <v>0.0</v>
      </c>
      <c r="H997" s="122">
        <v>43960.240277777775</v>
      </c>
      <c r="I997" s="122">
        <v>44005.756944444445</v>
      </c>
      <c r="J997" s="124" t="s">
        <v>3549</v>
      </c>
      <c r="K997" s="119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>
      <c r="A998" s="121">
        <v>33912.0</v>
      </c>
      <c r="B998" s="119" t="s">
        <v>3550</v>
      </c>
      <c r="C998" s="119" t="s">
        <v>1036</v>
      </c>
      <c r="D998" s="119" t="s">
        <v>1308</v>
      </c>
      <c r="E998" s="119" t="s">
        <v>3551</v>
      </c>
      <c r="F998" s="121">
        <v>11.0</v>
      </c>
      <c r="G998" s="121">
        <v>0.0</v>
      </c>
      <c r="H998" s="122">
        <v>43888.96319444444</v>
      </c>
      <c r="I998" s="122">
        <v>44005.90555555555</v>
      </c>
      <c r="J998" s="124" t="s">
        <v>3552</v>
      </c>
      <c r="K998" s="119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>
      <c r="A999" s="121">
        <v>39328.0</v>
      </c>
      <c r="B999" s="119" t="s">
        <v>3553</v>
      </c>
      <c r="C999" s="119" t="s">
        <v>3554</v>
      </c>
      <c r="D999" s="119" t="s">
        <v>3199</v>
      </c>
      <c r="E999" s="119"/>
      <c r="F999" s="121">
        <v>2.0</v>
      </c>
      <c r="G999" s="121">
        <v>0.0</v>
      </c>
      <c r="H999" s="122">
        <v>43983.604166666664</v>
      </c>
      <c r="I999" s="122">
        <v>44006.606944444444</v>
      </c>
      <c r="J999" s="124" t="s">
        <v>3555</v>
      </c>
      <c r="K999" s="119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>
      <c r="A1000" s="121">
        <v>35810.0</v>
      </c>
      <c r="B1000" s="119" t="s">
        <v>3556</v>
      </c>
      <c r="C1000" s="119" t="s">
        <v>3557</v>
      </c>
      <c r="D1000" s="119" t="s">
        <v>3558</v>
      </c>
      <c r="E1000" s="119" t="s">
        <v>706</v>
      </c>
      <c r="F1000" s="121">
        <v>0.0</v>
      </c>
      <c r="G1000" s="121">
        <v>0.0</v>
      </c>
      <c r="H1000" s="122">
        <v>43922.68263888889</v>
      </c>
      <c r="I1000" s="122">
        <v>44006.677083333336</v>
      </c>
      <c r="J1000" s="124" t="s">
        <v>3559</v>
      </c>
      <c r="K1000" s="119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>
      <c r="A1001" s="121">
        <v>40287.0</v>
      </c>
      <c r="B1001" s="119" t="s">
        <v>3560</v>
      </c>
      <c r="C1001" s="119" t="s">
        <v>3561</v>
      </c>
      <c r="D1001" s="119" t="s">
        <v>3562</v>
      </c>
      <c r="E1001" s="119" t="s">
        <v>582</v>
      </c>
      <c r="F1001" s="121">
        <v>7.0</v>
      </c>
      <c r="G1001" s="121">
        <v>0.0</v>
      </c>
      <c r="H1001" s="122">
        <v>44001.74166666667</v>
      </c>
      <c r="I1001" s="122">
        <v>44006.998611111114</v>
      </c>
      <c r="J1001" s="124" t="s">
        <v>3563</v>
      </c>
      <c r="K1001" s="119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  <row r="1002">
      <c r="A1002" s="121">
        <v>37234.0</v>
      </c>
      <c r="B1002" s="119" t="s">
        <v>3564</v>
      </c>
      <c r="C1002" s="119" t="s">
        <v>3565</v>
      </c>
      <c r="D1002" s="119" t="s">
        <v>975</v>
      </c>
      <c r="E1002" s="119" t="s">
        <v>582</v>
      </c>
      <c r="F1002" s="121">
        <v>1.0</v>
      </c>
      <c r="G1002" s="121">
        <v>0.0</v>
      </c>
      <c r="H1002" s="122">
        <v>43945.56319444445</v>
      </c>
      <c r="I1002" s="122">
        <v>44007.00555555556</v>
      </c>
      <c r="J1002" s="124" t="s">
        <v>3566</v>
      </c>
      <c r="K1002" s="119"/>
      <c r="L1002" s="120"/>
      <c r="M1002" s="120"/>
      <c r="N1002" s="120"/>
      <c r="O1002" s="120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</row>
    <row r="1003">
      <c r="A1003" s="121">
        <v>40239.0</v>
      </c>
      <c r="B1003" s="119" t="s">
        <v>3567</v>
      </c>
      <c r="C1003" s="119" t="s">
        <v>3554</v>
      </c>
      <c r="D1003" s="119" t="s">
        <v>3568</v>
      </c>
      <c r="E1003" s="119"/>
      <c r="F1003" s="121">
        <v>2.0</v>
      </c>
      <c r="G1003" s="121">
        <v>0.0</v>
      </c>
      <c r="H1003" s="122">
        <v>44000.879166666666</v>
      </c>
      <c r="I1003" s="122">
        <v>44007.652083333334</v>
      </c>
      <c r="J1003" s="124" t="s">
        <v>3569</v>
      </c>
      <c r="K1003" s="119"/>
      <c r="L1003" s="120"/>
      <c r="M1003" s="120"/>
      <c r="N1003" s="120"/>
      <c r="O1003" s="120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</row>
    <row r="1004">
      <c r="A1004" s="121">
        <v>38555.0</v>
      </c>
      <c r="B1004" s="119" t="s">
        <v>3570</v>
      </c>
      <c r="C1004" s="119" t="s">
        <v>3571</v>
      </c>
      <c r="D1004" s="119" t="s">
        <v>2186</v>
      </c>
      <c r="E1004" s="119" t="s">
        <v>1464</v>
      </c>
      <c r="F1004" s="121">
        <v>0.0</v>
      </c>
      <c r="G1004" s="121">
        <v>0.0</v>
      </c>
      <c r="H1004" s="122">
        <v>43966.73333333333</v>
      </c>
      <c r="I1004" s="122">
        <v>44008.68541666667</v>
      </c>
      <c r="J1004" s="124" t="s">
        <v>3572</v>
      </c>
      <c r="K1004" s="119"/>
      <c r="L1004" s="120"/>
      <c r="M1004" s="120"/>
      <c r="N1004" s="120"/>
      <c r="O1004" s="120"/>
      <c r="P1004" s="120"/>
      <c r="Q1004" s="120"/>
      <c r="R1004" s="120"/>
      <c r="S1004" s="120"/>
      <c r="T1004" s="120"/>
      <c r="U1004" s="120"/>
      <c r="V1004" s="120"/>
      <c r="W1004" s="120"/>
      <c r="X1004" s="120"/>
      <c r="Y1004" s="120"/>
      <c r="Z1004" s="120"/>
    </row>
    <row r="1005">
      <c r="A1005" s="121">
        <v>24692.0</v>
      </c>
      <c r="B1005" s="119" t="s">
        <v>3573</v>
      </c>
      <c r="C1005" s="119" t="s">
        <v>608</v>
      </c>
      <c r="D1005" s="119" t="s">
        <v>1367</v>
      </c>
      <c r="E1005" s="119"/>
      <c r="F1005" s="121">
        <v>0.0</v>
      </c>
      <c r="G1005" s="121">
        <v>0.0</v>
      </c>
      <c r="H1005" s="122">
        <v>43693.80625</v>
      </c>
      <c r="I1005" s="122">
        <v>44010.009722222225</v>
      </c>
      <c r="J1005" s="124" t="s">
        <v>3574</v>
      </c>
      <c r="K1005" s="119"/>
      <c r="L1005" s="120"/>
      <c r="M1005" s="120"/>
      <c r="N1005" s="120"/>
      <c r="O1005" s="120"/>
      <c r="P1005" s="120"/>
      <c r="Q1005" s="120"/>
      <c r="R1005" s="120"/>
      <c r="S1005" s="120"/>
      <c r="T1005" s="120"/>
      <c r="U1005" s="120"/>
      <c r="V1005" s="120"/>
      <c r="W1005" s="120"/>
      <c r="X1005" s="120"/>
      <c r="Y1005" s="120"/>
      <c r="Z1005" s="120"/>
    </row>
    <row r="1006">
      <c r="A1006" s="121">
        <v>40393.0</v>
      </c>
      <c r="B1006" s="119" t="s">
        <v>3575</v>
      </c>
      <c r="C1006" s="119" t="s">
        <v>3576</v>
      </c>
      <c r="D1006" s="119" t="s">
        <v>3577</v>
      </c>
      <c r="E1006" s="119"/>
      <c r="F1006" s="121">
        <v>8.0</v>
      </c>
      <c r="G1006" s="121">
        <v>0.0</v>
      </c>
      <c r="H1006" s="122">
        <v>44004.85902777778</v>
      </c>
      <c r="I1006" s="122">
        <v>44011.75069444445</v>
      </c>
      <c r="J1006" s="124" t="s">
        <v>3578</v>
      </c>
      <c r="K1006" s="119"/>
      <c r="L1006" s="120"/>
      <c r="M1006" s="120"/>
      <c r="N1006" s="120"/>
      <c r="O1006" s="120"/>
      <c r="P1006" s="120"/>
      <c r="Q1006" s="120"/>
      <c r="R1006" s="120"/>
      <c r="S1006" s="120"/>
      <c r="T1006" s="120"/>
      <c r="U1006" s="120"/>
      <c r="V1006" s="120"/>
      <c r="W1006" s="120"/>
      <c r="X1006" s="120"/>
      <c r="Y1006" s="120"/>
      <c r="Z1006" s="120"/>
    </row>
    <row r="1007">
      <c r="A1007" s="121">
        <v>40223.0</v>
      </c>
      <c r="B1007" s="119" t="s">
        <v>3579</v>
      </c>
      <c r="C1007" s="119" t="s">
        <v>3580</v>
      </c>
      <c r="D1007" s="119" t="s">
        <v>675</v>
      </c>
      <c r="E1007" s="119"/>
      <c r="F1007" s="121">
        <v>2.0</v>
      </c>
      <c r="G1007" s="121">
        <v>0.0</v>
      </c>
      <c r="H1007" s="122">
        <v>44000.631944444445</v>
      </c>
      <c r="I1007" s="122">
        <v>44011.868055555555</v>
      </c>
      <c r="J1007" s="124" t="s">
        <v>3581</v>
      </c>
      <c r="K1007" s="119"/>
      <c r="L1007" s="120"/>
      <c r="M1007" s="120"/>
      <c r="N1007" s="120"/>
      <c r="O1007" s="120"/>
      <c r="P1007" s="120"/>
      <c r="Q1007" s="120"/>
      <c r="R1007" s="120"/>
      <c r="S1007" s="120"/>
      <c r="T1007" s="120"/>
      <c r="U1007" s="120"/>
      <c r="V1007" s="120"/>
      <c r="W1007" s="120"/>
      <c r="X1007" s="120"/>
      <c r="Y1007" s="120"/>
      <c r="Z1007" s="120"/>
    </row>
    <row r="1008">
      <c r="A1008" s="121">
        <v>40157.0</v>
      </c>
      <c r="B1008" s="119" t="s">
        <v>3582</v>
      </c>
      <c r="C1008" s="119" t="s">
        <v>3583</v>
      </c>
      <c r="D1008" s="119" t="s">
        <v>3584</v>
      </c>
      <c r="E1008" s="119" t="s">
        <v>1171</v>
      </c>
      <c r="F1008" s="121">
        <v>7.0</v>
      </c>
      <c r="G1008" s="121">
        <v>0.0</v>
      </c>
      <c r="H1008" s="122">
        <v>43999.40347222222</v>
      </c>
      <c r="I1008" s="122">
        <v>44012.01736111111</v>
      </c>
      <c r="J1008" s="124" t="s">
        <v>3585</v>
      </c>
      <c r="K1008" s="119"/>
      <c r="L1008" s="120"/>
      <c r="M1008" s="120"/>
      <c r="N1008" s="120"/>
      <c r="O1008" s="120"/>
      <c r="P1008" s="120"/>
      <c r="Q1008" s="120"/>
      <c r="R1008" s="120"/>
      <c r="S1008" s="120"/>
      <c r="T1008" s="120"/>
      <c r="U1008" s="120"/>
      <c r="V1008" s="120"/>
      <c r="W1008" s="120"/>
      <c r="X1008" s="120"/>
      <c r="Y1008" s="120"/>
      <c r="Z1008" s="120"/>
    </row>
    <row r="1009">
      <c r="A1009" s="121">
        <v>39394.0</v>
      </c>
      <c r="B1009" s="119" t="s">
        <v>3586</v>
      </c>
      <c r="C1009" s="119" t="s">
        <v>3361</v>
      </c>
      <c r="D1009" s="119" t="s">
        <v>3587</v>
      </c>
      <c r="E1009" s="119"/>
      <c r="F1009" s="121">
        <v>6.0</v>
      </c>
      <c r="G1009" s="121">
        <v>0.0</v>
      </c>
      <c r="H1009" s="122">
        <v>43980.10625</v>
      </c>
      <c r="I1009" s="122">
        <v>44012.35138888889</v>
      </c>
      <c r="J1009" s="124" t="s">
        <v>3588</v>
      </c>
      <c r="K1009" s="119"/>
      <c r="L1009" s="120"/>
      <c r="M1009" s="120"/>
      <c r="N1009" s="120"/>
      <c r="O1009" s="120"/>
      <c r="P1009" s="120"/>
      <c r="Q1009" s="120"/>
      <c r="R1009" s="120"/>
      <c r="S1009" s="120"/>
      <c r="T1009" s="120"/>
      <c r="U1009" s="120"/>
      <c r="V1009" s="120"/>
      <c r="W1009" s="120"/>
      <c r="X1009" s="120"/>
      <c r="Y1009" s="120"/>
      <c r="Z1009" s="120"/>
    </row>
    <row r="1010">
      <c r="A1010" s="121">
        <v>33439.0</v>
      </c>
      <c r="B1010" s="119" t="s">
        <v>3589</v>
      </c>
      <c r="C1010" s="119" t="s">
        <v>3590</v>
      </c>
      <c r="D1010" s="119" t="s">
        <v>3591</v>
      </c>
      <c r="E1010" s="119" t="s">
        <v>632</v>
      </c>
      <c r="F1010" s="121">
        <v>6.0</v>
      </c>
      <c r="G1010" s="121">
        <v>0.0</v>
      </c>
      <c r="H1010" s="122">
        <v>43879.49097222222</v>
      </c>
      <c r="I1010" s="122">
        <v>44013.231944444444</v>
      </c>
      <c r="J1010" s="124" t="s">
        <v>3592</v>
      </c>
      <c r="K1010" s="119"/>
      <c r="L1010" s="120"/>
      <c r="M1010" s="120"/>
      <c r="N1010" s="120"/>
      <c r="O1010" s="120"/>
      <c r="P1010" s="120"/>
      <c r="Q1010" s="120"/>
      <c r="R1010" s="120"/>
      <c r="S1010" s="120"/>
      <c r="T1010" s="120"/>
      <c r="U1010" s="120"/>
      <c r="V1010" s="120"/>
      <c r="W1010" s="120"/>
      <c r="X1010" s="120"/>
      <c r="Y1010" s="120"/>
      <c r="Z1010" s="120"/>
    </row>
    <row r="1011">
      <c r="A1011" s="121">
        <v>40701.0</v>
      </c>
      <c r="B1011" s="119" t="s">
        <v>3593</v>
      </c>
      <c r="C1011" s="119" t="s">
        <v>841</v>
      </c>
      <c r="D1011" s="119" t="s">
        <v>3594</v>
      </c>
      <c r="E1011" s="119"/>
      <c r="F1011" s="121">
        <v>1.0</v>
      </c>
      <c r="G1011" s="121">
        <v>0.0</v>
      </c>
      <c r="H1011" s="122">
        <v>44011.611805555556</v>
      </c>
      <c r="I1011" s="122">
        <v>44013.94861111111</v>
      </c>
      <c r="J1011" s="124" t="s">
        <v>3595</v>
      </c>
      <c r="K1011" s="119"/>
      <c r="L1011" s="120"/>
      <c r="M1011" s="120"/>
      <c r="N1011" s="120"/>
      <c r="O1011" s="120"/>
      <c r="P1011" s="120"/>
      <c r="Q1011" s="120"/>
      <c r="R1011" s="120"/>
      <c r="S1011" s="120"/>
      <c r="T1011" s="120"/>
      <c r="U1011" s="120"/>
      <c r="V1011" s="120"/>
      <c r="W1011" s="120"/>
      <c r="X1011" s="120"/>
      <c r="Y1011" s="120"/>
      <c r="Z1011" s="120"/>
    </row>
    <row r="1012">
      <c r="A1012" s="121">
        <v>40158.0</v>
      </c>
      <c r="B1012" s="119" t="s">
        <v>3596</v>
      </c>
      <c r="C1012" s="119" t="s">
        <v>3597</v>
      </c>
      <c r="D1012" s="119" t="s">
        <v>2307</v>
      </c>
      <c r="E1012" s="119" t="s">
        <v>604</v>
      </c>
      <c r="F1012" s="121">
        <v>5.0</v>
      </c>
      <c r="G1012" s="121">
        <v>0.0</v>
      </c>
      <c r="H1012" s="122">
        <v>43999.486805555556</v>
      </c>
      <c r="I1012" s="122">
        <v>44014.04722222222</v>
      </c>
      <c r="J1012" s="124" t="s">
        <v>3598</v>
      </c>
      <c r="K1012" s="119"/>
      <c r="L1012" s="120"/>
      <c r="M1012" s="120"/>
      <c r="N1012" s="120"/>
      <c r="O1012" s="120"/>
      <c r="P1012" s="120"/>
      <c r="Q1012" s="120"/>
      <c r="R1012" s="120"/>
      <c r="S1012" s="120"/>
      <c r="T1012" s="120"/>
      <c r="U1012" s="120"/>
      <c r="V1012" s="120"/>
      <c r="W1012" s="120"/>
      <c r="X1012" s="120"/>
      <c r="Y1012" s="120"/>
      <c r="Z1012" s="120"/>
    </row>
    <row r="1013">
      <c r="A1013" s="121">
        <v>35547.0</v>
      </c>
      <c r="B1013" s="119" t="s">
        <v>3599</v>
      </c>
      <c r="C1013" s="119" t="s">
        <v>642</v>
      </c>
      <c r="D1013" s="119" t="s">
        <v>1413</v>
      </c>
      <c r="E1013" s="119"/>
      <c r="F1013" s="121">
        <v>14.0</v>
      </c>
      <c r="G1013" s="121">
        <v>0.0</v>
      </c>
      <c r="H1013" s="122">
        <v>43917.70763888889</v>
      </c>
      <c r="I1013" s="122">
        <v>44014.76666666667</v>
      </c>
      <c r="J1013" s="124" t="s">
        <v>3600</v>
      </c>
      <c r="K1013" s="119"/>
      <c r="L1013" s="120"/>
      <c r="M1013" s="120"/>
      <c r="N1013" s="120"/>
      <c r="O1013" s="120"/>
      <c r="P1013" s="120"/>
      <c r="Q1013" s="120"/>
      <c r="R1013" s="120"/>
      <c r="S1013" s="120"/>
      <c r="T1013" s="120"/>
      <c r="U1013" s="120"/>
      <c r="V1013" s="120"/>
      <c r="W1013" s="120"/>
      <c r="X1013" s="120"/>
      <c r="Y1013" s="120"/>
      <c r="Z1013" s="120"/>
    </row>
    <row r="1014">
      <c r="A1014" s="121">
        <v>40032.0</v>
      </c>
      <c r="B1014" s="119" t="s">
        <v>3601</v>
      </c>
      <c r="C1014" s="119" t="s">
        <v>3602</v>
      </c>
      <c r="D1014" s="119" t="s">
        <v>3603</v>
      </c>
      <c r="E1014" s="119"/>
      <c r="F1014" s="121">
        <v>6.0</v>
      </c>
      <c r="G1014" s="121">
        <v>0.0</v>
      </c>
      <c r="H1014" s="122">
        <v>43997.6875</v>
      </c>
      <c r="I1014" s="122">
        <v>44014.927777777775</v>
      </c>
      <c r="J1014" s="124" t="s">
        <v>3604</v>
      </c>
      <c r="K1014" s="119"/>
      <c r="L1014" s="120"/>
      <c r="M1014" s="120"/>
      <c r="N1014" s="120"/>
      <c r="O1014" s="120"/>
      <c r="P1014" s="120"/>
      <c r="Q1014" s="120"/>
      <c r="R1014" s="120"/>
      <c r="S1014" s="120"/>
      <c r="T1014" s="120"/>
      <c r="U1014" s="120"/>
      <c r="V1014" s="120"/>
      <c r="W1014" s="120"/>
      <c r="X1014" s="120"/>
      <c r="Y1014" s="120"/>
      <c r="Z1014" s="120"/>
    </row>
    <row r="1015">
      <c r="A1015" s="121">
        <v>40768.0</v>
      </c>
      <c r="B1015" s="119" t="s">
        <v>3605</v>
      </c>
      <c r="C1015" s="119" t="s">
        <v>3606</v>
      </c>
      <c r="D1015" s="119" t="s">
        <v>3607</v>
      </c>
      <c r="E1015" s="119"/>
      <c r="F1015" s="121">
        <v>16.0</v>
      </c>
      <c r="G1015" s="121">
        <v>0.0</v>
      </c>
      <c r="H1015" s="122">
        <v>44012.532638888886</v>
      </c>
      <c r="I1015" s="122">
        <v>44015.038194444445</v>
      </c>
      <c r="J1015" s="124" t="s">
        <v>3608</v>
      </c>
      <c r="K1015" s="119"/>
      <c r="L1015" s="120"/>
      <c r="M1015" s="120"/>
      <c r="N1015" s="120"/>
      <c r="O1015" s="120"/>
      <c r="P1015" s="120"/>
      <c r="Q1015" s="120"/>
      <c r="R1015" s="120"/>
      <c r="S1015" s="120"/>
      <c r="T1015" s="120"/>
      <c r="U1015" s="120"/>
      <c r="V1015" s="120"/>
      <c r="W1015" s="120"/>
      <c r="X1015" s="120"/>
      <c r="Y1015" s="120"/>
      <c r="Z1015" s="120"/>
    </row>
    <row r="1016">
      <c r="A1016" s="121">
        <v>40658.0</v>
      </c>
      <c r="B1016" s="119" t="s">
        <v>3609</v>
      </c>
      <c r="C1016" s="119" t="s">
        <v>592</v>
      </c>
      <c r="D1016" s="119" t="s">
        <v>675</v>
      </c>
      <c r="E1016" s="119"/>
      <c r="F1016" s="121">
        <v>0.0</v>
      </c>
      <c r="G1016" s="121">
        <v>0.0</v>
      </c>
      <c r="H1016" s="122">
        <v>44009.19375</v>
      </c>
      <c r="I1016" s="122">
        <v>44016.79236111111</v>
      </c>
      <c r="J1016" s="124" t="s">
        <v>3610</v>
      </c>
      <c r="K1016" s="119"/>
      <c r="L1016" s="120"/>
      <c r="M1016" s="120"/>
      <c r="N1016" s="120"/>
      <c r="O1016" s="120"/>
      <c r="P1016" s="120"/>
      <c r="Q1016" s="120"/>
      <c r="R1016" s="120"/>
      <c r="S1016" s="120"/>
      <c r="T1016" s="120"/>
      <c r="U1016" s="120"/>
      <c r="V1016" s="120"/>
      <c r="W1016" s="120"/>
      <c r="X1016" s="120"/>
      <c r="Y1016" s="120"/>
      <c r="Z1016" s="120"/>
    </row>
    <row r="1017">
      <c r="A1017" s="121">
        <v>40227.0</v>
      </c>
      <c r="B1017" s="119" t="s">
        <v>3611</v>
      </c>
      <c r="C1017" s="119" t="s">
        <v>827</v>
      </c>
      <c r="D1017" s="119" t="s">
        <v>1597</v>
      </c>
      <c r="E1017" s="119"/>
      <c r="F1017" s="121">
        <v>6.0</v>
      </c>
      <c r="G1017" s="121">
        <v>0.0</v>
      </c>
      <c r="H1017" s="122">
        <v>44000.714583333334</v>
      </c>
      <c r="I1017" s="122">
        <v>44018.57083333333</v>
      </c>
      <c r="J1017" s="124" t="s">
        <v>3612</v>
      </c>
      <c r="K1017" s="119"/>
      <c r="L1017" s="120"/>
      <c r="M1017" s="120"/>
      <c r="N1017" s="120"/>
      <c r="O1017" s="120"/>
      <c r="P1017" s="120"/>
      <c r="Q1017" s="120"/>
      <c r="R1017" s="120"/>
      <c r="S1017" s="120"/>
      <c r="T1017" s="120"/>
      <c r="U1017" s="120"/>
      <c r="V1017" s="120"/>
      <c r="W1017" s="120"/>
      <c r="X1017" s="120"/>
      <c r="Y1017" s="120"/>
      <c r="Z1017" s="120"/>
    </row>
    <row r="1018">
      <c r="A1018" s="121">
        <v>40744.0</v>
      </c>
      <c r="B1018" s="119" t="s">
        <v>3613</v>
      </c>
      <c r="C1018" s="119" t="s">
        <v>1130</v>
      </c>
      <c r="D1018" s="119" t="s">
        <v>3614</v>
      </c>
      <c r="E1018" s="119"/>
      <c r="F1018" s="121">
        <v>0.0</v>
      </c>
      <c r="G1018" s="121">
        <v>0.0</v>
      </c>
      <c r="H1018" s="122">
        <v>44011.97430555556</v>
      </c>
      <c r="I1018" s="122">
        <v>44018.618055555555</v>
      </c>
      <c r="J1018" s="124" t="s">
        <v>3615</v>
      </c>
      <c r="K1018" s="119"/>
      <c r="L1018" s="120"/>
      <c r="M1018" s="120"/>
      <c r="N1018" s="120"/>
      <c r="O1018" s="120"/>
      <c r="P1018" s="120"/>
      <c r="Q1018" s="120"/>
      <c r="R1018" s="120"/>
      <c r="S1018" s="120"/>
      <c r="T1018" s="120"/>
      <c r="U1018" s="120"/>
      <c r="V1018" s="120"/>
      <c r="W1018" s="120"/>
      <c r="X1018" s="120"/>
      <c r="Y1018" s="120"/>
      <c r="Z1018" s="120"/>
    </row>
    <row r="1019">
      <c r="A1019" s="121">
        <v>39600.0</v>
      </c>
      <c r="B1019" s="119" t="s">
        <v>3616</v>
      </c>
      <c r="C1019" s="119" t="s">
        <v>732</v>
      </c>
      <c r="D1019" s="119" t="s">
        <v>3617</v>
      </c>
      <c r="E1019" s="119" t="s">
        <v>632</v>
      </c>
      <c r="F1019" s="121">
        <v>7.0</v>
      </c>
      <c r="G1019" s="121">
        <v>0.0</v>
      </c>
      <c r="H1019" s="122">
        <v>43987.86388888889</v>
      </c>
      <c r="I1019" s="122">
        <v>44018.62291666667</v>
      </c>
      <c r="J1019" s="124" t="s">
        <v>3618</v>
      </c>
      <c r="K1019" s="119"/>
      <c r="L1019" s="120"/>
      <c r="M1019" s="120"/>
      <c r="N1019" s="120"/>
      <c r="O1019" s="120"/>
      <c r="P1019" s="120"/>
      <c r="Q1019" s="120"/>
      <c r="R1019" s="120"/>
      <c r="S1019" s="120"/>
      <c r="T1019" s="120"/>
      <c r="U1019" s="120"/>
      <c r="V1019" s="120"/>
      <c r="W1019" s="120"/>
      <c r="X1019" s="120"/>
      <c r="Y1019" s="120"/>
      <c r="Z1019" s="120"/>
    </row>
    <row r="1020">
      <c r="A1020" s="121">
        <v>40560.0</v>
      </c>
      <c r="B1020" s="125" t="s">
        <v>3619</v>
      </c>
      <c r="C1020" s="119" t="s">
        <v>3620</v>
      </c>
      <c r="D1020" s="119" t="s">
        <v>1180</v>
      </c>
      <c r="E1020" s="119" t="s">
        <v>582</v>
      </c>
      <c r="F1020" s="121">
        <v>4.0</v>
      </c>
      <c r="G1020" s="121">
        <v>0.0</v>
      </c>
      <c r="H1020" s="122">
        <v>44007.595138888886</v>
      </c>
      <c r="I1020" s="122">
        <v>44018.92222222222</v>
      </c>
      <c r="J1020" s="124" t="s">
        <v>3621</v>
      </c>
      <c r="K1020" s="119"/>
      <c r="L1020" s="120"/>
      <c r="M1020" s="120"/>
      <c r="N1020" s="120"/>
      <c r="O1020" s="120"/>
      <c r="P1020" s="120"/>
      <c r="Q1020" s="120"/>
      <c r="R1020" s="120"/>
      <c r="S1020" s="120"/>
      <c r="T1020" s="120"/>
      <c r="U1020" s="120"/>
      <c r="V1020" s="120"/>
      <c r="W1020" s="120"/>
      <c r="X1020" s="120"/>
      <c r="Y1020" s="120"/>
      <c r="Z1020" s="120"/>
    </row>
    <row r="1021">
      <c r="A1021" s="121">
        <v>24557.0</v>
      </c>
      <c r="B1021" s="119" t="s">
        <v>3622</v>
      </c>
      <c r="C1021" s="119" t="s">
        <v>608</v>
      </c>
      <c r="D1021" s="119" t="s">
        <v>2922</v>
      </c>
      <c r="E1021" s="119" t="s">
        <v>632</v>
      </c>
      <c r="F1021" s="121">
        <v>1.0</v>
      </c>
      <c r="G1021" s="121">
        <v>0.0</v>
      </c>
      <c r="H1021" s="122">
        <v>43693.799305555556</v>
      </c>
      <c r="I1021" s="122">
        <v>44018.95972222222</v>
      </c>
      <c r="J1021" s="124" t="s">
        <v>3623</v>
      </c>
      <c r="K1021" s="119"/>
      <c r="L1021" s="120"/>
      <c r="M1021" s="120"/>
      <c r="N1021" s="120"/>
      <c r="O1021" s="120"/>
      <c r="P1021" s="120"/>
      <c r="Q1021" s="120"/>
      <c r="R1021" s="120"/>
      <c r="S1021" s="120"/>
      <c r="T1021" s="120"/>
      <c r="U1021" s="120"/>
      <c r="V1021" s="120"/>
      <c r="W1021" s="120"/>
      <c r="X1021" s="120"/>
      <c r="Y1021" s="120"/>
      <c r="Z1021" s="120"/>
    </row>
    <row r="1022">
      <c r="A1022" s="121">
        <v>40784.0</v>
      </c>
      <c r="B1022" s="119" t="s">
        <v>3624</v>
      </c>
      <c r="C1022" s="119" t="s">
        <v>3625</v>
      </c>
      <c r="D1022" s="119" t="s">
        <v>3626</v>
      </c>
      <c r="E1022" s="119" t="s">
        <v>642</v>
      </c>
      <c r="F1022" s="121">
        <v>3.0</v>
      </c>
      <c r="G1022" s="121">
        <v>0.0</v>
      </c>
      <c r="H1022" s="122">
        <v>44012.666666666664</v>
      </c>
      <c r="I1022" s="122">
        <v>44019.125</v>
      </c>
      <c r="J1022" s="124" t="s">
        <v>3627</v>
      </c>
      <c r="K1022" s="119"/>
      <c r="L1022" s="120"/>
      <c r="M1022" s="120"/>
      <c r="N1022" s="120"/>
      <c r="O1022" s="120"/>
      <c r="P1022" s="120"/>
      <c r="Q1022" s="120"/>
      <c r="R1022" s="120"/>
      <c r="S1022" s="120"/>
      <c r="T1022" s="120"/>
      <c r="U1022" s="120"/>
      <c r="V1022" s="120"/>
      <c r="W1022" s="120"/>
      <c r="X1022" s="120"/>
      <c r="Y1022" s="120"/>
      <c r="Z1022" s="120"/>
    </row>
    <row r="1023">
      <c r="A1023" s="121">
        <v>40666.0</v>
      </c>
      <c r="B1023" s="119" t="s">
        <v>3628</v>
      </c>
      <c r="C1023" s="119" t="s">
        <v>3260</v>
      </c>
      <c r="D1023" s="119" t="s">
        <v>941</v>
      </c>
      <c r="E1023" s="119"/>
      <c r="F1023" s="121">
        <v>1.0</v>
      </c>
      <c r="G1023" s="121">
        <v>0.0</v>
      </c>
      <c r="H1023" s="122">
        <v>44009.8</v>
      </c>
      <c r="I1023" s="122">
        <v>44019.76666666667</v>
      </c>
      <c r="J1023" s="124" t="s">
        <v>3629</v>
      </c>
      <c r="K1023" s="119"/>
      <c r="L1023" s="120"/>
      <c r="M1023" s="120"/>
      <c r="N1023" s="120"/>
      <c r="O1023" s="120"/>
      <c r="P1023" s="120"/>
      <c r="Q1023" s="120"/>
      <c r="R1023" s="120"/>
      <c r="S1023" s="120"/>
      <c r="T1023" s="120"/>
      <c r="U1023" s="120"/>
      <c r="V1023" s="120"/>
      <c r="W1023" s="120"/>
      <c r="X1023" s="120"/>
      <c r="Y1023" s="120"/>
      <c r="Z1023" s="120"/>
    </row>
    <row r="1024">
      <c r="A1024" s="121">
        <v>32082.0</v>
      </c>
      <c r="B1024" s="119" t="s">
        <v>3630</v>
      </c>
      <c r="C1024" s="119" t="s">
        <v>3631</v>
      </c>
      <c r="D1024" s="119" t="s">
        <v>1728</v>
      </c>
      <c r="E1024" s="119" t="s">
        <v>3632</v>
      </c>
      <c r="F1024" s="121">
        <v>9.0</v>
      </c>
      <c r="G1024" s="121">
        <v>0.0</v>
      </c>
      <c r="H1024" s="122">
        <v>43841.41458333333</v>
      </c>
      <c r="I1024" s="122">
        <v>44020.154861111114</v>
      </c>
      <c r="J1024" s="124" t="s">
        <v>3633</v>
      </c>
      <c r="K1024" s="119"/>
      <c r="L1024" s="120"/>
      <c r="M1024" s="120"/>
      <c r="N1024" s="120"/>
      <c r="O1024" s="120"/>
      <c r="P1024" s="120"/>
      <c r="Q1024" s="120"/>
      <c r="R1024" s="120"/>
      <c r="S1024" s="120"/>
      <c r="T1024" s="120"/>
      <c r="U1024" s="120"/>
      <c r="V1024" s="120"/>
      <c r="W1024" s="120"/>
      <c r="X1024" s="120"/>
      <c r="Y1024" s="120"/>
      <c r="Z1024" s="120"/>
    </row>
    <row r="1025">
      <c r="A1025" s="121">
        <v>40067.0</v>
      </c>
      <c r="B1025" s="119" t="s">
        <v>3634</v>
      </c>
      <c r="C1025" s="119" t="s">
        <v>665</v>
      </c>
      <c r="D1025" s="119" t="s">
        <v>1308</v>
      </c>
      <c r="E1025" s="119" t="s">
        <v>665</v>
      </c>
      <c r="F1025" s="121">
        <v>0.0</v>
      </c>
      <c r="G1025" s="121">
        <v>0.0</v>
      </c>
      <c r="H1025" s="122">
        <v>43998.03958333333</v>
      </c>
      <c r="I1025" s="122">
        <v>44020.166666666664</v>
      </c>
      <c r="J1025" s="124" t="s">
        <v>3635</v>
      </c>
      <c r="K1025" s="119"/>
      <c r="L1025" s="120"/>
      <c r="M1025" s="120"/>
      <c r="N1025" s="120"/>
      <c r="O1025" s="120"/>
      <c r="P1025" s="120"/>
      <c r="Q1025" s="120"/>
      <c r="R1025" s="120"/>
      <c r="S1025" s="120"/>
      <c r="T1025" s="120"/>
      <c r="U1025" s="120"/>
      <c r="V1025" s="120"/>
      <c r="W1025" s="120"/>
      <c r="X1025" s="120"/>
      <c r="Y1025" s="120"/>
      <c r="Z1025" s="120"/>
    </row>
    <row r="1026">
      <c r="A1026" s="121">
        <v>40929.0</v>
      </c>
      <c r="B1026" s="119" t="s">
        <v>3636</v>
      </c>
      <c r="C1026" s="119" t="s">
        <v>594</v>
      </c>
      <c r="D1026" s="119" t="s">
        <v>3637</v>
      </c>
      <c r="E1026" s="119" t="s">
        <v>679</v>
      </c>
      <c r="F1026" s="121">
        <v>1.0</v>
      </c>
      <c r="G1026" s="121">
        <v>0.0</v>
      </c>
      <c r="H1026" s="122">
        <v>44014.74722222222</v>
      </c>
      <c r="I1026" s="122">
        <v>44020.978472222225</v>
      </c>
      <c r="J1026" s="124" t="s">
        <v>3638</v>
      </c>
      <c r="K1026" s="119"/>
      <c r="L1026" s="120"/>
      <c r="M1026" s="120"/>
      <c r="N1026" s="120"/>
      <c r="O1026" s="120"/>
      <c r="P1026" s="120"/>
      <c r="Q1026" s="120"/>
      <c r="R1026" s="120"/>
      <c r="S1026" s="120"/>
      <c r="T1026" s="120"/>
      <c r="U1026" s="120"/>
      <c r="V1026" s="120"/>
      <c r="W1026" s="120"/>
      <c r="X1026" s="120"/>
      <c r="Y1026" s="120"/>
      <c r="Z1026" s="120"/>
    </row>
    <row r="1027">
      <c r="A1027" s="121">
        <v>37735.0</v>
      </c>
      <c r="B1027" s="119" t="s">
        <v>3639</v>
      </c>
      <c r="C1027" s="119" t="s">
        <v>3640</v>
      </c>
      <c r="D1027" s="119" t="s">
        <v>3641</v>
      </c>
      <c r="E1027" s="119" t="s">
        <v>706</v>
      </c>
      <c r="F1027" s="121">
        <v>19.0</v>
      </c>
      <c r="G1027" s="121">
        <v>0.0</v>
      </c>
      <c r="H1027" s="122">
        <v>43954.69236111111</v>
      </c>
      <c r="I1027" s="122">
        <v>44021.42013888889</v>
      </c>
      <c r="J1027" s="124" t="s">
        <v>3642</v>
      </c>
      <c r="K1027" s="119"/>
      <c r="L1027" s="120"/>
      <c r="M1027" s="120"/>
      <c r="N1027" s="120"/>
      <c r="O1027" s="120"/>
      <c r="P1027" s="120"/>
      <c r="Q1027" s="120"/>
      <c r="R1027" s="120"/>
      <c r="S1027" s="120"/>
      <c r="T1027" s="120"/>
      <c r="U1027" s="120"/>
      <c r="V1027" s="120"/>
      <c r="W1027" s="120"/>
      <c r="X1027" s="120"/>
      <c r="Y1027" s="120"/>
      <c r="Z1027" s="120"/>
    </row>
    <row r="1028">
      <c r="A1028" s="121">
        <v>37240.0</v>
      </c>
      <c r="B1028" s="119" t="s">
        <v>3643</v>
      </c>
      <c r="C1028" s="119" t="s">
        <v>841</v>
      </c>
      <c r="D1028" s="119" t="s">
        <v>1172</v>
      </c>
      <c r="E1028" s="119"/>
      <c r="F1028" s="121">
        <v>0.0</v>
      </c>
      <c r="G1028" s="121">
        <v>0.0</v>
      </c>
      <c r="H1028" s="122">
        <v>43945.697222222225</v>
      </c>
      <c r="I1028" s="122">
        <v>44021.77847222222</v>
      </c>
      <c r="J1028" s="124" t="s">
        <v>3644</v>
      </c>
      <c r="K1028" s="119"/>
      <c r="L1028" s="120"/>
      <c r="M1028" s="120"/>
      <c r="N1028" s="120"/>
      <c r="O1028" s="120"/>
      <c r="P1028" s="120"/>
      <c r="Q1028" s="120"/>
      <c r="R1028" s="120"/>
      <c r="S1028" s="120"/>
      <c r="T1028" s="120"/>
      <c r="U1028" s="120"/>
      <c r="V1028" s="120"/>
      <c r="W1028" s="120"/>
      <c r="X1028" s="120"/>
      <c r="Y1028" s="120"/>
      <c r="Z1028" s="120"/>
    </row>
    <row r="1029">
      <c r="A1029" s="121">
        <v>3169.0</v>
      </c>
      <c r="B1029" s="119" t="s">
        <v>3645</v>
      </c>
      <c r="C1029" s="119" t="s">
        <v>3646</v>
      </c>
      <c r="D1029" s="119" t="s">
        <v>610</v>
      </c>
      <c r="E1029" s="119" t="s">
        <v>599</v>
      </c>
      <c r="F1029" s="121">
        <v>13.0</v>
      </c>
      <c r="G1029" s="121">
        <v>0.0</v>
      </c>
      <c r="H1029" s="122">
        <v>43026.90069444444</v>
      </c>
      <c r="I1029" s="122">
        <v>44022.65</v>
      </c>
      <c r="J1029" s="124" t="s">
        <v>3647</v>
      </c>
      <c r="K1029" s="119"/>
      <c r="L1029" s="120"/>
      <c r="M1029" s="120"/>
      <c r="N1029" s="120"/>
      <c r="O1029" s="120"/>
      <c r="P1029" s="120"/>
      <c r="Q1029" s="120"/>
      <c r="R1029" s="120"/>
      <c r="S1029" s="120"/>
      <c r="T1029" s="120"/>
      <c r="U1029" s="120"/>
      <c r="V1029" s="120"/>
      <c r="W1029" s="120"/>
      <c r="X1029" s="120"/>
      <c r="Y1029" s="120"/>
      <c r="Z1029" s="120"/>
    </row>
    <row r="1030">
      <c r="A1030" s="121">
        <v>24679.0</v>
      </c>
      <c r="B1030" s="119" t="s">
        <v>3648</v>
      </c>
      <c r="C1030" s="119" t="s">
        <v>608</v>
      </c>
      <c r="D1030" s="119" t="s">
        <v>3079</v>
      </c>
      <c r="E1030" s="119" t="s">
        <v>582</v>
      </c>
      <c r="F1030" s="121">
        <v>5.0</v>
      </c>
      <c r="G1030" s="121">
        <v>0.0</v>
      </c>
      <c r="H1030" s="122">
        <v>43693.80625</v>
      </c>
      <c r="I1030" s="122">
        <v>44022.89791666667</v>
      </c>
      <c r="J1030" s="124" t="s">
        <v>3649</v>
      </c>
      <c r="K1030" s="119"/>
      <c r="L1030" s="120"/>
      <c r="M1030" s="120"/>
      <c r="N1030" s="120"/>
      <c r="O1030" s="120"/>
      <c r="P1030" s="120"/>
      <c r="Q1030" s="120"/>
      <c r="R1030" s="120"/>
      <c r="S1030" s="120"/>
      <c r="T1030" s="120"/>
      <c r="U1030" s="120"/>
      <c r="V1030" s="120"/>
      <c r="W1030" s="120"/>
      <c r="X1030" s="120"/>
      <c r="Y1030" s="120"/>
      <c r="Z1030" s="120"/>
    </row>
    <row r="1031">
      <c r="A1031" s="121">
        <v>24678.0</v>
      </c>
      <c r="B1031" s="119" t="s">
        <v>3650</v>
      </c>
      <c r="C1031" s="119" t="s">
        <v>608</v>
      </c>
      <c r="D1031" s="119" t="s">
        <v>1367</v>
      </c>
      <c r="E1031" s="119" t="s">
        <v>3651</v>
      </c>
      <c r="F1031" s="121">
        <v>1.0</v>
      </c>
      <c r="G1031" s="121">
        <v>0.0</v>
      </c>
      <c r="H1031" s="122">
        <v>43693.80625</v>
      </c>
      <c r="I1031" s="122">
        <v>44022.89791666667</v>
      </c>
      <c r="J1031" s="124" t="s">
        <v>3652</v>
      </c>
      <c r="K1031" s="119"/>
      <c r="L1031" s="120"/>
      <c r="M1031" s="120"/>
      <c r="N1031" s="120"/>
      <c r="O1031" s="120"/>
      <c r="P1031" s="120"/>
      <c r="Q1031" s="120"/>
      <c r="R1031" s="120"/>
      <c r="S1031" s="120"/>
      <c r="T1031" s="120"/>
      <c r="U1031" s="120"/>
      <c r="V1031" s="120"/>
      <c r="W1031" s="120"/>
      <c r="X1031" s="120"/>
      <c r="Y1031" s="120"/>
      <c r="Z1031" s="120"/>
    </row>
    <row r="1032">
      <c r="A1032" s="121">
        <v>39991.0</v>
      </c>
      <c r="B1032" s="119" t="s">
        <v>3653</v>
      </c>
      <c r="C1032" s="119" t="s">
        <v>697</v>
      </c>
      <c r="D1032" s="119" t="s">
        <v>1219</v>
      </c>
      <c r="E1032" s="119"/>
      <c r="F1032" s="121">
        <v>0.0</v>
      </c>
      <c r="G1032" s="121">
        <v>0.0</v>
      </c>
      <c r="H1032" s="122">
        <v>43995.45</v>
      </c>
      <c r="I1032" s="122">
        <v>44022.93402777778</v>
      </c>
      <c r="J1032" s="124" t="s">
        <v>3654</v>
      </c>
      <c r="K1032" s="119"/>
      <c r="L1032" s="120"/>
      <c r="M1032" s="120"/>
      <c r="N1032" s="120"/>
      <c r="O1032" s="120"/>
      <c r="P1032" s="120"/>
      <c r="Q1032" s="120"/>
      <c r="R1032" s="120"/>
      <c r="S1032" s="120"/>
      <c r="T1032" s="120"/>
      <c r="U1032" s="120"/>
      <c r="V1032" s="120"/>
      <c r="W1032" s="120"/>
      <c r="X1032" s="120"/>
      <c r="Y1032" s="120"/>
      <c r="Z1032" s="120"/>
    </row>
    <row r="1033">
      <c r="A1033" s="121">
        <v>40105.0</v>
      </c>
      <c r="B1033" s="119" t="s">
        <v>3655</v>
      </c>
      <c r="C1033" s="119" t="s">
        <v>902</v>
      </c>
      <c r="D1033" s="119" t="s">
        <v>3656</v>
      </c>
      <c r="E1033" s="119" t="s">
        <v>3657</v>
      </c>
      <c r="F1033" s="121">
        <v>2.0</v>
      </c>
      <c r="G1033" s="121">
        <v>0.0</v>
      </c>
      <c r="H1033" s="122">
        <v>43998.777083333334</v>
      </c>
      <c r="I1033" s="122">
        <v>44025.92083333333</v>
      </c>
      <c r="J1033" s="124" t="s">
        <v>3658</v>
      </c>
      <c r="K1033" s="119"/>
      <c r="L1033" s="120"/>
      <c r="M1033" s="120"/>
      <c r="N1033" s="120"/>
      <c r="O1033" s="120"/>
      <c r="P1033" s="120"/>
      <c r="Q1033" s="120"/>
      <c r="R1033" s="120"/>
      <c r="S1033" s="120"/>
      <c r="T1033" s="120"/>
      <c r="U1033" s="120"/>
      <c r="V1033" s="120"/>
      <c r="W1033" s="120"/>
      <c r="X1033" s="120"/>
      <c r="Y1033" s="120"/>
      <c r="Z1033" s="120"/>
    </row>
    <row r="1034">
      <c r="A1034" s="121">
        <v>36977.0</v>
      </c>
      <c r="B1034" s="119" t="s">
        <v>3659</v>
      </c>
      <c r="C1034" s="119" t="s">
        <v>3660</v>
      </c>
      <c r="D1034" s="119" t="s">
        <v>3661</v>
      </c>
      <c r="E1034" s="119" t="s">
        <v>582</v>
      </c>
      <c r="F1034" s="121">
        <v>6.0</v>
      </c>
      <c r="G1034" s="121">
        <v>0.0</v>
      </c>
      <c r="H1034" s="122">
        <v>43942.0875</v>
      </c>
      <c r="I1034" s="122">
        <v>44026.68541666667</v>
      </c>
      <c r="J1034" s="124" t="s">
        <v>3662</v>
      </c>
      <c r="K1034" s="119"/>
      <c r="L1034" s="120"/>
      <c r="M1034" s="120"/>
      <c r="N1034" s="120"/>
      <c r="O1034" s="120"/>
      <c r="P1034" s="120"/>
      <c r="Q1034" s="120"/>
      <c r="R1034" s="120"/>
      <c r="S1034" s="120"/>
      <c r="T1034" s="120"/>
      <c r="U1034" s="120"/>
      <c r="V1034" s="120"/>
      <c r="W1034" s="120"/>
      <c r="X1034" s="120"/>
      <c r="Y1034" s="120"/>
      <c r="Z1034" s="120"/>
    </row>
    <row r="1035">
      <c r="A1035" s="121">
        <v>36403.0</v>
      </c>
      <c r="B1035" s="119" t="s">
        <v>3663</v>
      </c>
      <c r="C1035" s="119" t="s">
        <v>841</v>
      </c>
      <c r="D1035" s="119" t="s">
        <v>3664</v>
      </c>
      <c r="E1035" s="119" t="s">
        <v>632</v>
      </c>
      <c r="F1035" s="121">
        <v>12.0</v>
      </c>
      <c r="G1035" s="121">
        <v>0.0</v>
      </c>
      <c r="H1035" s="122">
        <v>43931.79722222222</v>
      </c>
      <c r="I1035" s="122">
        <v>44026.89097222222</v>
      </c>
      <c r="J1035" s="124" t="s">
        <v>3665</v>
      </c>
      <c r="K1035" s="119"/>
      <c r="L1035" s="120"/>
      <c r="M1035" s="120"/>
      <c r="N1035" s="120"/>
      <c r="O1035" s="120"/>
      <c r="P1035" s="120"/>
      <c r="Q1035" s="120"/>
      <c r="R1035" s="120"/>
      <c r="S1035" s="120"/>
      <c r="T1035" s="120"/>
      <c r="U1035" s="120"/>
      <c r="V1035" s="120"/>
      <c r="W1035" s="120"/>
      <c r="X1035" s="120"/>
      <c r="Y1035" s="120"/>
      <c r="Z1035" s="120"/>
    </row>
    <row r="1036">
      <c r="A1036" s="121">
        <v>40998.0</v>
      </c>
      <c r="B1036" s="119" t="s">
        <v>3666</v>
      </c>
      <c r="C1036" s="119" t="s">
        <v>1407</v>
      </c>
      <c r="D1036" s="119" t="s">
        <v>1297</v>
      </c>
      <c r="E1036" s="119" t="s">
        <v>1247</v>
      </c>
      <c r="F1036" s="121">
        <v>2.0</v>
      </c>
      <c r="G1036" s="121">
        <v>0.0</v>
      </c>
      <c r="H1036" s="122">
        <v>44018.14513888889</v>
      </c>
      <c r="I1036" s="122">
        <v>44026.910416666666</v>
      </c>
      <c r="J1036" s="124" t="s">
        <v>3667</v>
      </c>
      <c r="K1036" s="119"/>
      <c r="L1036" s="120"/>
      <c r="M1036" s="120"/>
      <c r="N1036" s="120"/>
      <c r="O1036" s="120"/>
      <c r="P1036" s="120"/>
      <c r="Q1036" s="120"/>
      <c r="R1036" s="120"/>
      <c r="S1036" s="120"/>
      <c r="T1036" s="120"/>
      <c r="U1036" s="120"/>
      <c r="V1036" s="120"/>
      <c r="W1036" s="120"/>
      <c r="X1036" s="120"/>
      <c r="Y1036" s="120"/>
      <c r="Z1036" s="120"/>
    </row>
    <row r="1037">
      <c r="A1037" s="121">
        <v>40553.0</v>
      </c>
      <c r="B1037" s="119" t="s">
        <v>3668</v>
      </c>
      <c r="C1037" s="119" t="s">
        <v>3669</v>
      </c>
      <c r="D1037" s="119" t="s">
        <v>3670</v>
      </c>
      <c r="E1037" s="119" t="s">
        <v>654</v>
      </c>
      <c r="F1037" s="121">
        <v>3.0</v>
      </c>
      <c r="G1037" s="121">
        <v>0.0</v>
      </c>
      <c r="H1037" s="122">
        <v>44007.22361111111</v>
      </c>
      <c r="I1037" s="122">
        <v>44026.975</v>
      </c>
      <c r="J1037" s="124" t="s">
        <v>3671</v>
      </c>
      <c r="K1037" s="119"/>
      <c r="L1037" s="120"/>
      <c r="M1037" s="120"/>
      <c r="N1037" s="120"/>
      <c r="O1037" s="120"/>
      <c r="P1037" s="120"/>
      <c r="Q1037" s="120"/>
      <c r="R1037" s="120"/>
      <c r="S1037" s="120"/>
      <c r="T1037" s="120"/>
      <c r="U1037" s="120"/>
      <c r="V1037" s="120"/>
      <c r="W1037" s="120"/>
      <c r="X1037" s="120"/>
      <c r="Y1037" s="120"/>
      <c r="Z1037" s="120"/>
    </row>
    <row r="1038">
      <c r="A1038" s="121">
        <v>40023.0</v>
      </c>
      <c r="B1038" s="119" t="s">
        <v>3672</v>
      </c>
      <c r="C1038" s="119" t="s">
        <v>3673</v>
      </c>
      <c r="D1038" s="119" t="s">
        <v>2005</v>
      </c>
      <c r="E1038" s="119" t="s">
        <v>658</v>
      </c>
      <c r="F1038" s="121">
        <v>4.0</v>
      </c>
      <c r="G1038" s="121">
        <v>0.0</v>
      </c>
      <c r="H1038" s="122">
        <v>43997.52638888889</v>
      </c>
      <c r="I1038" s="122">
        <v>44027.15069444444</v>
      </c>
      <c r="J1038" s="124" t="s">
        <v>3674</v>
      </c>
      <c r="K1038" s="119"/>
      <c r="L1038" s="120"/>
      <c r="M1038" s="120"/>
      <c r="N1038" s="120"/>
      <c r="O1038" s="120"/>
      <c r="P1038" s="120"/>
      <c r="Q1038" s="120"/>
      <c r="R1038" s="120"/>
      <c r="S1038" s="120"/>
      <c r="T1038" s="120"/>
      <c r="U1038" s="120"/>
      <c r="V1038" s="120"/>
      <c r="W1038" s="120"/>
      <c r="X1038" s="120"/>
      <c r="Y1038" s="120"/>
      <c r="Z1038" s="120"/>
    </row>
    <row r="1039">
      <c r="A1039" s="121">
        <v>34061.0</v>
      </c>
      <c r="B1039" s="119" t="s">
        <v>3675</v>
      </c>
      <c r="C1039" s="119" t="s">
        <v>2550</v>
      </c>
      <c r="D1039" s="119" t="s">
        <v>3676</v>
      </c>
      <c r="E1039" s="119"/>
      <c r="F1039" s="121">
        <v>2.0</v>
      </c>
      <c r="G1039" s="121">
        <v>0.0</v>
      </c>
      <c r="H1039" s="122">
        <v>43892.51527777778</v>
      </c>
      <c r="I1039" s="122">
        <v>44027.18263888889</v>
      </c>
      <c r="J1039" s="124" t="s">
        <v>3677</v>
      </c>
      <c r="K1039" s="119"/>
      <c r="L1039" s="120"/>
      <c r="M1039" s="120"/>
      <c r="N1039" s="120"/>
      <c r="O1039" s="120"/>
      <c r="P1039" s="120"/>
      <c r="Q1039" s="120"/>
      <c r="R1039" s="120"/>
      <c r="S1039" s="120"/>
      <c r="T1039" s="120"/>
      <c r="U1039" s="120"/>
      <c r="V1039" s="120"/>
      <c r="W1039" s="120"/>
      <c r="X1039" s="120"/>
      <c r="Y1039" s="120"/>
      <c r="Z1039" s="120"/>
    </row>
    <row r="1040">
      <c r="A1040" s="121">
        <v>40131.0</v>
      </c>
      <c r="B1040" s="119" t="s">
        <v>3678</v>
      </c>
      <c r="C1040" s="119" t="s">
        <v>1130</v>
      </c>
      <c r="D1040" s="119" t="s">
        <v>3679</v>
      </c>
      <c r="E1040" s="119" t="s">
        <v>632</v>
      </c>
      <c r="F1040" s="121">
        <v>0.0</v>
      </c>
      <c r="G1040" s="121">
        <v>0.0</v>
      </c>
      <c r="H1040" s="122">
        <v>43998.970138888886</v>
      </c>
      <c r="I1040" s="122">
        <v>44027.20347222222</v>
      </c>
      <c r="J1040" s="124" t="s">
        <v>3680</v>
      </c>
      <c r="K1040" s="119"/>
      <c r="L1040" s="120"/>
      <c r="M1040" s="120"/>
      <c r="N1040" s="120"/>
      <c r="O1040" s="120"/>
      <c r="P1040" s="120"/>
      <c r="Q1040" s="120"/>
      <c r="R1040" s="120"/>
      <c r="S1040" s="120"/>
      <c r="T1040" s="120"/>
      <c r="U1040" s="120"/>
      <c r="V1040" s="120"/>
      <c r="W1040" s="120"/>
      <c r="X1040" s="120"/>
      <c r="Y1040" s="120"/>
      <c r="Z1040" s="120"/>
    </row>
    <row r="1041">
      <c r="A1041" s="121">
        <v>24578.0</v>
      </c>
      <c r="B1041" s="119" t="s">
        <v>3681</v>
      </c>
      <c r="C1041" s="119" t="s">
        <v>608</v>
      </c>
      <c r="D1041" s="119" t="s">
        <v>3079</v>
      </c>
      <c r="E1041" s="119" t="s">
        <v>632</v>
      </c>
      <c r="F1041" s="121">
        <v>5.0</v>
      </c>
      <c r="G1041" s="121">
        <v>0.0</v>
      </c>
      <c r="H1041" s="122">
        <v>43693.8</v>
      </c>
      <c r="I1041" s="122">
        <v>44027.342361111114</v>
      </c>
      <c r="J1041" s="124" t="s">
        <v>3682</v>
      </c>
      <c r="K1041" s="119"/>
      <c r="L1041" s="120"/>
      <c r="M1041" s="120"/>
      <c r="N1041" s="120"/>
      <c r="O1041" s="120"/>
      <c r="P1041" s="120"/>
      <c r="Q1041" s="120"/>
      <c r="R1041" s="120"/>
      <c r="S1041" s="120"/>
      <c r="T1041" s="120"/>
      <c r="U1041" s="120"/>
      <c r="V1041" s="120"/>
      <c r="W1041" s="120"/>
      <c r="X1041" s="120"/>
      <c r="Y1041" s="120"/>
      <c r="Z1041" s="120"/>
    </row>
    <row r="1042">
      <c r="A1042" s="121">
        <v>38807.0</v>
      </c>
      <c r="B1042" s="119" t="s">
        <v>3683</v>
      </c>
      <c r="C1042" s="119" t="s">
        <v>682</v>
      </c>
      <c r="D1042" s="119" t="s">
        <v>641</v>
      </c>
      <c r="E1042" s="119"/>
      <c r="F1042" s="121">
        <v>2.0</v>
      </c>
      <c r="G1042" s="121">
        <v>0.0</v>
      </c>
      <c r="H1042" s="122">
        <v>43971.85</v>
      </c>
      <c r="I1042" s="122">
        <v>44027.754166666666</v>
      </c>
      <c r="J1042" s="124" t="s">
        <v>3684</v>
      </c>
      <c r="K1042" s="119"/>
      <c r="L1042" s="120"/>
      <c r="M1042" s="120"/>
      <c r="N1042" s="120"/>
      <c r="O1042" s="120"/>
      <c r="P1042" s="120"/>
      <c r="Q1042" s="120"/>
      <c r="R1042" s="120"/>
      <c r="S1042" s="120"/>
      <c r="T1042" s="120"/>
      <c r="U1042" s="120"/>
      <c r="V1042" s="120"/>
      <c r="W1042" s="120"/>
      <c r="X1042" s="120"/>
      <c r="Y1042" s="120"/>
      <c r="Z1042" s="120"/>
    </row>
    <row r="1043">
      <c r="A1043" s="121">
        <v>40018.0</v>
      </c>
      <c r="B1043" s="119" t="s">
        <v>3685</v>
      </c>
      <c r="C1043" s="119" t="s">
        <v>3439</v>
      </c>
      <c r="D1043" s="119" t="s">
        <v>1418</v>
      </c>
      <c r="E1043" s="119"/>
      <c r="F1043" s="121">
        <v>9.0</v>
      </c>
      <c r="G1043" s="121">
        <v>0.0</v>
      </c>
      <c r="H1043" s="122">
        <v>43997.23333333333</v>
      </c>
      <c r="I1043" s="122">
        <v>44028.16527777778</v>
      </c>
      <c r="J1043" s="124" t="s">
        <v>3686</v>
      </c>
      <c r="K1043" s="119"/>
      <c r="L1043" s="120"/>
      <c r="M1043" s="120"/>
      <c r="N1043" s="120"/>
      <c r="O1043" s="120"/>
      <c r="P1043" s="120"/>
      <c r="Q1043" s="120"/>
      <c r="R1043" s="120"/>
      <c r="S1043" s="120"/>
      <c r="T1043" s="120"/>
      <c r="U1043" s="120"/>
      <c r="V1043" s="120"/>
      <c r="W1043" s="120"/>
      <c r="X1043" s="120"/>
      <c r="Y1043" s="120"/>
      <c r="Z1043" s="120"/>
    </row>
    <row r="1044">
      <c r="A1044" s="121">
        <v>41402.0</v>
      </c>
      <c r="B1044" s="119" t="s">
        <v>3687</v>
      </c>
      <c r="C1044" s="119" t="s">
        <v>1235</v>
      </c>
      <c r="D1044" s="119" t="s">
        <v>3688</v>
      </c>
      <c r="E1044" s="119"/>
      <c r="F1044" s="121">
        <v>1.0</v>
      </c>
      <c r="G1044" s="121">
        <v>0.0</v>
      </c>
      <c r="H1044" s="122">
        <v>44026.57916666667</v>
      </c>
      <c r="I1044" s="122">
        <v>44028.74097222222</v>
      </c>
      <c r="J1044" s="124" t="s">
        <v>3689</v>
      </c>
      <c r="K1044" s="119"/>
      <c r="L1044" s="120"/>
      <c r="M1044" s="120"/>
      <c r="N1044" s="120"/>
      <c r="O1044" s="120"/>
      <c r="P1044" s="120"/>
      <c r="Q1044" s="120"/>
      <c r="R1044" s="120"/>
      <c r="S1044" s="120"/>
      <c r="T1044" s="120"/>
      <c r="U1044" s="120"/>
      <c r="V1044" s="120"/>
      <c r="W1044" s="120"/>
      <c r="X1044" s="120"/>
      <c r="Y1044" s="120"/>
      <c r="Z1044" s="120"/>
    </row>
    <row r="1045">
      <c r="A1045" s="121">
        <v>34294.0</v>
      </c>
      <c r="B1045" s="119" t="s">
        <v>3690</v>
      </c>
      <c r="C1045" s="119" t="s">
        <v>3691</v>
      </c>
      <c r="D1045" s="119" t="s">
        <v>3692</v>
      </c>
      <c r="E1045" s="119" t="s">
        <v>1449</v>
      </c>
      <c r="F1045" s="121">
        <v>26.0</v>
      </c>
      <c r="G1045" s="121">
        <v>0.0</v>
      </c>
      <c r="H1045" s="122">
        <v>43895.4</v>
      </c>
      <c r="I1045" s="122">
        <v>44029.66527777778</v>
      </c>
      <c r="J1045" s="124" t="s">
        <v>3693</v>
      </c>
      <c r="K1045" s="119"/>
      <c r="L1045" s="120"/>
      <c r="M1045" s="120"/>
      <c r="N1045" s="120"/>
      <c r="O1045" s="120"/>
      <c r="P1045" s="120"/>
      <c r="Q1045" s="120"/>
      <c r="R1045" s="120"/>
      <c r="S1045" s="120"/>
      <c r="T1045" s="120"/>
      <c r="U1045" s="120"/>
      <c r="V1045" s="120"/>
      <c r="W1045" s="120"/>
      <c r="X1045" s="120"/>
      <c r="Y1045" s="120"/>
      <c r="Z1045" s="120"/>
    </row>
    <row r="1046">
      <c r="A1046" s="121">
        <v>41699.0</v>
      </c>
      <c r="B1046" s="119" t="s">
        <v>3694</v>
      </c>
      <c r="C1046" s="119" t="s">
        <v>665</v>
      </c>
      <c r="D1046" s="119" t="s">
        <v>666</v>
      </c>
      <c r="E1046" s="119"/>
      <c r="F1046" s="121">
        <v>0.0</v>
      </c>
      <c r="G1046" s="121">
        <v>0.0</v>
      </c>
      <c r="H1046" s="122">
        <v>44032.967361111114</v>
      </c>
      <c r="I1046" s="122">
        <v>44032.98611111111</v>
      </c>
      <c r="J1046" s="124" t="s">
        <v>3695</v>
      </c>
      <c r="K1046" s="119"/>
      <c r="L1046" s="120"/>
      <c r="M1046" s="120"/>
      <c r="N1046" s="120"/>
      <c r="O1046" s="120"/>
      <c r="P1046" s="120"/>
      <c r="Q1046" s="120"/>
      <c r="R1046" s="120"/>
      <c r="S1046" s="120"/>
      <c r="T1046" s="120"/>
      <c r="U1046" s="120"/>
      <c r="V1046" s="120"/>
      <c r="W1046" s="120"/>
      <c r="X1046" s="120"/>
      <c r="Y1046" s="120"/>
      <c r="Z1046" s="120"/>
    </row>
    <row r="1047">
      <c r="A1047" s="121">
        <v>41715.0</v>
      </c>
      <c r="B1047" s="119" t="s">
        <v>3696</v>
      </c>
      <c r="C1047" s="119" t="s">
        <v>665</v>
      </c>
      <c r="D1047" s="119" t="s">
        <v>666</v>
      </c>
      <c r="E1047" s="119"/>
      <c r="F1047" s="121">
        <v>0.0</v>
      </c>
      <c r="G1047" s="121">
        <v>0.0</v>
      </c>
      <c r="H1047" s="122">
        <v>44032.97222222222</v>
      </c>
      <c r="I1047" s="122">
        <v>44032.98611111111</v>
      </c>
      <c r="J1047" s="124" t="s">
        <v>3697</v>
      </c>
      <c r="K1047" s="119"/>
      <c r="L1047" s="120"/>
      <c r="M1047" s="120"/>
      <c r="N1047" s="120"/>
      <c r="O1047" s="120"/>
      <c r="P1047" s="120"/>
      <c r="Q1047" s="120"/>
      <c r="R1047" s="120"/>
      <c r="S1047" s="120"/>
      <c r="T1047" s="120"/>
      <c r="U1047" s="120"/>
      <c r="V1047" s="120"/>
      <c r="W1047" s="120"/>
      <c r="X1047" s="120"/>
      <c r="Y1047" s="120"/>
      <c r="Z1047" s="120"/>
    </row>
    <row r="1048">
      <c r="A1048" s="121">
        <v>41717.0</v>
      </c>
      <c r="B1048" s="119" t="s">
        <v>3698</v>
      </c>
      <c r="C1048" s="119" t="s">
        <v>665</v>
      </c>
      <c r="D1048" s="119" t="s">
        <v>3699</v>
      </c>
      <c r="E1048" s="119"/>
      <c r="F1048" s="121">
        <v>0.0</v>
      </c>
      <c r="G1048" s="121">
        <v>0.0</v>
      </c>
      <c r="H1048" s="122">
        <v>44032.97222222222</v>
      </c>
      <c r="I1048" s="122">
        <v>44032.986805555556</v>
      </c>
      <c r="J1048" s="124" t="s">
        <v>3700</v>
      </c>
      <c r="K1048" s="119"/>
      <c r="L1048" s="120"/>
      <c r="M1048" s="120"/>
      <c r="N1048" s="120"/>
      <c r="O1048" s="120"/>
      <c r="P1048" s="120"/>
      <c r="Q1048" s="120"/>
      <c r="R1048" s="120"/>
      <c r="S1048" s="120"/>
      <c r="T1048" s="120"/>
      <c r="U1048" s="120"/>
      <c r="V1048" s="120"/>
      <c r="W1048" s="120"/>
      <c r="X1048" s="120"/>
      <c r="Y1048" s="120"/>
      <c r="Z1048" s="120"/>
    </row>
    <row r="1049">
      <c r="A1049" s="121">
        <v>41721.0</v>
      </c>
      <c r="B1049" s="119" t="s">
        <v>3701</v>
      </c>
      <c r="C1049" s="119" t="s">
        <v>665</v>
      </c>
      <c r="D1049" s="119" t="s">
        <v>3699</v>
      </c>
      <c r="E1049" s="119"/>
      <c r="F1049" s="121">
        <v>0.0</v>
      </c>
      <c r="G1049" s="121">
        <v>0.0</v>
      </c>
      <c r="H1049" s="122">
        <v>44032.97222222222</v>
      </c>
      <c r="I1049" s="122">
        <v>44032.9875</v>
      </c>
      <c r="J1049" s="124" t="s">
        <v>3702</v>
      </c>
      <c r="K1049" s="119"/>
      <c r="L1049" s="120"/>
      <c r="M1049" s="120"/>
      <c r="N1049" s="120"/>
      <c r="O1049" s="120"/>
      <c r="P1049" s="120"/>
      <c r="Q1049" s="120"/>
      <c r="R1049" s="120"/>
      <c r="S1049" s="120"/>
      <c r="T1049" s="120"/>
      <c r="U1049" s="120"/>
      <c r="V1049" s="120"/>
      <c r="W1049" s="120"/>
      <c r="X1049" s="120"/>
      <c r="Y1049" s="120"/>
      <c r="Z1049" s="120"/>
    </row>
    <row r="1050">
      <c r="A1050" s="121">
        <v>41723.0</v>
      </c>
      <c r="B1050" s="119" t="s">
        <v>3703</v>
      </c>
      <c r="C1050" s="119" t="s">
        <v>665</v>
      </c>
      <c r="D1050" s="119" t="s">
        <v>3699</v>
      </c>
      <c r="E1050" s="119"/>
      <c r="F1050" s="121">
        <v>0.0</v>
      </c>
      <c r="G1050" s="121">
        <v>0.0</v>
      </c>
      <c r="H1050" s="122">
        <v>44032.97222222222</v>
      </c>
      <c r="I1050" s="122">
        <v>44032.9875</v>
      </c>
      <c r="J1050" s="124" t="s">
        <v>3704</v>
      </c>
      <c r="K1050" s="119"/>
      <c r="L1050" s="120"/>
      <c r="M1050" s="120"/>
      <c r="N1050" s="120"/>
      <c r="O1050" s="120"/>
      <c r="P1050" s="120"/>
      <c r="Q1050" s="120"/>
      <c r="R1050" s="120"/>
      <c r="S1050" s="120"/>
      <c r="T1050" s="120"/>
      <c r="U1050" s="120"/>
      <c r="V1050" s="120"/>
      <c r="W1050" s="120"/>
      <c r="X1050" s="120"/>
      <c r="Y1050" s="120"/>
      <c r="Z1050" s="120"/>
    </row>
    <row r="1051">
      <c r="A1051" s="121">
        <v>41724.0</v>
      </c>
      <c r="B1051" s="119" t="s">
        <v>3705</v>
      </c>
      <c r="C1051" s="119" t="s">
        <v>665</v>
      </c>
      <c r="D1051" s="119" t="s">
        <v>3699</v>
      </c>
      <c r="E1051" s="119"/>
      <c r="F1051" s="121">
        <v>0.0</v>
      </c>
      <c r="G1051" s="121">
        <v>0.0</v>
      </c>
      <c r="H1051" s="122">
        <v>44032.97222222222</v>
      </c>
      <c r="I1051" s="122">
        <v>44032.9875</v>
      </c>
      <c r="J1051" s="124" t="s">
        <v>3706</v>
      </c>
      <c r="K1051" s="119"/>
      <c r="L1051" s="120"/>
      <c r="M1051" s="120"/>
      <c r="N1051" s="120"/>
      <c r="O1051" s="120"/>
      <c r="P1051" s="120"/>
      <c r="Q1051" s="120"/>
      <c r="R1051" s="120"/>
      <c r="S1051" s="120"/>
      <c r="T1051" s="120"/>
      <c r="U1051" s="120"/>
      <c r="V1051" s="120"/>
      <c r="W1051" s="120"/>
      <c r="X1051" s="120"/>
      <c r="Y1051" s="120"/>
      <c r="Z1051" s="120"/>
    </row>
    <row r="1052">
      <c r="A1052" s="121">
        <v>41725.0</v>
      </c>
      <c r="B1052" s="119" t="s">
        <v>3707</v>
      </c>
      <c r="C1052" s="119" t="s">
        <v>665</v>
      </c>
      <c r="D1052" s="119" t="s">
        <v>3699</v>
      </c>
      <c r="E1052" s="119"/>
      <c r="F1052" s="121">
        <v>0.0</v>
      </c>
      <c r="G1052" s="121">
        <v>0.0</v>
      </c>
      <c r="H1052" s="122">
        <v>44032.97222222222</v>
      </c>
      <c r="I1052" s="122">
        <v>44032.9875</v>
      </c>
      <c r="J1052" s="124" t="s">
        <v>3708</v>
      </c>
      <c r="K1052" s="119"/>
      <c r="L1052" s="120"/>
      <c r="M1052" s="120"/>
      <c r="N1052" s="120"/>
      <c r="O1052" s="120"/>
      <c r="P1052" s="120"/>
      <c r="Q1052" s="120"/>
      <c r="R1052" s="120"/>
      <c r="S1052" s="120"/>
      <c r="T1052" s="120"/>
      <c r="U1052" s="120"/>
      <c r="V1052" s="120"/>
      <c r="W1052" s="120"/>
      <c r="X1052" s="120"/>
      <c r="Y1052" s="120"/>
      <c r="Z1052" s="120"/>
    </row>
    <row r="1053">
      <c r="A1053" s="121">
        <v>41727.0</v>
      </c>
      <c r="B1053" s="119" t="s">
        <v>3709</v>
      </c>
      <c r="C1053" s="119" t="s">
        <v>665</v>
      </c>
      <c r="D1053" s="119" t="s">
        <v>3699</v>
      </c>
      <c r="E1053" s="119"/>
      <c r="F1053" s="121">
        <v>0.0</v>
      </c>
      <c r="G1053" s="121">
        <v>0.0</v>
      </c>
      <c r="H1053" s="122">
        <v>44032.97222222222</v>
      </c>
      <c r="I1053" s="122">
        <v>44032.98819444444</v>
      </c>
      <c r="J1053" s="124" t="s">
        <v>3710</v>
      </c>
      <c r="K1053" s="119"/>
      <c r="L1053" s="120"/>
      <c r="M1053" s="120"/>
      <c r="N1053" s="120"/>
      <c r="O1053" s="120"/>
      <c r="P1053" s="120"/>
      <c r="Q1053" s="120"/>
      <c r="R1053" s="120"/>
      <c r="S1053" s="120"/>
      <c r="T1053" s="120"/>
      <c r="U1053" s="120"/>
      <c r="V1053" s="120"/>
      <c r="W1053" s="120"/>
      <c r="X1053" s="120"/>
      <c r="Y1053" s="120"/>
      <c r="Z1053" s="120"/>
    </row>
    <row r="1054">
      <c r="A1054" s="121">
        <v>41755.0</v>
      </c>
      <c r="B1054" s="119" t="s">
        <v>3711</v>
      </c>
      <c r="C1054" s="119" t="s">
        <v>665</v>
      </c>
      <c r="D1054" s="119" t="s">
        <v>3699</v>
      </c>
      <c r="E1054" s="119"/>
      <c r="F1054" s="121">
        <v>0.0</v>
      </c>
      <c r="G1054" s="121">
        <v>0.0</v>
      </c>
      <c r="H1054" s="122">
        <v>44032.972916666666</v>
      </c>
      <c r="I1054" s="122">
        <v>44032.98819444444</v>
      </c>
      <c r="J1054" s="124" t="s">
        <v>3712</v>
      </c>
      <c r="K1054" s="119"/>
      <c r="L1054" s="120"/>
      <c r="M1054" s="120"/>
      <c r="N1054" s="120"/>
      <c r="O1054" s="120"/>
      <c r="P1054" s="120"/>
      <c r="Q1054" s="120"/>
      <c r="R1054" s="120"/>
      <c r="S1054" s="120"/>
      <c r="T1054" s="120"/>
      <c r="U1054" s="120"/>
      <c r="V1054" s="120"/>
      <c r="W1054" s="120"/>
      <c r="X1054" s="120"/>
      <c r="Y1054" s="120"/>
      <c r="Z1054" s="120"/>
    </row>
    <row r="1055">
      <c r="A1055" s="121">
        <v>41759.0</v>
      </c>
      <c r="B1055" s="119" t="s">
        <v>3713</v>
      </c>
      <c r="C1055" s="119" t="s">
        <v>665</v>
      </c>
      <c r="D1055" s="119" t="s">
        <v>3699</v>
      </c>
      <c r="E1055" s="119"/>
      <c r="F1055" s="121">
        <v>0.0</v>
      </c>
      <c r="G1055" s="121">
        <v>0.0</v>
      </c>
      <c r="H1055" s="122">
        <v>44032.972916666666</v>
      </c>
      <c r="I1055" s="122">
        <v>44032.98819444444</v>
      </c>
      <c r="J1055" s="124" t="s">
        <v>3714</v>
      </c>
      <c r="K1055" s="119"/>
      <c r="L1055" s="120"/>
      <c r="M1055" s="120"/>
      <c r="N1055" s="120"/>
      <c r="O1055" s="120"/>
      <c r="P1055" s="120"/>
      <c r="Q1055" s="120"/>
      <c r="R1055" s="120"/>
      <c r="S1055" s="120"/>
      <c r="T1055" s="120"/>
      <c r="U1055" s="120"/>
      <c r="V1055" s="120"/>
      <c r="W1055" s="120"/>
      <c r="X1055" s="120"/>
      <c r="Y1055" s="120"/>
      <c r="Z1055" s="120"/>
    </row>
    <row r="1056">
      <c r="A1056" s="121">
        <v>41761.0</v>
      </c>
      <c r="B1056" s="119" t="s">
        <v>3715</v>
      </c>
      <c r="C1056" s="119" t="s">
        <v>665</v>
      </c>
      <c r="D1056" s="119" t="s">
        <v>3699</v>
      </c>
      <c r="E1056" s="119"/>
      <c r="F1056" s="121">
        <v>0.0</v>
      </c>
      <c r="G1056" s="121">
        <v>0.0</v>
      </c>
      <c r="H1056" s="122">
        <v>44032.972916666666</v>
      </c>
      <c r="I1056" s="122">
        <v>44032.98819444444</v>
      </c>
      <c r="J1056" s="124" t="s">
        <v>3716</v>
      </c>
      <c r="K1056" s="119"/>
      <c r="L1056" s="120"/>
      <c r="M1056" s="120"/>
      <c r="N1056" s="120"/>
      <c r="O1056" s="120"/>
      <c r="P1056" s="120"/>
      <c r="Q1056" s="120"/>
      <c r="R1056" s="120"/>
      <c r="S1056" s="120"/>
      <c r="T1056" s="120"/>
      <c r="U1056" s="120"/>
      <c r="V1056" s="120"/>
      <c r="W1056" s="120"/>
      <c r="X1056" s="120"/>
      <c r="Y1056" s="120"/>
      <c r="Z1056" s="120"/>
    </row>
    <row r="1057">
      <c r="A1057" s="121">
        <v>41751.0</v>
      </c>
      <c r="B1057" s="119" t="s">
        <v>3717</v>
      </c>
      <c r="C1057" s="119" t="s">
        <v>665</v>
      </c>
      <c r="D1057" s="119" t="s">
        <v>666</v>
      </c>
      <c r="E1057" s="119" t="s">
        <v>3718</v>
      </c>
      <c r="F1057" s="121">
        <v>1.0</v>
      </c>
      <c r="G1057" s="121">
        <v>0.0</v>
      </c>
      <c r="H1057" s="122">
        <v>44032.972916666666</v>
      </c>
      <c r="I1057" s="122">
        <v>44033.756944444445</v>
      </c>
      <c r="J1057" s="124" t="s">
        <v>3719</v>
      </c>
      <c r="K1057" s="119"/>
      <c r="L1057" s="120"/>
      <c r="M1057" s="120"/>
      <c r="N1057" s="120"/>
      <c r="O1057" s="120"/>
      <c r="P1057" s="120"/>
      <c r="Q1057" s="120"/>
      <c r="R1057" s="120"/>
      <c r="S1057" s="120"/>
      <c r="T1057" s="120"/>
      <c r="U1057" s="120"/>
      <c r="V1057" s="120"/>
      <c r="W1057" s="120"/>
      <c r="X1057" s="120"/>
      <c r="Y1057" s="120"/>
      <c r="Z1057" s="120"/>
    </row>
    <row r="1058">
      <c r="A1058" s="121">
        <v>41719.0</v>
      </c>
      <c r="B1058" s="119" t="s">
        <v>3720</v>
      </c>
      <c r="C1058" s="119" t="s">
        <v>665</v>
      </c>
      <c r="D1058" s="119" t="s">
        <v>666</v>
      </c>
      <c r="E1058" s="119"/>
      <c r="F1058" s="121">
        <v>0.0</v>
      </c>
      <c r="G1058" s="121">
        <v>0.0</v>
      </c>
      <c r="H1058" s="122">
        <v>44032.97222222222</v>
      </c>
      <c r="I1058" s="122">
        <v>44033.768055555556</v>
      </c>
      <c r="J1058" s="124" t="s">
        <v>3721</v>
      </c>
      <c r="K1058" s="119"/>
      <c r="L1058" s="120"/>
      <c r="M1058" s="120"/>
      <c r="N1058" s="120"/>
      <c r="O1058" s="120"/>
      <c r="P1058" s="120"/>
      <c r="Q1058" s="120"/>
      <c r="R1058" s="120"/>
      <c r="S1058" s="120"/>
      <c r="T1058" s="120"/>
      <c r="U1058" s="120"/>
      <c r="V1058" s="120"/>
      <c r="W1058" s="120"/>
      <c r="X1058" s="120"/>
      <c r="Y1058" s="120"/>
      <c r="Z1058" s="120"/>
    </row>
    <row r="1059">
      <c r="A1059" s="121">
        <v>41406.0</v>
      </c>
      <c r="B1059" s="119" t="s">
        <v>3722</v>
      </c>
      <c r="C1059" s="119" t="s">
        <v>3723</v>
      </c>
      <c r="D1059" s="119" t="s">
        <v>3724</v>
      </c>
      <c r="E1059" s="119" t="s">
        <v>3725</v>
      </c>
      <c r="F1059" s="121">
        <v>3.0</v>
      </c>
      <c r="G1059" s="121">
        <v>0.0</v>
      </c>
      <c r="H1059" s="122">
        <v>44026.64236111111</v>
      </c>
      <c r="I1059" s="122">
        <v>44033.80625</v>
      </c>
      <c r="J1059" s="124" t="s">
        <v>3726</v>
      </c>
      <c r="K1059" s="119"/>
      <c r="L1059" s="120"/>
      <c r="M1059" s="120"/>
      <c r="N1059" s="120"/>
      <c r="O1059" s="120"/>
      <c r="P1059" s="120"/>
      <c r="Q1059" s="120"/>
      <c r="R1059" s="120"/>
      <c r="S1059" s="120"/>
      <c r="T1059" s="120"/>
      <c r="U1059" s="120"/>
      <c r="V1059" s="120"/>
      <c r="W1059" s="120"/>
      <c r="X1059" s="120"/>
      <c r="Y1059" s="120"/>
      <c r="Z1059" s="120"/>
    </row>
    <row r="1060">
      <c r="A1060" s="121">
        <v>41753.0</v>
      </c>
      <c r="B1060" s="119" t="s">
        <v>3727</v>
      </c>
      <c r="C1060" s="119" t="s">
        <v>665</v>
      </c>
      <c r="D1060" s="119" t="s">
        <v>666</v>
      </c>
      <c r="E1060" s="119"/>
      <c r="F1060" s="121">
        <v>0.0</v>
      </c>
      <c r="G1060" s="121">
        <v>0.0</v>
      </c>
      <c r="H1060" s="122">
        <v>44032.972916666666</v>
      </c>
      <c r="I1060" s="122">
        <v>44033.81527777778</v>
      </c>
      <c r="J1060" s="124" t="s">
        <v>3728</v>
      </c>
      <c r="K1060" s="119"/>
      <c r="L1060" s="120"/>
      <c r="M1060" s="120"/>
      <c r="N1060" s="120"/>
      <c r="O1060" s="120"/>
      <c r="P1060" s="120"/>
      <c r="Q1060" s="120"/>
      <c r="R1060" s="120"/>
      <c r="S1060" s="120"/>
      <c r="T1060" s="120"/>
      <c r="U1060" s="120"/>
      <c r="V1060" s="120"/>
      <c r="W1060" s="120"/>
      <c r="X1060" s="120"/>
      <c r="Y1060" s="120"/>
      <c r="Z1060" s="120"/>
    </row>
    <row r="1061">
      <c r="A1061" s="121">
        <v>41712.0</v>
      </c>
      <c r="B1061" s="119" t="s">
        <v>3729</v>
      </c>
      <c r="C1061" s="119" t="s">
        <v>665</v>
      </c>
      <c r="D1061" s="119" t="s">
        <v>666</v>
      </c>
      <c r="E1061" s="119"/>
      <c r="F1061" s="121">
        <v>0.0</v>
      </c>
      <c r="G1061" s="121">
        <v>0.0</v>
      </c>
      <c r="H1061" s="122">
        <v>44032.97222222222</v>
      </c>
      <c r="I1061" s="122">
        <v>44034.711805555555</v>
      </c>
      <c r="J1061" s="124" t="s">
        <v>3730</v>
      </c>
      <c r="K1061" s="119"/>
      <c r="L1061" s="120"/>
      <c r="M1061" s="120"/>
      <c r="N1061" s="120"/>
      <c r="O1061" s="120"/>
      <c r="P1061" s="120"/>
      <c r="Q1061" s="120"/>
      <c r="R1061" s="120"/>
      <c r="S1061" s="120"/>
      <c r="T1061" s="120"/>
      <c r="U1061" s="120"/>
      <c r="V1061" s="120"/>
      <c r="W1061" s="120"/>
      <c r="X1061" s="120"/>
      <c r="Y1061" s="120"/>
      <c r="Z1061" s="120"/>
    </row>
    <row r="1062">
      <c r="A1062" s="121">
        <v>37584.0</v>
      </c>
      <c r="B1062" s="119" t="s">
        <v>3731</v>
      </c>
      <c r="C1062" s="119" t="s">
        <v>807</v>
      </c>
      <c r="D1062" s="119" t="s">
        <v>1210</v>
      </c>
      <c r="E1062" s="119" t="s">
        <v>654</v>
      </c>
      <c r="F1062" s="121">
        <v>14.0</v>
      </c>
      <c r="G1062" s="121">
        <v>0.0</v>
      </c>
      <c r="H1062" s="122">
        <v>43951.68819444445</v>
      </c>
      <c r="I1062" s="122">
        <v>44034.78125</v>
      </c>
      <c r="J1062" s="124" t="s">
        <v>3732</v>
      </c>
      <c r="K1062" s="119"/>
      <c r="L1062" s="120"/>
      <c r="M1062" s="120"/>
      <c r="N1062" s="120"/>
      <c r="O1062" s="120"/>
      <c r="P1062" s="120"/>
      <c r="Q1062" s="120"/>
      <c r="R1062" s="120"/>
      <c r="S1062" s="120"/>
      <c r="T1062" s="120"/>
      <c r="U1062" s="120"/>
      <c r="V1062" s="120"/>
      <c r="W1062" s="120"/>
      <c r="X1062" s="120"/>
      <c r="Y1062" s="120"/>
      <c r="Z1062" s="120"/>
    </row>
    <row r="1063">
      <c r="A1063" s="121">
        <v>41477.0</v>
      </c>
      <c r="B1063" s="119" t="s">
        <v>3733</v>
      </c>
      <c r="C1063" s="119" t="s">
        <v>3734</v>
      </c>
      <c r="D1063" s="119" t="s">
        <v>1807</v>
      </c>
      <c r="E1063" s="119"/>
      <c r="F1063" s="121">
        <v>4.0</v>
      </c>
      <c r="G1063" s="121">
        <v>0.0</v>
      </c>
      <c r="H1063" s="122">
        <v>44027.68125</v>
      </c>
      <c r="I1063" s="122">
        <v>44035.686111111114</v>
      </c>
      <c r="J1063" s="124" t="s">
        <v>3735</v>
      </c>
      <c r="K1063" s="119"/>
      <c r="L1063" s="120"/>
      <c r="M1063" s="120"/>
      <c r="N1063" s="120"/>
      <c r="O1063" s="120"/>
      <c r="P1063" s="120"/>
      <c r="Q1063" s="120"/>
      <c r="R1063" s="120"/>
      <c r="S1063" s="120"/>
      <c r="T1063" s="120"/>
      <c r="U1063" s="120"/>
      <c r="V1063" s="120"/>
      <c r="W1063" s="120"/>
      <c r="X1063" s="120"/>
      <c r="Y1063" s="120"/>
      <c r="Z1063" s="120"/>
    </row>
    <row r="1064">
      <c r="A1064" s="121">
        <v>41922.0</v>
      </c>
      <c r="B1064" s="119" t="s">
        <v>3736</v>
      </c>
      <c r="C1064" s="119" t="s">
        <v>1235</v>
      </c>
      <c r="D1064" s="119" t="s">
        <v>755</v>
      </c>
      <c r="E1064" s="119"/>
      <c r="F1064" s="121">
        <v>0.0</v>
      </c>
      <c r="G1064" s="121">
        <v>0.0</v>
      </c>
      <c r="H1064" s="122">
        <v>44035.56597222222</v>
      </c>
      <c r="I1064" s="122">
        <v>44035.95277777778</v>
      </c>
      <c r="J1064" s="124" t="s">
        <v>3737</v>
      </c>
      <c r="K1064" s="119"/>
      <c r="L1064" s="120"/>
      <c r="M1064" s="120"/>
      <c r="N1064" s="120"/>
      <c r="O1064" s="120"/>
      <c r="P1064" s="120"/>
      <c r="Q1064" s="120"/>
      <c r="R1064" s="120"/>
      <c r="S1064" s="120"/>
      <c r="T1064" s="120"/>
      <c r="U1064" s="120"/>
      <c r="V1064" s="120"/>
      <c r="W1064" s="120"/>
      <c r="X1064" s="120"/>
      <c r="Y1064" s="120"/>
      <c r="Z1064" s="120"/>
    </row>
    <row r="1065">
      <c r="A1065" s="121">
        <v>41740.0</v>
      </c>
      <c r="B1065" s="119" t="s">
        <v>3738</v>
      </c>
      <c r="C1065" s="119" t="s">
        <v>665</v>
      </c>
      <c r="D1065" s="119" t="s">
        <v>666</v>
      </c>
      <c r="E1065" s="119" t="s">
        <v>3718</v>
      </c>
      <c r="F1065" s="121">
        <v>1.0</v>
      </c>
      <c r="G1065" s="121">
        <v>0.0</v>
      </c>
      <c r="H1065" s="122">
        <v>44032.972916666666</v>
      </c>
      <c r="I1065" s="122">
        <v>44035.970138888886</v>
      </c>
      <c r="J1065" s="124" t="s">
        <v>3739</v>
      </c>
      <c r="K1065" s="119"/>
      <c r="L1065" s="120"/>
      <c r="M1065" s="120"/>
      <c r="N1065" s="120"/>
      <c r="O1065" s="120"/>
      <c r="P1065" s="120"/>
      <c r="Q1065" s="120"/>
      <c r="R1065" s="120"/>
      <c r="S1065" s="120"/>
      <c r="T1065" s="120"/>
      <c r="U1065" s="120"/>
      <c r="V1065" s="120"/>
      <c r="W1065" s="120"/>
      <c r="X1065" s="120"/>
      <c r="Y1065" s="120"/>
      <c r="Z1065" s="120"/>
    </row>
    <row r="1066">
      <c r="A1066" s="121">
        <v>41746.0</v>
      </c>
      <c r="B1066" s="119" t="s">
        <v>3740</v>
      </c>
      <c r="C1066" s="119" t="s">
        <v>665</v>
      </c>
      <c r="D1066" s="119" t="s">
        <v>666</v>
      </c>
      <c r="E1066" s="119"/>
      <c r="F1066" s="121">
        <v>1.0</v>
      </c>
      <c r="G1066" s="121">
        <v>0.0</v>
      </c>
      <c r="H1066" s="122">
        <v>44032.972916666666</v>
      </c>
      <c r="I1066" s="122">
        <v>44035.99722222222</v>
      </c>
      <c r="J1066" s="124" t="s">
        <v>3741</v>
      </c>
      <c r="K1066" s="119"/>
      <c r="L1066" s="120"/>
      <c r="M1066" s="120"/>
      <c r="N1066" s="120"/>
      <c r="O1066" s="120"/>
      <c r="P1066" s="120"/>
      <c r="Q1066" s="120"/>
      <c r="R1066" s="120"/>
      <c r="S1066" s="120"/>
      <c r="T1066" s="120"/>
      <c r="U1066" s="120"/>
      <c r="V1066" s="120"/>
      <c r="W1066" s="120"/>
      <c r="X1066" s="120"/>
      <c r="Y1066" s="120"/>
      <c r="Z1066" s="120"/>
    </row>
    <row r="1067">
      <c r="A1067" s="121">
        <v>41745.0</v>
      </c>
      <c r="B1067" s="119" t="s">
        <v>3742</v>
      </c>
      <c r="C1067" s="119" t="s">
        <v>665</v>
      </c>
      <c r="D1067" s="119" t="s">
        <v>666</v>
      </c>
      <c r="E1067" s="119"/>
      <c r="F1067" s="121">
        <v>0.0</v>
      </c>
      <c r="G1067" s="121">
        <v>0.0</v>
      </c>
      <c r="H1067" s="122">
        <v>44032.972916666666</v>
      </c>
      <c r="I1067" s="122">
        <v>44035.99722222222</v>
      </c>
      <c r="J1067" s="124" t="s">
        <v>3743</v>
      </c>
      <c r="K1067" s="119"/>
      <c r="L1067" s="120"/>
      <c r="M1067" s="120"/>
      <c r="N1067" s="120"/>
      <c r="O1067" s="120"/>
      <c r="P1067" s="120"/>
      <c r="Q1067" s="120"/>
      <c r="R1067" s="120"/>
      <c r="S1067" s="120"/>
      <c r="T1067" s="120"/>
      <c r="U1067" s="120"/>
      <c r="V1067" s="120"/>
      <c r="W1067" s="120"/>
      <c r="X1067" s="120"/>
      <c r="Y1067" s="120"/>
      <c r="Z1067" s="120"/>
    </row>
    <row r="1068">
      <c r="A1068" s="121">
        <v>35319.0</v>
      </c>
      <c r="B1068" s="119" t="s">
        <v>3744</v>
      </c>
      <c r="C1068" s="119" t="s">
        <v>665</v>
      </c>
      <c r="D1068" s="119" t="s">
        <v>1219</v>
      </c>
      <c r="E1068" s="119"/>
      <c r="F1068" s="121">
        <v>7.0</v>
      </c>
      <c r="G1068" s="121">
        <v>0.0</v>
      </c>
      <c r="H1068" s="122">
        <v>43914.86875</v>
      </c>
      <c r="I1068" s="122">
        <v>44036.18958333333</v>
      </c>
      <c r="J1068" s="124" t="s">
        <v>3745</v>
      </c>
      <c r="K1068" s="119"/>
      <c r="L1068" s="120"/>
      <c r="M1068" s="120"/>
      <c r="N1068" s="120"/>
      <c r="O1068" s="120"/>
      <c r="P1068" s="120"/>
      <c r="Q1068" s="120"/>
      <c r="R1068" s="120"/>
      <c r="S1068" s="120"/>
      <c r="T1068" s="120"/>
      <c r="U1068" s="120"/>
      <c r="V1068" s="120"/>
      <c r="W1068" s="120"/>
      <c r="X1068" s="120"/>
      <c r="Y1068" s="120"/>
      <c r="Z1068" s="120"/>
    </row>
    <row r="1069">
      <c r="A1069" s="121">
        <v>41733.0</v>
      </c>
      <c r="B1069" s="119" t="s">
        <v>3746</v>
      </c>
      <c r="C1069" s="119" t="s">
        <v>665</v>
      </c>
      <c r="D1069" s="119" t="s">
        <v>666</v>
      </c>
      <c r="E1069" s="119"/>
      <c r="F1069" s="121">
        <v>0.0</v>
      </c>
      <c r="G1069" s="121">
        <v>0.0</v>
      </c>
      <c r="H1069" s="122">
        <v>44032.97222222222</v>
      </c>
      <c r="I1069" s="122">
        <v>44036.19305555556</v>
      </c>
      <c r="J1069" s="124" t="s">
        <v>3747</v>
      </c>
      <c r="K1069" s="119"/>
      <c r="L1069" s="120"/>
      <c r="M1069" s="120"/>
      <c r="N1069" s="120"/>
      <c r="O1069" s="120"/>
      <c r="P1069" s="120"/>
      <c r="Q1069" s="120"/>
      <c r="R1069" s="120"/>
      <c r="S1069" s="120"/>
      <c r="T1069" s="120"/>
      <c r="U1069" s="120"/>
      <c r="V1069" s="120"/>
      <c r="W1069" s="120"/>
      <c r="X1069" s="120"/>
      <c r="Y1069" s="120"/>
      <c r="Z1069" s="120"/>
    </row>
    <row r="1070">
      <c r="A1070" s="121">
        <v>41758.0</v>
      </c>
      <c r="B1070" s="119" t="s">
        <v>3748</v>
      </c>
      <c r="C1070" s="119" t="s">
        <v>665</v>
      </c>
      <c r="D1070" s="119" t="s">
        <v>666</v>
      </c>
      <c r="E1070" s="119"/>
      <c r="F1070" s="121">
        <v>0.0</v>
      </c>
      <c r="G1070" s="121">
        <v>0.0</v>
      </c>
      <c r="H1070" s="122">
        <v>44032.972916666666</v>
      </c>
      <c r="I1070" s="122">
        <v>44036.89375</v>
      </c>
      <c r="J1070" s="124" t="s">
        <v>3749</v>
      </c>
      <c r="K1070" s="119"/>
      <c r="L1070" s="120"/>
      <c r="M1070" s="120"/>
      <c r="N1070" s="120"/>
      <c r="O1070" s="120"/>
      <c r="P1070" s="120"/>
      <c r="Q1070" s="120"/>
      <c r="R1070" s="120"/>
      <c r="S1070" s="120"/>
      <c r="T1070" s="120"/>
      <c r="U1070" s="120"/>
      <c r="V1070" s="120"/>
      <c r="W1070" s="120"/>
      <c r="X1070" s="120"/>
      <c r="Y1070" s="120"/>
      <c r="Z1070" s="120"/>
    </row>
    <row r="1071">
      <c r="A1071" s="121">
        <v>41795.0</v>
      </c>
      <c r="B1071" s="119" t="s">
        <v>3750</v>
      </c>
      <c r="C1071" s="119" t="s">
        <v>3751</v>
      </c>
      <c r="D1071" s="119" t="s">
        <v>3752</v>
      </c>
      <c r="E1071" s="119" t="s">
        <v>642</v>
      </c>
      <c r="F1071" s="121">
        <v>0.0</v>
      </c>
      <c r="G1071" s="121">
        <v>0.0</v>
      </c>
      <c r="H1071" s="122">
        <v>44033.41388888889</v>
      </c>
      <c r="I1071" s="122">
        <v>44037.06527777778</v>
      </c>
      <c r="J1071" s="124" t="s">
        <v>3753</v>
      </c>
      <c r="K1071" s="119"/>
      <c r="L1071" s="120"/>
      <c r="M1071" s="120"/>
      <c r="N1071" s="120"/>
      <c r="O1071" s="120"/>
      <c r="P1071" s="120"/>
      <c r="Q1071" s="120"/>
      <c r="R1071" s="120"/>
      <c r="S1071" s="120"/>
      <c r="T1071" s="120"/>
      <c r="U1071" s="120"/>
      <c r="V1071" s="120"/>
      <c r="W1071" s="120"/>
      <c r="X1071" s="120"/>
      <c r="Y1071" s="120"/>
      <c r="Z1071" s="120"/>
    </row>
    <row r="1072">
      <c r="A1072" s="121">
        <v>41473.0</v>
      </c>
      <c r="B1072" s="125" t="s">
        <v>3754</v>
      </c>
      <c r="C1072" s="119" t="s">
        <v>3755</v>
      </c>
      <c r="D1072" s="119" t="s">
        <v>3756</v>
      </c>
      <c r="E1072" s="119"/>
      <c r="F1072" s="121">
        <v>11.0</v>
      </c>
      <c r="G1072" s="121">
        <v>0.0</v>
      </c>
      <c r="H1072" s="122">
        <v>44027.57638888889</v>
      </c>
      <c r="I1072" s="122">
        <v>44039.71805555555</v>
      </c>
      <c r="J1072" s="124" t="s">
        <v>3757</v>
      </c>
      <c r="K1072" s="119"/>
      <c r="L1072" s="120"/>
      <c r="M1072" s="120"/>
      <c r="N1072" s="120"/>
      <c r="O1072" s="120"/>
      <c r="P1072" s="120"/>
      <c r="Q1072" s="120"/>
      <c r="R1072" s="120"/>
      <c r="S1072" s="120"/>
      <c r="T1072" s="120"/>
      <c r="U1072" s="120"/>
      <c r="V1072" s="120"/>
      <c r="W1072" s="120"/>
      <c r="X1072" s="120"/>
      <c r="Y1072" s="120"/>
      <c r="Z1072" s="120"/>
    </row>
    <row r="1073">
      <c r="A1073" s="121">
        <v>42073.0</v>
      </c>
      <c r="B1073" s="119" t="s">
        <v>3758</v>
      </c>
      <c r="C1073" s="119" t="s">
        <v>902</v>
      </c>
      <c r="D1073" s="119" t="s">
        <v>3759</v>
      </c>
      <c r="E1073" s="119"/>
      <c r="F1073" s="121">
        <v>1.0</v>
      </c>
      <c r="G1073" s="121">
        <v>0.0</v>
      </c>
      <c r="H1073" s="122">
        <v>44038.05069444444</v>
      </c>
      <c r="I1073" s="122">
        <v>44039.725</v>
      </c>
      <c r="J1073" s="124" t="s">
        <v>3760</v>
      </c>
      <c r="K1073" s="119"/>
      <c r="L1073" s="120"/>
      <c r="M1073" s="120"/>
      <c r="N1073" s="120"/>
      <c r="O1073" s="120"/>
      <c r="P1073" s="120"/>
      <c r="Q1073" s="120"/>
      <c r="R1073" s="120"/>
      <c r="S1073" s="120"/>
      <c r="T1073" s="120"/>
      <c r="U1073" s="120"/>
      <c r="V1073" s="120"/>
      <c r="W1073" s="120"/>
      <c r="X1073" s="120"/>
      <c r="Y1073" s="120"/>
      <c r="Z1073" s="120"/>
    </row>
    <row r="1074">
      <c r="A1074" s="121">
        <v>41886.0</v>
      </c>
      <c r="B1074" s="119" t="s">
        <v>3761</v>
      </c>
      <c r="C1074" s="119" t="s">
        <v>3762</v>
      </c>
      <c r="D1074" s="119" t="s">
        <v>1196</v>
      </c>
      <c r="E1074" s="119"/>
      <c r="F1074" s="121">
        <v>9.0</v>
      </c>
      <c r="G1074" s="121">
        <v>0.0</v>
      </c>
      <c r="H1074" s="122">
        <v>44034.96597222222</v>
      </c>
      <c r="I1074" s="122">
        <v>44039.86666666667</v>
      </c>
      <c r="J1074" s="124" t="s">
        <v>3763</v>
      </c>
      <c r="K1074" s="119"/>
      <c r="L1074" s="120"/>
      <c r="M1074" s="120"/>
      <c r="N1074" s="120"/>
      <c r="O1074" s="120"/>
      <c r="P1074" s="120"/>
      <c r="Q1074" s="120"/>
      <c r="R1074" s="120"/>
      <c r="S1074" s="120"/>
      <c r="T1074" s="120"/>
      <c r="U1074" s="120"/>
      <c r="V1074" s="120"/>
      <c r="W1074" s="120"/>
      <c r="X1074" s="120"/>
      <c r="Y1074" s="120"/>
      <c r="Z1074" s="120"/>
    </row>
    <row r="1075">
      <c r="A1075" s="121">
        <v>41722.0</v>
      </c>
      <c r="B1075" s="119" t="s">
        <v>3764</v>
      </c>
      <c r="C1075" s="119" t="s">
        <v>665</v>
      </c>
      <c r="D1075" s="119" t="s">
        <v>666</v>
      </c>
      <c r="E1075" s="119" t="s">
        <v>3765</v>
      </c>
      <c r="F1075" s="121">
        <v>2.0</v>
      </c>
      <c r="G1075" s="121">
        <v>0.0</v>
      </c>
      <c r="H1075" s="122">
        <v>44032.97222222222</v>
      </c>
      <c r="I1075" s="122">
        <v>44039.884722222225</v>
      </c>
      <c r="J1075" s="124" t="s">
        <v>3766</v>
      </c>
      <c r="K1075" s="119"/>
      <c r="L1075" s="120"/>
      <c r="M1075" s="120"/>
      <c r="N1075" s="120"/>
      <c r="O1075" s="120"/>
      <c r="P1075" s="120"/>
      <c r="Q1075" s="120"/>
      <c r="R1075" s="120"/>
      <c r="S1075" s="120"/>
      <c r="T1075" s="120"/>
      <c r="U1075" s="120"/>
      <c r="V1075" s="120"/>
      <c r="W1075" s="120"/>
      <c r="X1075" s="120"/>
      <c r="Y1075" s="120"/>
      <c r="Z1075" s="120"/>
    </row>
    <row r="1076">
      <c r="A1076" s="121">
        <v>41743.0</v>
      </c>
      <c r="B1076" s="119" t="s">
        <v>3767</v>
      </c>
      <c r="C1076" s="119" t="s">
        <v>665</v>
      </c>
      <c r="D1076" s="119" t="s">
        <v>666</v>
      </c>
      <c r="E1076" s="119"/>
      <c r="F1076" s="121">
        <v>2.0</v>
      </c>
      <c r="G1076" s="121">
        <v>0.0</v>
      </c>
      <c r="H1076" s="122">
        <v>44032.972916666666</v>
      </c>
      <c r="I1076" s="122">
        <v>44039.94305555556</v>
      </c>
      <c r="J1076" s="124" t="s">
        <v>3768</v>
      </c>
      <c r="K1076" s="119"/>
      <c r="L1076" s="120"/>
      <c r="M1076" s="120"/>
      <c r="N1076" s="120"/>
      <c r="O1076" s="120"/>
      <c r="P1076" s="120"/>
      <c r="Q1076" s="120"/>
      <c r="R1076" s="120"/>
      <c r="S1076" s="120"/>
      <c r="T1076" s="120"/>
      <c r="U1076" s="120"/>
      <c r="V1076" s="120"/>
      <c r="W1076" s="120"/>
      <c r="X1076" s="120"/>
      <c r="Y1076" s="120"/>
      <c r="Z1076" s="120"/>
    </row>
    <row r="1077">
      <c r="A1077" s="121">
        <v>41760.0</v>
      </c>
      <c r="B1077" s="119" t="s">
        <v>3746</v>
      </c>
      <c r="C1077" s="119" t="s">
        <v>665</v>
      </c>
      <c r="D1077" s="119" t="s">
        <v>666</v>
      </c>
      <c r="E1077" s="119"/>
      <c r="F1077" s="121">
        <v>1.0</v>
      </c>
      <c r="G1077" s="121">
        <v>0.0</v>
      </c>
      <c r="H1077" s="122">
        <v>44032.972916666666</v>
      </c>
      <c r="I1077" s="122">
        <v>44039.950694444444</v>
      </c>
      <c r="J1077" s="124" t="s">
        <v>3769</v>
      </c>
      <c r="K1077" s="119"/>
      <c r="L1077" s="120"/>
      <c r="M1077" s="120"/>
      <c r="N1077" s="120"/>
      <c r="O1077" s="120"/>
      <c r="P1077" s="120"/>
      <c r="Q1077" s="120"/>
      <c r="R1077" s="120"/>
      <c r="S1077" s="120"/>
      <c r="T1077" s="120"/>
      <c r="U1077" s="120"/>
      <c r="V1077" s="120"/>
      <c r="W1077" s="120"/>
      <c r="X1077" s="120"/>
      <c r="Y1077" s="120"/>
      <c r="Z1077" s="120"/>
    </row>
    <row r="1078">
      <c r="A1078" s="121">
        <v>41700.0</v>
      </c>
      <c r="B1078" s="119" t="s">
        <v>3770</v>
      </c>
      <c r="C1078" s="119" t="s">
        <v>665</v>
      </c>
      <c r="D1078" s="119" t="s">
        <v>666</v>
      </c>
      <c r="E1078" s="119"/>
      <c r="F1078" s="121">
        <v>5.0</v>
      </c>
      <c r="G1078" s="121">
        <v>0.0</v>
      </c>
      <c r="H1078" s="122">
        <v>44032.97222222222</v>
      </c>
      <c r="I1078" s="122">
        <v>44039.95694444444</v>
      </c>
      <c r="J1078" s="124" t="s">
        <v>3771</v>
      </c>
      <c r="K1078" s="119"/>
      <c r="L1078" s="120"/>
      <c r="M1078" s="120"/>
      <c r="N1078" s="120"/>
      <c r="O1078" s="120"/>
      <c r="P1078" s="120"/>
      <c r="Q1078" s="120"/>
      <c r="R1078" s="120"/>
      <c r="S1078" s="120"/>
      <c r="T1078" s="120"/>
      <c r="U1078" s="120"/>
      <c r="V1078" s="120"/>
      <c r="W1078" s="120"/>
      <c r="X1078" s="120"/>
      <c r="Y1078" s="120"/>
      <c r="Z1078" s="120"/>
    </row>
    <row r="1079">
      <c r="A1079" s="121">
        <v>41749.0</v>
      </c>
      <c r="B1079" s="119" t="s">
        <v>3772</v>
      </c>
      <c r="C1079" s="119" t="s">
        <v>665</v>
      </c>
      <c r="D1079" s="119" t="s">
        <v>666</v>
      </c>
      <c r="E1079" s="119"/>
      <c r="F1079" s="121">
        <v>1.0</v>
      </c>
      <c r="G1079" s="121">
        <v>0.0</v>
      </c>
      <c r="H1079" s="122">
        <v>44032.972916666666</v>
      </c>
      <c r="I1079" s="122">
        <v>44039.96111111111</v>
      </c>
      <c r="J1079" s="124" t="s">
        <v>3773</v>
      </c>
      <c r="K1079" s="119"/>
      <c r="L1079" s="120"/>
      <c r="M1079" s="120"/>
      <c r="N1079" s="120"/>
      <c r="O1079" s="120"/>
      <c r="P1079" s="120"/>
      <c r="Q1079" s="120"/>
      <c r="R1079" s="120"/>
      <c r="S1079" s="120"/>
      <c r="T1079" s="120"/>
      <c r="U1079" s="120"/>
      <c r="V1079" s="120"/>
      <c r="W1079" s="120"/>
      <c r="X1079" s="120"/>
      <c r="Y1079" s="120"/>
      <c r="Z1079" s="120"/>
    </row>
    <row r="1080">
      <c r="A1080" s="121">
        <v>41716.0</v>
      </c>
      <c r="B1080" s="119" t="s">
        <v>3774</v>
      </c>
      <c r="C1080" s="119" t="s">
        <v>665</v>
      </c>
      <c r="D1080" s="119" t="s">
        <v>666</v>
      </c>
      <c r="E1080" s="119"/>
      <c r="F1080" s="121">
        <v>1.0</v>
      </c>
      <c r="G1080" s="121">
        <v>0.0</v>
      </c>
      <c r="H1080" s="122">
        <v>44032.97222222222</v>
      </c>
      <c r="I1080" s="122">
        <v>44040.623611111114</v>
      </c>
      <c r="J1080" s="124" t="s">
        <v>3775</v>
      </c>
      <c r="K1080" s="119"/>
      <c r="L1080" s="120"/>
      <c r="M1080" s="120"/>
      <c r="N1080" s="120"/>
      <c r="O1080" s="120"/>
      <c r="P1080" s="120"/>
      <c r="Q1080" s="120"/>
      <c r="R1080" s="120"/>
      <c r="S1080" s="120"/>
      <c r="T1080" s="120"/>
      <c r="U1080" s="120"/>
      <c r="V1080" s="120"/>
      <c r="W1080" s="120"/>
      <c r="X1080" s="120"/>
      <c r="Y1080" s="120"/>
      <c r="Z1080" s="120"/>
    </row>
    <row r="1081">
      <c r="A1081" s="121">
        <v>41757.0</v>
      </c>
      <c r="B1081" s="119" t="s">
        <v>3767</v>
      </c>
      <c r="C1081" s="119" t="s">
        <v>665</v>
      </c>
      <c r="D1081" s="119" t="s">
        <v>666</v>
      </c>
      <c r="E1081" s="119"/>
      <c r="F1081" s="121">
        <v>1.0</v>
      </c>
      <c r="G1081" s="121">
        <v>0.0</v>
      </c>
      <c r="H1081" s="122">
        <v>44032.972916666666</v>
      </c>
      <c r="I1081" s="122">
        <v>44040.62708333333</v>
      </c>
      <c r="J1081" s="124" t="s">
        <v>3776</v>
      </c>
      <c r="K1081" s="119"/>
      <c r="L1081" s="120"/>
      <c r="M1081" s="120"/>
      <c r="N1081" s="120"/>
      <c r="O1081" s="120"/>
      <c r="P1081" s="120"/>
      <c r="Q1081" s="120"/>
      <c r="R1081" s="120"/>
      <c r="S1081" s="120"/>
      <c r="T1081" s="120"/>
      <c r="U1081" s="120"/>
      <c r="V1081" s="120"/>
      <c r="W1081" s="120"/>
      <c r="X1081" s="120"/>
      <c r="Y1081" s="120"/>
      <c r="Z1081" s="120"/>
    </row>
    <row r="1082">
      <c r="A1082" s="121">
        <v>41393.0</v>
      </c>
      <c r="B1082" s="119" t="s">
        <v>3777</v>
      </c>
      <c r="C1082" s="119" t="s">
        <v>1235</v>
      </c>
      <c r="D1082" s="119" t="s">
        <v>1158</v>
      </c>
      <c r="E1082" s="119"/>
      <c r="F1082" s="121">
        <v>5.0</v>
      </c>
      <c r="G1082" s="121">
        <v>0.0</v>
      </c>
      <c r="H1082" s="122">
        <v>44026.404861111114</v>
      </c>
      <c r="I1082" s="122">
        <v>44040.63680555556</v>
      </c>
      <c r="J1082" s="124" t="s">
        <v>3778</v>
      </c>
      <c r="K1082" s="119"/>
      <c r="L1082" s="120"/>
      <c r="M1082" s="120"/>
      <c r="N1082" s="120"/>
      <c r="O1082" s="120"/>
      <c r="P1082" s="120"/>
      <c r="Q1082" s="120"/>
      <c r="R1082" s="120"/>
      <c r="S1082" s="120"/>
      <c r="T1082" s="120"/>
      <c r="U1082" s="120"/>
      <c r="V1082" s="120"/>
      <c r="W1082" s="120"/>
      <c r="X1082" s="120"/>
      <c r="Y1082" s="120"/>
      <c r="Z1082" s="120"/>
    </row>
    <row r="1083">
      <c r="A1083" s="121">
        <v>31796.0</v>
      </c>
      <c r="B1083" s="119" t="s">
        <v>3779</v>
      </c>
      <c r="C1083" s="119" t="s">
        <v>1226</v>
      </c>
      <c r="D1083" s="119" t="s">
        <v>1079</v>
      </c>
      <c r="E1083" s="119" t="s">
        <v>1226</v>
      </c>
      <c r="F1083" s="121">
        <v>0.0</v>
      </c>
      <c r="G1083" s="121">
        <v>0.0</v>
      </c>
      <c r="H1083" s="122">
        <v>43832.85555555556</v>
      </c>
      <c r="I1083" s="122">
        <v>44040.64375</v>
      </c>
      <c r="J1083" s="124" t="s">
        <v>3780</v>
      </c>
      <c r="K1083" s="119"/>
      <c r="L1083" s="120"/>
      <c r="M1083" s="120"/>
      <c r="N1083" s="120"/>
      <c r="O1083" s="120"/>
      <c r="P1083" s="120"/>
      <c r="Q1083" s="120"/>
      <c r="R1083" s="120"/>
      <c r="S1083" s="120"/>
      <c r="T1083" s="120"/>
      <c r="U1083" s="120"/>
      <c r="V1083" s="120"/>
      <c r="W1083" s="120"/>
      <c r="X1083" s="120"/>
      <c r="Y1083" s="120"/>
      <c r="Z1083" s="120"/>
    </row>
    <row r="1084">
      <c r="A1084" s="121">
        <v>38081.0</v>
      </c>
      <c r="B1084" s="119" t="s">
        <v>3781</v>
      </c>
      <c r="C1084" s="119" t="s">
        <v>3782</v>
      </c>
      <c r="D1084" s="119" t="s">
        <v>3783</v>
      </c>
      <c r="E1084" s="119" t="s">
        <v>3782</v>
      </c>
      <c r="F1084" s="121">
        <v>3.0</v>
      </c>
      <c r="G1084" s="121">
        <v>0.0</v>
      </c>
      <c r="H1084" s="122">
        <v>43958.98402777778</v>
      </c>
      <c r="I1084" s="122">
        <v>44040.69305555556</v>
      </c>
      <c r="J1084" s="124" t="s">
        <v>3784</v>
      </c>
      <c r="K1084" s="119"/>
      <c r="L1084" s="120"/>
      <c r="M1084" s="120"/>
      <c r="N1084" s="120"/>
      <c r="O1084" s="120"/>
      <c r="P1084" s="120"/>
      <c r="Q1084" s="120"/>
      <c r="R1084" s="120"/>
      <c r="S1084" s="120"/>
      <c r="T1084" s="120"/>
      <c r="U1084" s="120"/>
      <c r="V1084" s="120"/>
      <c r="W1084" s="120"/>
      <c r="X1084" s="120"/>
      <c r="Y1084" s="120"/>
      <c r="Z1084" s="120"/>
    </row>
    <row r="1085">
      <c r="A1085" s="121">
        <v>41729.0</v>
      </c>
      <c r="B1085" s="119" t="s">
        <v>3785</v>
      </c>
      <c r="C1085" s="119" t="s">
        <v>665</v>
      </c>
      <c r="D1085" s="119" t="s">
        <v>666</v>
      </c>
      <c r="E1085" s="119"/>
      <c r="F1085" s="121">
        <v>0.0</v>
      </c>
      <c r="G1085" s="121">
        <v>0.0</v>
      </c>
      <c r="H1085" s="122">
        <v>44032.97222222222</v>
      </c>
      <c r="I1085" s="122">
        <v>44040.725694444445</v>
      </c>
      <c r="J1085" s="124" t="s">
        <v>3786</v>
      </c>
      <c r="K1085" s="119"/>
      <c r="L1085" s="120"/>
      <c r="M1085" s="120"/>
      <c r="N1085" s="120"/>
      <c r="O1085" s="120"/>
      <c r="P1085" s="120"/>
      <c r="Q1085" s="120"/>
      <c r="R1085" s="120"/>
      <c r="S1085" s="120"/>
      <c r="T1085" s="120"/>
      <c r="U1085" s="120"/>
      <c r="V1085" s="120"/>
      <c r="W1085" s="120"/>
      <c r="X1085" s="120"/>
      <c r="Y1085" s="120"/>
      <c r="Z1085" s="120"/>
    </row>
    <row r="1086">
      <c r="A1086" s="121">
        <v>41767.0</v>
      </c>
      <c r="B1086" s="119" t="s">
        <v>3787</v>
      </c>
      <c r="C1086" s="119" t="s">
        <v>3788</v>
      </c>
      <c r="D1086" s="119" t="s">
        <v>3789</v>
      </c>
      <c r="E1086" s="119" t="s">
        <v>1130</v>
      </c>
      <c r="F1086" s="121">
        <v>4.0</v>
      </c>
      <c r="G1086" s="121">
        <v>0.0</v>
      </c>
      <c r="H1086" s="122">
        <v>44033.05694444444</v>
      </c>
      <c r="I1086" s="122">
        <v>44040.75625</v>
      </c>
      <c r="J1086" s="124" t="s">
        <v>3790</v>
      </c>
      <c r="K1086" s="119"/>
      <c r="L1086" s="120"/>
      <c r="M1086" s="120"/>
      <c r="N1086" s="120"/>
      <c r="O1086" s="120"/>
      <c r="P1086" s="120"/>
      <c r="Q1086" s="120"/>
      <c r="R1086" s="120"/>
      <c r="S1086" s="120"/>
      <c r="T1086" s="120"/>
      <c r="U1086" s="120"/>
      <c r="V1086" s="120"/>
      <c r="W1086" s="120"/>
      <c r="X1086" s="120"/>
      <c r="Y1086" s="120"/>
      <c r="Z1086" s="120"/>
    </row>
    <row r="1087">
      <c r="A1087" s="121">
        <v>41726.0</v>
      </c>
      <c r="B1087" s="119" t="s">
        <v>3791</v>
      </c>
      <c r="C1087" s="119" t="s">
        <v>665</v>
      </c>
      <c r="D1087" s="119" t="s">
        <v>666</v>
      </c>
      <c r="E1087" s="119"/>
      <c r="F1087" s="121">
        <v>0.0</v>
      </c>
      <c r="G1087" s="121">
        <v>0.0</v>
      </c>
      <c r="H1087" s="122">
        <v>44032.97222222222</v>
      </c>
      <c r="I1087" s="122">
        <v>44040.79861111111</v>
      </c>
      <c r="J1087" s="124" t="s">
        <v>3792</v>
      </c>
      <c r="K1087" s="119"/>
      <c r="L1087" s="120"/>
      <c r="M1087" s="120"/>
      <c r="N1087" s="120"/>
      <c r="O1087" s="120"/>
      <c r="P1087" s="120"/>
      <c r="Q1087" s="120"/>
      <c r="R1087" s="120"/>
      <c r="S1087" s="120"/>
      <c r="T1087" s="120"/>
      <c r="U1087" s="120"/>
      <c r="V1087" s="120"/>
      <c r="W1087" s="120"/>
      <c r="X1087" s="120"/>
      <c r="Y1087" s="120"/>
      <c r="Z1087" s="120"/>
    </row>
    <row r="1088">
      <c r="A1088" s="121">
        <v>41741.0</v>
      </c>
      <c r="B1088" s="119" t="s">
        <v>3793</v>
      </c>
      <c r="C1088" s="119" t="s">
        <v>665</v>
      </c>
      <c r="D1088" s="119" t="s">
        <v>666</v>
      </c>
      <c r="E1088" s="119"/>
      <c r="F1088" s="121">
        <v>1.0</v>
      </c>
      <c r="G1088" s="121">
        <v>0.0</v>
      </c>
      <c r="H1088" s="122">
        <v>44032.972916666666</v>
      </c>
      <c r="I1088" s="122">
        <v>44040.813888888886</v>
      </c>
      <c r="J1088" s="124" t="s">
        <v>3794</v>
      </c>
      <c r="K1088" s="119"/>
      <c r="L1088" s="120"/>
      <c r="M1088" s="120"/>
      <c r="N1088" s="120"/>
      <c r="O1088" s="120"/>
      <c r="P1088" s="120"/>
      <c r="Q1088" s="120"/>
      <c r="R1088" s="120"/>
      <c r="S1088" s="120"/>
      <c r="T1088" s="120"/>
      <c r="U1088" s="120"/>
      <c r="V1088" s="120"/>
      <c r="W1088" s="120"/>
      <c r="X1088" s="120"/>
      <c r="Y1088" s="120"/>
      <c r="Z1088" s="120"/>
    </row>
    <row r="1089">
      <c r="A1089" s="121">
        <v>41703.0</v>
      </c>
      <c r="B1089" s="119" t="s">
        <v>3795</v>
      </c>
      <c r="C1089" s="119" t="s">
        <v>665</v>
      </c>
      <c r="D1089" s="119" t="s">
        <v>666</v>
      </c>
      <c r="E1089" s="119"/>
      <c r="F1089" s="121">
        <v>0.0</v>
      </c>
      <c r="G1089" s="121">
        <v>0.0</v>
      </c>
      <c r="H1089" s="122">
        <v>44032.97222222222</v>
      </c>
      <c r="I1089" s="122">
        <v>44040.84930555556</v>
      </c>
      <c r="J1089" s="124" t="s">
        <v>3796</v>
      </c>
      <c r="K1089" s="119"/>
      <c r="L1089" s="120"/>
      <c r="M1089" s="120"/>
      <c r="N1089" s="120"/>
      <c r="O1089" s="120"/>
      <c r="P1089" s="120"/>
      <c r="Q1089" s="120"/>
      <c r="R1089" s="120"/>
      <c r="S1089" s="120"/>
      <c r="T1089" s="120"/>
      <c r="U1089" s="120"/>
      <c r="V1089" s="120"/>
      <c r="W1089" s="120"/>
      <c r="X1089" s="120"/>
      <c r="Y1089" s="120"/>
      <c r="Z1089" s="120"/>
    </row>
    <row r="1090">
      <c r="A1090" s="121">
        <v>41748.0</v>
      </c>
      <c r="B1090" s="119" t="s">
        <v>3797</v>
      </c>
      <c r="C1090" s="119" t="s">
        <v>665</v>
      </c>
      <c r="D1090" s="119" t="s">
        <v>666</v>
      </c>
      <c r="E1090" s="119"/>
      <c r="F1090" s="121">
        <v>2.0</v>
      </c>
      <c r="G1090" s="121">
        <v>0.0</v>
      </c>
      <c r="H1090" s="122">
        <v>44032.972916666666</v>
      </c>
      <c r="I1090" s="122">
        <v>44040.86319444444</v>
      </c>
      <c r="J1090" s="124" t="s">
        <v>3798</v>
      </c>
      <c r="K1090" s="119"/>
      <c r="L1090" s="120"/>
      <c r="M1090" s="120"/>
      <c r="N1090" s="120"/>
      <c r="O1090" s="120"/>
      <c r="P1090" s="120"/>
      <c r="Q1090" s="120"/>
      <c r="R1090" s="120"/>
      <c r="S1090" s="120"/>
      <c r="T1090" s="120"/>
      <c r="U1090" s="120"/>
      <c r="V1090" s="120"/>
      <c r="W1090" s="120"/>
      <c r="X1090" s="120"/>
      <c r="Y1090" s="120"/>
      <c r="Z1090" s="120"/>
    </row>
    <row r="1091">
      <c r="A1091" s="121">
        <v>38011.0</v>
      </c>
      <c r="B1091" s="119" t="s">
        <v>3799</v>
      </c>
      <c r="C1091" s="119" t="s">
        <v>654</v>
      </c>
      <c r="D1091" s="119" t="s">
        <v>3066</v>
      </c>
      <c r="E1091" s="119"/>
      <c r="F1091" s="121">
        <v>6.0</v>
      </c>
      <c r="G1091" s="121">
        <v>0.0</v>
      </c>
      <c r="H1091" s="122">
        <v>43958.51736111111</v>
      </c>
      <c r="I1091" s="122">
        <v>44041.23263888889</v>
      </c>
      <c r="J1091" s="124" t="s">
        <v>3800</v>
      </c>
      <c r="K1091" s="119"/>
      <c r="L1091" s="120"/>
      <c r="M1091" s="120"/>
      <c r="N1091" s="120"/>
      <c r="O1091" s="120"/>
      <c r="P1091" s="120"/>
      <c r="Q1091" s="120"/>
      <c r="R1091" s="120"/>
      <c r="S1091" s="120"/>
      <c r="T1091" s="120"/>
      <c r="U1091" s="120"/>
      <c r="V1091" s="120"/>
      <c r="W1091" s="120"/>
      <c r="X1091" s="120"/>
      <c r="Y1091" s="120"/>
      <c r="Z1091" s="120"/>
    </row>
    <row r="1092">
      <c r="A1092" s="121">
        <v>41734.0</v>
      </c>
      <c r="B1092" s="119" t="s">
        <v>3801</v>
      </c>
      <c r="C1092" s="119" t="s">
        <v>665</v>
      </c>
      <c r="D1092" s="119" t="s">
        <v>666</v>
      </c>
      <c r="E1092" s="119"/>
      <c r="F1092" s="121">
        <v>0.0</v>
      </c>
      <c r="G1092" s="121">
        <v>0.0</v>
      </c>
      <c r="H1092" s="122">
        <v>44032.97222222222</v>
      </c>
      <c r="I1092" s="122">
        <v>44041.97777777778</v>
      </c>
      <c r="J1092" s="124" t="s">
        <v>3802</v>
      </c>
      <c r="K1092" s="119"/>
      <c r="L1092" s="120"/>
      <c r="M1092" s="120"/>
      <c r="N1092" s="120"/>
      <c r="O1092" s="120"/>
      <c r="P1092" s="120"/>
      <c r="Q1092" s="120"/>
      <c r="R1092" s="120"/>
      <c r="S1092" s="120"/>
      <c r="T1092" s="120"/>
      <c r="U1092" s="120"/>
      <c r="V1092" s="120"/>
      <c r="W1092" s="120"/>
      <c r="X1092" s="120"/>
      <c r="Y1092" s="120"/>
      <c r="Z1092" s="120"/>
    </row>
    <row r="1093">
      <c r="A1093" s="121">
        <v>40580.0</v>
      </c>
      <c r="B1093" s="119" t="s">
        <v>3803</v>
      </c>
      <c r="C1093" s="119" t="s">
        <v>1452</v>
      </c>
      <c r="D1093" s="119" t="s">
        <v>2927</v>
      </c>
      <c r="E1093" s="119"/>
      <c r="F1093" s="121">
        <v>1.0</v>
      </c>
      <c r="G1093" s="121">
        <v>0.0</v>
      </c>
      <c r="H1093" s="122">
        <v>44007.80902777778</v>
      </c>
      <c r="I1093" s="122">
        <v>44042.81319444445</v>
      </c>
      <c r="J1093" s="124" t="s">
        <v>3804</v>
      </c>
      <c r="K1093" s="119"/>
      <c r="L1093" s="120"/>
      <c r="M1093" s="120"/>
      <c r="N1093" s="120"/>
      <c r="O1093" s="120"/>
      <c r="P1093" s="120"/>
      <c r="Q1093" s="120"/>
      <c r="R1093" s="120"/>
      <c r="S1093" s="120"/>
      <c r="T1093" s="120"/>
      <c r="U1093" s="120"/>
      <c r="V1093" s="120"/>
      <c r="W1093" s="120"/>
      <c r="X1093" s="120"/>
      <c r="Y1093" s="120"/>
      <c r="Z1093" s="120"/>
    </row>
    <row r="1094">
      <c r="A1094" s="121">
        <v>41701.0</v>
      </c>
      <c r="B1094" s="119" t="s">
        <v>3805</v>
      </c>
      <c r="C1094" s="119" t="s">
        <v>665</v>
      </c>
      <c r="D1094" s="119" t="s">
        <v>666</v>
      </c>
      <c r="E1094" s="119"/>
      <c r="F1094" s="121">
        <v>3.0</v>
      </c>
      <c r="G1094" s="121">
        <v>0.0</v>
      </c>
      <c r="H1094" s="122">
        <v>44032.97222222222</v>
      </c>
      <c r="I1094" s="122">
        <v>44043.04722222222</v>
      </c>
      <c r="J1094" s="124" t="s">
        <v>3806</v>
      </c>
      <c r="K1094" s="119"/>
      <c r="L1094" s="120"/>
      <c r="M1094" s="120"/>
      <c r="N1094" s="120"/>
      <c r="O1094" s="120"/>
      <c r="P1094" s="120"/>
      <c r="Q1094" s="120"/>
      <c r="R1094" s="120"/>
      <c r="S1094" s="120"/>
      <c r="T1094" s="120"/>
      <c r="U1094" s="120"/>
      <c r="V1094" s="120"/>
      <c r="W1094" s="120"/>
      <c r="X1094" s="120"/>
      <c r="Y1094" s="120"/>
      <c r="Z1094" s="120"/>
    </row>
    <row r="1095">
      <c r="A1095" s="121">
        <v>41702.0</v>
      </c>
      <c r="B1095" s="119" t="s">
        <v>3807</v>
      </c>
      <c r="C1095" s="119" t="s">
        <v>665</v>
      </c>
      <c r="D1095" s="119" t="s">
        <v>666</v>
      </c>
      <c r="E1095" s="119"/>
      <c r="F1095" s="121">
        <v>1.0</v>
      </c>
      <c r="G1095" s="121">
        <v>0.0</v>
      </c>
      <c r="H1095" s="122">
        <v>44032.97222222222</v>
      </c>
      <c r="I1095" s="122">
        <v>44043.97083333333</v>
      </c>
      <c r="J1095" s="124" t="s">
        <v>3808</v>
      </c>
      <c r="K1095" s="119"/>
      <c r="L1095" s="120"/>
      <c r="M1095" s="120"/>
      <c r="N1095" s="120"/>
      <c r="O1095" s="120"/>
      <c r="P1095" s="120"/>
      <c r="Q1095" s="120"/>
      <c r="R1095" s="120"/>
      <c r="S1095" s="120"/>
      <c r="T1095" s="120"/>
      <c r="U1095" s="120"/>
      <c r="V1095" s="120"/>
      <c r="W1095" s="120"/>
      <c r="X1095" s="120"/>
      <c r="Y1095" s="120"/>
      <c r="Z1095" s="120"/>
    </row>
    <row r="1096">
      <c r="A1096" s="121">
        <v>40986.0</v>
      </c>
      <c r="B1096" s="119" t="s">
        <v>3809</v>
      </c>
      <c r="C1096" s="119" t="s">
        <v>948</v>
      </c>
      <c r="D1096" s="119" t="s">
        <v>3810</v>
      </c>
      <c r="E1096" s="119" t="s">
        <v>827</v>
      </c>
      <c r="F1096" s="121">
        <v>3.0</v>
      </c>
      <c r="G1096" s="121">
        <v>0.0</v>
      </c>
      <c r="H1096" s="122">
        <v>44017.17083333333</v>
      </c>
      <c r="I1096" s="122">
        <v>44044.379166666666</v>
      </c>
      <c r="J1096" s="124" t="s">
        <v>3811</v>
      </c>
      <c r="K1096" s="119"/>
      <c r="L1096" s="120"/>
      <c r="M1096" s="120"/>
      <c r="N1096" s="120"/>
      <c r="O1096" s="120"/>
      <c r="P1096" s="120"/>
      <c r="Q1096" s="120"/>
      <c r="R1096" s="120"/>
      <c r="S1096" s="120"/>
      <c r="T1096" s="120"/>
      <c r="U1096" s="120"/>
      <c r="V1096" s="120"/>
      <c r="W1096" s="120"/>
      <c r="X1096" s="120"/>
      <c r="Y1096" s="120"/>
      <c r="Z1096" s="120"/>
    </row>
    <row r="1097">
      <c r="A1097" s="121">
        <v>24701.0</v>
      </c>
      <c r="B1097" s="119" t="s">
        <v>3812</v>
      </c>
      <c r="C1097" s="119" t="s">
        <v>608</v>
      </c>
      <c r="D1097" s="119" t="s">
        <v>1367</v>
      </c>
      <c r="E1097" s="119" t="s">
        <v>582</v>
      </c>
      <c r="F1097" s="121">
        <v>4.0</v>
      </c>
      <c r="G1097" s="121">
        <v>0.0</v>
      </c>
      <c r="H1097" s="122">
        <v>43693.80625</v>
      </c>
      <c r="I1097" s="122">
        <v>44046.620833333334</v>
      </c>
      <c r="J1097" s="124" t="s">
        <v>3813</v>
      </c>
      <c r="K1097" s="119"/>
      <c r="L1097" s="120"/>
      <c r="M1097" s="120"/>
      <c r="N1097" s="120"/>
      <c r="O1097" s="120"/>
      <c r="P1097" s="120"/>
      <c r="Q1097" s="120"/>
      <c r="R1097" s="120"/>
      <c r="S1097" s="120"/>
      <c r="T1097" s="120"/>
      <c r="U1097" s="120"/>
      <c r="V1097" s="120"/>
      <c r="W1097" s="120"/>
      <c r="X1097" s="120"/>
      <c r="Y1097" s="120"/>
      <c r="Z1097" s="120"/>
    </row>
    <row r="1098">
      <c r="A1098" s="121">
        <v>42281.0</v>
      </c>
      <c r="B1098" s="119" t="s">
        <v>3814</v>
      </c>
      <c r="C1098" s="119" t="s">
        <v>3815</v>
      </c>
      <c r="D1098" s="119" t="s">
        <v>865</v>
      </c>
      <c r="E1098" s="119" t="s">
        <v>642</v>
      </c>
      <c r="F1098" s="121">
        <v>2.0</v>
      </c>
      <c r="G1098" s="121">
        <v>0.0</v>
      </c>
      <c r="H1098" s="122">
        <v>44042.200694444444</v>
      </c>
      <c r="I1098" s="122">
        <v>44046.97986111111</v>
      </c>
      <c r="J1098" s="124" t="s">
        <v>3816</v>
      </c>
      <c r="K1098" s="119"/>
      <c r="L1098" s="120"/>
      <c r="M1098" s="120"/>
      <c r="N1098" s="120"/>
      <c r="O1098" s="120"/>
      <c r="P1098" s="120"/>
      <c r="Q1098" s="120"/>
      <c r="R1098" s="120"/>
      <c r="S1098" s="120"/>
      <c r="T1098" s="120"/>
      <c r="U1098" s="120"/>
      <c r="V1098" s="120"/>
      <c r="W1098" s="120"/>
      <c r="X1098" s="120"/>
      <c r="Y1098" s="120"/>
      <c r="Z1098" s="120"/>
    </row>
    <row r="1099">
      <c r="A1099" s="121">
        <v>42406.0</v>
      </c>
      <c r="B1099" s="119" t="s">
        <v>3817</v>
      </c>
      <c r="C1099" s="119" t="s">
        <v>3818</v>
      </c>
      <c r="D1099" s="119" t="s">
        <v>3819</v>
      </c>
      <c r="E1099" s="119"/>
      <c r="F1099" s="121">
        <v>6.0</v>
      </c>
      <c r="G1099" s="121">
        <v>0.0</v>
      </c>
      <c r="H1099" s="122">
        <v>44044.538194444445</v>
      </c>
      <c r="I1099" s="122">
        <v>44047.126388888886</v>
      </c>
      <c r="J1099" s="124" t="s">
        <v>3820</v>
      </c>
      <c r="K1099" s="119"/>
      <c r="L1099" s="120"/>
      <c r="M1099" s="120"/>
      <c r="N1099" s="120"/>
      <c r="O1099" s="120"/>
      <c r="P1099" s="120"/>
      <c r="Q1099" s="120"/>
      <c r="R1099" s="120"/>
      <c r="S1099" s="120"/>
      <c r="T1099" s="120"/>
      <c r="U1099" s="120"/>
      <c r="V1099" s="120"/>
      <c r="W1099" s="120"/>
      <c r="X1099" s="120"/>
      <c r="Y1099" s="120"/>
      <c r="Z1099" s="120"/>
    </row>
    <row r="1100">
      <c r="A1100" s="121">
        <v>38221.0</v>
      </c>
      <c r="B1100" s="119" t="s">
        <v>3821</v>
      </c>
      <c r="C1100" s="119" t="s">
        <v>807</v>
      </c>
      <c r="D1100" s="119" t="s">
        <v>935</v>
      </c>
      <c r="E1100" s="119" t="s">
        <v>807</v>
      </c>
      <c r="F1100" s="121">
        <v>2.0</v>
      </c>
      <c r="G1100" s="121">
        <v>0.0</v>
      </c>
      <c r="H1100" s="122">
        <v>43962.486805555556</v>
      </c>
      <c r="I1100" s="122">
        <v>44047.12986111111</v>
      </c>
      <c r="J1100" s="124" t="s">
        <v>3822</v>
      </c>
      <c r="K1100" s="119"/>
      <c r="L1100" s="120"/>
      <c r="M1100" s="120"/>
      <c r="N1100" s="120"/>
      <c r="O1100" s="120"/>
      <c r="P1100" s="120"/>
      <c r="Q1100" s="120"/>
      <c r="R1100" s="120"/>
      <c r="S1100" s="120"/>
      <c r="T1100" s="120"/>
      <c r="U1100" s="120"/>
      <c r="V1100" s="120"/>
      <c r="W1100" s="120"/>
      <c r="X1100" s="120"/>
      <c r="Y1100" s="120"/>
      <c r="Z1100" s="120"/>
    </row>
    <row r="1101">
      <c r="A1101" s="121">
        <v>39210.0</v>
      </c>
      <c r="B1101" s="119" t="s">
        <v>3823</v>
      </c>
      <c r="C1101" s="119" t="s">
        <v>2447</v>
      </c>
      <c r="D1101" s="119" t="s">
        <v>3184</v>
      </c>
      <c r="E1101" s="119" t="s">
        <v>3824</v>
      </c>
      <c r="F1101" s="121">
        <v>5.0</v>
      </c>
      <c r="G1101" s="121">
        <v>0.0</v>
      </c>
      <c r="H1101" s="122">
        <v>43980.00902777778</v>
      </c>
      <c r="I1101" s="122">
        <v>44047.19513888889</v>
      </c>
      <c r="J1101" s="124" t="s">
        <v>3825</v>
      </c>
      <c r="K1101" s="119"/>
      <c r="L1101" s="120"/>
      <c r="M1101" s="120"/>
      <c r="N1101" s="120"/>
      <c r="O1101" s="120"/>
      <c r="P1101" s="120"/>
      <c r="Q1101" s="120"/>
      <c r="R1101" s="120"/>
      <c r="S1101" s="120"/>
      <c r="T1101" s="120"/>
      <c r="U1101" s="120"/>
      <c r="V1101" s="120"/>
      <c r="W1101" s="120"/>
      <c r="X1101" s="120"/>
      <c r="Y1101" s="120"/>
      <c r="Z1101" s="120"/>
    </row>
    <row r="1102">
      <c r="A1102" s="121">
        <v>42363.0</v>
      </c>
      <c r="B1102" s="119" t="s">
        <v>3826</v>
      </c>
      <c r="C1102" s="119" t="s">
        <v>3827</v>
      </c>
      <c r="D1102" s="119" t="s">
        <v>3054</v>
      </c>
      <c r="E1102" s="119"/>
      <c r="F1102" s="121">
        <v>11.0</v>
      </c>
      <c r="G1102" s="121">
        <v>0.0</v>
      </c>
      <c r="H1102" s="122">
        <v>44043.55</v>
      </c>
      <c r="I1102" s="122">
        <v>44047.71805555555</v>
      </c>
      <c r="J1102" s="124" t="s">
        <v>3828</v>
      </c>
      <c r="K1102" s="119"/>
      <c r="L1102" s="120"/>
      <c r="M1102" s="120"/>
      <c r="N1102" s="120"/>
      <c r="O1102" s="120"/>
      <c r="P1102" s="120"/>
      <c r="Q1102" s="120"/>
      <c r="R1102" s="120"/>
      <c r="S1102" s="120"/>
      <c r="T1102" s="120"/>
      <c r="U1102" s="120"/>
      <c r="V1102" s="120"/>
      <c r="W1102" s="120"/>
      <c r="X1102" s="120"/>
      <c r="Y1102" s="120"/>
      <c r="Z1102" s="120"/>
    </row>
    <row r="1103">
      <c r="A1103" s="121">
        <v>42418.0</v>
      </c>
      <c r="B1103" s="119" t="s">
        <v>3829</v>
      </c>
      <c r="C1103" s="119" t="s">
        <v>1093</v>
      </c>
      <c r="D1103" s="119" t="s">
        <v>3830</v>
      </c>
      <c r="E1103" s="119"/>
      <c r="F1103" s="121">
        <v>2.0</v>
      </c>
      <c r="G1103" s="121">
        <v>0.0</v>
      </c>
      <c r="H1103" s="122">
        <v>44044.888194444444</v>
      </c>
      <c r="I1103" s="122">
        <v>44047.96666666667</v>
      </c>
      <c r="J1103" s="124" t="s">
        <v>3831</v>
      </c>
      <c r="K1103" s="119"/>
      <c r="L1103" s="120"/>
      <c r="M1103" s="120"/>
      <c r="N1103" s="120"/>
      <c r="O1103" s="120"/>
      <c r="P1103" s="120"/>
      <c r="Q1103" s="120"/>
      <c r="R1103" s="120"/>
      <c r="S1103" s="120"/>
      <c r="T1103" s="120"/>
      <c r="U1103" s="120"/>
      <c r="V1103" s="120"/>
      <c r="W1103" s="120"/>
      <c r="X1103" s="120"/>
      <c r="Y1103" s="120"/>
      <c r="Z1103" s="120"/>
    </row>
    <row r="1104">
      <c r="A1104" s="121">
        <v>41656.0</v>
      </c>
      <c r="B1104" s="119" t="s">
        <v>3832</v>
      </c>
      <c r="C1104" s="119" t="s">
        <v>3833</v>
      </c>
      <c r="D1104" s="119" t="s">
        <v>3834</v>
      </c>
      <c r="E1104" s="119" t="s">
        <v>582</v>
      </c>
      <c r="F1104" s="121">
        <v>5.0</v>
      </c>
      <c r="G1104" s="121">
        <v>0.0</v>
      </c>
      <c r="H1104" s="122">
        <v>44031.77361111111</v>
      </c>
      <c r="I1104" s="122">
        <v>44049.964583333334</v>
      </c>
      <c r="J1104" s="124" t="s">
        <v>3835</v>
      </c>
      <c r="K1104" s="119"/>
      <c r="L1104" s="120"/>
      <c r="M1104" s="120"/>
      <c r="N1104" s="120"/>
      <c r="O1104" s="120"/>
      <c r="P1104" s="120"/>
      <c r="Q1104" s="120"/>
      <c r="R1104" s="120"/>
      <c r="S1104" s="120"/>
      <c r="T1104" s="120"/>
      <c r="U1104" s="120"/>
      <c r="V1104" s="120"/>
      <c r="W1104" s="120"/>
      <c r="X1104" s="120"/>
      <c r="Y1104" s="120"/>
      <c r="Z1104" s="120"/>
    </row>
    <row r="1105">
      <c r="A1105" s="121">
        <v>42657.0</v>
      </c>
      <c r="B1105" s="119" t="s">
        <v>3836</v>
      </c>
      <c r="C1105" s="119" t="s">
        <v>732</v>
      </c>
      <c r="D1105" s="119" t="s">
        <v>1484</v>
      </c>
      <c r="E1105" s="119"/>
      <c r="F1105" s="121">
        <v>7.0</v>
      </c>
      <c r="G1105" s="121">
        <v>0.0</v>
      </c>
      <c r="H1105" s="122">
        <v>44049.18402777778</v>
      </c>
      <c r="I1105" s="122">
        <v>44050.725694444445</v>
      </c>
      <c r="J1105" s="124" t="s">
        <v>3837</v>
      </c>
      <c r="K1105" s="119"/>
      <c r="L1105" s="120"/>
      <c r="M1105" s="120"/>
      <c r="N1105" s="120"/>
      <c r="O1105" s="120"/>
      <c r="P1105" s="120"/>
      <c r="Q1105" s="120"/>
      <c r="R1105" s="120"/>
      <c r="S1105" s="120"/>
      <c r="T1105" s="120"/>
      <c r="U1105" s="120"/>
      <c r="V1105" s="120"/>
      <c r="W1105" s="120"/>
      <c r="X1105" s="120"/>
      <c r="Y1105" s="120"/>
      <c r="Z1105" s="120"/>
    </row>
    <row r="1106">
      <c r="A1106" s="121">
        <v>41362.0</v>
      </c>
      <c r="B1106" s="119" t="s">
        <v>3838</v>
      </c>
      <c r="C1106" s="119" t="s">
        <v>860</v>
      </c>
      <c r="D1106" s="119" t="s">
        <v>3839</v>
      </c>
      <c r="E1106" s="119"/>
      <c r="F1106" s="121">
        <v>4.0</v>
      </c>
      <c r="G1106" s="121">
        <v>0.0</v>
      </c>
      <c r="H1106" s="122">
        <v>44025.811111111114</v>
      </c>
      <c r="I1106" s="122">
        <v>44050.84027777778</v>
      </c>
      <c r="J1106" s="124" t="s">
        <v>3840</v>
      </c>
      <c r="K1106" s="119"/>
      <c r="L1106" s="120"/>
      <c r="M1106" s="120"/>
      <c r="N1106" s="120"/>
      <c r="O1106" s="120"/>
      <c r="P1106" s="120"/>
      <c r="Q1106" s="120"/>
      <c r="R1106" s="120"/>
      <c r="S1106" s="120"/>
      <c r="T1106" s="120"/>
      <c r="U1106" s="120"/>
      <c r="V1106" s="120"/>
      <c r="W1106" s="120"/>
      <c r="X1106" s="120"/>
      <c r="Y1106" s="120"/>
      <c r="Z1106" s="120"/>
    </row>
    <row r="1107">
      <c r="A1107" s="121">
        <v>42549.0</v>
      </c>
      <c r="B1107" s="119" t="s">
        <v>3841</v>
      </c>
      <c r="C1107" s="119" t="s">
        <v>3818</v>
      </c>
      <c r="D1107" s="119" t="s">
        <v>1484</v>
      </c>
      <c r="E1107" s="119"/>
      <c r="F1107" s="121">
        <v>5.0</v>
      </c>
      <c r="G1107" s="121">
        <v>0.0</v>
      </c>
      <c r="H1107" s="122">
        <v>44047.79375</v>
      </c>
      <c r="I1107" s="122">
        <v>44053.22152777778</v>
      </c>
      <c r="J1107" s="124" t="s">
        <v>3842</v>
      </c>
      <c r="K1107" s="119"/>
      <c r="L1107" s="120"/>
      <c r="M1107" s="120"/>
      <c r="N1107" s="120"/>
      <c r="O1107" s="120"/>
      <c r="P1107" s="120"/>
      <c r="Q1107" s="120"/>
      <c r="R1107" s="120"/>
      <c r="S1107" s="120"/>
      <c r="T1107" s="120"/>
      <c r="U1107" s="120"/>
      <c r="V1107" s="120"/>
      <c r="W1107" s="120"/>
      <c r="X1107" s="120"/>
      <c r="Y1107" s="120"/>
      <c r="Z1107" s="120"/>
    </row>
    <row r="1108">
      <c r="A1108" s="121">
        <v>42506.0</v>
      </c>
      <c r="B1108" s="119" t="s">
        <v>3843</v>
      </c>
      <c r="C1108" s="119" t="s">
        <v>3844</v>
      </c>
      <c r="D1108" s="119" t="s">
        <v>2764</v>
      </c>
      <c r="E1108" s="119"/>
      <c r="F1108" s="121">
        <v>4.0</v>
      </c>
      <c r="G1108" s="121">
        <v>0.0</v>
      </c>
      <c r="H1108" s="122">
        <v>44047.149305555555</v>
      </c>
      <c r="I1108" s="122">
        <v>44053.731944444444</v>
      </c>
      <c r="J1108" s="124" t="s">
        <v>3845</v>
      </c>
      <c r="K1108" s="119"/>
      <c r="L1108" s="120"/>
      <c r="M1108" s="120"/>
      <c r="N1108" s="120"/>
      <c r="O1108" s="120"/>
      <c r="P1108" s="120"/>
      <c r="Q1108" s="120"/>
      <c r="R1108" s="120"/>
      <c r="S1108" s="120"/>
      <c r="T1108" s="120"/>
      <c r="U1108" s="120"/>
      <c r="V1108" s="120"/>
      <c r="W1108" s="120"/>
      <c r="X1108" s="120"/>
      <c r="Y1108" s="120"/>
      <c r="Z1108" s="120"/>
    </row>
    <row r="1109">
      <c r="A1109" s="121">
        <v>42616.0</v>
      </c>
      <c r="B1109" s="119" t="s">
        <v>3846</v>
      </c>
      <c r="C1109" s="119" t="s">
        <v>3554</v>
      </c>
      <c r="D1109" s="119" t="s">
        <v>3847</v>
      </c>
      <c r="E1109" s="119" t="s">
        <v>642</v>
      </c>
      <c r="F1109" s="121">
        <v>2.0</v>
      </c>
      <c r="G1109" s="121">
        <v>0.0</v>
      </c>
      <c r="H1109" s="122">
        <v>44048.80069444444</v>
      </c>
      <c r="I1109" s="122">
        <v>44053.972916666666</v>
      </c>
      <c r="J1109" s="124" t="s">
        <v>3848</v>
      </c>
      <c r="K1109" s="119"/>
      <c r="L1109" s="120"/>
      <c r="M1109" s="120"/>
      <c r="N1109" s="120"/>
      <c r="O1109" s="120"/>
      <c r="P1109" s="120"/>
      <c r="Q1109" s="120"/>
      <c r="R1109" s="120"/>
      <c r="S1109" s="120"/>
      <c r="T1109" s="120"/>
      <c r="U1109" s="120"/>
      <c r="V1109" s="120"/>
      <c r="W1109" s="120"/>
      <c r="X1109" s="120"/>
      <c r="Y1109" s="120"/>
      <c r="Z1109" s="120"/>
    </row>
    <row r="1110">
      <c r="A1110" s="121">
        <v>42776.0</v>
      </c>
      <c r="B1110" s="119" t="s">
        <v>3849</v>
      </c>
      <c r="C1110" s="119" t="s">
        <v>3850</v>
      </c>
      <c r="D1110" s="119" t="s">
        <v>3851</v>
      </c>
      <c r="E1110" s="119"/>
      <c r="F1110" s="121">
        <v>2.0</v>
      </c>
      <c r="G1110" s="121">
        <v>0.0</v>
      </c>
      <c r="H1110" s="122">
        <v>44051.34166666667</v>
      </c>
      <c r="I1110" s="122">
        <v>44053.99722222222</v>
      </c>
      <c r="J1110" s="124" t="s">
        <v>3852</v>
      </c>
      <c r="K1110" s="119"/>
      <c r="L1110" s="120"/>
      <c r="M1110" s="120"/>
      <c r="N1110" s="120"/>
      <c r="O1110" s="120"/>
      <c r="P1110" s="120"/>
      <c r="Q1110" s="120"/>
      <c r="R1110" s="120"/>
      <c r="S1110" s="120"/>
      <c r="T1110" s="120"/>
      <c r="U1110" s="120"/>
      <c r="V1110" s="120"/>
      <c r="W1110" s="120"/>
      <c r="X1110" s="120"/>
      <c r="Y1110" s="120"/>
      <c r="Z1110" s="120"/>
    </row>
    <row r="1111">
      <c r="A1111" s="121">
        <v>42578.0</v>
      </c>
      <c r="B1111" s="119" t="s">
        <v>3853</v>
      </c>
      <c r="C1111" s="119" t="s">
        <v>3844</v>
      </c>
      <c r="D1111" s="119" t="s">
        <v>938</v>
      </c>
      <c r="E1111" s="119" t="s">
        <v>642</v>
      </c>
      <c r="F1111" s="121">
        <v>1.0</v>
      </c>
      <c r="G1111" s="121">
        <v>0.0</v>
      </c>
      <c r="H1111" s="122">
        <v>44048.14097222222</v>
      </c>
      <c r="I1111" s="122">
        <v>44054.10277777778</v>
      </c>
      <c r="J1111" s="124" t="s">
        <v>3854</v>
      </c>
      <c r="K1111" s="119"/>
      <c r="L1111" s="120"/>
      <c r="M1111" s="120"/>
      <c r="N1111" s="120"/>
      <c r="O1111" s="120"/>
      <c r="P1111" s="120"/>
      <c r="Q1111" s="120"/>
      <c r="R1111" s="120"/>
      <c r="S1111" s="120"/>
      <c r="T1111" s="120"/>
      <c r="U1111" s="120"/>
      <c r="V1111" s="120"/>
      <c r="W1111" s="120"/>
      <c r="X1111" s="120"/>
      <c r="Y1111" s="120"/>
      <c r="Z1111" s="120"/>
    </row>
    <row r="1112">
      <c r="A1112" s="121">
        <v>42662.0</v>
      </c>
      <c r="B1112" s="119" t="s">
        <v>3855</v>
      </c>
      <c r="C1112" s="119" t="s">
        <v>3856</v>
      </c>
      <c r="D1112" s="119" t="s">
        <v>863</v>
      </c>
      <c r="E1112" s="119"/>
      <c r="F1112" s="121">
        <v>2.0</v>
      </c>
      <c r="G1112" s="121">
        <v>0.0</v>
      </c>
      <c r="H1112" s="122">
        <v>44049.31041666667</v>
      </c>
      <c r="I1112" s="122">
        <v>44054.111805555556</v>
      </c>
      <c r="J1112" s="124" t="s">
        <v>3857</v>
      </c>
      <c r="K1112" s="119"/>
      <c r="L1112" s="120"/>
      <c r="M1112" s="120"/>
      <c r="N1112" s="120"/>
      <c r="O1112" s="120"/>
      <c r="P1112" s="120"/>
      <c r="Q1112" s="120"/>
      <c r="R1112" s="120"/>
      <c r="S1112" s="120"/>
      <c r="T1112" s="120"/>
      <c r="U1112" s="120"/>
      <c r="V1112" s="120"/>
      <c r="W1112" s="120"/>
      <c r="X1112" s="120"/>
      <c r="Y1112" s="120"/>
      <c r="Z1112" s="120"/>
    </row>
    <row r="1113">
      <c r="A1113" s="121">
        <v>41359.0</v>
      </c>
      <c r="B1113" s="119" t="s">
        <v>3858</v>
      </c>
      <c r="C1113" s="119" t="s">
        <v>841</v>
      </c>
      <c r="D1113" s="119" t="s">
        <v>3859</v>
      </c>
      <c r="E1113" s="119" t="s">
        <v>599</v>
      </c>
      <c r="F1113" s="121">
        <v>5.0</v>
      </c>
      <c r="G1113" s="121">
        <v>0.0</v>
      </c>
      <c r="H1113" s="122">
        <v>44025.774305555555</v>
      </c>
      <c r="I1113" s="122">
        <v>44054.47777777778</v>
      </c>
      <c r="J1113" s="124" t="s">
        <v>3860</v>
      </c>
      <c r="K1113" s="119"/>
      <c r="L1113" s="120"/>
      <c r="M1113" s="120"/>
      <c r="N1113" s="120"/>
      <c r="O1113" s="120"/>
      <c r="P1113" s="120"/>
      <c r="Q1113" s="120"/>
      <c r="R1113" s="120"/>
      <c r="S1113" s="120"/>
      <c r="T1113" s="120"/>
      <c r="U1113" s="120"/>
      <c r="V1113" s="120"/>
      <c r="W1113" s="120"/>
      <c r="X1113" s="120"/>
      <c r="Y1113" s="120"/>
      <c r="Z1113" s="120"/>
    </row>
    <row r="1114">
      <c r="A1114" s="121">
        <v>41780.0</v>
      </c>
      <c r="B1114" s="119" t="s">
        <v>3861</v>
      </c>
      <c r="C1114" s="119" t="s">
        <v>3788</v>
      </c>
      <c r="D1114" s="119" t="s">
        <v>3834</v>
      </c>
      <c r="E1114" s="119" t="s">
        <v>658</v>
      </c>
      <c r="F1114" s="121">
        <v>5.0</v>
      </c>
      <c r="G1114" s="121">
        <v>0.0</v>
      </c>
      <c r="H1114" s="122">
        <v>44033.17013888889</v>
      </c>
      <c r="I1114" s="122">
        <v>44054.64444444444</v>
      </c>
      <c r="J1114" s="124" t="s">
        <v>3862</v>
      </c>
      <c r="K1114" s="119"/>
      <c r="L1114" s="120"/>
      <c r="M1114" s="120"/>
      <c r="N1114" s="120"/>
      <c r="O1114" s="120"/>
      <c r="P1114" s="120"/>
      <c r="Q1114" s="120"/>
      <c r="R1114" s="120"/>
      <c r="S1114" s="120"/>
      <c r="T1114" s="120"/>
      <c r="U1114" s="120"/>
      <c r="V1114" s="120"/>
      <c r="W1114" s="120"/>
      <c r="X1114" s="120"/>
      <c r="Y1114" s="120"/>
      <c r="Z1114" s="120"/>
    </row>
    <row r="1115">
      <c r="A1115" s="121">
        <v>42462.0</v>
      </c>
      <c r="B1115" s="119" t="s">
        <v>3863</v>
      </c>
      <c r="C1115" s="119" t="s">
        <v>3782</v>
      </c>
      <c r="D1115" s="119" t="s">
        <v>1308</v>
      </c>
      <c r="E1115" s="119" t="s">
        <v>3864</v>
      </c>
      <c r="F1115" s="121">
        <v>0.0</v>
      </c>
      <c r="G1115" s="121">
        <v>0.0</v>
      </c>
      <c r="H1115" s="122">
        <v>44046.665972222225</v>
      </c>
      <c r="I1115" s="122">
        <v>44054.65694444445</v>
      </c>
      <c r="J1115" s="124" t="s">
        <v>3865</v>
      </c>
      <c r="K1115" s="119"/>
      <c r="L1115" s="120"/>
      <c r="M1115" s="120"/>
      <c r="N1115" s="120"/>
      <c r="O1115" s="120"/>
      <c r="P1115" s="120"/>
      <c r="Q1115" s="120"/>
      <c r="R1115" s="120"/>
      <c r="S1115" s="120"/>
      <c r="T1115" s="120"/>
      <c r="U1115" s="120"/>
      <c r="V1115" s="120"/>
      <c r="W1115" s="120"/>
      <c r="X1115" s="120"/>
      <c r="Y1115" s="120"/>
      <c r="Z1115" s="120"/>
    </row>
    <row r="1116">
      <c r="A1116" s="121">
        <v>39566.0</v>
      </c>
      <c r="B1116" s="119" t="s">
        <v>3866</v>
      </c>
      <c r="C1116" s="119" t="s">
        <v>732</v>
      </c>
      <c r="D1116" s="119" t="s">
        <v>1308</v>
      </c>
      <c r="E1116" s="119"/>
      <c r="F1116" s="121">
        <v>0.0</v>
      </c>
      <c r="G1116" s="121">
        <v>0.0</v>
      </c>
      <c r="H1116" s="122">
        <v>43987.384722222225</v>
      </c>
      <c r="I1116" s="122">
        <v>44054.66180555556</v>
      </c>
      <c r="J1116" s="124" t="s">
        <v>3867</v>
      </c>
      <c r="K1116" s="119"/>
      <c r="L1116" s="120"/>
      <c r="M1116" s="120"/>
      <c r="N1116" s="120"/>
      <c r="O1116" s="120"/>
      <c r="P1116" s="120"/>
      <c r="Q1116" s="120"/>
      <c r="R1116" s="120"/>
      <c r="S1116" s="120"/>
      <c r="T1116" s="120"/>
      <c r="U1116" s="120"/>
      <c r="V1116" s="120"/>
      <c r="W1116" s="120"/>
      <c r="X1116" s="120"/>
      <c r="Y1116" s="120"/>
      <c r="Z1116" s="120"/>
    </row>
    <row r="1117">
      <c r="A1117" s="121">
        <v>41827.0</v>
      </c>
      <c r="B1117" s="119" t="s">
        <v>3868</v>
      </c>
      <c r="C1117" s="119" t="s">
        <v>3844</v>
      </c>
      <c r="D1117" s="119" t="s">
        <v>3869</v>
      </c>
      <c r="E1117" s="119"/>
      <c r="F1117" s="121">
        <v>0.0</v>
      </c>
      <c r="G1117" s="121">
        <v>0.0</v>
      </c>
      <c r="H1117" s="122">
        <v>44034.03055555555</v>
      </c>
      <c r="I1117" s="122">
        <v>44054.68680555555</v>
      </c>
      <c r="J1117" s="124" t="s">
        <v>3870</v>
      </c>
      <c r="K1117" s="119"/>
      <c r="L1117" s="120"/>
      <c r="M1117" s="120"/>
      <c r="N1117" s="120"/>
      <c r="O1117" s="120"/>
      <c r="P1117" s="120"/>
      <c r="Q1117" s="120"/>
      <c r="R1117" s="120"/>
      <c r="S1117" s="120"/>
      <c r="T1117" s="120"/>
      <c r="U1117" s="120"/>
      <c r="V1117" s="120"/>
      <c r="W1117" s="120"/>
      <c r="X1117" s="120"/>
      <c r="Y1117" s="120"/>
      <c r="Z1117" s="120"/>
    </row>
    <row r="1118">
      <c r="A1118" s="121">
        <v>41776.0</v>
      </c>
      <c r="B1118" s="119" t="s">
        <v>3871</v>
      </c>
      <c r="C1118" s="119" t="s">
        <v>3788</v>
      </c>
      <c r="D1118" s="119" t="s">
        <v>3872</v>
      </c>
      <c r="E1118" s="119" t="s">
        <v>658</v>
      </c>
      <c r="F1118" s="121">
        <v>9.0</v>
      </c>
      <c r="G1118" s="121">
        <v>0.0</v>
      </c>
      <c r="H1118" s="122">
        <v>44033.115277777775</v>
      </c>
      <c r="I1118" s="122">
        <v>44054.72083333333</v>
      </c>
      <c r="J1118" s="124" t="s">
        <v>3873</v>
      </c>
      <c r="K1118" s="119"/>
      <c r="L1118" s="120"/>
      <c r="M1118" s="120"/>
      <c r="N1118" s="120"/>
      <c r="O1118" s="120"/>
      <c r="P1118" s="120"/>
      <c r="Q1118" s="120"/>
      <c r="R1118" s="120"/>
      <c r="S1118" s="120"/>
      <c r="T1118" s="120"/>
      <c r="U1118" s="120"/>
      <c r="V1118" s="120"/>
      <c r="W1118" s="120"/>
      <c r="X1118" s="120"/>
      <c r="Y1118" s="120"/>
      <c r="Z1118" s="120"/>
    </row>
    <row r="1119">
      <c r="A1119" s="121">
        <v>42213.0</v>
      </c>
      <c r="B1119" s="119" t="s">
        <v>3874</v>
      </c>
      <c r="C1119" s="119" t="s">
        <v>3875</v>
      </c>
      <c r="D1119" s="119" t="s">
        <v>3402</v>
      </c>
      <c r="E1119" s="119" t="s">
        <v>654</v>
      </c>
      <c r="F1119" s="121">
        <v>10.0</v>
      </c>
      <c r="G1119" s="121">
        <v>0.0</v>
      </c>
      <c r="H1119" s="122">
        <v>44041.069444444445</v>
      </c>
      <c r="I1119" s="122">
        <v>44055.65277777778</v>
      </c>
      <c r="J1119" s="124" t="s">
        <v>3876</v>
      </c>
      <c r="K1119" s="119"/>
      <c r="L1119" s="120"/>
      <c r="M1119" s="120"/>
      <c r="N1119" s="120"/>
      <c r="O1119" s="120"/>
      <c r="P1119" s="120"/>
      <c r="Q1119" s="120"/>
      <c r="R1119" s="120"/>
      <c r="S1119" s="120"/>
      <c r="T1119" s="120"/>
      <c r="U1119" s="120"/>
      <c r="V1119" s="120"/>
      <c r="W1119" s="120"/>
      <c r="X1119" s="120"/>
      <c r="Y1119" s="120"/>
      <c r="Z1119" s="120"/>
    </row>
    <row r="1120">
      <c r="A1120" s="121">
        <v>42364.0</v>
      </c>
      <c r="B1120" s="119" t="s">
        <v>3877</v>
      </c>
      <c r="C1120" s="119" t="s">
        <v>3878</v>
      </c>
      <c r="D1120" s="119" t="s">
        <v>3879</v>
      </c>
      <c r="E1120" s="119"/>
      <c r="F1120" s="121">
        <v>5.0</v>
      </c>
      <c r="G1120" s="121">
        <v>0.0</v>
      </c>
      <c r="H1120" s="122">
        <v>44043.62430555555</v>
      </c>
      <c r="I1120" s="122">
        <v>44055.84097222222</v>
      </c>
      <c r="J1120" s="124" t="s">
        <v>3880</v>
      </c>
      <c r="K1120" s="119"/>
      <c r="L1120" s="120"/>
      <c r="M1120" s="120"/>
      <c r="N1120" s="120"/>
      <c r="O1120" s="120"/>
      <c r="P1120" s="120"/>
      <c r="Q1120" s="120"/>
      <c r="R1120" s="120"/>
      <c r="S1120" s="120"/>
      <c r="T1120" s="120"/>
      <c r="U1120" s="120"/>
      <c r="V1120" s="120"/>
      <c r="W1120" s="120"/>
      <c r="X1120" s="120"/>
      <c r="Y1120" s="120"/>
      <c r="Z1120" s="120"/>
    </row>
    <row r="1121">
      <c r="A1121" s="121">
        <v>22764.0</v>
      </c>
      <c r="B1121" s="119" t="s">
        <v>3881</v>
      </c>
      <c r="C1121" s="119" t="s">
        <v>697</v>
      </c>
      <c r="D1121" s="119" t="s">
        <v>3882</v>
      </c>
      <c r="E1121" s="119"/>
      <c r="F1121" s="121">
        <v>9.0</v>
      </c>
      <c r="G1121" s="121">
        <v>0.0</v>
      </c>
      <c r="H1121" s="122">
        <v>43657.876388888886</v>
      </c>
      <c r="I1121" s="122">
        <v>44055.84722222222</v>
      </c>
      <c r="J1121" s="124" t="s">
        <v>3883</v>
      </c>
      <c r="K1121" s="119"/>
      <c r="L1121" s="120"/>
      <c r="M1121" s="120"/>
      <c r="N1121" s="120"/>
      <c r="O1121" s="120"/>
      <c r="P1121" s="120"/>
      <c r="Q1121" s="120"/>
      <c r="R1121" s="120"/>
      <c r="S1121" s="120"/>
      <c r="T1121" s="120"/>
      <c r="U1121" s="120"/>
      <c r="V1121" s="120"/>
      <c r="W1121" s="120"/>
      <c r="X1121" s="120"/>
      <c r="Y1121" s="120"/>
      <c r="Z1121" s="120"/>
    </row>
    <row r="1122">
      <c r="A1122" s="121">
        <v>37325.0</v>
      </c>
      <c r="B1122" s="119" t="s">
        <v>3884</v>
      </c>
      <c r="C1122" s="119" t="s">
        <v>1065</v>
      </c>
      <c r="D1122" s="119" t="s">
        <v>2280</v>
      </c>
      <c r="E1122" s="119" t="s">
        <v>3248</v>
      </c>
      <c r="F1122" s="121">
        <v>2.0</v>
      </c>
      <c r="G1122" s="121">
        <v>0.0</v>
      </c>
      <c r="H1122" s="122">
        <v>43947.90833333333</v>
      </c>
      <c r="I1122" s="122">
        <v>44055.86666666667</v>
      </c>
      <c r="J1122" s="124" t="s">
        <v>3885</v>
      </c>
      <c r="K1122" s="119"/>
      <c r="L1122" s="120"/>
      <c r="M1122" s="120"/>
      <c r="N1122" s="120"/>
      <c r="O1122" s="120"/>
      <c r="P1122" s="120"/>
      <c r="Q1122" s="120"/>
      <c r="R1122" s="120"/>
      <c r="S1122" s="120"/>
      <c r="T1122" s="120"/>
      <c r="U1122" s="120"/>
      <c r="V1122" s="120"/>
      <c r="W1122" s="120"/>
      <c r="X1122" s="120"/>
      <c r="Y1122" s="120"/>
      <c r="Z1122" s="120"/>
    </row>
    <row r="1123">
      <c r="A1123" s="121">
        <v>42908.0</v>
      </c>
      <c r="B1123" s="119" t="s">
        <v>3886</v>
      </c>
      <c r="C1123" s="119" t="s">
        <v>3887</v>
      </c>
      <c r="D1123" s="119" t="s">
        <v>675</v>
      </c>
      <c r="E1123" s="119"/>
      <c r="F1123" s="121">
        <v>2.0</v>
      </c>
      <c r="G1123" s="121">
        <v>0.0</v>
      </c>
      <c r="H1123" s="122">
        <v>44055.39236111111</v>
      </c>
      <c r="I1123" s="122">
        <v>44056.010416666664</v>
      </c>
      <c r="J1123" s="124" t="s">
        <v>3888</v>
      </c>
      <c r="K1123" s="119"/>
      <c r="L1123" s="120"/>
      <c r="M1123" s="120"/>
      <c r="N1123" s="120"/>
      <c r="O1123" s="120"/>
      <c r="P1123" s="120"/>
      <c r="Q1123" s="120"/>
      <c r="R1123" s="120"/>
      <c r="S1123" s="120"/>
      <c r="T1123" s="120"/>
      <c r="U1123" s="120"/>
      <c r="V1123" s="120"/>
      <c r="W1123" s="120"/>
      <c r="X1123" s="120"/>
      <c r="Y1123" s="120"/>
      <c r="Z1123" s="120"/>
    </row>
    <row r="1124">
      <c r="A1124" s="121">
        <v>42984.0</v>
      </c>
      <c r="B1124" s="119" t="s">
        <v>3889</v>
      </c>
      <c r="C1124" s="119" t="s">
        <v>642</v>
      </c>
      <c r="D1124" s="119" t="s">
        <v>675</v>
      </c>
      <c r="E1124" s="119" t="s">
        <v>642</v>
      </c>
      <c r="F1124" s="121">
        <v>0.0</v>
      </c>
      <c r="G1124" s="121">
        <v>0.0</v>
      </c>
      <c r="H1124" s="122">
        <v>44056.21805555555</v>
      </c>
      <c r="I1124" s="122">
        <v>44056.93472222222</v>
      </c>
      <c r="J1124" s="124" t="s">
        <v>3890</v>
      </c>
      <c r="K1124" s="119"/>
      <c r="L1124" s="120"/>
      <c r="M1124" s="120"/>
      <c r="N1124" s="120"/>
      <c r="O1124" s="120"/>
      <c r="P1124" s="120"/>
      <c r="Q1124" s="120"/>
      <c r="R1124" s="120"/>
      <c r="S1124" s="120"/>
      <c r="T1124" s="120"/>
      <c r="U1124" s="120"/>
      <c r="V1124" s="120"/>
      <c r="W1124" s="120"/>
      <c r="X1124" s="120"/>
      <c r="Y1124" s="120"/>
      <c r="Z1124" s="120"/>
    </row>
    <row r="1125">
      <c r="A1125" s="121">
        <v>42860.0</v>
      </c>
      <c r="B1125" s="119" t="s">
        <v>3891</v>
      </c>
      <c r="C1125" s="119" t="s">
        <v>3892</v>
      </c>
      <c r="D1125" s="119" t="s">
        <v>3076</v>
      </c>
      <c r="E1125" s="119"/>
      <c r="F1125" s="121">
        <v>0.0</v>
      </c>
      <c r="G1125" s="121">
        <v>0.0</v>
      </c>
      <c r="H1125" s="122">
        <v>44054.65555555555</v>
      </c>
      <c r="I1125" s="122">
        <v>44057.72708333333</v>
      </c>
      <c r="J1125" s="124" t="s">
        <v>3893</v>
      </c>
      <c r="K1125" s="119"/>
      <c r="L1125" s="120"/>
      <c r="M1125" s="120"/>
      <c r="N1125" s="120"/>
      <c r="O1125" s="120"/>
      <c r="P1125" s="120"/>
      <c r="Q1125" s="120"/>
      <c r="R1125" s="120"/>
      <c r="S1125" s="120"/>
      <c r="T1125" s="120"/>
      <c r="U1125" s="120"/>
      <c r="V1125" s="120"/>
      <c r="W1125" s="120"/>
      <c r="X1125" s="120"/>
      <c r="Y1125" s="120"/>
      <c r="Z1125" s="120"/>
    </row>
    <row r="1126">
      <c r="A1126" s="121">
        <v>42955.0</v>
      </c>
      <c r="B1126" s="119" t="s">
        <v>3894</v>
      </c>
      <c r="C1126" s="119" t="s">
        <v>3887</v>
      </c>
      <c r="D1126" s="119" t="s">
        <v>675</v>
      </c>
      <c r="E1126" s="119"/>
      <c r="F1126" s="121">
        <v>2.0</v>
      </c>
      <c r="G1126" s="121">
        <v>0.0</v>
      </c>
      <c r="H1126" s="122">
        <v>44056.03194444445</v>
      </c>
      <c r="I1126" s="122">
        <v>44057.77638888889</v>
      </c>
      <c r="J1126" s="124" t="s">
        <v>3895</v>
      </c>
      <c r="K1126" s="119"/>
      <c r="L1126" s="120"/>
      <c r="M1126" s="120"/>
      <c r="N1126" s="120"/>
      <c r="O1126" s="120"/>
      <c r="P1126" s="120"/>
      <c r="Q1126" s="120"/>
      <c r="R1126" s="120"/>
      <c r="S1126" s="120"/>
      <c r="T1126" s="120"/>
      <c r="U1126" s="120"/>
      <c r="V1126" s="120"/>
      <c r="W1126" s="120"/>
      <c r="X1126" s="120"/>
      <c r="Y1126" s="120"/>
      <c r="Z1126" s="120"/>
    </row>
    <row r="1127">
      <c r="A1127" s="121">
        <v>42998.0</v>
      </c>
      <c r="B1127" s="119" t="s">
        <v>3896</v>
      </c>
      <c r="C1127" s="119" t="s">
        <v>3897</v>
      </c>
      <c r="D1127" s="119" t="s">
        <v>3898</v>
      </c>
      <c r="E1127" s="119"/>
      <c r="F1127" s="121">
        <v>2.0</v>
      </c>
      <c r="G1127" s="121">
        <v>0.0</v>
      </c>
      <c r="H1127" s="122">
        <v>44056.45694444444</v>
      </c>
      <c r="I1127" s="122">
        <v>44057.779861111114</v>
      </c>
      <c r="J1127" s="124" t="s">
        <v>3899</v>
      </c>
      <c r="K1127" s="119"/>
      <c r="L1127" s="120"/>
      <c r="M1127" s="120"/>
      <c r="N1127" s="120"/>
      <c r="O1127" s="120"/>
      <c r="P1127" s="120"/>
      <c r="Q1127" s="120"/>
      <c r="R1127" s="120"/>
      <c r="S1127" s="120"/>
      <c r="T1127" s="120"/>
      <c r="U1127" s="120"/>
      <c r="V1127" s="120"/>
      <c r="W1127" s="120"/>
      <c r="X1127" s="120"/>
      <c r="Y1127" s="120"/>
      <c r="Z1127" s="120"/>
    </row>
    <row r="1128">
      <c r="A1128" s="121">
        <v>42153.0</v>
      </c>
      <c r="B1128" s="119" t="s">
        <v>3900</v>
      </c>
      <c r="C1128" s="119" t="s">
        <v>3901</v>
      </c>
      <c r="D1128" s="119" t="s">
        <v>3902</v>
      </c>
      <c r="E1128" s="119" t="s">
        <v>654</v>
      </c>
      <c r="F1128" s="121">
        <v>5.0</v>
      </c>
      <c r="G1128" s="121">
        <v>0.0</v>
      </c>
      <c r="H1128" s="122">
        <v>44040.180555555555</v>
      </c>
      <c r="I1128" s="122">
        <v>44057.79375</v>
      </c>
      <c r="J1128" s="124" t="s">
        <v>3903</v>
      </c>
      <c r="K1128" s="119"/>
      <c r="L1128" s="120"/>
      <c r="M1128" s="120"/>
      <c r="N1128" s="120"/>
      <c r="O1128" s="120"/>
      <c r="P1128" s="120"/>
      <c r="Q1128" s="120"/>
      <c r="R1128" s="120"/>
      <c r="S1128" s="120"/>
      <c r="T1128" s="120"/>
      <c r="U1128" s="120"/>
      <c r="V1128" s="120"/>
      <c r="W1128" s="120"/>
      <c r="X1128" s="120"/>
      <c r="Y1128" s="120"/>
      <c r="Z1128" s="120"/>
    </row>
    <row r="1129">
      <c r="A1129" s="121">
        <v>41389.0</v>
      </c>
      <c r="B1129" s="119" t="s">
        <v>3904</v>
      </c>
      <c r="C1129" s="119" t="s">
        <v>3905</v>
      </c>
      <c r="D1129" s="119" t="s">
        <v>1172</v>
      </c>
      <c r="E1129" s="119"/>
      <c r="F1129" s="121">
        <v>11.0</v>
      </c>
      <c r="G1129" s="121">
        <v>0.0</v>
      </c>
      <c r="H1129" s="122">
        <v>44026.35138888889</v>
      </c>
      <c r="I1129" s="122">
        <v>44057.816666666666</v>
      </c>
      <c r="J1129" s="124" t="s">
        <v>3906</v>
      </c>
      <c r="K1129" s="119"/>
      <c r="L1129" s="120"/>
      <c r="M1129" s="120"/>
      <c r="N1129" s="120"/>
      <c r="O1129" s="120"/>
      <c r="P1129" s="120"/>
      <c r="Q1129" s="120"/>
      <c r="R1129" s="120"/>
      <c r="S1129" s="120"/>
      <c r="T1129" s="120"/>
      <c r="U1129" s="120"/>
      <c r="V1129" s="120"/>
      <c r="W1129" s="120"/>
      <c r="X1129" s="120"/>
      <c r="Y1129" s="120"/>
      <c r="Z1129" s="120"/>
    </row>
    <row r="1130">
      <c r="A1130" s="121">
        <v>42999.0</v>
      </c>
      <c r="B1130" s="119" t="s">
        <v>3907</v>
      </c>
      <c r="C1130" s="119" t="s">
        <v>3908</v>
      </c>
      <c r="D1130" s="119" t="s">
        <v>3041</v>
      </c>
      <c r="E1130" s="119" t="s">
        <v>1247</v>
      </c>
      <c r="F1130" s="121">
        <v>2.0</v>
      </c>
      <c r="G1130" s="121">
        <v>0.0</v>
      </c>
      <c r="H1130" s="122">
        <v>44056.46597222222</v>
      </c>
      <c r="I1130" s="122">
        <v>44060.67152777778</v>
      </c>
      <c r="J1130" s="124" t="s">
        <v>3909</v>
      </c>
      <c r="K1130" s="119"/>
      <c r="L1130" s="120"/>
      <c r="M1130" s="120"/>
      <c r="N1130" s="120"/>
      <c r="O1130" s="120"/>
      <c r="P1130" s="120"/>
      <c r="Q1130" s="120"/>
      <c r="R1130" s="120"/>
      <c r="S1130" s="120"/>
      <c r="T1130" s="120"/>
      <c r="U1130" s="120"/>
      <c r="V1130" s="120"/>
      <c r="W1130" s="120"/>
      <c r="X1130" s="120"/>
      <c r="Y1130" s="120"/>
      <c r="Z1130" s="120"/>
    </row>
    <row r="1131">
      <c r="A1131" s="121">
        <v>43036.0</v>
      </c>
      <c r="B1131" s="119" t="s">
        <v>3910</v>
      </c>
      <c r="C1131" s="119" t="s">
        <v>671</v>
      </c>
      <c r="D1131" s="119" t="s">
        <v>3911</v>
      </c>
      <c r="E1131" s="119" t="s">
        <v>642</v>
      </c>
      <c r="F1131" s="121">
        <v>4.0</v>
      </c>
      <c r="G1131" s="121">
        <v>0.0</v>
      </c>
      <c r="H1131" s="122">
        <v>44056.95208333333</v>
      </c>
      <c r="I1131" s="122">
        <v>44060.73263888889</v>
      </c>
      <c r="J1131" s="124" t="s">
        <v>3912</v>
      </c>
      <c r="K1131" s="119"/>
      <c r="L1131" s="120"/>
      <c r="M1131" s="120"/>
      <c r="N1131" s="120"/>
      <c r="O1131" s="120"/>
      <c r="P1131" s="120"/>
      <c r="Q1131" s="120"/>
      <c r="R1131" s="120"/>
      <c r="S1131" s="120"/>
      <c r="T1131" s="120"/>
      <c r="U1131" s="120"/>
      <c r="V1131" s="120"/>
      <c r="W1131" s="120"/>
      <c r="X1131" s="120"/>
      <c r="Y1131" s="120"/>
      <c r="Z1131" s="120"/>
    </row>
    <row r="1132">
      <c r="A1132" s="121">
        <v>42982.0</v>
      </c>
      <c r="B1132" s="119" t="s">
        <v>3913</v>
      </c>
      <c r="C1132" s="119" t="s">
        <v>642</v>
      </c>
      <c r="D1132" s="119" t="s">
        <v>675</v>
      </c>
      <c r="E1132" s="119" t="s">
        <v>807</v>
      </c>
      <c r="F1132" s="121">
        <v>0.0</v>
      </c>
      <c r="G1132" s="121">
        <v>0.0</v>
      </c>
      <c r="H1132" s="122">
        <v>44056.21666666667</v>
      </c>
      <c r="I1132" s="122">
        <v>44060.90347222222</v>
      </c>
      <c r="J1132" s="124" t="s">
        <v>3914</v>
      </c>
      <c r="K1132" s="119"/>
      <c r="L1132" s="120"/>
      <c r="M1132" s="120"/>
      <c r="N1132" s="120"/>
      <c r="O1132" s="120"/>
      <c r="P1132" s="120"/>
      <c r="Q1132" s="120"/>
      <c r="R1132" s="120"/>
      <c r="S1132" s="120"/>
      <c r="T1132" s="120"/>
      <c r="U1132" s="120"/>
      <c r="V1132" s="120"/>
      <c r="W1132" s="120"/>
      <c r="X1132" s="120"/>
      <c r="Y1132" s="120"/>
      <c r="Z1132" s="120"/>
    </row>
    <row r="1133">
      <c r="A1133" s="121">
        <v>36796.0</v>
      </c>
      <c r="B1133" s="119" t="s">
        <v>3915</v>
      </c>
      <c r="C1133" s="119" t="s">
        <v>697</v>
      </c>
      <c r="D1133" s="119" t="s">
        <v>803</v>
      </c>
      <c r="E1133" s="119"/>
      <c r="F1133" s="121">
        <v>2.0</v>
      </c>
      <c r="G1133" s="121">
        <v>0.0</v>
      </c>
      <c r="H1133" s="122">
        <v>43938.475694444445</v>
      </c>
      <c r="I1133" s="122">
        <v>44061.03055555555</v>
      </c>
      <c r="J1133" s="124" t="s">
        <v>3916</v>
      </c>
      <c r="K1133" s="119"/>
      <c r="L1133" s="120"/>
      <c r="M1133" s="120"/>
      <c r="N1133" s="120"/>
      <c r="O1133" s="120"/>
      <c r="P1133" s="120"/>
      <c r="Q1133" s="120"/>
      <c r="R1133" s="120"/>
      <c r="S1133" s="120"/>
      <c r="T1133" s="120"/>
      <c r="U1133" s="120"/>
      <c r="V1133" s="120"/>
      <c r="W1133" s="120"/>
      <c r="X1133" s="120"/>
      <c r="Y1133" s="120"/>
      <c r="Z1133" s="120"/>
    </row>
    <row r="1134">
      <c r="A1134" s="121">
        <v>41340.0</v>
      </c>
      <c r="B1134" s="119" t="s">
        <v>3917</v>
      </c>
      <c r="C1134" s="119" t="s">
        <v>1235</v>
      </c>
      <c r="D1134" s="119" t="s">
        <v>3918</v>
      </c>
      <c r="E1134" s="119"/>
      <c r="F1134" s="121">
        <v>4.0</v>
      </c>
      <c r="G1134" s="121">
        <v>0.0</v>
      </c>
      <c r="H1134" s="122">
        <v>44025.60833333333</v>
      </c>
      <c r="I1134" s="122">
        <v>44061.12986111111</v>
      </c>
      <c r="J1134" s="124" t="s">
        <v>3919</v>
      </c>
      <c r="K1134" s="119"/>
      <c r="L1134" s="120"/>
      <c r="M1134" s="120"/>
      <c r="N1134" s="120"/>
      <c r="O1134" s="120"/>
      <c r="P1134" s="120"/>
      <c r="Q1134" s="120"/>
      <c r="R1134" s="120"/>
      <c r="S1134" s="120"/>
      <c r="T1134" s="120"/>
      <c r="U1134" s="120"/>
      <c r="V1134" s="120"/>
      <c r="W1134" s="120"/>
      <c r="X1134" s="120"/>
      <c r="Y1134" s="120"/>
      <c r="Z1134" s="120"/>
    </row>
    <row r="1135">
      <c r="A1135" s="121">
        <v>43057.0</v>
      </c>
      <c r="B1135" s="119" t="s">
        <v>3920</v>
      </c>
      <c r="C1135" s="119" t="s">
        <v>3921</v>
      </c>
      <c r="D1135" s="119" t="s">
        <v>906</v>
      </c>
      <c r="E1135" s="119"/>
      <c r="F1135" s="121">
        <v>3.0</v>
      </c>
      <c r="G1135" s="121">
        <v>0.0</v>
      </c>
      <c r="H1135" s="122">
        <v>44057.63333333333</v>
      </c>
      <c r="I1135" s="122">
        <v>44061.82777777778</v>
      </c>
      <c r="J1135" s="124" t="s">
        <v>3922</v>
      </c>
      <c r="K1135" s="119"/>
      <c r="L1135" s="120"/>
      <c r="M1135" s="120"/>
      <c r="N1135" s="120"/>
      <c r="O1135" s="120"/>
      <c r="P1135" s="120"/>
      <c r="Q1135" s="120"/>
      <c r="R1135" s="120"/>
      <c r="S1135" s="120"/>
      <c r="T1135" s="120"/>
      <c r="U1135" s="120"/>
      <c r="V1135" s="120"/>
      <c r="W1135" s="120"/>
      <c r="X1135" s="120"/>
      <c r="Y1135" s="120"/>
      <c r="Z1135" s="120"/>
    </row>
    <row r="1136">
      <c r="A1136" s="121">
        <v>41704.0</v>
      </c>
      <c r="B1136" s="119" t="s">
        <v>3923</v>
      </c>
      <c r="C1136" s="119" t="s">
        <v>665</v>
      </c>
      <c r="D1136" s="119" t="s">
        <v>666</v>
      </c>
      <c r="E1136" s="119" t="s">
        <v>3924</v>
      </c>
      <c r="F1136" s="121">
        <v>11.0</v>
      </c>
      <c r="G1136" s="121">
        <v>0.0</v>
      </c>
      <c r="H1136" s="122">
        <v>44032.97222222222</v>
      </c>
      <c r="I1136" s="122">
        <v>44061.85208333333</v>
      </c>
      <c r="J1136" s="124" t="s">
        <v>3925</v>
      </c>
      <c r="K1136" s="119"/>
      <c r="L1136" s="120"/>
      <c r="M1136" s="120"/>
      <c r="N1136" s="120"/>
      <c r="O1136" s="120"/>
      <c r="P1136" s="120"/>
      <c r="Q1136" s="120"/>
      <c r="R1136" s="120"/>
      <c r="S1136" s="120"/>
      <c r="T1136" s="120"/>
      <c r="U1136" s="120"/>
      <c r="V1136" s="120"/>
      <c r="W1136" s="120"/>
      <c r="X1136" s="120"/>
      <c r="Y1136" s="120"/>
      <c r="Z1136" s="120"/>
    </row>
    <row r="1137">
      <c r="A1137" s="121">
        <v>41705.0</v>
      </c>
      <c r="B1137" s="119" t="s">
        <v>3926</v>
      </c>
      <c r="C1137" s="119" t="s">
        <v>665</v>
      </c>
      <c r="D1137" s="119" t="s">
        <v>666</v>
      </c>
      <c r="E1137" s="119" t="s">
        <v>3927</v>
      </c>
      <c r="F1137" s="121">
        <v>1.0</v>
      </c>
      <c r="G1137" s="121">
        <v>0.0</v>
      </c>
      <c r="H1137" s="122">
        <v>44032.97222222222</v>
      </c>
      <c r="I1137" s="122">
        <v>44061.853472222225</v>
      </c>
      <c r="J1137" s="124" t="s">
        <v>3928</v>
      </c>
      <c r="K1137" s="119"/>
      <c r="L1137" s="120"/>
      <c r="M1137" s="120"/>
      <c r="N1137" s="120"/>
      <c r="O1137" s="120"/>
      <c r="P1137" s="120"/>
      <c r="Q1137" s="120"/>
      <c r="R1137" s="120"/>
      <c r="S1137" s="120"/>
      <c r="T1137" s="120"/>
      <c r="U1137" s="120"/>
      <c r="V1137" s="120"/>
      <c r="W1137" s="120"/>
      <c r="X1137" s="120"/>
      <c r="Y1137" s="120"/>
      <c r="Z1137" s="120"/>
    </row>
    <row r="1138">
      <c r="A1138" s="121">
        <v>41711.0</v>
      </c>
      <c r="B1138" s="119" t="s">
        <v>3801</v>
      </c>
      <c r="C1138" s="119" t="s">
        <v>665</v>
      </c>
      <c r="D1138" s="119" t="s">
        <v>666</v>
      </c>
      <c r="E1138" s="119" t="s">
        <v>3927</v>
      </c>
      <c r="F1138" s="121">
        <v>2.0</v>
      </c>
      <c r="G1138" s="121">
        <v>0.0</v>
      </c>
      <c r="H1138" s="122">
        <v>44032.97222222222</v>
      </c>
      <c r="I1138" s="122">
        <v>44061.86041666667</v>
      </c>
      <c r="J1138" s="124" t="s">
        <v>3929</v>
      </c>
      <c r="K1138" s="119"/>
      <c r="L1138" s="120"/>
      <c r="M1138" s="120"/>
      <c r="N1138" s="120"/>
      <c r="O1138" s="120"/>
      <c r="P1138" s="120"/>
      <c r="Q1138" s="120"/>
      <c r="R1138" s="120"/>
      <c r="S1138" s="120"/>
      <c r="T1138" s="120"/>
      <c r="U1138" s="120"/>
      <c r="V1138" s="120"/>
      <c r="W1138" s="120"/>
      <c r="X1138" s="120"/>
      <c r="Y1138" s="120"/>
      <c r="Z1138" s="120"/>
    </row>
    <row r="1139">
      <c r="A1139" s="121">
        <v>42884.0</v>
      </c>
      <c r="B1139" s="119" t="s">
        <v>3930</v>
      </c>
      <c r="C1139" s="119" t="s">
        <v>3931</v>
      </c>
      <c r="D1139" s="119" t="s">
        <v>1597</v>
      </c>
      <c r="E1139" s="119"/>
      <c r="F1139" s="121">
        <v>2.0</v>
      </c>
      <c r="G1139" s="121">
        <v>0.0</v>
      </c>
      <c r="H1139" s="122">
        <v>44054.93263888889</v>
      </c>
      <c r="I1139" s="122">
        <v>44061.865277777775</v>
      </c>
      <c r="J1139" s="124" t="s">
        <v>3932</v>
      </c>
      <c r="K1139" s="119"/>
      <c r="L1139" s="120"/>
      <c r="M1139" s="120"/>
      <c r="N1139" s="120"/>
      <c r="O1139" s="120"/>
      <c r="P1139" s="120"/>
      <c r="Q1139" s="120"/>
      <c r="R1139" s="120"/>
      <c r="S1139" s="120"/>
      <c r="T1139" s="120"/>
      <c r="U1139" s="120"/>
      <c r="V1139" s="120"/>
      <c r="W1139" s="120"/>
      <c r="X1139" s="120"/>
      <c r="Y1139" s="120"/>
      <c r="Z1139" s="120"/>
    </row>
    <row r="1140">
      <c r="A1140" s="121">
        <v>41720.0</v>
      </c>
      <c r="B1140" s="119" t="s">
        <v>3933</v>
      </c>
      <c r="C1140" s="119" t="s">
        <v>665</v>
      </c>
      <c r="D1140" s="119" t="s">
        <v>666</v>
      </c>
      <c r="E1140" s="119"/>
      <c r="F1140" s="121">
        <v>0.0</v>
      </c>
      <c r="G1140" s="121">
        <v>0.0</v>
      </c>
      <c r="H1140" s="122">
        <v>44032.97222222222</v>
      </c>
      <c r="I1140" s="122">
        <v>44061.925</v>
      </c>
      <c r="J1140" s="124" t="s">
        <v>3934</v>
      </c>
      <c r="K1140" s="119"/>
      <c r="L1140" s="120"/>
      <c r="M1140" s="120"/>
      <c r="N1140" s="120"/>
      <c r="O1140" s="120"/>
      <c r="P1140" s="120"/>
      <c r="Q1140" s="120"/>
      <c r="R1140" s="120"/>
      <c r="S1140" s="120"/>
      <c r="T1140" s="120"/>
      <c r="U1140" s="120"/>
      <c r="V1140" s="120"/>
      <c r="W1140" s="120"/>
      <c r="X1140" s="120"/>
      <c r="Y1140" s="120"/>
      <c r="Z1140" s="120"/>
    </row>
    <row r="1141">
      <c r="A1141" s="121">
        <v>30350.0</v>
      </c>
      <c r="B1141" s="119" t="s">
        <v>3935</v>
      </c>
      <c r="C1141" s="119" t="s">
        <v>1477</v>
      </c>
      <c r="D1141" s="119" t="s">
        <v>3936</v>
      </c>
      <c r="E1141" s="119"/>
      <c r="F1141" s="121">
        <v>0.0</v>
      </c>
      <c r="G1141" s="121">
        <v>0.0</v>
      </c>
      <c r="H1141" s="122">
        <v>43791.99236111111</v>
      </c>
      <c r="I1141" s="122">
        <v>44063.61319444444</v>
      </c>
      <c r="J1141" s="124" t="s">
        <v>3937</v>
      </c>
      <c r="K1141" s="119"/>
      <c r="L1141" s="120"/>
      <c r="M1141" s="120"/>
      <c r="N1141" s="120"/>
      <c r="O1141" s="120"/>
      <c r="P1141" s="120"/>
      <c r="Q1141" s="120"/>
      <c r="R1141" s="120"/>
      <c r="S1141" s="120"/>
      <c r="T1141" s="120"/>
      <c r="U1141" s="120"/>
      <c r="V1141" s="120"/>
      <c r="W1141" s="120"/>
      <c r="X1141" s="120"/>
      <c r="Y1141" s="120"/>
      <c r="Z1141" s="120"/>
    </row>
    <row r="1142">
      <c r="A1142" s="121">
        <v>41314.0</v>
      </c>
      <c r="B1142" s="119" t="s">
        <v>3938</v>
      </c>
      <c r="C1142" s="119" t="s">
        <v>948</v>
      </c>
      <c r="D1142" s="119" t="s">
        <v>3939</v>
      </c>
      <c r="E1142" s="119" t="s">
        <v>679</v>
      </c>
      <c r="F1142" s="121">
        <v>1.0</v>
      </c>
      <c r="G1142" s="121">
        <v>0.0</v>
      </c>
      <c r="H1142" s="122">
        <v>44024.06319444445</v>
      </c>
      <c r="I1142" s="122">
        <v>44063.74444444444</v>
      </c>
      <c r="J1142" s="124" t="s">
        <v>3940</v>
      </c>
      <c r="K1142" s="119"/>
      <c r="L1142" s="120"/>
      <c r="M1142" s="120"/>
      <c r="N1142" s="120"/>
      <c r="O1142" s="120"/>
      <c r="P1142" s="120"/>
      <c r="Q1142" s="120"/>
      <c r="R1142" s="120"/>
      <c r="S1142" s="120"/>
      <c r="T1142" s="120"/>
      <c r="U1142" s="120"/>
      <c r="V1142" s="120"/>
      <c r="W1142" s="120"/>
      <c r="X1142" s="120"/>
      <c r="Y1142" s="120"/>
      <c r="Z1142" s="120"/>
    </row>
    <row r="1143">
      <c r="A1143" s="121">
        <v>41735.0</v>
      </c>
      <c r="B1143" s="119" t="s">
        <v>3941</v>
      </c>
      <c r="C1143" s="119" t="s">
        <v>665</v>
      </c>
      <c r="D1143" s="119" t="s">
        <v>666</v>
      </c>
      <c r="E1143" s="119"/>
      <c r="F1143" s="121">
        <v>0.0</v>
      </c>
      <c r="G1143" s="121">
        <v>0.0</v>
      </c>
      <c r="H1143" s="122">
        <v>44032.97222222222</v>
      </c>
      <c r="I1143" s="122">
        <v>44063.899305555555</v>
      </c>
      <c r="J1143" s="124" t="s">
        <v>3942</v>
      </c>
      <c r="K1143" s="119"/>
      <c r="L1143" s="120"/>
      <c r="M1143" s="120"/>
      <c r="N1143" s="120"/>
      <c r="O1143" s="120"/>
      <c r="P1143" s="120"/>
      <c r="Q1143" s="120"/>
      <c r="R1143" s="120"/>
      <c r="S1143" s="120"/>
      <c r="T1143" s="120"/>
      <c r="U1143" s="120"/>
      <c r="V1143" s="120"/>
      <c r="W1143" s="120"/>
      <c r="X1143" s="120"/>
      <c r="Y1143" s="120"/>
      <c r="Z1143" s="120"/>
    </row>
    <row r="1144">
      <c r="A1144" s="121">
        <v>43338.0</v>
      </c>
      <c r="B1144" s="119" t="s">
        <v>3943</v>
      </c>
      <c r="C1144" s="119" t="s">
        <v>682</v>
      </c>
      <c r="D1144" s="119" t="s">
        <v>3944</v>
      </c>
      <c r="E1144" s="119" t="s">
        <v>1247</v>
      </c>
      <c r="F1144" s="121">
        <v>0.0</v>
      </c>
      <c r="G1144" s="121">
        <v>0.0</v>
      </c>
      <c r="H1144" s="122">
        <v>44063.67291666667</v>
      </c>
      <c r="I1144" s="122">
        <v>44063.94375</v>
      </c>
      <c r="J1144" s="124" t="s">
        <v>3945</v>
      </c>
      <c r="K1144" s="119"/>
      <c r="L1144" s="120"/>
      <c r="M1144" s="120"/>
      <c r="N1144" s="120"/>
      <c r="O1144" s="120"/>
      <c r="P1144" s="120"/>
      <c r="Q1144" s="120"/>
      <c r="R1144" s="120"/>
      <c r="S1144" s="120"/>
      <c r="T1144" s="120"/>
      <c r="U1144" s="120"/>
      <c r="V1144" s="120"/>
      <c r="W1144" s="120"/>
      <c r="X1144" s="120"/>
      <c r="Y1144" s="120"/>
      <c r="Z1144" s="120"/>
    </row>
    <row r="1145">
      <c r="A1145" s="121">
        <v>5025.0</v>
      </c>
      <c r="B1145" s="119" t="s">
        <v>3946</v>
      </c>
      <c r="C1145" s="119" t="s">
        <v>697</v>
      </c>
      <c r="D1145" s="119" t="s">
        <v>3947</v>
      </c>
      <c r="E1145" s="119"/>
      <c r="F1145" s="121">
        <v>5.0</v>
      </c>
      <c r="G1145" s="121">
        <v>0.0</v>
      </c>
      <c r="H1145" s="122">
        <v>43134.05694444444</v>
      </c>
      <c r="I1145" s="122">
        <v>44064.535416666666</v>
      </c>
      <c r="J1145" s="124" t="s">
        <v>3948</v>
      </c>
      <c r="K1145" s="119"/>
      <c r="L1145" s="120"/>
      <c r="M1145" s="120"/>
      <c r="N1145" s="120"/>
      <c r="O1145" s="120"/>
      <c r="P1145" s="120"/>
      <c r="Q1145" s="120"/>
      <c r="R1145" s="120"/>
      <c r="S1145" s="120"/>
      <c r="T1145" s="120"/>
      <c r="U1145" s="120"/>
      <c r="V1145" s="120"/>
      <c r="W1145" s="120"/>
      <c r="X1145" s="120"/>
      <c r="Y1145" s="120"/>
      <c r="Z1145" s="120"/>
    </row>
    <row r="1146">
      <c r="A1146" s="121">
        <v>43344.0</v>
      </c>
      <c r="B1146" s="119" t="s">
        <v>3949</v>
      </c>
      <c r="C1146" s="119" t="s">
        <v>3950</v>
      </c>
      <c r="D1146" s="119" t="s">
        <v>2927</v>
      </c>
      <c r="E1146" s="119" t="s">
        <v>1143</v>
      </c>
      <c r="F1146" s="121">
        <v>0.0</v>
      </c>
      <c r="G1146" s="121">
        <v>0.0</v>
      </c>
      <c r="H1146" s="122">
        <v>44063.74375</v>
      </c>
      <c r="I1146" s="122">
        <v>44065.125</v>
      </c>
      <c r="J1146" s="124" t="s">
        <v>3951</v>
      </c>
      <c r="K1146" s="119"/>
      <c r="L1146" s="120"/>
      <c r="M1146" s="120"/>
      <c r="N1146" s="120"/>
      <c r="O1146" s="120"/>
      <c r="P1146" s="120"/>
      <c r="Q1146" s="120"/>
      <c r="R1146" s="120"/>
      <c r="S1146" s="120"/>
      <c r="T1146" s="120"/>
      <c r="U1146" s="120"/>
      <c r="V1146" s="120"/>
      <c r="W1146" s="120"/>
      <c r="X1146" s="120"/>
      <c r="Y1146" s="120"/>
      <c r="Z1146" s="120"/>
    </row>
    <row r="1147">
      <c r="A1147" s="121">
        <v>42467.0</v>
      </c>
      <c r="B1147" s="119" t="s">
        <v>3952</v>
      </c>
      <c r="C1147" s="119" t="s">
        <v>671</v>
      </c>
      <c r="D1147" s="119" t="s">
        <v>3953</v>
      </c>
      <c r="E1147" s="119" t="s">
        <v>1254</v>
      </c>
      <c r="F1147" s="121">
        <v>2.0</v>
      </c>
      <c r="G1147" s="121">
        <v>0.0</v>
      </c>
      <c r="H1147" s="122">
        <v>44046.74236111111</v>
      </c>
      <c r="I1147" s="122">
        <v>44065.43541666667</v>
      </c>
      <c r="J1147" s="124" t="s">
        <v>3954</v>
      </c>
      <c r="K1147" s="119"/>
      <c r="L1147" s="120"/>
      <c r="M1147" s="120"/>
      <c r="N1147" s="120"/>
      <c r="O1147" s="120"/>
      <c r="P1147" s="120"/>
      <c r="Q1147" s="120"/>
      <c r="R1147" s="120"/>
      <c r="S1147" s="120"/>
      <c r="T1147" s="120"/>
      <c r="U1147" s="120"/>
      <c r="V1147" s="120"/>
      <c r="W1147" s="120"/>
      <c r="X1147" s="120"/>
      <c r="Y1147" s="120"/>
      <c r="Z1147" s="120"/>
    </row>
    <row r="1148">
      <c r="A1148" s="121">
        <v>43436.0</v>
      </c>
      <c r="B1148" s="119" t="s">
        <v>3955</v>
      </c>
      <c r="C1148" s="119" t="s">
        <v>642</v>
      </c>
      <c r="D1148" s="119" t="s">
        <v>675</v>
      </c>
      <c r="E1148" s="119" t="s">
        <v>642</v>
      </c>
      <c r="F1148" s="121">
        <v>0.0</v>
      </c>
      <c r="G1148" s="121">
        <v>0.0</v>
      </c>
      <c r="H1148" s="122">
        <v>44064.98402777778</v>
      </c>
      <c r="I1148" s="122">
        <v>44067.64027777778</v>
      </c>
      <c r="J1148" s="124" t="s">
        <v>3956</v>
      </c>
      <c r="K1148" s="119"/>
      <c r="L1148" s="120"/>
      <c r="M1148" s="120"/>
      <c r="N1148" s="120"/>
      <c r="O1148" s="120"/>
      <c r="P1148" s="120"/>
      <c r="Q1148" s="120"/>
      <c r="R1148" s="120"/>
      <c r="S1148" s="120"/>
      <c r="T1148" s="120"/>
      <c r="U1148" s="120"/>
      <c r="V1148" s="120"/>
      <c r="W1148" s="120"/>
      <c r="X1148" s="120"/>
      <c r="Y1148" s="120"/>
      <c r="Z1148" s="120"/>
    </row>
    <row r="1149">
      <c r="A1149" s="121">
        <v>43442.0</v>
      </c>
      <c r="B1149" s="119" t="s">
        <v>3957</v>
      </c>
      <c r="C1149" s="119" t="s">
        <v>642</v>
      </c>
      <c r="D1149" s="119" t="s">
        <v>675</v>
      </c>
      <c r="E1149" s="119" t="s">
        <v>642</v>
      </c>
      <c r="F1149" s="121">
        <v>0.0</v>
      </c>
      <c r="G1149" s="121">
        <v>0.0</v>
      </c>
      <c r="H1149" s="122">
        <v>44065.044444444444</v>
      </c>
      <c r="I1149" s="122">
        <v>44067.782638888886</v>
      </c>
      <c r="J1149" s="124" t="s">
        <v>3958</v>
      </c>
      <c r="K1149" s="119"/>
      <c r="L1149" s="120"/>
      <c r="M1149" s="120"/>
      <c r="N1149" s="120"/>
      <c r="O1149" s="120"/>
      <c r="P1149" s="120"/>
      <c r="Q1149" s="120"/>
      <c r="R1149" s="120"/>
      <c r="S1149" s="120"/>
      <c r="T1149" s="120"/>
      <c r="U1149" s="120"/>
      <c r="V1149" s="120"/>
      <c r="W1149" s="120"/>
      <c r="X1149" s="120"/>
      <c r="Y1149" s="120"/>
      <c r="Z1149" s="120"/>
    </row>
    <row r="1150">
      <c r="A1150" s="121">
        <v>43216.0</v>
      </c>
      <c r="B1150" s="119" t="s">
        <v>3959</v>
      </c>
      <c r="C1150" s="119" t="s">
        <v>1254</v>
      </c>
      <c r="D1150" s="119" t="s">
        <v>1484</v>
      </c>
      <c r="E1150" s="119" t="s">
        <v>1254</v>
      </c>
      <c r="F1150" s="121">
        <v>7.0</v>
      </c>
      <c r="G1150" s="121">
        <v>0.0</v>
      </c>
      <c r="H1150" s="122">
        <v>44061.76944444444</v>
      </c>
      <c r="I1150" s="122">
        <v>44068.73402777778</v>
      </c>
      <c r="J1150" s="124" t="s">
        <v>3960</v>
      </c>
      <c r="K1150" s="119"/>
      <c r="L1150" s="120"/>
      <c r="M1150" s="120"/>
      <c r="N1150" s="120"/>
      <c r="O1150" s="120"/>
      <c r="P1150" s="120"/>
      <c r="Q1150" s="120"/>
      <c r="R1150" s="120"/>
      <c r="S1150" s="120"/>
      <c r="T1150" s="120"/>
      <c r="U1150" s="120"/>
      <c r="V1150" s="120"/>
      <c r="W1150" s="120"/>
      <c r="X1150" s="120"/>
      <c r="Y1150" s="120"/>
      <c r="Z1150" s="120"/>
    </row>
    <row r="1151">
      <c r="A1151" s="121">
        <v>42968.0</v>
      </c>
      <c r="B1151" s="119" t="s">
        <v>3961</v>
      </c>
      <c r="C1151" s="119" t="s">
        <v>642</v>
      </c>
      <c r="D1151" s="119" t="s">
        <v>675</v>
      </c>
      <c r="E1151" s="119" t="s">
        <v>807</v>
      </c>
      <c r="F1151" s="121">
        <v>1.0</v>
      </c>
      <c r="G1151" s="121">
        <v>0.0</v>
      </c>
      <c r="H1151" s="122">
        <v>44056.20416666667</v>
      </c>
      <c r="I1151" s="122">
        <v>44069.64513888889</v>
      </c>
      <c r="J1151" s="124" t="s">
        <v>3962</v>
      </c>
      <c r="K1151" s="119"/>
      <c r="L1151" s="120"/>
      <c r="M1151" s="120"/>
      <c r="N1151" s="120"/>
      <c r="O1151" s="120"/>
      <c r="P1151" s="120"/>
      <c r="Q1151" s="120"/>
      <c r="R1151" s="120"/>
      <c r="S1151" s="120"/>
      <c r="T1151" s="120"/>
      <c r="U1151" s="120"/>
      <c r="V1151" s="120"/>
      <c r="W1151" s="120"/>
      <c r="X1151" s="120"/>
      <c r="Y1151" s="120"/>
      <c r="Z1151" s="120"/>
    </row>
    <row r="1152">
      <c r="A1152" s="121">
        <v>42282.0</v>
      </c>
      <c r="B1152" s="119" t="s">
        <v>3963</v>
      </c>
      <c r="C1152" s="119" t="s">
        <v>3964</v>
      </c>
      <c r="D1152" s="119" t="s">
        <v>2005</v>
      </c>
      <c r="E1152" s="119" t="s">
        <v>582</v>
      </c>
      <c r="F1152" s="121">
        <v>4.0</v>
      </c>
      <c r="G1152" s="121">
        <v>0.0</v>
      </c>
      <c r="H1152" s="122">
        <v>44042.20694444444</v>
      </c>
      <c r="I1152" s="122">
        <v>44069.69305555556</v>
      </c>
      <c r="J1152" s="124" t="s">
        <v>3965</v>
      </c>
      <c r="K1152" s="119"/>
      <c r="L1152" s="120"/>
      <c r="M1152" s="120"/>
      <c r="N1152" s="120"/>
      <c r="O1152" s="120"/>
      <c r="P1152" s="120"/>
      <c r="Q1152" s="120"/>
      <c r="R1152" s="120"/>
      <c r="S1152" s="120"/>
      <c r="T1152" s="120"/>
      <c r="U1152" s="120"/>
      <c r="V1152" s="120"/>
      <c r="W1152" s="120"/>
      <c r="X1152" s="120"/>
      <c r="Y1152" s="120"/>
      <c r="Z1152" s="120"/>
    </row>
    <row r="1153">
      <c r="A1153" s="121">
        <v>41817.0</v>
      </c>
      <c r="B1153" s="119" t="s">
        <v>3966</v>
      </c>
      <c r="C1153" s="119" t="s">
        <v>3844</v>
      </c>
      <c r="D1153" s="119" t="s">
        <v>3967</v>
      </c>
      <c r="E1153" s="119"/>
      <c r="F1153" s="121">
        <v>4.0</v>
      </c>
      <c r="G1153" s="121">
        <v>0.0</v>
      </c>
      <c r="H1153" s="122">
        <v>44033.89444444444</v>
      </c>
      <c r="I1153" s="122">
        <v>44070.080555555556</v>
      </c>
      <c r="J1153" s="124" t="s">
        <v>3968</v>
      </c>
      <c r="K1153" s="119"/>
      <c r="L1153" s="120"/>
      <c r="M1153" s="120"/>
      <c r="N1153" s="120"/>
      <c r="O1153" s="120"/>
      <c r="P1153" s="120"/>
      <c r="Q1153" s="120"/>
      <c r="R1153" s="120"/>
      <c r="S1153" s="120"/>
      <c r="T1153" s="120"/>
      <c r="U1153" s="120"/>
      <c r="V1153" s="120"/>
      <c r="W1153" s="120"/>
      <c r="X1153" s="120"/>
      <c r="Y1153" s="120"/>
      <c r="Z1153" s="120"/>
    </row>
    <row r="1154">
      <c r="A1154" s="121">
        <v>43522.0</v>
      </c>
      <c r="B1154" s="119" t="s">
        <v>3969</v>
      </c>
      <c r="C1154" s="119" t="s">
        <v>1036</v>
      </c>
      <c r="D1154" s="119" t="s">
        <v>3970</v>
      </c>
      <c r="E1154" s="119" t="s">
        <v>3971</v>
      </c>
      <c r="F1154" s="121">
        <v>2.0</v>
      </c>
      <c r="G1154" s="121">
        <v>0.0</v>
      </c>
      <c r="H1154" s="122">
        <v>44067.91736111111</v>
      </c>
      <c r="I1154" s="122">
        <v>44070.739583333336</v>
      </c>
      <c r="J1154" s="124" t="s">
        <v>3972</v>
      </c>
      <c r="K1154" s="119"/>
      <c r="L1154" s="120"/>
      <c r="M1154" s="120"/>
      <c r="N1154" s="120"/>
      <c r="O1154" s="120"/>
      <c r="P1154" s="120"/>
      <c r="Q1154" s="120"/>
      <c r="R1154" s="120"/>
      <c r="S1154" s="120"/>
      <c r="T1154" s="120"/>
      <c r="U1154" s="120"/>
      <c r="V1154" s="120"/>
      <c r="W1154" s="120"/>
      <c r="X1154" s="120"/>
      <c r="Y1154" s="120"/>
      <c r="Z1154" s="120"/>
    </row>
    <row r="1155">
      <c r="A1155" s="121">
        <v>22853.0</v>
      </c>
      <c r="B1155" s="119" t="s">
        <v>3973</v>
      </c>
      <c r="C1155" s="119" t="s">
        <v>3974</v>
      </c>
      <c r="D1155" s="119" t="s">
        <v>3975</v>
      </c>
      <c r="E1155" s="119"/>
      <c r="F1155" s="121">
        <v>11.0</v>
      </c>
      <c r="G1155" s="121">
        <v>0.0</v>
      </c>
      <c r="H1155" s="122">
        <v>43661.05416666667</v>
      </c>
      <c r="I1155" s="122">
        <v>44071.572222222225</v>
      </c>
      <c r="J1155" s="124" t="s">
        <v>3976</v>
      </c>
      <c r="K1155" s="119"/>
      <c r="L1155" s="120"/>
      <c r="M1155" s="120"/>
      <c r="N1155" s="120"/>
      <c r="O1155" s="120"/>
      <c r="P1155" s="120"/>
      <c r="Q1155" s="120"/>
      <c r="R1155" s="120"/>
      <c r="S1155" s="120"/>
      <c r="T1155" s="120"/>
      <c r="U1155" s="120"/>
      <c r="V1155" s="120"/>
      <c r="W1155" s="120"/>
      <c r="X1155" s="120"/>
      <c r="Y1155" s="120"/>
      <c r="Z1155" s="120"/>
    </row>
    <row r="1156">
      <c r="A1156" s="121">
        <v>43514.0</v>
      </c>
      <c r="B1156" s="119" t="s">
        <v>3977</v>
      </c>
      <c r="C1156" s="119" t="s">
        <v>599</v>
      </c>
      <c r="D1156" s="119" t="s">
        <v>3978</v>
      </c>
      <c r="E1156" s="119" t="s">
        <v>599</v>
      </c>
      <c r="F1156" s="121">
        <v>4.0</v>
      </c>
      <c r="G1156" s="121">
        <v>0.0</v>
      </c>
      <c r="H1156" s="122">
        <v>44067.85208333333</v>
      </c>
      <c r="I1156" s="122">
        <v>44071.74930555555</v>
      </c>
      <c r="J1156" s="124" t="s">
        <v>3979</v>
      </c>
      <c r="K1156" s="119"/>
      <c r="L1156" s="120"/>
      <c r="M1156" s="120"/>
      <c r="N1156" s="120"/>
      <c r="O1156" s="120"/>
      <c r="P1156" s="120"/>
      <c r="Q1156" s="120"/>
      <c r="R1156" s="120"/>
      <c r="S1156" s="120"/>
      <c r="T1156" s="120"/>
      <c r="U1156" s="120"/>
      <c r="V1156" s="120"/>
      <c r="W1156" s="120"/>
      <c r="X1156" s="120"/>
      <c r="Y1156" s="120"/>
      <c r="Z1156" s="120"/>
    </row>
    <row r="1157">
      <c r="A1157" s="121">
        <v>43732.0</v>
      </c>
      <c r="B1157" s="119" t="s">
        <v>3980</v>
      </c>
      <c r="C1157" s="119" t="s">
        <v>2063</v>
      </c>
      <c r="D1157" s="119" t="s">
        <v>2064</v>
      </c>
      <c r="E1157" s="119" t="s">
        <v>827</v>
      </c>
      <c r="F1157" s="121">
        <v>5.0</v>
      </c>
      <c r="G1157" s="121">
        <v>0.0</v>
      </c>
      <c r="H1157" s="122">
        <v>44070.78888888889</v>
      </c>
      <c r="I1157" s="122">
        <v>44071.82083333333</v>
      </c>
      <c r="J1157" s="124" t="s">
        <v>3981</v>
      </c>
      <c r="K1157" s="119"/>
      <c r="L1157" s="120"/>
      <c r="M1157" s="120"/>
      <c r="N1157" s="120"/>
      <c r="O1157" s="120"/>
      <c r="P1157" s="120"/>
      <c r="Q1157" s="120"/>
      <c r="R1157" s="120"/>
      <c r="S1157" s="120"/>
      <c r="T1157" s="120"/>
      <c r="U1157" s="120"/>
      <c r="V1157" s="120"/>
      <c r="W1157" s="120"/>
      <c r="X1157" s="120"/>
      <c r="Y1157" s="120"/>
      <c r="Z1157" s="120"/>
    </row>
    <row r="1158">
      <c r="A1158" s="121">
        <v>37722.0</v>
      </c>
      <c r="B1158" s="119" t="s">
        <v>3982</v>
      </c>
      <c r="C1158" s="119" t="s">
        <v>3983</v>
      </c>
      <c r="D1158" s="119" t="s">
        <v>675</v>
      </c>
      <c r="E1158" s="119" t="s">
        <v>807</v>
      </c>
      <c r="F1158" s="121">
        <v>9.0</v>
      </c>
      <c r="G1158" s="121">
        <v>0.0</v>
      </c>
      <c r="H1158" s="122">
        <v>43953.6875</v>
      </c>
      <c r="I1158" s="122">
        <v>44073.92222222222</v>
      </c>
      <c r="J1158" s="124" t="s">
        <v>3984</v>
      </c>
      <c r="K1158" s="119"/>
      <c r="L1158" s="120"/>
      <c r="M1158" s="120"/>
      <c r="N1158" s="120"/>
      <c r="O1158" s="120"/>
      <c r="P1158" s="120"/>
      <c r="Q1158" s="120"/>
      <c r="R1158" s="120"/>
      <c r="S1158" s="120"/>
      <c r="T1158" s="120"/>
      <c r="U1158" s="120"/>
      <c r="V1158" s="120"/>
      <c r="W1158" s="120"/>
      <c r="X1158" s="120"/>
      <c r="Y1158" s="120"/>
      <c r="Z1158" s="120"/>
    </row>
    <row r="1159">
      <c r="A1159" s="121">
        <v>43405.0</v>
      </c>
      <c r="B1159" s="119" t="s">
        <v>3985</v>
      </c>
      <c r="C1159" s="119" t="s">
        <v>1457</v>
      </c>
      <c r="D1159" s="119" t="s">
        <v>3986</v>
      </c>
      <c r="E1159" s="119"/>
      <c r="F1159" s="121">
        <v>9.0</v>
      </c>
      <c r="G1159" s="121">
        <v>0.0</v>
      </c>
      <c r="H1159" s="122">
        <v>44064.569444444445</v>
      </c>
      <c r="I1159" s="122">
        <v>44074.64097222222</v>
      </c>
      <c r="J1159" s="124" t="s">
        <v>3987</v>
      </c>
      <c r="K1159" s="119"/>
      <c r="L1159" s="120"/>
      <c r="M1159" s="120"/>
      <c r="N1159" s="120"/>
      <c r="O1159" s="120"/>
      <c r="P1159" s="120"/>
      <c r="Q1159" s="120"/>
      <c r="R1159" s="120"/>
      <c r="S1159" s="120"/>
      <c r="T1159" s="120"/>
      <c r="U1159" s="120"/>
      <c r="V1159" s="120"/>
      <c r="W1159" s="120"/>
      <c r="X1159" s="120"/>
      <c r="Y1159" s="120"/>
      <c r="Z1159" s="120"/>
    </row>
    <row r="1160">
      <c r="A1160" s="121">
        <v>43768.0</v>
      </c>
      <c r="B1160" s="119" t="s">
        <v>3988</v>
      </c>
      <c r="C1160" s="119" t="s">
        <v>3989</v>
      </c>
      <c r="D1160" s="119" t="s">
        <v>3054</v>
      </c>
      <c r="E1160" s="119"/>
      <c r="F1160" s="121">
        <v>0.0</v>
      </c>
      <c r="G1160" s="121">
        <v>0.0</v>
      </c>
      <c r="H1160" s="122">
        <v>44071.58194444444</v>
      </c>
      <c r="I1160" s="122">
        <v>44074.79027777778</v>
      </c>
      <c r="J1160" s="124" t="s">
        <v>3990</v>
      </c>
      <c r="K1160" s="119"/>
      <c r="L1160" s="120"/>
      <c r="M1160" s="120"/>
      <c r="N1160" s="120"/>
      <c r="O1160" s="120"/>
      <c r="P1160" s="120"/>
      <c r="Q1160" s="120"/>
      <c r="R1160" s="120"/>
      <c r="S1160" s="120"/>
      <c r="T1160" s="120"/>
      <c r="U1160" s="120"/>
      <c r="V1160" s="120"/>
      <c r="W1160" s="120"/>
      <c r="X1160" s="120"/>
      <c r="Y1160" s="120"/>
      <c r="Z1160" s="120"/>
    </row>
    <row r="1161">
      <c r="A1161" s="121">
        <v>43185.0</v>
      </c>
      <c r="B1161" s="119" t="s">
        <v>3991</v>
      </c>
      <c r="C1161" s="119" t="s">
        <v>1607</v>
      </c>
      <c r="D1161" s="119" t="s">
        <v>675</v>
      </c>
      <c r="E1161" s="119" t="s">
        <v>1607</v>
      </c>
      <c r="F1161" s="121">
        <v>0.0</v>
      </c>
      <c r="G1161" s="121">
        <v>0.0</v>
      </c>
      <c r="H1161" s="122">
        <v>44061.11388888889</v>
      </c>
      <c r="I1161" s="122">
        <v>44075.72638888889</v>
      </c>
      <c r="J1161" s="124" t="s">
        <v>3992</v>
      </c>
      <c r="K1161" s="119"/>
      <c r="L1161" s="120"/>
      <c r="M1161" s="120"/>
      <c r="N1161" s="120"/>
      <c r="O1161" s="120"/>
      <c r="P1161" s="120"/>
      <c r="Q1161" s="120"/>
      <c r="R1161" s="120"/>
      <c r="S1161" s="120"/>
      <c r="T1161" s="120"/>
      <c r="U1161" s="120"/>
      <c r="V1161" s="120"/>
      <c r="W1161" s="120"/>
      <c r="X1161" s="120"/>
      <c r="Y1161" s="120"/>
      <c r="Z1161" s="120"/>
    </row>
    <row r="1162">
      <c r="A1162" s="121">
        <v>41966.0</v>
      </c>
      <c r="B1162" s="119" t="s">
        <v>3993</v>
      </c>
      <c r="C1162" s="119" t="s">
        <v>3994</v>
      </c>
      <c r="D1162" s="119" t="s">
        <v>3995</v>
      </c>
      <c r="E1162" s="119" t="s">
        <v>994</v>
      </c>
      <c r="F1162" s="121">
        <v>2.0</v>
      </c>
      <c r="G1162" s="121">
        <v>0.0</v>
      </c>
      <c r="H1162" s="122">
        <v>44036.06805555556</v>
      </c>
      <c r="I1162" s="122">
        <v>44075.89375</v>
      </c>
      <c r="J1162" s="124" t="s">
        <v>3996</v>
      </c>
      <c r="K1162" s="119"/>
      <c r="L1162" s="120"/>
      <c r="M1162" s="120"/>
      <c r="N1162" s="120"/>
      <c r="O1162" s="120"/>
      <c r="P1162" s="120"/>
      <c r="Q1162" s="120"/>
      <c r="R1162" s="120"/>
      <c r="S1162" s="120"/>
      <c r="T1162" s="120"/>
      <c r="U1162" s="120"/>
      <c r="V1162" s="120"/>
      <c r="W1162" s="120"/>
      <c r="X1162" s="120"/>
      <c r="Y1162" s="120"/>
      <c r="Z1162" s="120"/>
    </row>
    <row r="1163">
      <c r="A1163" s="121">
        <v>43265.0</v>
      </c>
      <c r="B1163" s="119" t="s">
        <v>3997</v>
      </c>
      <c r="C1163" s="119" t="s">
        <v>3998</v>
      </c>
      <c r="D1163" s="119" t="s">
        <v>3851</v>
      </c>
      <c r="E1163" s="119"/>
      <c r="F1163" s="121">
        <v>15.0</v>
      </c>
      <c r="G1163" s="121">
        <v>0.0</v>
      </c>
      <c r="H1163" s="122">
        <v>44062.597916666666</v>
      </c>
      <c r="I1163" s="122">
        <v>44076.18125</v>
      </c>
      <c r="J1163" s="124" t="s">
        <v>3999</v>
      </c>
      <c r="K1163" s="119"/>
      <c r="L1163" s="120"/>
      <c r="M1163" s="120"/>
      <c r="N1163" s="120"/>
      <c r="O1163" s="120"/>
      <c r="P1163" s="120"/>
      <c r="Q1163" s="120"/>
      <c r="R1163" s="120"/>
      <c r="S1163" s="120"/>
      <c r="T1163" s="120"/>
      <c r="U1163" s="120"/>
      <c r="V1163" s="120"/>
      <c r="W1163" s="120"/>
      <c r="X1163" s="120"/>
      <c r="Y1163" s="120"/>
      <c r="Z1163" s="120"/>
    </row>
    <row r="1164">
      <c r="A1164" s="121">
        <v>42747.0</v>
      </c>
      <c r="B1164" s="119" t="s">
        <v>4000</v>
      </c>
      <c r="C1164" s="119" t="s">
        <v>1095</v>
      </c>
      <c r="D1164" s="119" t="s">
        <v>4001</v>
      </c>
      <c r="E1164" s="119"/>
      <c r="F1164" s="121">
        <v>4.0</v>
      </c>
      <c r="G1164" s="121">
        <v>0.0</v>
      </c>
      <c r="H1164" s="122">
        <v>44050.833333333336</v>
      </c>
      <c r="I1164" s="122">
        <v>44076.66736111111</v>
      </c>
      <c r="J1164" s="124" t="s">
        <v>4002</v>
      </c>
      <c r="K1164" s="119"/>
      <c r="L1164" s="120"/>
      <c r="M1164" s="120"/>
      <c r="N1164" s="120"/>
      <c r="O1164" s="120"/>
      <c r="P1164" s="120"/>
      <c r="Q1164" s="120"/>
      <c r="R1164" s="120"/>
      <c r="S1164" s="120"/>
      <c r="T1164" s="120"/>
      <c r="U1164" s="120"/>
      <c r="V1164" s="120"/>
      <c r="W1164" s="120"/>
      <c r="X1164" s="120"/>
      <c r="Y1164" s="120"/>
      <c r="Z1164" s="120"/>
    </row>
    <row r="1165">
      <c r="A1165" s="121">
        <v>39639.0</v>
      </c>
      <c r="B1165" s="119" t="s">
        <v>4003</v>
      </c>
      <c r="C1165" s="119" t="s">
        <v>4004</v>
      </c>
      <c r="D1165" s="119" t="s">
        <v>4005</v>
      </c>
      <c r="E1165" s="119" t="s">
        <v>582</v>
      </c>
      <c r="F1165" s="121">
        <v>5.0</v>
      </c>
      <c r="G1165" s="121">
        <v>0.0</v>
      </c>
      <c r="H1165" s="122">
        <v>43989.743055555555</v>
      </c>
      <c r="I1165" s="122">
        <v>44077.47361111111</v>
      </c>
      <c r="J1165" s="124" t="s">
        <v>4006</v>
      </c>
      <c r="K1165" s="119"/>
      <c r="L1165" s="120"/>
      <c r="M1165" s="120"/>
      <c r="N1165" s="120"/>
      <c r="O1165" s="120"/>
      <c r="P1165" s="120"/>
      <c r="Q1165" s="120"/>
      <c r="R1165" s="120"/>
      <c r="S1165" s="120"/>
      <c r="T1165" s="120"/>
      <c r="U1165" s="120"/>
      <c r="V1165" s="120"/>
      <c r="W1165" s="120"/>
      <c r="X1165" s="120"/>
      <c r="Y1165" s="120"/>
      <c r="Z1165" s="120"/>
    </row>
    <row r="1166">
      <c r="A1166" s="121">
        <v>41756.0</v>
      </c>
      <c r="B1166" s="119" t="s">
        <v>4007</v>
      </c>
      <c r="C1166" s="119" t="s">
        <v>665</v>
      </c>
      <c r="D1166" s="119" t="s">
        <v>666</v>
      </c>
      <c r="E1166" s="119"/>
      <c r="F1166" s="121">
        <v>1.0</v>
      </c>
      <c r="G1166" s="121">
        <v>0.0</v>
      </c>
      <c r="H1166" s="122">
        <v>44032.972916666666</v>
      </c>
      <c r="I1166" s="122">
        <v>44078.71111111111</v>
      </c>
      <c r="J1166" s="124" t="s">
        <v>4008</v>
      </c>
      <c r="K1166" s="119"/>
      <c r="L1166" s="120"/>
      <c r="M1166" s="120"/>
      <c r="N1166" s="120"/>
      <c r="O1166" s="120"/>
      <c r="P1166" s="120"/>
      <c r="Q1166" s="120"/>
      <c r="R1166" s="120"/>
      <c r="S1166" s="120"/>
      <c r="T1166" s="120"/>
      <c r="U1166" s="120"/>
      <c r="V1166" s="120"/>
      <c r="W1166" s="120"/>
      <c r="X1166" s="120"/>
      <c r="Y1166" s="120"/>
      <c r="Z1166" s="120"/>
    </row>
    <row r="1167">
      <c r="A1167" s="121">
        <v>44096.0</v>
      </c>
      <c r="B1167" s="119" t="s">
        <v>4009</v>
      </c>
      <c r="C1167" s="119" t="s">
        <v>1407</v>
      </c>
      <c r="D1167" s="119" t="s">
        <v>4010</v>
      </c>
      <c r="E1167" s="119"/>
      <c r="F1167" s="121">
        <v>0.0</v>
      </c>
      <c r="G1167" s="121">
        <v>0.0</v>
      </c>
      <c r="H1167" s="122">
        <v>44077.23819444444</v>
      </c>
      <c r="I1167" s="122">
        <v>44083.634722222225</v>
      </c>
      <c r="J1167" s="124" t="s">
        <v>4011</v>
      </c>
      <c r="K1167" s="119"/>
      <c r="L1167" s="120"/>
      <c r="M1167" s="120"/>
      <c r="N1167" s="120"/>
      <c r="O1167" s="120"/>
      <c r="P1167" s="120"/>
      <c r="Q1167" s="120"/>
      <c r="R1167" s="120"/>
      <c r="S1167" s="120"/>
      <c r="T1167" s="120"/>
      <c r="U1167" s="120"/>
      <c r="V1167" s="120"/>
      <c r="W1167" s="120"/>
      <c r="X1167" s="120"/>
      <c r="Y1167" s="120"/>
      <c r="Z1167" s="120"/>
    </row>
    <row r="1168">
      <c r="A1168" s="121">
        <v>42605.0</v>
      </c>
      <c r="B1168" s="119" t="s">
        <v>4012</v>
      </c>
      <c r="C1168" s="119" t="s">
        <v>706</v>
      </c>
      <c r="D1168" s="119" t="s">
        <v>4013</v>
      </c>
      <c r="E1168" s="119" t="s">
        <v>706</v>
      </c>
      <c r="F1168" s="121">
        <v>5.0</v>
      </c>
      <c r="G1168" s="121">
        <v>0.0</v>
      </c>
      <c r="H1168" s="122">
        <v>44048.69513888889</v>
      </c>
      <c r="I1168" s="122">
        <v>44083.69861111111</v>
      </c>
      <c r="J1168" s="124" t="s">
        <v>4014</v>
      </c>
      <c r="K1168" s="119"/>
      <c r="L1168" s="120"/>
      <c r="M1168" s="120"/>
      <c r="N1168" s="120"/>
      <c r="O1168" s="120"/>
      <c r="P1168" s="120"/>
      <c r="Q1168" s="120"/>
      <c r="R1168" s="120"/>
      <c r="S1168" s="120"/>
      <c r="T1168" s="120"/>
      <c r="U1168" s="120"/>
      <c r="V1168" s="120"/>
      <c r="W1168" s="120"/>
      <c r="X1168" s="120"/>
      <c r="Y1168" s="120"/>
      <c r="Z1168" s="120"/>
    </row>
    <row r="1169">
      <c r="A1169" s="121">
        <v>42695.0</v>
      </c>
      <c r="B1169" s="119" t="s">
        <v>4015</v>
      </c>
      <c r="C1169" s="119" t="s">
        <v>3554</v>
      </c>
      <c r="D1169" s="119" t="s">
        <v>2850</v>
      </c>
      <c r="E1169" s="119" t="s">
        <v>654</v>
      </c>
      <c r="F1169" s="121">
        <v>6.0</v>
      </c>
      <c r="G1169" s="121">
        <v>0.0</v>
      </c>
      <c r="H1169" s="122">
        <v>44049.80694444444</v>
      </c>
      <c r="I1169" s="122">
        <v>44083.777083333334</v>
      </c>
      <c r="J1169" s="124" t="s">
        <v>4016</v>
      </c>
      <c r="K1169" s="119"/>
      <c r="L1169" s="120"/>
      <c r="M1169" s="120"/>
      <c r="N1169" s="120"/>
      <c r="O1169" s="120"/>
      <c r="P1169" s="120"/>
      <c r="Q1169" s="120"/>
      <c r="R1169" s="120"/>
      <c r="S1169" s="120"/>
      <c r="T1169" s="120"/>
      <c r="U1169" s="120"/>
      <c r="V1169" s="120"/>
      <c r="W1169" s="120"/>
      <c r="X1169" s="120"/>
      <c r="Y1169" s="120"/>
      <c r="Z1169" s="120"/>
    </row>
    <row r="1170">
      <c r="A1170" s="121">
        <v>44450.0</v>
      </c>
      <c r="B1170" s="119" t="s">
        <v>4017</v>
      </c>
      <c r="C1170" s="119" t="s">
        <v>642</v>
      </c>
      <c r="D1170" s="119" t="s">
        <v>675</v>
      </c>
      <c r="E1170" s="119" t="s">
        <v>642</v>
      </c>
      <c r="F1170" s="121">
        <v>0.0</v>
      </c>
      <c r="G1170" s="121">
        <v>0.0</v>
      </c>
      <c r="H1170" s="122">
        <v>44084.12986111111</v>
      </c>
      <c r="I1170" s="122">
        <v>44084.85972222222</v>
      </c>
      <c r="J1170" s="124" t="s">
        <v>4018</v>
      </c>
      <c r="K1170" s="119"/>
      <c r="L1170" s="120"/>
      <c r="M1170" s="120"/>
      <c r="N1170" s="120"/>
      <c r="O1170" s="120"/>
      <c r="P1170" s="120"/>
      <c r="Q1170" s="120"/>
      <c r="R1170" s="120"/>
      <c r="S1170" s="120"/>
      <c r="T1170" s="120"/>
      <c r="U1170" s="120"/>
      <c r="V1170" s="120"/>
      <c r="W1170" s="120"/>
      <c r="X1170" s="120"/>
      <c r="Y1170" s="120"/>
      <c r="Z1170" s="120"/>
    </row>
    <row r="1171">
      <c r="A1171" s="121">
        <v>44061.0</v>
      </c>
      <c r="B1171" s="119" t="s">
        <v>4019</v>
      </c>
      <c r="C1171" s="119" t="s">
        <v>1095</v>
      </c>
      <c r="D1171" s="119" t="s">
        <v>922</v>
      </c>
      <c r="E1171" s="119"/>
      <c r="F1171" s="121">
        <v>0.0</v>
      </c>
      <c r="G1171" s="121">
        <v>0.0</v>
      </c>
      <c r="H1171" s="122">
        <v>44076.87569444445</v>
      </c>
      <c r="I1171" s="122">
        <v>44085.65138888889</v>
      </c>
      <c r="J1171" s="124" t="s">
        <v>4020</v>
      </c>
      <c r="K1171" s="119"/>
      <c r="L1171" s="120"/>
      <c r="M1171" s="120"/>
      <c r="N1171" s="120"/>
      <c r="O1171" s="120"/>
      <c r="P1171" s="120"/>
      <c r="Q1171" s="120"/>
      <c r="R1171" s="120"/>
      <c r="S1171" s="120"/>
      <c r="T1171" s="120"/>
      <c r="U1171" s="120"/>
      <c r="V1171" s="120"/>
      <c r="W1171" s="120"/>
      <c r="X1171" s="120"/>
      <c r="Y1171" s="120"/>
      <c r="Z1171" s="120"/>
    </row>
    <row r="1172">
      <c r="A1172" s="121">
        <v>43431.0</v>
      </c>
      <c r="B1172" s="119" t="s">
        <v>4021</v>
      </c>
      <c r="C1172" s="119" t="s">
        <v>1607</v>
      </c>
      <c r="D1172" s="119" t="s">
        <v>675</v>
      </c>
      <c r="E1172" s="119" t="s">
        <v>1607</v>
      </c>
      <c r="F1172" s="121">
        <v>1.0</v>
      </c>
      <c r="G1172" s="121">
        <v>0.0</v>
      </c>
      <c r="H1172" s="122">
        <v>44064.92569444444</v>
      </c>
      <c r="I1172" s="122">
        <v>44085.72430555556</v>
      </c>
      <c r="J1172" s="124" t="s">
        <v>4022</v>
      </c>
      <c r="K1172" s="119"/>
      <c r="L1172" s="120"/>
      <c r="M1172" s="120"/>
      <c r="N1172" s="120"/>
      <c r="O1172" s="120"/>
      <c r="P1172" s="120"/>
      <c r="Q1172" s="120"/>
      <c r="R1172" s="120"/>
      <c r="S1172" s="120"/>
      <c r="T1172" s="120"/>
      <c r="U1172" s="120"/>
      <c r="V1172" s="120"/>
      <c r="W1172" s="120"/>
      <c r="X1172" s="120"/>
      <c r="Y1172" s="120"/>
      <c r="Z1172" s="120"/>
    </row>
    <row r="1173">
      <c r="A1173" s="121">
        <v>43228.0</v>
      </c>
      <c r="B1173" s="119" t="s">
        <v>4023</v>
      </c>
      <c r="C1173" s="119" t="s">
        <v>4024</v>
      </c>
      <c r="D1173" s="119" t="s">
        <v>4025</v>
      </c>
      <c r="E1173" s="119" t="s">
        <v>594</v>
      </c>
      <c r="F1173" s="121">
        <v>5.0</v>
      </c>
      <c r="G1173" s="121">
        <v>0.0</v>
      </c>
      <c r="H1173" s="122">
        <v>44061.915972222225</v>
      </c>
      <c r="I1173" s="122">
        <v>44085.825694444444</v>
      </c>
      <c r="J1173" s="124" t="s">
        <v>4026</v>
      </c>
      <c r="K1173" s="119"/>
      <c r="L1173" s="120"/>
      <c r="M1173" s="120"/>
      <c r="N1173" s="120"/>
      <c r="O1173" s="120"/>
      <c r="P1173" s="120"/>
      <c r="Q1173" s="120"/>
      <c r="R1173" s="120"/>
      <c r="S1173" s="120"/>
      <c r="T1173" s="120"/>
      <c r="U1173" s="120"/>
      <c r="V1173" s="120"/>
      <c r="W1173" s="120"/>
      <c r="X1173" s="120"/>
      <c r="Y1173" s="120"/>
      <c r="Z1173" s="120"/>
    </row>
    <row r="1174">
      <c r="A1174" s="121">
        <v>39520.0</v>
      </c>
      <c r="B1174" s="119" t="s">
        <v>4027</v>
      </c>
      <c r="C1174" s="119" t="s">
        <v>599</v>
      </c>
      <c r="D1174" s="119" t="s">
        <v>4028</v>
      </c>
      <c r="E1174" s="119"/>
      <c r="F1174" s="121">
        <v>3.0</v>
      </c>
      <c r="G1174" s="121">
        <v>0.0</v>
      </c>
      <c r="H1174" s="122">
        <v>43986.572222222225</v>
      </c>
      <c r="I1174" s="122">
        <v>44088.847916666666</v>
      </c>
      <c r="J1174" s="124" t="s">
        <v>4029</v>
      </c>
      <c r="K1174" s="119"/>
      <c r="L1174" s="120"/>
      <c r="M1174" s="120"/>
      <c r="N1174" s="120"/>
      <c r="O1174" s="120"/>
      <c r="P1174" s="120"/>
      <c r="Q1174" s="120"/>
      <c r="R1174" s="120"/>
      <c r="S1174" s="120"/>
      <c r="T1174" s="120"/>
      <c r="U1174" s="120"/>
      <c r="V1174" s="120"/>
      <c r="W1174" s="120"/>
      <c r="X1174" s="120"/>
      <c r="Y1174" s="120"/>
      <c r="Z1174" s="120"/>
    </row>
    <row r="1175">
      <c r="A1175" s="121">
        <v>42980.0</v>
      </c>
      <c r="B1175" s="119" t="s">
        <v>4030</v>
      </c>
      <c r="C1175" s="119" t="s">
        <v>642</v>
      </c>
      <c r="D1175" s="119" t="s">
        <v>675</v>
      </c>
      <c r="E1175" s="119" t="s">
        <v>940</v>
      </c>
      <c r="F1175" s="121">
        <v>0.0</v>
      </c>
      <c r="G1175" s="121">
        <v>0.0</v>
      </c>
      <c r="H1175" s="122">
        <v>44056.21527777778</v>
      </c>
      <c r="I1175" s="122">
        <v>44088.85208333333</v>
      </c>
      <c r="J1175" s="124" t="s">
        <v>4031</v>
      </c>
      <c r="K1175" s="119"/>
      <c r="L1175" s="120"/>
      <c r="M1175" s="120"/>
      <c r="N1175" s="120"/>
      <c r="O1175" s="120"/>
      <c r="P1175" s="120"/>
      <c r="Q1175" s="120"/>
      <c r="R1175" s="120"/>
      <c r="S1175" s="120"/>
      <c r="T1175" s="120"/>
      <c r="U1175" s="120"/>
      <c r="V1175" s="120"/>
      <c r="W1175" s="120"/>
      <c r="X1175" s="120"/>
      <c r="Y1175" s="120"/>
      <c r="Z1175" s="120"/>
    </row>
    <row r="1176">
      <c r="A1176" s="121">
        <v>43389.0</v>
      </c>
      <c r="B1176" s="119" t="s">
        <v>4032</v>
      </c>
      <c r="C1176" s="119" t="s">
        <v>4033</v>
      </c>
      <c r="D1176" s="119" t="s">
        <v>975</v>
      </c>
      <c r="E1176" s="119"/>
      <c r="F1176" s="121">
        <v>11.0</v>
      </c>
      <c r="G1176" s="121">
        <v>0.0</v>
      </c>
      <c r="H1176" s="122">
        <v>44064.12986111111</v>
      </c>
      <c r="I1176" s="122">
        <v>44088.87777777778</v>
      </c>
      <c r="J1176" s="124" t="s">
        <v>4034</v>
      </c>
      <c r="K1176" s="119"/>
      <c r="L1176" s="120"/>
      <c r="M1176" s="120"/>
      <c r="N1176" s="120"/>
      <c r="O1176" s="120"/>
      <c r="P1176" s="120"/>
      <c r="Q1176" s="120"/>
      <c r="R1176" s="120"/>
      <c r="S1176" s="120"/>
      <c r="T1176" s="120"/>
      <c r="U1176" s="120"/>
      <c r="V1176" s="120"/>
      <c r="W1176" s="120"/>
      <c r="X1176" s="120"/>
      <c r="Y1176" s="120"/>
      <c r="Z1176" s="120"/>
    </row>
    <row r="1177">
      <c r="A1177" s="121">
        <v>43013.0</v>
      </c>
      <c r="B1177" s="119" t="s">
        <v>4035</v>
      </c>
      <c r="C1177" s="119" t="s">
        <v>1607</v>
      </c>
      <c r="D1177" s="119" t="s">
        <v>675</v>
      </c>
      <c r="E1177" s="119" t="s">
        <v>1607</v>
      </c>
      <c r="F1177" s="121">
        <v>0.0</v>
      </c>
      <c r="G1177" s="121">
        <v>0.0</v>
      </c>
      <c r="H1177" s="122">
        <v>44056.62152777778</v>
      </c>
      <c r="I1177" s="122">
        <v>44089.038194444445</v>
      </c>
      <c r="J1177" s="124" t="s">
        <v>4036</v>
      </c>
      <c r="K1177" s="119"/>
      <c r="L1177" s="120"/>
      <c r="M1177" s="120"/>
      <c r="N1177" s="120"/>
      <c r="O1177" s="120"/>
      <c r="P1177" s="120"/>
      <c r="Q1177" s="120"/>
      <c r="R1177" s="120"/>
      <c r="S1177" s="120"/>
      <c r="T1177" s="120"/>
      <c r="U1177" s="120"/>
      <c r="V1177" s="120"/>
      <c r="W1177" s="120"/>
      <c r="X1177" s="120"/>
      <c r="Y1177" s="120"/>
      <c r="Z1177" s="120"/>
    </row>
    <row r="1178">
      <c r="A1178" s="121">
        <v>44599.0</v>
      </c>
      <c r="B1178" s="119" t="s">
        <v>4037</v>
      </c>
      <c r="C1178" s="119" t="s">
        <v>1065</v>
      </c>
      <c r="D1178" s="119" t="s">
        <v>1484</v>
      </c>
      <c r="E1178" s="119"/>
      <c r="F1178" s="121">
        <v>12.0</v>
      </c>
      <c r="G1178" s="121">
        <v>0.0</v>
      </c>
      <c r="H1178" s="122">
        <v>44087.02361111111</v>
      </c>
      <c r="I1178" s="122">
        <v>44089.14375</v>
      </c>
      <c r="J1178" s="124" t="s">
        <v>4038</v>
      </c>
      <c r="K1178" s="119"/>
      <c r="L1178" s="120"/>
      <c r="M1178" s="120"/>
      <c r="N1178" s="120"/>
      <c r="O1178" s="120"/>
      <c r="P1178" s="120"/>
      <c r="Q1178" s="120"/>
      <c r="R1178" s="120"/>
      <c r="S1178" s="120"/>
      <c r="T1178" s="120"/>
      <c r="U1178" s="120"/>
      <c r="V1178" s="120"/>
      <c r="W1178" s="120"/>
      <c r="X1178" s="120"/>
      <c r="Y1178" s="120"/>
      <c r="Z1178" s="120"/>
    </row>
    <row r="1179">
      <c r="A1179" s="121">
        <v>42446.0</v>
      </c>
      <c r="B1179" s="119" t="s">
        <v>4039</v>
      </c>
      <c r="C1179" s="119" t="s">
        <v>4040</v>
      </c>
      <c r="D1179" s="119" t="s">
        <v>4041</v>
      </c>
      <c r="E1179" s="119"/>
      <c r="F1179" s="121">
        <v>4.0</v>
      </c>
      <c r="G1179" s="121">
        <v>0.0</v>
      </c>
      <c r="H1179" s="122">
        <v>44046.43194444444</v>
      </c>
      <c r="I1179" s="122">
        <v>44089.68819444445</v>
      </c>
      <c r="J1179" s="124" t="s">
        <v>4042</v>
      </c>
      <c r="K1179" s="119"/>
      <c r="L1179" s="120"/>
      <c r="M1179" s="120"/>
      <c r="N1179" s="120"/>
      <c r="O1179" s="120"/>
      <c r="P1179" s="120"/>
      <c r="Q1179" s="120"/>
      <c r="R1179" s="120"/>
      <c r="S1179" s="120"/>
      <c r="T1179" s="120"/>
      <c r="U1179" s="120"/>
      <c r="V1179" s="120"/>
      <c r="W1179" s="120"/>
      <c r="X1179" s="120"/>
      <c r="Y1179" s="120"/>
      <c r="Z1179" s="120"/>
    </row>
    <row r="1180">
      <c r="A1180" s="121">
        <v>43669.0</v>
      </c>
      <c r="B1180" s="119" t="s">
        <v>4043</v>
      </c>
      <c r="C1180" s="119" t="s">
        <v>732</v>
      </c>
      <c r="D1180" s="119" t="s">
        <v>941</v>
      </c>
      <c r="E1180" s="119"/>
      <c r="F1180" s="121">
        <v>4.0</v>
      </c>
      <c r="G1180" s="121">
        <v>0.0</v>
      </c>
      <c r="H1180" s="122">
        <v>44069.94305555556</v>
      </c>
      <c r="I1180" s="122">
        <v>44089.73541666667</v>
      </c>
      <c r="J1180" s="124" t="s">
        <v>4044</v>
      </c>
      <c r="K1180" s="119"/>
      <c r="L1180" s="120"/>
      <c r="M1180" s="120"/>
      <c r="N1180" s="120"/>
      <c r="O1180" s="120"/>
      <c r="P1180" s="120"/>
      <c r="Q1180" s="120"/>
      <c r="R1180" s="120"/>
      <c r="S1180" s="120"/>
      <c r="T1180" s="120"/>
      <c r="U1180" s="120"/>
      <c r="V1180" s="120"/>
      <c r="W1180" s="120"/>
      <c r="X1180" s="120"/>
      <c r="Y1180" s="120"/>
      <c r="Z1180" s="120"/>
    </row>
    <row r="1181">
      <c r="A1181" s="121">
        <v>44195.0</v>
      </c>
      <c r="B1181" s="119" t="s">
        <v>4045</v>
      </c>
      <c r="C1181" s="119" t="s">
        <v>1091</v>
      </c>
      <c r="D1181" s="119" t="s">
        <v>3444</v>
      </c>
      <c r="E1181" s="119"/>
      <c r="F1181" s="121">
        <v>2.0</v>
      </c>
      <c r="G1181" s="121">
        <v>0.0</v>
      </c>
      <c r="H1181" s="122">
        <v>44078.53055555555</v>
      </c>
      <c r="I1181" s="122">
        <v>44089.73819444444</v>
      </c>
      <c r="J1181" s="124" t="s">
        <v>4046</v>
      </c>
      <c r="K1181" s="119"/>
      <c r="L1181" s="120"/>
      <c r="M1181" s="120"/>
      <c r="N1181" s="120"/>
      <c r="O1181" s="120"/>
      <c r="P1181" s="120"/>
      <c r="Q1181" s="120"/>
      <c r="R1181" s="120"/>
      <c r="S1181" s="120"/>
      <c r="T1181" s="120"/>
      <c r="U1181" s="120"/>
      <c r="V1181" s="120"/>
      <c r="W1181" s="120"/>
      <c r="X1181" s="120"/>
      <c r="Y1181" s="120"/>
      <c r="Z1181" s="120"/>
    </row>
    <row r="1182">
      <c r="A1182" s="121">
        <v>36915.0</v>
      </c>
      <c r="B1182" s="119" t="s">
        <v>4047</v>
      </c>
      <c r="C1182" s="119" t="s">
        <v>4048</v>
      </c>
      <c r="D1182" s="119" t="s">
        <v>675</v>
      </c>
      <c r="E1182" s="119"/>
      <c r="F1182" s="121">
        <v>4.0</v>
      </c>
      <c r="G1182" s="121">
        <v>0.0</v>
      </c>
      <c r="H1182" s="122">
        <v>43941.322222222225</v>
      </c>
      <c r="I1182" s="122">
        <v>44089.91111111111</v>
      </c>
      <c r="J1182" s="124" t="s">
        <v>4049</v>
      </c>
      <c r="K1182" s="119"/>
      <c r="L1182" s="120"/>
      <c r="M1182" s="120"/>
      <c r="N1182" s="120"/>
      <c r="O1182" s="120"/>
      <c r="P1182" s="120"/>
      <c r="Q1182" s="120"/>
      <c r="R1182" s="120"/>
      <c r="S1182" s="120"/>
      <c r="T1182" s="120"/>
      <c r="U1182" s="120"/>
      <c r="V1182" s="120"/>
      <c r="W1182" s="120"/>
      <c r="X1182" s="120"/>
      <c r="Y1182" s="120"/>
      <c r="Z1182" s="120"/>
    </row>
    <row r="1183">
      <c r="A1183" s="121">
        <v>43709.0</v>
      </c>
      <c r="B1183" s="119" t="s">
        <v>4050</v>
      </c>
      <c r="C1183" s="119" t="s">
        <v>4051</v>
      </c>
      <c r="D1183" s="119" t="s">
        <v>4052</v>
      </c>
      <c r="E1183" s="119" t="s">
        <v>642</v>
      </c>
      <c r="F1183" s="121">
        <v>3.0</v>
      </c>
      <c r="G1183" s="121">
        <v>0.0</v>
      </c>
      <c r="H1183" s="122">
        <v>44070.67152777778</v>
      </c>
      <c r="I1183" s="122">
        <v>44090.72777777778</v>
      </c>
      <c r="J1183" s="124" t="s">
        <v>4053</v>
      </c>
      <c r="K1183" s="119"/>
      <c r="L1183" s="120"/>
      <c r="M1183" s="120"/>
      <c r="N1183" s="120"/>
      <c r="O1183" s="120"/>
      <c r="P1183" s="120"/>
      <c r="Q1183" s="120"/>
      <c r="R1183" s="120"/>
      <c r="S1183" s="120"/>
      <c r="T1183" s="120"/>
      <c r="U1183" s="120"/>
      <c r="V1183" s="120"/>
      <c r="W1183" s="120"/>
      <c r="X1183" s="120"/>
      <c r="Y1183" s="120"/>
      <c r="Z1183" s="120"/>
    </row>
    <row r="1184">
      <c r="A1184" s="121">
        <v>33210.0</v>
      </c>
      <c r="B1184" s="119" t="s">
        <v>4054</v>
      </c>
      <c r="C1184" s="119" t="s">
        <v>860</v>
      </c>
      <c r="D1184" s="119" t="s">
        <v>918</v>
      </c>
      <c r="E1184" s="119" t="s">
        <v>4055</v>
      </c>
      <c r="F1184" s="121">
        <v>5.0</v>
      </c>
      <c r="G1184" s="121">
        <v>0.0</v>
      </c>
      <c r="H1184" s="122">
        <v>43872.97986111111</v>
      </c>
      <c r="I1184" s="122">
        <v>44090.79236111111</v>
      </c>
      <c r="J1184" s="124" t="s">
        <v>4056</v>
      </c>
      <c r="K1184" s="119"/>
      <c r="L1184" s="120"/>
      <c r="M1184" s="120"/>
      <c r="N1184" s="120"/>
      <c r="O1184" s="120"/>
      <c r="P1184" s="120"/>
      <c r="Q1184" s="120"/>
      <c r="R1184" s="120"/>
      <c r="S1184" s="120"/>
      <c r="T1184" s="120"/>
      <c r="U1184" s="120"/>
      <c r="V1184" s="120"/>
      <c r="W1184" s="120"/>
      <c r="X1184" s="120"/>
      <c r="Y1184" s="120"/>
      <c r="Z1184" s="120"/>
    </row>
    <row r="1185">
      <c r="A1185" s="121">
        <v>44793.0</v>
      </c>
      <c r="B1185" s="119" t="s">
        <v>4057</v>
      </c>
      <c r="C1185" s="119" t="s">
        <v>642</v>
      </c>
      <c r="D1185" s="119" t="s">
        <v>675</v>
      </c>
      <c r="E1185" s="119" t="s">
        <v>642</v>
      </c>
      <c r="F1185" s="121">
        <v>0.0</v>
      </c>
      <c r="G1185" s="121">
        <v>0.0</v>
      </c>
      <c r="H1185" s="122">
        <v>44090.70208333333</v>
      </c>
      <c r="I1185" s="122">
        <v>44090.80625</v>
      </c>
      <c r="J1185" s="124" t="s">
        <v>4058</v>
      </c>
      <c r="K1185" s="119"/>
      <c r="L1185" s="120"/>
      <c r="M1185" s="120"/>
      <c r="N1185" s="120"/>
      <c r="O1185" s="120"/>
      <c r="P1185" s="120"/>
      <c r="Q1185" s="120"/>
      <c r="R1185" s="120"/>
      <c r="S1185" s="120"/>
      <c r="T1185" s="120"/>
      <c r="U1185" s="120"/>
      <c r="V1185" s="120"/>
      <c r="W1185" s="120"/>
      <c r="X1185" s="120"/>
      <c r="Y1185" s="120"/>
      <c r="Z1185" s="120"/>
    </row>
    <row r="1186">
      <c r="A1186" s="121">
        <v>43141.0</v>
      </c>
      <c r="B1186" s="119" t="s">
        <v>4059</v>
      </c>
      <c r="C1186" s="119" t="s">
        <v>1267</v>
      </c>
      <c r="D1186" s="119" t="s">
        <v>4060</v>
      </c>
      <c r="E1186" s="119"/>
      <c r="F1186" s="121">
        <v>2.0</v>
      </c>
      <c r="G1186" s="121">
        <v>0.0</v>
      </c>
      <c r="H1186" s="122">
        <v>44060.55763888889</v>
      </c>
      <c r="I1186" s="122">
        <v>44090.87222222222</v>
      </c>
      <c r="J1186" s="124" t="s">
        <v>4061</v>
      </c>
      <c r="K1186" s="119"/>
      <c r="L1186" s="120"/>
      <c r="M1186" s="120"/>
      <c r="N1186" s="120"/>
      <c r="O1186" s="120"/>
      <c r="P1186" s="120"/>
      <c r="Q1186" s="120"/>
      <c r="R1186" s="120"/>
      <c r="S1186" s="120"/>
      <c r="T1186" s="120"/>
      <c r="U1186" s="120"/>
      <c r="V1186" s="120"/>
      <c r="W1186" s="120"/>
      <c r="X1186" s="120"/>
      <c r="Y1186" s="120"/>
      <c r="Z1186" s="120"/>
    </row>
    <row r="1187">
      <c r="A1187" s="121">
        <v>33394.0</v>
      </c>
      <c r="B1187" s="119" t="s">
        <v>4062</v>
      </c>
      <c r="C1187" s="119" t="s">
        <v>795</v>
      </c>
      <c r="D1187" s="119" t="s">
        <v>975</v>
      </c>
      <c r="E1187" s="119" t="s">
        <v>795</v>
      </c>
      <c r="F1187" s="121">
        <v>1.0</v>
      </c>
      <c r="G1187" s="121">
        <v>0.0</v>
      </c>
      <c r="H1187" s="122">
        <v>43877.229166666664</v>
      </c>
      <c r="I1187" s="122">
        <v>44091.26875</v>
      </c>
      <c r="J1187" s="124" t="s">
        <v>4063</v>
      </c>
      <c r="K1187" s="119"/>
      <c r="L1187" s="120"/>
      <c r="M1187" s="120"/>
      <c r="N1187" s="120"/>
      <c r="O1187" s="120"/>
      <c r="P1187" s="120"/>
      <c r="Q1187" s="120"/>
      <c r="R1187" s="120"/>
      <c r="S1187" s="120"/>
      <c r="T1187" s="120"/>
      <c r="U1187" s="120"/>
      <c r="V1187" s="120"/>
      <c r="W1187" s="120"/>
      <c r="X1187" s="120"/>
      <c r="Y1187" s="120"/>
      <c r="Z1187" s="120"/>
    </row>
    <row r="1188">
      <c r="A1188" s="121">
        <v>43511.0</v>
      </c>
      <c r="B1188" s="119" t="s">
        <v>4064</v>
      </c>
      <c r="C1188" s="119" t="s">
        <v>1036</v>
      </c>
      <c r="D1188" s="119" t="s">
        <v>1308</v>
      </c>
      <c r="E1188" s="119" t="s">
        <v>1437</v>
      </c>
      <c r="F1188" s="121">
        <v>5.0</v>
      </c>
      <c r="G1188" s="121">
        <v>0.0</v>
      </c>
      <c r="H1188" s="122">
        <v>44067.836805555555</v>
      </c>
      <c r="I1188" s="122">
        <v>44091.32152777778</v>
      </c>
      <c r="J1188" s="124" t="s">
        <v>4065</v>
      </c>
      <c r="K1188" s="119"/>
      <c r="L1188" s="120"/>
      <c r="M1188" s="120"/>
      <c r="N1188" s="120"/>
      <c r="O1188" s="120"/>
      <c r="P1188" s="120"/>
      <c r="Q1188" s="120"/>
      <c r="R1188" s="120"/>
      <c r="S1188" s="120"/>
      <c r="T1188" s="120"/>
      <c r="U1188" s="120"/>
      <c r="V1188" s="120"/>
      <c r="W1188" s="120"/>
      <c r="X1188" s="120"/>
      <c r="Y1188" s="120"/>
      <c r="Z1188" s="120"/>
    </row>
    <row r="1189">
      <c r="A1189" s="121">
        <v>43699.0</v>
      </c>
      <c r="B1189" s="119" t="s">
        <v>4066</v>
      </c>
      <c r="C1189" s="119" t="s">
        <v>604</v>
      </c>
      <c r="D1189" s="119" t="s">
        <v>1733</v>
      </c>
      <c r="E1189" s="119" t="s">
        <v>604</v>
      </c>
      <c r="F1189" s="121">
        <v>2.0</v>
      </c>
      <c r="G1189" s="121">
        <v>0.0</v>
      </c>
      <c r="H1189" s="122">
        <v>44070.52291666667</v>
      </c>
      <c r="I1189" s="122">
        <v>44091.729166666664</v>
      </c>
      <c r="J1189" s="124" t="s">
        <v>4067</v>
      </c>
      <c r="K1189" s="119"/>
      <c r="L1189" s="120"/>
      <c r="M1189" s="120"/>
      <c r="N1189" s="120"/>
      <c r="O1189" s="120"/>
      <c r="P1189" s="120"/>
      <c r="Q1189" s="120"/>
      <c r="R1189" s="120"/>
      <c r="S1189" s="120"/>
      <c r="T1189" s="120"/>
      <c r="U1189" s="120"/>
      <c r="V1189" s="120"/>
      <c r="W1189" s="120"/>
      <c r="X1189" s="120"/>
      <c r="Y1189" s="120"/>
      <c r="Z1189" s="120"/>
    </row>
    <row r="1190">
      <c r="A1190" s="121">
        <v>44472.0</v>
      </c>
      <c r="B1190" s="119" t="s">
        <v>4068</v>
      </c>
      <c r="C1190" s="119" t="s">
        <v>940</v>
      </c>
      <c r="D1190" s="119" t="s">
        <v>4069</v>
      </c>
      <c r="E1190" s="119"/>
      <c r="F1190" s="121">
        <v>8.0</v>
      </c>
      <c r="G1190" s="121">
        <v>0.0</v>
      </c>
      <c r="H1190" s="122">
        <v>44084.64722222222</v>
      </c>
      <c r="I1190" s="122">
        <v>44091.74652777778</v>
      </c>
      <c r="J1190" s="124" t="s">
        <v>4070</v>
      </c>
      <c r="K1190" s="119"/>
      <c r="L1190" s="120"/>
      <c r="M1190" s="120"/>
      <c r="N1190" s="120"/>
      <c r="O1190" s="120"/>
      <c r="P1190" s="120"/>
      <c r="Q1190" s="120"/>
      <c r="R1190" s="120"/>
      <c r="S1190" s="120"/>
      <c r="T1190" s="120"/>
      <c r="U1190" s="120"/>
      <c r="V1190" s="120"/>
      <c r="W1190" s="120"/>
      <c r="X1190" s="120"/>
      <c r="Y1190" s="120"/>
      <c r="Z1190" s="120"/>
    </row>
    <row r="1191">
      <c r="A1191" s="121">
        <v>43219.0</v>
      </c>
      <c r="B1191" s="119" t="s">
        <v>4071</v>
      </c>
      <c r="C1191" s="119" t="s">
        <v>2056</v>
      </c>
      <c r="D1191" s="119" t="s">
        <v>3587</v>
      </c>
      <c r="E1191" s="119" t="s">
        <v>1437</v>
      </c>
      <c r="F1191" s="121">
        <v>3.0</v>
      </c>
      <c r="G1191" s="121">
        <v>0.0</v>
      </c>
      <c r="H1191" s="122">
        <v>44061.813888888886</v>
      </c>
      <c r="I1191" s="122">
        <v>44091.76527777778</v>
      </c>
      <c r="J1191" s="124" t="s">
        <v>4072</v>
      </c>
      <c r="K1191" s="119"/>
      <c r="L1191" s="120"/>
      <c r="M1191" s="120"/>
      <c r="N1191" s="120"/>
      <c r="O1191" s="120"/>
      <c r="P1191" s="120"/>
      <c r="Q1191" s="120"/>
      <c r="R1191" s="120"/>
      <c r="S1191" s="120"/>
      <c r="T1191" s="120"/>
      <c r="U1191" s="120"/>
      <c r="V1191" s="120"/>
      <c r="W1191" s="120"/>
      <c r="X1191" s="120"/>
      <c r="Y1191" s="120"/>
      <c r="Z1191" s="120"/>
    </row>
    <row r="1192">
      <c r="A1192" s="121">
        <v>40260.0</v>
      </c>
      <c r="B1192" s="119" t="s">
        <v>4073</v>
      </c>
      <c r="C1192" s="119" t="s">
        <v>665</v>
      </c>
      <c r="D1192" s="119" t="s">
        <v>1308</v>
      </c>
      <c r="E1192" s="119"/>
      <c r="F1192" s="121">
        <v>3.0</v>
      </c>
      <c r="G1192" s="121">
        <v>0.0</v>
      </c>
      <c r="H1192" s="122">
        <v>44001.05347222222</v>
      </c>
      <c r="I1192" s="122">
        <v>44092.30694444444</v>
      </c>
      <c r="J1192" s="124" t="s">
        <v>4074</v>
      </c>
      <c r="K1192" s="119"/>
      <c r="L1192" s="120"/>
      <c r="M1192" s="120"/>
      <c r="N1192" s="120"/>
      <c r="O1192" s="120"/>
      <c r="P1192" s="120"/>
      <c r="Q1192" s="120"/>
      <c r="R1192" s="120"/>
      <c r="S1192" s="120"/>
      <c r="T1192" s="120"/>
      <c r="U1192" s="120"/>
      <c r="V1192" s="120"/>
      <c r="W1192" s="120"/>
      <c r="X1192" s="120"/>
      <c r="Y1192" s="120"/>
      <c r="Z1192" s="120"/>
    </row>
    <row r="1193">
      <c r="A1193" s="121">
        <v>34797.0</v>
      </c>
      <c r="B1193" s="119" t="s">
        <v>4075</v>
      </c>
      <c r="C1193" s="119" t="s">
        <v>4076</v>
      </c>
      <c r="D1193" s="119" t="s">
        <v>922</v>
      </c>
      <c r="E1193" s="119" t="s">
        <v>582</v>
      </c>
      <c r="F1193" s="121">
        <v>4.0</v>
      </c>
      <c r="G1193" s="121">
        <v>0.0</v>
      </c>
      <c r="H1193" s="122">
        <v>43906.30347222222</v>
      </c>
      <c r="I1193" s="122">
        <v>44092.364583333336</v>
      </c>
      <c r="J1193" s="124" t="s">
        <v>4077</v>
      </c>
      <c r="K1193" s="119"/>
      <c r="L1193" s="120"/>
      <c r="M1193" s="120"/>
      <c r="N1193" s="120"/>
      <c r="O1193" s="120"/>
      <c r="P1193" s="120"/>
      <c r="Q1193" s="120"/>
      <c r="R1193" s="120"/>
      <c r="S1193" s="120"/>
      <c r="T1193" s="120"/>
      <c r="U1193" s="120"/>
      <c r="V1193" s="120"/>
      <c r="W1193" s="120"/>
      <c r="X1193" s="120"/>
      <c r="Y1193" s="120"/>
      <c r="Z1193" s="120"/>
    </row>
    <row r="1194">
      <c r="A1194" s="121">
        <v>43441.0</v>
      </c>
      <c r="B1194" s="119" t="s">
        <v>4078</v>
      </c>
      <c r="C1194" s="119" t="s">
        <v>1171</v>
      </c>
      <c r="D1194" s="119" t="s">
        <v>4079</v>
      </c>
      <c r="E1194" s="119" t="s">
        <v>4080</v>
      </c>
      <c r="F1194" s="121">
        <v>2.0</v>
      </c>
      <c r="G1194" s="121">
        <v>0.0</v>
      </c>
      <c r="H1194" s="122">
        <v>44065.03194444445</v>
      </c>
      <c r="I1194" s="122">
        <v>44092.686111111114</v>
      </c>
      <c r="J1194" s="124" t="s">
        <v>4081</v>
      </c>
      <c r="K1194" s="119"/>
      <c r="L1194" s="120"/>
      <c r="M1194" s="120"/>
      <c r="N1194" s="120"/>
      <c r="O1194" s="120"/>
      <c r="P1194" s="120"/>
      <c r="Q1194" s="120"/>
      <c r="R1194" s="120"/>
      <c r="S1194" s="120"/>
      <c r="T1194" s="120"/>
      <c r="U1194" s="120"/>
      <c r="V1194" s="120"/>
      <c r="W1194" s="120"/>
      <c r="X1194" s="120"/>
      <c r="Y1194" s="120"/>
      <c r="Z1194" s="120"/>
    </row>
    <row r="1195">
      <c r="A1195" s="121">
        <v>41706.0</v>
      </c>
      <c r="B1195" s="119" t="s">
        <v>4082</v>
      </c>
      <c r="C1195" s="119" t="s">
        <v>665</v>
      </c>
      <c r="D1195" s="119" t="s">
        <v>666</v>
      </c>
      <c r="E1195" s="119"/>
      <c r="F1195" s="121">
        <v>4.0</v>
      </c>
      <c r="G1195" s="121">
        <v>0.0</v>
      </c>
      <c r="H1195" s="122">
        <v>44032.97222222222</v>
      </c>
      <c r="I1195" s="122">
        <v>44092.82361111111</v>
      </c>
      <c r="J1195" s="124" t="s">
        <v>4083</v>
      </c>
      <c r="K1195" s="119"/>
      <c r="L1195" s="120"/>
      <c r="M1195" s="120"/>
      <c r="N1195" s="120"/>
      <c r="O1195" s="120"/>
      <c r="P1195" s="120"/>
      <c r="Q1195" s="120"/>
      <c r="R1195" s="120"/>
      <c r="S1195" s="120"/>
      <c r="T1195" s="120"/>
      <c r="U1195" s="120"/>
      <c r="V1195" s="120"/>
      <c r="W1195" s="120"/>
      <c r="X1195" s="120"/>
      <c r="Y1195" s="120"/>
      <c r="Z1195" s="120"/>
    </row>
    <row r="1196">
      <c r="A1196" s="121">
        <v>41707.0</v>
      </c>
      <c r="B1196" s="119" t="s">
        <v>4084</v>
      </c>
      <c r="C1196" s="119" t="s">
        <v>665</v>
      </c>
      <c r="D1196" s="119" t="s">
        <v>666</v>
      </c>
      <c r="E1196" s="119"/>
      <c r="F1196" s="121">
        <v>1.0</v>
      </c>
      <c r="G1196" s="121">
        <v>0.0</v>
      </c>
      <c r="H1196" s="122">
        <v>44032.97222222222</v>
      </c>
      <c r="I1196" s="122">
        <v>44092.82430555556</v>
      </c>
      <c r="J1196" s="124" t="s">
        <v>4085</v>
      </c>
      <c r="K1196" s="119"/>
      <c r="L1196" s="120"/>
      <c r="M1196" s="120"/>
      <c r="N1196" s="120"/>
      <c r="O1196" s="120"/>
      <c r="P1196" s="120"/>
      <c r="Q1196" s="120"/>
      <c r="R1196" s="120"/>
      <c r="S1196" s="120"/>
      <c r="T1196" s="120"/>
      <c r="U1196" s="120"/>
      <c r="V1196" s="120"/>
      <c r="W1196" s="120"/>
      <c r="X1196" s="120"/>
      <c r="Y1196" s="120"/>
      <c r="Z1196" s="120"/>
    </row>
    <row r="1197">
      <c r="A1197" s="121">
        <v>33793.0</v>
      </c>
      <c r="B1197" s="119" t="s">
        <v>4086</v>
      </c>
      <c r="C1197" s="119" t="s">
        <v>671</v>
      </c>
      <c r="D1197" s="119" t="s">
        <v>4087</v>
      </c>
      <c r="E1197" s="119"/>
      <c r="F1197" s="121">
        <v>1.0</v>
      </c>
      <c r="G1197" s="121">
        <v>0.0</v>
      </c>
      <c r="H1197" s="122">
        <v>43887.00555555556</v>
      </c>
      <c r="I1197" s="122">
        <v>44092.95625</v>
      </c>
      <c r="J1197" s="124" t="s">
        <v>4088</v>
      </c>
      <c r="K1197" s="119"/>
      <c r="L1197" s="120"/>
      <c r="M1197" s="120"/>
      <c r="N1197" s="120"/>
      <c r="O1197" s="120"/>
      <c r="P1197" s="120"/>
      <c r="Q1197" s="120"/>
      <c r="R1197" s="120"/>
      <c r="S1197" s="120"/>
      <c r="T1197" s="120"/>
      <c r="U1197" s="120"/>
      <c r="V1197" s="120"/>
      <c r="W1197" s="120"/>
      <c r="X1197" s="120"/>
      <c r="Y1197" s="120"/>
      <c r="Z1197" s="120"/>
    </row>
    <row r="1198">
      <c r="A1198" s="121">
        <v>44482.0</v>
      </c>
      <c r="B1198" s="119" t="s">
        <v>4089</v>
      </c>
      <c r="C1198" s="119" t="s">
        <v>940</v>
      </c>
      <c r="D1198" s="119" t="s">
        <v>4090</v>
      </c>
      <c r="E1198" s="119"/>
      <c r="F1198" s="121">
        <v>0.0</v>
      </c>
      <c r="G1198" s="121">
        <v>0.0</v>
      </c>
      <c r="H1198" s="122">
        <v>44084.70416666667</v>
      </c>
      <c r="I1198" s="122">
        <v>44095.68194444444</v>
      </c>
      <c r="J1198" s="124" t="s">
        <v>4091</v>
      </c>
      <c r="K1198" s="119"/>
      <c r="L1198" s="120"/>
      <c r="M1198" s="120"/>
      <c r="N1198" s="120"/>
      <c r="O1198" s="120"/>
      <c r="P1198" s="120"/>
      <c r="Q1198" s="120"/>
      <c r="R1198" s="120"/>
      <c r="S1198" s="120"/>
      <c r="T1198" s="120"/>
      <c r="U1198" s="120"/>
      <c r="V1198" s="120"/>
      <c r="W1198" s="120"/>
      <c r="X1198" s="120"/>
      <c r="Y1198" s="120"/>
      <c r="Z1198" s="120"/>
    </row>
    <row r="1199">
      <c r="A1199" s="121">
        <v>43761.0</v>
      </c>
      <c r="B1199" s="119" t="s">
        <v>4092</v>
      </c>
      <c r="C1199" s="119" t="s">
        <v>957</v>
      </c>
      <c r="D1199" s="119" t="s">
        <v>755</v>
      </c>
      <c r="E1199" s="119" t="s">
        <v>868</v>
      </c>
      <c r="F1199" s="121">
        <v>8.0</v>
      </c>
      <c r="G1199" s="121">
        <v>0.0</v>
      </c>
      <c r="H1199" s="122">
        <v>44071.44236111111</v>
      </c>
      <c r="I1199" s="122">
        <v>44095.81597222222</v>
      </c>
      <c r="J1199" s="124" t="s">
        <v>4093</v>
      </c>
      <c r="K1199" s="119"/>
      <c r="L1199" s="120"/>
      <c r="M1199" s="120"/>
      <c r="N1199" s="120"/>
      <c r="O1199" s="120"/>
      <c r="P1199" s="120"/>
      <c r="Q1199" s="120"/>
      <c r="R1199" s="120"/>
      <c r="S1199" s="120"/>
      <c r="T1199" s="120"/>
      <c r="U1199" s="120"/>
      <c r="V1199" s="120"/>
      <c r="W1199" s="120"/>
      <c r="X1199" s="120"/>
      <c r="Y1199" s="120"/>
      <c r="Z1199" s="120"/>
    </row>
    <row r="1200">
      <c r="A1200" s="121">
        <v>43622.0</v>
      </c>
      <c r="B1200" s="119" t="s">
        <v>4094</v>
      </c>
      <c r="C1200" s="119" t="s">
        <v>4095</v>
      </c>
      <c r="D1200" s="119" t="s">
        <v>4096</v>
      </c>
      <c r="E1200" s="119"/>
      <c r="F1200" s="121">
        <v>1.0</v>
      </c>
      <c r="G1200" s="121">
        <v>0.0</v>
      </c>
      <c r="H1200" s="122">
        <v>44069.444444444445</v>
      </c>
      <c r="I1200" s="122">
        <v>44095.8875</v>
      </c>
      <c r="J1200" s="124" t="s">
        <v>4097</v>
      </c>
      <c r="K1200" s="119"/>
      <c r="L1200" s="120"/>
      <c r="M1200" s="120"/>
      <c r="N1200" s="120"/>
      <c r="O1200" s="120"/>
      <c r="P1200" s="120"/>
      <c r="Q1200" s="120"/>
      <c r="R1200" s="120"/>
      <c r="S1200" s="120"/>
      <c r="T1200" s="120"/>
      <c r="U1200" s="120"/>
      <c r="V1200" s="120"/>
      <c r="W1200" s="120"/>
      <c r="X1200" s="120"/>
      <c r="Y1200" s="120"/>
      <c r="Z1200" s="120"/>
    </row>
    <row r="1201">
      <c r="A1201" s="121">
        <v>43178.0</v>
      </c>
      <c r="B1201" s="119" t="s">
        <v>4098</v>
      </c>
      <c r="C1201" s="119" t="s">
        <v>860</v>
      </c>
      <c r="D1201" s="119" t="s">
        <v>4099</v>
      </c>
      <c r="E1201" s="119"/>
      <c r="F1201" s="121">
        <v>1.0</v>
      </c>
      <c r="G1201" s="121">
        <v>0.0</v>
      </c>
      <c r="H1201" s="122">
        <v>44060.99930555555</v>
      </c>
      <c r="I1201" s="122">
        <v>44096.30902777778</v>
      </c>
      <c r="J1201" s="124" t="s">
        <v>4100</v>
      </c>
      <c r="K1201" s="119"/>
      <c r="L1201" s="120"/>
      <c r="M1201" s="120"/>
      <c r="N1201" s="120"/>
      <c r="O1201" s="120"/>
      <c r="P1201" s="120"/>
      <c r="Q1201" s="120"/>
      <c r="R1201" s="120"/>
      <c r="S1201" s="120"/>
      <c r="T1201" s="120"/>
      <c r="U1201" s="120"/>
      <c r="V1201" s="120"/>
      <c r="W1201" s="120"/>
      <c r="X1201" s="120"/>
      <c r="Y1201" s="120"/>
      <c r="Z1201" s="120"/>
    </row>
    <row r="1202">
      <c r="A1202" s="121">
        <v>43960.0</v>
      </c>
      <c r="B1202" s="119" t="s">
        <v>4101</v>
      </c>
      <c r="C1202" s="119" t="s">
        <v>860</v>
      </c>
      <c r="D1202" s="119" t="s">
        <v>4102</v>
      </c>
      <c r="E1202" s="119" t="s">
        <v>4103</v>
      </c>
      <c r="F1202" s="121">
        <v>0.0</v>
      </c>
      <c r="G1202" s="121">
        <v>0.0</v>
      </c>
      <c r="H1202" s="122">
        <v>44075.71666666667</v>
      </c>
      <c r="I1202" s="122">
        <v>44096.563888888886</v>
      </c>
      <c r="J1202" s="124" t="s">
        <v>4104</v>
      </c>
      <c r="K1202" s="119"/>
      <c r="L1202" s="120"/>
      <c r="M1202" s="120"/>
      <c r="N1202" s="120"/>
      <c r="O1202" s="120"/>
      <c r="P1202" s="120"/>
      <c r="Q1202" s="120"/>
      <c r="R1202" s="120"/>
      <c r="S1202" s="120"/>
      <c r="T1202" s="120"/>
      <c r="U1202" s="120"/>
      <c r="V1202" s="120"/>
      <c r="W1202" s="120"/>
      <c r="X1202" s="120"/>
      <c r="Y1202" s="120"/>
      <c r="Z1202" s="120"/>
    </row>
    <row r="1203">
      <c r="A1203" s="121">
        <v>44531.0</v>
      </c>
      <c r="B1203" s="119" t="s">
        <v>4105</v>
      </c>
      <c r="C1203" s="119" t="s">
        <v>4106</v>
      </c>
      <c r="D1203" s="119" t="s">
        <v>737</v>
      </c>
      <c r="E1203" s="119"/>
      <c r="F1203" s="121">
        <v>2.0</v>
      </c>
      <c r="G1203" s="121">
        <v>0.0</v>
      </c>
      <c r="H1203" s="122">
        <v>44085.114583333336</v>
      </c>
      <c r="I1203" s="122">
        <v>44096.677777777775</v>
      </c>
      <c r="J1203" s="124" t="s">
        <v>4107</v>
      </c>
      <c r="K1203" s="119"/>
      <c r="L1203" s="120"/>
      <c r="M1203" s="120"/>
      <c r="N1203" s="120"/>
      <c r="O1203" s="120"/>
      <c r="P1203" s="120"/>
      <c r="Q1203" s="120"/>
      <c r="R1203" s="120"/>
      <c r="S1203" s="120"/>
      <c r="T1203" s="120"/>
      <c r="U1203" s="120"/>
      <c r="V1203" s="120"/>
      <c r="W1203" s="120"/>
      <c r="X1203" s="120"/>
      <c r="Y1203" s="120"/>
      <c r="Z1203" s="120"/>
    </row>
    <row r="1204">
      <c r="A1204" s="121">
        <v>45062.0</v>
      </c>
      <c r="B1204" s="119" t="s">
        <v>4108</v>
      </c>
      <c r="C1204" s="119" t="s">
        <v>1065</v>
      </c>
      <c r="D1204" s="119" t="s">
        <v>4109</v>
      </c>
      <c r="E1204" s="119"/>
      <c r="F1204" s="121">
        <v>3.0</v>
      </c>
      <c r="G1204" s="121">
        <v>0.0</v>
      </c>
      <c r="H1204" s="122">
        <v>44095.427777777775</v>
      </c>
      <c r="I1204" s="122">
        <v>44096.81319444445</v>
      </c>
      <c r="J1204" s="124" t="s">
        <v>4110</v>
      </c>
      <c r="K1204" s="119"/>
      <c r="L1204" s="120"/>
      <c r="M1204" s="120"/>
      <c r="N1204" s="120"/>
      <c r="O1204" s="120"/>
      <c r="P1204" s="120"/>
      <c r="Q1204" s="120"/>
      <c r="R1204" s="120"/>
      <c r="S1204" s="120"/>
      <c r="T1204" s="120"/>
      <c r="U1204" s="120"/>
      <c r="V1204" s="120"/>
      <c r="W1204" s="120"/>
      <c r="X1204" s="120"/>
      <c r="Y1204" s="120"/>
      <c r="Z1204" s="120"/>
    </row>
    <row r="1205">
      <c r="A1205" s="121">
        <v>44637.0</v>
      </c>
      <c r="B1205" s="119" t="s">
        <v>4111</v>
      </c>
      <c r="C1205" s="119" t="s">
        <v>4112</v>
      </c>
      <c r="D1205" s="119" t="s">
        <v>1094</v>
      </c>
      <c r="E1205" s="119" t="s">
        <v>1137</v>
      </c>
      <c r="F1205" s="121">
        <v>1.0</v>
      </c>
      <c r="G1205" s="121">
        <v>0.0</v>
      </c>
      <c r="H1205" s="122">
        <v>44088.65069444444</v>
      </c>
      <c r="I1205" s="122">
        <v>44097.645833333336</v>
      </c>
      <c r="J1205" s="124" t="s">
        <v>4113</v>
      </c>
      <c r="K1205" s="119"/>
      <c r="L1205" s="120"/>
      <c r="M1205" s="120"/>
      <c r="N1205" s="120"/>
      <c r="O1205" s="120"/>
      <c r="P1205" s="120"/>
      <c r="Q1205" s="120"/>
      <c r="R1205" s="120"/>
      <c r="S1205" s="120"/>
      <c r="T1205" s="120"/>
      <c r="U1205" s="120"/>
      <c r="V1205" s="120"/>
      <c r="W1205" s="120"/>
      <c r="X1205" s="120"/>
      <c r="Y1205" s="120"/>
      <c r="Z1205" s="120"/>
    </row>
    <row r="1206">
      <c r="A1206" s="121">
        <v>43360.0</v>
      </c>
      <c r="B1206" s="119" t="s">
        <v>4114</v>
      </c>
      <c r="C1206" s="119" t="s">
        <v>994</v>
      </c>
      <c r="D1206" s="119" t="s">
        <v>662</v>
      </c>
      <c r="E1206" s="119"/>
      <c r="F1206" s="121">
        <v>0.0</v>
      </c>
      <c r="G1206" s="121">
        <v>0.0</v>
      </c>
      <c r="H1206" s="122">
        <v>44063.9</v>
      </c>
      <c r="I1206" s="122">
        <v>44098.225</v>
      </c>
      <c r="J1206" s="124" t="s">
        <v>4115</v>
      </c>
      <c r="K1206" s="119"/>
      <c r="L1206" s="120"/>
      <c r="M1206" s="120"/>
      <c r="N1206" s="120"/>
      <c r="O1206" s="120"/>
      <c r="P1206" s="120"/>
      <c r="Q1206" s="120"/>
      <c r="R1206" s="120"/>
      <c r="S1206" s="120"/>
      <c r="T1206" s="120"/>
      <c r="U1206" s="120"/>
      <c r="V1206" s="120"/>
      <c r="W1206" s="120"/>
      <c r="X1206" s="120"/>
      <c r="Y1206" s="120"/>
      <c r="Z1206" s="120"/>
    </row>
    <row r="1207">
      <c r="A1207" s="121">
        <v>23651.0</v>
      </c>
      <c r="B1207" s="119" t="s">
        <v>4116</v>
      </c>
      <c r="C1207" s="119" t="s">
        <v>4117</v>
      </c>
      <c r="D1207" s="119" t="s">
        <v>4118</v>
      </c>
      <c r="E1207" s="119" t="s">
        <v>725</v>
      </c>
      <c r="F1207" s="121">
        <v>16.0</v>
      </c>
      <c r="G1207" s="121">
        <v>0.0</v>
      </c>
      <c r="H1207" s="122">
        <v>43678.48402777778</v>
      </c>
      <c r="I1207" s="122">
        <v>44098.302083333336</v>
      </c>
      <c r="J1207" s="124" t="s">
        <v>4119</v>
      </c>
      <c r="K1207" s="119"/>
      <c r="L1207" s="120"/>
      <c r="M1207" s="120"/>
      <c r="N1207" s="120"/>
      <c r="O1207" s="120"/>
      <c r="P1207" s="120"/>
      <c r="Q1207" s="120"/>
      <c r="R1207" s="120"/>
      <c r="S1207" s="120"/>
      <c r="T1207" s="120"/>
      <c r="U1207" s="120"/>
      <c r="V1207" s="120"/>
      <c r="W1207" s="120"/>
      <c r="X1207" s="120"/>
      <c r="Y1207" s="120"/>
      <c r="Z1207" s="120"/>
    </row>
    <row r="1208">
      <c r="A1208" s="121">
        <v>42983.0</v>
      </c>
      <c r="B1208" s="119" t="s">
        <v>4120</v>
      </c>
      <c r="C1208" s="119" t="s">
        <v>642</v>
      </c>
      <c r="D1208" s="119" t="s">
        <v>675</v>
      </c>
      <c r="E1208" s="119" t="s">
        <v>940</v>
      </c>
      <c r="F1208" s="121">
        <v>0.0</v>
      </c>
      <c r="G1208" s="121">
        <v>0.0</v>
      </c>
      <c r="H1208" s="122">
        <v>44056.217361111114</v>
      </c>
      <c r="I1208" s="122">
        <v>44098.643055555556</v>
      </c>
      <c r="J1208" s="124" t="s">
        <v>4121</v>
      </c>
      <c r="K1208" s="119"/>
      <c r="L1208" s="120"/>
      <c r="M1208" s="120"/>
      <c r="N1208" s="120"/>
      <c r="O1208" s="120"/>
      <c r="P1208" s="120"/>
      <c r="Q1208" s="120"/>
      <c r="R1208" s="120"/>
      <c r="S1208" s="120"/>
      <c r="T1208" s="120"/>
      <c r="U1208" s="120"/>
      <c r="V1208" s="120"/>
      <c r="W1208" s="120"/>
      <c r="X1208" s="120"/>
      <c r="Y1208" s="120"/>
      <c r="Z1208" s="120"/>
    </row>
    <row r="1209">
      <c r="A1209" s="121">
        <v>45172.0</v>
      </c>
      <c r="B1209" s="119" t="s">
        <v>4122</v>
      </c>
      <c r="C1209" s="119" t="s">
        <v>1130</v>
      </c>
      <c r="D1209" s="119" t="s">
        <v>4123</v>
      </c>
      <c r="E1209" s="119"/>
      <c r="F1209" s="121">
        <v>2.0</v>
      </c>
      <c r="G1209" s="121">
        <v>0.0</v>
      </c>
      <c r="H1209" s="122">
        <v>44096.96041666667</v>
      </c>
      <c r="I1209" s="122">
        <v>44098.714583333334</v>
      </c>
      <c r="J1209" s="124" t="s">
        <v>4124</v>
      </c>
      <c r="K1209" s="119"/>
      <c r="L1209" s="120"/>
      <c r="M1209" s="120"/>
      <c r="N1209" s="120"/>
      <c r="O1209" s="120"/>
      <c r="P1209" s="120"/>
      <c r="Q1209" s="120"/>
      <c r="R1209" s="120"/>
      <c r="S1209" s="120"/>
      <c r="T1209" s="120"/>
      <c r="U1209" s="120"/>
      <c r="V1209" s="120"/>
      <c r="W1209" s="120"/>
      <c r="X1209" s="120"/>
      <c r="Y1209" s="120"/>
      <c r="Z1209" s="120"/>
    </row>
    <row r="1210">
      <c r="A1210" s="121">
        <v>42978.0</v>
      </c>
      <c r="B1210" s="119" t="s">
        <v>4125</v>
      </c>
      <c r="C1210" s="119" t="s">
        <v>642</v>
      </c>
      <c r="D1210" s="119" t="s">
        <v>675</v>
      </c>
      <c r="E1210" s="119"/>
      <c r="F1210" s="121">
        <v>0.0</v>
      </c>
      <c r="G1210" s="121">
        <v>0.0</v>
      </c>
      <c r="H1210" s="122">
        <v>44056.208333333336</v>
      </c>
      <c r="I1210" s="122">
        <v>44099.0625</v>
      </c>
      <c r="J1210" s="124" t="s">
        <v>4126</v>
      </c>
      <c r="K1210" s="119"/>
      <c r="L1210" s="120"/>
      <c r="M1210" s="120"/>
      <c r="N1210" s="120"/>
      <c r="O1210" s="120"/>
      <c r="P1210" s="120"/>
      <c r="Q1210" s="120"/>
      <c r="R1210" s="120"/>
      <c r="S1210" s="120"/>
      <c r="T1210" s="120"/>
      <c r="U1210" s="120"/>
      <c r="V1210" s="120"/>
      <c r="W1210" s="120"/>
      <c r="X1210" s="120"/>
      <c r="Y1210" s="120"/>
      <c r="Z1210" s="120"/>
    </row>
    <row r="1211">
      <c r="A1211" s="121">
        <v>45271.0</v>
      </c>
      <c r="B1211" s="119" t="s">
        <v>4127</v>
      </c>
      <c r="C1211" s="119" t="s">
        <v>1149</v>
      </c>
      <c r="D1211" s="119" t="s">
        <v>1158</v>
      </c>
      <c r="E1211" s="119" t="s">
        <v>827</v>
      </c>
      <c r="F1211" s="121">
        <v>1.0</v>
      </c>
      <c r="G1211" s="121">
        <v>0.0</v>
      </c>
      <c r="H1211" s="122">
        <v>44098.603472222225</v>
      </c>
      <c r="I1211" s="122">
        <v>44099.259722222225</v>
      </c>
      <c r="J1211" s="124" t="s">
        <v>4128</v>
      </c>
      <c r="K1211" s="119"/>
      <c r="L1211" s="120"/>
      <c r="M1211" s="120"/>
      <c r="N1211" s="120"/>
      <c r="O1211" s="120"/>
      <c r="P1211" s="120"/>
      <c r="Q1211" s="120"/>
      <c r="R1211" s="120"/>
      <c r="S1211" s="120"/>
      <c r="T1211" s="120"/>
      <c r="U1211" s="120"/>
      <c r="V1211" s="120"/>
      <c r="W1211" s="120"/>
      <c r="X1211" s="120"/>
      <c r="Y1211" s="120"/>
      <c r="Z1211" s="120"/>
    </row>
    <row r="1212">
      <c r="A1212" s="121">
        <v>45201.0</v>
      </c>
      <c r="B1212" s="119" t="s">
        <v>4129</v>
      </c>
      <c r="C1212" s="119" t="s">
        <v>841</v>
      </c>
      <c r="D1212" s="119" t="s">
        <v>4130</v>
      </c>
      <c r="E1212" s="119"/>
      <c r="F1212" s="121">
        <v>1.0</v>
      </c>
      <c r="G1212" s="121">
        <v>0.0</v>
      </c>
      <c r="H1212" s="122">
        <v>44097.59861111111</v>
      </c>
      <c r="I1212" s="122">
        <v>44099.62152777778</v>
      </c>
      <c r="J1212" s="124" t="s">
        <v>4131</v>
      </c>
      <c r="K1212" s="119"/>
      <c r="L1212" s="120"/>
      <c r="M1212" s="120"/>
      <c r="N1212" s="120"/>
      <c r="O1212" s="120"/>
      <c r="P1212" s="120"/>
      <c r="Q1212" s="120"/>
      <c r="R1212" s="120"/>
      <c r="S1212" s="120"/>
      <c r="T1212" s="120"/>
      <c r="U1212" s="120"/>
      <c r="V1212" s="120"/>
      <c r="W1212" s="120"/>
      <c r="X1212" s="120"/>
      <c r="Y1212" s="120"/>
      <c r="Z1212" s="120"/>
    </row>
    <row r="1213">
      <c r="A1213" s="121">
        <v>45336.0</v>
      </c>
      <c r="B1213" s="119" t="s">
        <v>4132</v>
      </c>
      <c r="C1213" s="119" t="s">
        <v>642</v>
      </c>
      <c r="D1213" s="119" t="s">
        <v>675</v>
      </c>
      <c r="E1213" s="119" t="s">
        <v>642</v>
      </c>
      <c r="F1213" s="121">
        <v>0.0</v>
      </c>
      <c r="G1213" s="121">
        <v>0.0</v>
      </c>
      <c r="H1213" s="122">
        <v>44099.620833333334</v>
      </c>
      <c r="I1213" s="122">
        <v>44100.00486111111</v>
      </c>
      <c r="J1213" s="124" t="s">
        <v>4133</v>
      </c>
      <c r="K1213" s="119"/>
      <c r="L1213" s="120"/>
      <c r="M1213" s="120"/>
      <c r="N1213" s="120"/>
      <c r="O1213" s="120"/>
      <c r="P1213" s="120"/>
      <c r="Q1213" s="120"/>
      <c r="R1213" s="120"/>
      <c r="S1213" s="120"/>
      <c r="T1213" s="120"/>
      <c r="U1213" s="120"/>
      <c r="V1213" s="120"/>
      <c r="W1213" s="120"/>
      <c r="X1213" s="120"/>
      <c r="Y1213" s="120"/>
      <c r="Z1213" s="120"/>
    </row>
    <row r="1214">
      <c r="A1214" s="121">
        <v>43829.0</v>
      </c>
      <c r="B1214" s="119" t="s">
        <v>4134</v>
      </c>
      <c r="C1214" s="119" t="s">
        <v>732</v>
      </c>
      <c r="D1214" s="119" t="s">
        <v>922</v>
      </c>
      <c r="E1214" s="119"/>
      <c r="F1214" s="121">
        <v>1.0</v>
      </c>
      <c r="G1214" s="121">
        <v>0.0</v>
      </c>
      <c r="H1214" s="122">
        <v>44072.26736111111</v>
      </c>
      <c r="I1214" s="122">
        <v>44103.0625</v>
      </c>
      <c r="J1214" s="124" t="s">
        <v>4135</v>
      </c>
      <c r="K1214" s="119"/>
      <c r="L1214" s="120"/>
      <c r="M1214" s="120"/>
      <c r="N1214" s="120"/>
      <c r="O1214" s="120"/>
      <c r="P1214" s="120"/>
      <c r="Q1214" s="120"/>
      <c r="R1214" s="120"/>
      <c r="S1214" s="120"/>
      <c r="T1214" s="120"/>
      <c r="U1214" s="120"/>
      <c r="V1214" s="120"/>
      <c r="W1214" s="120"/>
      <c r="X1214" s="120"/>
      <c r="Y1214" s="120"/>
      <c r="Z1214" s="120"/>
    </row>
    <row r="1215">
      <c r="A1215" s="121">
        <v>41754.0</v>
      </c>
      <c r="B1215" s="119" t="s">
        <v>4136</v>
      </c>
      <c r="C1215" s="119" t="s">
        <v>665</v>
      </c>
      <c r="D1215" s="119" t="s">
        <v>666</v>
      </c>
      <c r="E1215" s="119"/>
      <c r="F1215" s="121">
        <v>3.0</v>
      </c>
      <c r="G1215" s="121">
        <v>0.0</v>
      </c>
      <c r="H1215" s="122">
        <v>44032.972916666666</v>
      </c>
      <c r="I1215" s="122">
        <v>44103.3125</v>
      </c>
      <c r="J1215" s="124" t="s">
        <v>4137</v>
      </c>
      <c r="K1215" s="119"/>
      <c r="L1215" s="120"/>
      <c r="M1215" s="120"/>
      <c r="N1215" s="120"/>
      <c r="O1215" s="120"/>
      <c r="P1215" s="120"/>
      <c r="Q1215" s="120"/>
      <c r="R1215" s="120"/>
      <c r="S1215" s="120"/>
      <c r="T1215" s="120"/>
      <c r="U1215" s="120"/>
      <c r="V1215" s="120"/>
      <c r="W1215" s="120"/>
      <c r="X1215" s="120"/>
      <c r="Y1215" s="120"/>
      <c r="Z1215" s="120"/>
    </row>
    <row r="1216">
      <c r="A1216" s="121">
        <v>45184.0</v>
      </c>
      <c r="B1216" s="119" t="s">
        <v>4138</v>
      </c>
      <c r="C1216" s="119" t="s">
        <v>2019</v>
      </c>
      <c r="D1216" s="119" t="s">
        <v>4139</v>
      </c>
      <c r="E1216" s="119"/>
      <c r="F1216" s="121">
        <v>0.0</v>
      </c>
      <c r="G1216" s="121">
        <v>0.0</v>
      </c>
      <c r="H1216" s="122">
        <v>44097.09861111111</v>
      </c>
      <c r="I1216" s="122">
        <v>44103.61111111111</v>
      </c>
      <c r="J1216" s="124" t="s">
        <v>4140</v>
      </c>
      <c r="K1216" s="119"/>
      <c r="L1216" s="120"/>
      <c r="M1216" s="120"/>
      <c r="N1216" s="120"/>
      <c r="O1216" s="120"/>
      <c r="P1216" s="120"/>
      <c r="Q1216" s="120"/>
      <c r="R1216" s="120"/>
      <c r="S1216" s="120"/>
      <c r="T1216" s="120"/>
      <c r="U1216" s="120"/>
      <c r="V1216" s="120"/>
      <c r="W1216" s="120"/>
      <c r="X1216" s="120"/>
      <c r="Y1216" s="120"/>
      <c r="Z1216" s="120"/>
    </row>
    <row r="1217">
      <c r="A1217" s="121">
        <v>45436.0</v>
      </c>
      <c r="B1217" s="119" t="s">
        <v>4141</v>
      </c>
      <c r="C1217" s="119" t="s">
        <v>642</v>
      </c>
      <c r="D1217" s="119" t="s">
        <v>675</v>
      </c>
      <c r="E1217" s="119" t="s">
        <v>642</v>
      </c>
      <c r="F1217" s="121">
        <v>0.0</v>
      </c>
      <c r="G1217" s="121">
        <v>0.0</v>
      </c>
      <c r="H1217" s="122">
        <v>44102.663194444445</v>
      </c>
      <c r="I1217" s="122">
        <v>44103.69027777778</v>
      </c>
      <c r="J1217" s="124" t="s">
        <v>4142</v>
      </c>
      <c r="K1217" s="119"/>
      <c r="L1217" s="120"/>
      <c r="M1217" s="120"/>
      <c r="N1217" s="120"/>
      <c r="O1217" s="120"/>
      <c r="P1217" s="120"/>
      <c r="Q1217" s="120"/>
      <c r="R1217" s="120"/>
      <c r="S1217" s="120"/>
      <c r="T1217" s="120"/>
      <c r="U1217" s="120"/>
      <c r="V1217" s="120"/>
      <c r="W1217" s="120"/>
      <c r="X1217" s="120"/>
      <c r="Y1217" s="120"/>
      <c r="Z1217" s="120"/>
    </row>
    <row r="1218">
      <c r="A1218" s="121">
        <v>44810.0</v>
      </c>
      <c r="B1218" s="119" t="s">
        <v>4143</v>
      </c>
      <c r="C1218" s="119" t="s">
        <v>1452</v>
      </c>
      <c r="D1218" s="119" t="s">
        <v>4144</v>
      </c>
      <c r="E1218" s="119"/>
      <c r="F1218" s="121">
        <v>0.0</v>
      </c>
      <c r="G1218" s="121">
        <v>0.0</v>
      </c>
      <c r="H1218" s="122">
        <v>44090.82916666667</v>
      </c>
      <c r="I1218" s="122">
        <v>44103.791666666664</v>
      </c>
      <c r="J1218" s="124" t="s">
        <v>4145</v>
      </c>
      <c r="K1218" s="119"/>
      <c r="L1218" s="120"/>
      <c r="M1218" s="120"/>
      <c r="N1218" s="120"/>
      <c r="O1218" s="120"/>
      <c r="P1218" s="120"/>
      <c r="Q1218" s="120"/>
      <c r="R1218" s="120"/>
      <c r="S1218" s="120"/>
      <c r="T1218" s="120"/>
      <c r="U1218" s="120"/>
      <c r="V1218" s="120"/>
      <c r="W1218" s="120"/>
      <c r="X1218" s="120"/>
      <c r="Y1218" s="120"/>
      <c r="Z1218" s="120"/>
    </row>
    <row r="1219">
      <c r="A1219" s="121">
        <v>44692.0</v>
      </c>
      <c r="B1219" s="119" t="s">
        <v>4146</v>
      </c>
      <c r="C1219" s="119" t="s">
        <v>827</v>
      </c>
      <c r="D1219" s="119" t="s">
        <v>803</v>
      </c>
      <c r="E1219" s="119"/>
      <c r="F1219" s="121">
        <v>5.0</v>
      </c>
      <c r="G1219" s="121">
        <v>0.0</v>
      </c>
      <c r="H1219" s="122">
        <v>44089.23055555556</v>
      </c>
      <c r="I1219" s="122">
        <v>44104.03888888889</v>
      </c>
      <c r="J1219" s="124" t="s">
        <v>4147</v>
      </c>
      <c r="K1219" s="119"/>
      <c r="L1219" s="120"/>
      <c r="M1219" s="120"/>
      <c r="N1219" s="120"/>
      <c r="O1219" s="120"/>
      <c r="P1219" s="120"/>
      <c r="Q1219" s="120"/>
      <c r="R1219" s="120"/>
      <c r="S1219" s="120"/>
      <c r="T1219" s="120"/>
      <c r="U1219" s="120"/>
      <c r="V1219" s="120"/>
      <c r="W1219" s="120"/>
      <c r="X1219" s="120"/>
      <c r="Y1219" s="120"/>
      <c r="Z1219" s="120"/>
    </row>
    <row r="1220">
      <c r="A1220" s="121">
        <v>42939.0</v>
      </c>
      <c r="B1220" s="119" t="s">
        <v>4148</v>
      </c>
      <c r="C1220" s="119" t="s">
        <v>1065</v>
      </c>
      <c r="D1220" s="119" t="s">
        <v>4149</v>
      </c>
      <c r="E1220" s="119" t="s">
        <v>1407</v>
      </c>
      <c r="F1220" s="121">
        <v>12.0</v>
      </c>
      <c r="G1220" s="121">
        <v>0.0</v>
      </c>
      <c r="H1220" s="122">
        <v>44055.82847222222</v>
      </c>
      <c r="I1220" s="122">
        <v>44104.04722222222</v>
      </c>
      <c r="J1220" s="124" t="s">
        <v>4150</v>
      </c>
      <c r="K1220" s="119"/>
      <c r="L1220" s="120"/>
      <c r="M1220" s="120"/>
      <c r="N1220" s="120"/>
      <c r="O1220" s="120"/>
      <c r="P1220" s="120"/>
      <c r="Q1220" s="120"/>
      <c r="R1220" s="120"/>
      <c r="S1220" s="120"/>
      <c r="T1220" s="120"/>
      <c r="U1220" s="120"/>
      <c r="V1220" s="120"/>
      <c r="W1220" s="120"/>
      <c r="X1220" s="120"/>
      <c r="Y1220" s="120"/>
      <c r="Z1220" s="120"/>
    </row>
    <row r="1221">
      <c r="A1221" s="121">
        <v>44215.0</v>
      </c>
      <c r="B1221" s="119" t="s">
        <v>4151</v>
      </c>
      <c r="C1221" s="119" t="s">
        <v>1607</v>
      </c>
      <c r="D1221" s="119" t="s">
        <v>4152</v>
      </c>
      <c r="E1221" s="119" t="s">
        <v>1607</v>
      </c>
      <c r="F1221" s="121">
        <v>0.0</v>
      </c>
      <c r="G1221" s="121">
        <v>0.0</v>
      </c>
      <c r="H1221" s="122">
        <v>44078.80416666667</v>
      </c>
      <c r="I1221" s="122">
        <v>44104.05138888889</v>
      </c>
      <c r="J1221" s="124" t="s">
        <v>4153</v>
      </c>
      <c r="K1221" s="119"/>
      <c r="L1221" s="120"/>
      <c r="M1221" s="120"/>
      <c r="N1221" s="120"/>
      <c r="O1221" s="120"/>
      <c r="P1221" s="120"/>
      <c r="Q1221" s="120"/>
      <c r="R1221" s="120"/>
      <c r="S1221" s="120"/>
      <c r="T1221" s="120"/>
      <c r="U1221" s="120"/>
      <c r="V1221" s="120"/>
      <c r="W1221" s="120"/>
      <c r="X1221" s="120"/>
      <c r="Y1221" s="120"/>
      <c r="Z1221" s="120"/>
    </row>
    <row r="1222">
      <c r="A1222" s="121">
        <v>44135.0</v>
      </c>
      <c r="B1222" s="119" t="s">
        <v>4154</v>
      </c>
      <c r="C1222" s="119" t="s">
        <v>1607</v>
      </c>
      <c r="D1222" s="119" t="s">
        <v>4155</v>
      </c>
      <c r="E1222" s="119" t="s">
        <v>1607</v>
      </c>
      <c r="F1222" s="121">
        <v>0.0</v>
      </c>
      <c r="G1222" s="121">
        <v>0.0</v>
      </c>
      <c r="H1222" s="122">
        <v>44077.80069444444</v>
      </c>
      <c r="I1222" s="122">
        <v>44104.05138888889</v>
      </c>
      <c r="J1222" s="124" t="s">
        <v>4156</v>
      </c>
      <c r="K1222" s="119"/>
      <c r="L1222" s="120"/>
      <c r="M1222" s="120"/>
      <c r="N1222" s="120"/>
      <c r="O1222" s="120"/>
      <c r="P1222" s="120"/>
      <c r="Q1222" s="120"/>
      <c r="R1222" s="120"/>
      <c r="S1222" s="120"/>
      <c r="T1222" s="120"/>
      <c r="U1222" s="120"/>
      <c r="V1222" s="120"/>
      <c r="W1222" s="120"/>
      <c r="X1222" s="120"/>
      <c r="Y1222" s="120"/>
      <c r="Z1222" s="120"/>
    </row>
    <row r="1223">
      <c r="A1223" s="121">
        <v>43029.0</v>
      </c>
      <c r="B1223" s="119" t="s">
        <v>4157</v>
      </c>
      <c r="C1223" s="119" t="s">
        <v>1607</v>
      </c>
      <c r="D1223" s="119" t="s">
        <v>4158</v>
      </c>
      <c r="E1223" s="119" t="s">
        <v>1607</v>
      </c>
      <c r="F1223" s="121">
        <v>0.0</v>
      </c>
      <c r="G1223" s="121">
        <v>0.0</v>
      </c>
      <c r="H1223" s="122">
        <v>44056.86111111111</v>
      </c>
      <c r="I1223" s="122">
        <v>44104.05138888889</v>
      </c>
      <c r="J1223" s="124" t="s">
        <v>4159</v>
      </c>
      <c r="K1223" s="119"/>
      <c r="L1223" s="120"/>
      <c r="M1223" s="120"/>
      <c r="N1223" s="120"/>
      <c r="O1223" s="120"/>
      <c r="P1223" s="120"/>
      <c r="Q1223" s="120"/>
      <c r="R1223" s="120"/>
      <c r="S1223" s="120"/>
      <c r="T1223" s="120"/>
      <c r="U1223" s="120"/>
      <c r="V1223" s="120"/>
      <c r="W1223" s="120"/>
      <c r="X1223" s="120"/>
      <c r="Y1223" s="120"/>
      <c r="Z1223" s="120"/>
    </row>
    <row r="1224">
      <c r="A1224" s="121">
        <v>45269.0</v>
      </c>
      <c r="B1224" s="119" t="s">
        <v>4160</v>
      </c>
      <c r="C1224" s="119" t="s">
        <v>4161</v>
      </c>
      <c r="D1224" s="119" t="s">
        <v>4162</v>
      </c>
      <c r="E1224" s="119" t="s">
        <v>642</v>
      </c>
      <c r="F1224" s="121">
        <v>4.0</v>
      </c>
      <c r="G1224" s="121">
        <v>0.0</v>
      </c>
      <c r="H1224" s="122">
        <v>44098.555555555555</v>
      </c>
      <c r="I1224" s="122">
        <v>44104.1</v>
      </c>
      <c r="J1224" s="124" t="s">
        <v>4163</v>
      </c>
      <c r="K1224" s="119"/>
      <c r="L1224" s="120"/>
      <c r="M1224" s="120"/>
      <c r="N1224" s="120"/>
      <c r="O1224" s="120"/>
      <c r="P1224" s="120"/>
      <c r="Q1224" s="120"/>
      <c r="R1224" s="120"/>
      <c r="S1224" s="120"/>
      <c r="T1224" s="120"/>
      <c r="U1224" s="120"/>
      <c r="V1224" s="120"/>
      <c r="W1224" s="120"/>
      <c r="X1224" s="120"/>
      <c r="Y1224" s="120"/>
      <c r="Z1224" s="120"/>
    </row>
    <row r="1225">
      <c r="A1225" s="121">
        <v>34054.0</v>
      </c>
      <c r="B1225" s="119" t="s">
        <v>4164</v>
      </c>
      <c r="C1225" s="119" t="s">
        <v>3242</v>
      </c>
      <c r="D1225" s="119" t="s">
        <v>803</v>
      </c>
      <c r="E1225" s="119"/>
      <c r="F1225" s="121">
        <v>7.0</v>
      </c>
      <c r="G1225" s="121">
        <v>0.0</v>
      </c>
      <c r="H1225" s="122">
        <v>43892.384722222225</v>
      </c>
      <c r="I1225" s="122">
        <v>44105.583333333336</v>
      </c>
      <c r="J1225" s="124" t="s">
        <v>4165</v>
      </c>
      <c r="K1225" s="119"/>
      <c r="L1225" s="120"/>
      <c r="M1225" s="120"/>
      <c r="N1225" s="120"/>
      <c r="O1225" s="120"/>
      <c r="P1225" s="120"/>
      <c r="Q1225" s="120"/>
      <c r="R1225" s="120"/>
      <c r="S1225" s="120"/>
      <c r="T1225" s="120"/>
      <c r="U1225" s="120"/>
      <c r="V1225" s="120"/>
      <c r="W1225" s="120"/>
      <c r="X1225" s="120"/>
      <c r="Y1225" s="120"/>
      <c r="Z1225" s="120"/>
    </row>
    <row r="1226">
      <c r="A1226" s="121">
        <v>42855.0</v>
      </c>
      <c r="B1226" s="119" t="s">
        <v>4166</v>
      </c>
      <c r="C1226" s="119" t="s">
        <v>994</v>
      </c>
      <c r="D1226" s="119" t="s">
        <v>941</v>
      </c>
      <c r="E1226" s="119" t="s">
        <v>994</v>
      </c>
      <c r="F1226" s="121">
        <v>0.0</v>
      </c>
      <c r="G1226" s="121">
        <v>0.0</v>
      </c>
      <c r="H1226" s="122">
        <v>44054.59652777778</v>
      </c>
      <c r="I1226" s="122">
        <v>44105.78958333333</v>
      </c>
      <c r="J1226" s="124" t="s">
        <v>4167</v>
      </c>
      <c r="K1226" s="119"/>
      <c r="L1226" s="120"/>
      <c r="M1226" s="120"/>
      <c r="N1226" s="120"/>
      <c r="O1226" s="120"/>
      <c r="P1226" s="120"/>
      <c r="Q1226" s="120"/>
      <c r="R1226" s="120"/>
      <c r="S1226" s="120"/>
      <c r="T1226" s="120"/>
      <c r="U1226" s="120"/>
      <c r="V1226" s="120"/>
      <c r="W1226" s="120"/>
      <c r="X1226" s="120"/>
      <c r="Y1226" s="120"/>
      <c r="Z1226" s="120"/>
    </row>
    <row r="1227">
      <c r="A1227" s="121">
        <v>45460.0</v>
      </c>
      <c r="B1227" s="119" t="s">
        <v>4168</v>
      </c>
      <c r="C1227" s="119" t="s">
        <v>994</v>
      </c>
      <c r="D1227" s="119" t="s">
        <v>2612</v>
      </c>
      <c r="E1227" s="119" t="s">
        <v>994</v>
      </c>
      <c r="F1227" s="121">
        <v>0.0</v>
      </c>
      <c r="G1227" s="121">
        <v>0.0</v>
      </c>
      <c r="H1227" s="122">
        <v>44102.864583333336</v>
      </c>
      <c r="I1227" s="122">
        <v>44105.805555555555</v>
      </c>
      <c r="J1227" s="124" t="s">
        <v>4169</v>
      </c>
      <c r="K1227" s="119"/>
      <c r="L1227" s="120"/>
      <c r="M1227" s="120"/>
      <c r="N1227" s="120"/>
      <c r="O1227" s="120"/>
      <c r="P1227" s="120"/>
      <c r="Q1227" s="120"/>
      <c r="R1227" s="120"/>
      <c r="S1227" s="120"/>
      <c r="T1227" s="120"/>
      <c r="U1227" s="120"/>
      <c r="V1227" s="120"/>
      <c r="W1227" s="120"/>
      <c r="X1227" s="120"/>
      <c r="Y1227" s="120"/>
      <c r="Z1227" s="120"/>
    </row>
    <row r="1228">
      <c r="A1228" s="121">
        <v>44470.0</v>
      </c>
      <c r="B1228" s="119" t="s">
        <v>4170</v>
      </c>
      <c r="C1228" s="119" t="s">
        <v>4171</v>
      </c>
      <c r="D1228" s="119" t="s">
        <v>4172</v>
      </c>
      <c r="E1228" s="119" t="s">
        <v>4171</v>
      </c>
      <c r="F1228" s="121">
        <v>4.0</v>
      </c>
      <c r="G1228" s="121">
        <v>0.0</v>
      </c>
      <c r="H1228" s="122">
        <v>44084.63125</v>
      </c>
      <c r="I1228" s="122">
        <v>44105.98888888889</v>
      </c>
      <c r="J1228" s="124" t="s">
        <v>4173</v>
      </c>
      <c r="K1228" s="119"/>
      <c r="L1228" s="120"/>
      <c r="M1228" s="120"/>
      <c r="N1228" s="120"/>
      <c r="O1228" s="120"/>
      <c r="P1228" s="120"/>
      <c r="Q1228" s="120"/>
      <c r="R1228" s="120"/>
      <c r="S1228" s="120"/>
      <c r="T1228" s="120"/>
      <c r="U1228" s="120"/>
      <c r="V1228" s="120"/>
      <c r="W1228" s="120"/>
      <c r="X1228" s="120"/>
      <c r="Y1228" s="120"/>
      <c r="Z1228" s="120"/>
    </row>
    <row r="1229">
      <c r="A1229" s="121">
        <v>45108.0</v>
      </c>
      <c r="B1229" s="119" t="s">
        <v>4174</v>
      </c>
      <c r="C1229" s="119" t="s">
        <v>930</v>
      </c>
      <c r="D1229" s="119" t="s">
        <v>3587</v>
      </c>
      <c r="E1229" s="119" t="s">
        <v>1437</v>
      </c>
      <c r="F1229" s="121">
        <v>4.0</v>
      </c>
      <c r="G1229" s="121">
        <v>0.0</v>
      </c>
      <c r="H1229" s="122">
        <v>44096.28333333333</v>
      </c>
      <c r="I1229" s="122">
        <v>44106.916666666664</v>
      </c>
      <c r="J1229" s="124" t="s">
        <v>4175</v>
      </c>
      <c r="K1229" s="119"/>
      <c r="L1229" s="120"/>
      <c r="M1229" s="120"/>
      <c r="N1229" s="120"/>
      <c r="O1229" s="120"/>
      <c r="P1229" s="120"/>
      <c r="Q1229" s="120"/>
      <c r="R1229" s="120"/>
      <c r="S1229" s="120"/>
      <c r="T1229" s="120"/>
      <c r="U1229" s="120"/>
      <c r="V1229" s="120"/>
      <c r="W1229" s="120"/>
      <c r="X1229" s="120"/>
      <c r="Y1229" s="120"/>
      <c r="Z1229" s="120"/>
    </row>
    <row r="1230">
      <c r="A1230" s="121">
        <v>41718.0</v>
      </c>
      <c r="B1230" s="119" t="s">
        <v>4176</v>
      </c>
      <c r="C1230" s="119" t="s">
        <v>665</v>
      </c>
      <c r="D1230" s="119" t="s">
        <v>666</v>
      </c>
      <c r="E1230" s="119"/>
      <c r="F1230" s="121">
        <v>3.0</v>
      </c>
      <c r="G1230" s="121">
        <v>0.0</v>
      </c>
      <c r="H1230" s="122">
        <v>44032.97222222222</v>
      </c>
      <c r="I1230" s="122">
        <v>44107.28333333333</v>
      </c>
      <c r="J1230" s="124" t="s">
        <v>4177</v>
      </c>
      <c r="K1230" s="119"/>
      <c r="L1230" s="120"/>
      <c r="M1230" s="120"/>
      <c r="N1230" s="120"/>
      <c r="O1230" s="120"/>
      <c r="P1230" s="120"/>
      <c r="Q1230" s="120"/>
      <c r="R1230" s="120"/>
      <c r="S1230" s="120"/>
      <c r="T1230" s="120"/>
      <c r="U1230" s="120"/>
      <c r="V1230" s="120"/>
      <c r="W1230" s="120"/>
      <c r="X1230" s="120"/>
      <c r="Y1230" s="120"/>
      <c r="Z1230" s="120"/>
    </row>
    <row r="1231">
      <c r="A1231" s="121">
        <v>41728.0</v>
      </c>
      <c r="B1231" s="119" t="s">
        <v>4178</v>
      </c>
      <c r="C1231" s="119" t="s">
        <v>665</v>
      </c>
      <c r="D1231" s="119" t="s">
        <v>666</v>
      </c>
      <c r="E1231" s="119"/>
      <c r="F1231" s="121">
        <v>2.0</v>
      </c>
      <c r="G1231" s="121">
        <v>0.0</v>
      </c>
      <c r="H1231" s="122">
        <v>44032.97222222222</v>
      </c>
      <c r="I1231" s="122">
        <v>44107.28611111111</v>
      </c>
      <c r="J1231" s="124" t="s">
        <v>4179</v>
      </c>
      <c r="K1231" s="119"/>
      <c r="L1231" s="120"/>
      <c r="M1231" s="120"/>
      <c r="N1231" s="120"/>
      <c r="O1231" s="120"/>
      <c r="P1231" s="120"/>
      <c r="Q1231" s="120"/>
      <c r="R1231" s="120"/>
      <c r="S1231" s="120"/>
      <c r="T1231" s="120"/>
      <c r="U1231" s="120"/>
      <c r="V1231" s="120"/>
      <c r="W1231" s="120"/>
      <c r="X1231" s="120"/>
      <c r="Y1231" s="120"/>
      <c r="Z1231" s="120"/>
    </row>
    <row r="1232">
      <c r="A1232" s="121">
        <v>41730.0</v>
      </c>
      <c r="B1232" s="119" t="s">
        <v>3807</v>
      </c>
      <c r="C1232" s="119" t="s">
        <v>665</v>
      </c>
      <c r="D1232" s="119" t="s">
        <v>666</v>
      </c>
      <c r="E1232" s="119"/>
      <c r="F1232" s="121">
        <v>1.0</v>
      </c>
      <c r="G1232" s="121">
        <v>0.0</v>
      </c>
      <c r="H1232" s="122">
        <v>44032.97222222222</v>
      </c>
      <c r="I1232" s="122">
        <v>44107.29305555556</v>
      </c>
      <c r="J1232" s="124" t="s">
        <v>4180</v>
      </c>
      <c r="K1232" s="119"/>
      <c r="L1232" s="120"/>
      <c r="M1232" s="120"/>
      <c r="N1232" s="120"/>
      <c r="O1232" s="120"/>
      <c r="P1232" s="120"/>
      <c r="Q1232" s="120"/>
      <c r="R1232" s="120"/>
      <c r="S1232" s="120"/>
      <c r="T1232" s="120"/>
      <c r="U1232" s="120"/>
      <c r="V1232" s="120"/>
      <c r="W1232" s="120"/>
      <c r="X1232" s="120"/>
      <c r="Y1232" s="120"/>
      <c r="Z1232" s="120"/>
    </row>
    <row r="1233">
      <c r="A1233" s="121">
        <v>41731.0</v>
      </c>
      <c r="B1233" s="119" t="s">
        <v>4082</v>
      </c>
      <c r="C1233" s="119" t="s">
        <v>665</v>
      </c>
      <c r="D1233" s="119" t="s">
        <v>666</v>
      </c>
      <c r="E1233" s="119"/>
      <c r="F1233" s="121">
        <v>1.0</v>
      </c>
      <c r="G1233" s="121">
        <v>0.0</v>
      </c>
      <c r="H1233" s="122">
        <v>44032.97222222222</v>
      </c>
      <c r="I1233" s="122">
        <v>44107.29375</v>
      </c>
      <c r="J1233" s="124" t="s">
        <v>4181</v>
      </c>
      <c r="K1233" s="119"/>
      <c r="L1233" s="120"/>
      <c r="M1233" s="120"/>
      <c r="N1233" s="120"/>
      <c r="O1233" s="120"/>
      <c r="P1233" s="120"/>
      <c r="Q1233" s="120"/>
      <c r="R1233" s="120"/>
      <c r="S1233" s="120"/>
      <c r="T1233" s="120"/>
      <c r="U1233" s="120"/>
      <c r="V1233" s="120"/>
      <c r="W1233" s="120"/>
      <c r="X1233" s="120"/>
      <c r="Y1233" s="120"/>
      <c r="Z1233" s="120"/>
    </row>
    <row r="1234">
      <c r="A1234" s="121">
        <v>41762.0</v>
      </c>
      <c r="B1234" s="119" t="s">
        <v>4182</v>
      </c>
      <c r="C1234" s="119" t="s">
        <v>665</v>
      </c>
      <c r="D1234" s="119" t="s">
        <v>666</v>
      </c>
      <c r="E1234" s="119"/>
      <c r="F1234" s="121">
        <v>3.0</v>
      </c>
      <c r="G1234" s="121">
        <v>0.0</v>
      </c>
      <c r="H1234" s="122">
        <v>44032.972916666666</v>
      </c>
      <c r="I1234" s="122">
        <v>44107.29513888889</v>
      </c>
      <c r="J1234" s="124" t="s">
        <v>4183</v>
      </c>
      <c r="K1234" s="119"/>
      <c r="L1234" s="120"/>
      <c r="M1234" s="120"/>
      <c r="N1234" s="120"/>
      <c r="O1234" s="120"/>
      <c r="P1234" s="120"/>
      <c r="Q1234" s="120"/>
      <c r="R1234" s="120"/>
      <c r="S1234" s="120"/>
      <c r="T1234" s="120"/>
      <c r="U1234" s="120"/>
      <c r="V1234" s="120"/>
      <c r="W1234" s="120"/>
      <c r="X1234" s="120"/>
      <c r="Y1234" s="120"/>
      <c r="Z1234" s="120"/>
    </row>
    <row r="1235">
      <c r="A1235" s="121">
        <v>41763.0</v>
      </c>
      <c r="B1235" s="119" t="s">
        <v>4007</v>
      </c>
      <c r="C1235" s="119" t="s">
        <v>665</v>
      </c>
      <c r="D1235" s="119" t="s">
        <v>666</v>
      </c>
      <c r="E1235" s="119"/>
      <c r="F1235" s="121">
        <v>3.0</v>
      </c>
      <c r="G1235" s="121">
        <v>0.0</v>
      </c>
      <c r="H1235" s="122">
        <v>44032.972916666666</v>
      </c>
      <c r="I1235" s="122">
        <v>44107.29652777778</v>
      </c>
      <c r="J1235" s="124" t="s">
        <v>4184</v>
      </c>
      <c r="K1235" s="119"/>
      <c r="L1235" s="120"/>
      <c r="M1235" s="120"/>
      <c r="N1235" s="120"/>
      <c r="O1235" s="120"/>
      <c r="P1235" s="120"/>
      <c r="Q1235" s="120"/>
      <c r="R1235" s="120"/>
      <c r="S1235" s="120"/>
      <c r="T1235" s="120"/>
      <c r="U1235" s="120"/>
      <c r="V1235" s="120"/>
      <c r="W1235" s="120"/>
      <c r="X1235" s="120"/>
      <c r="Y1235" s="120"/>
      <c r="Z1235" s="120"/>
    </row>
    <row r="1236">
      <c r="A1236" s="121">
        <v>41764.0</v>
      </c>
      <c r="B1236" s="119" t="s">
        <v>4185</v>
      </c>
      <c r="C1236" s="119" t="s">
        <v>665</v>
      </c>
      <c r="D1236" s="119" t="s">
        <v>666</v>
      </c>
      <c r="E1236" s="119"/>
      <c r="F1236" s="121">
        <v>4.0</v>
      </c>
      <c r="G1236" s="121">
        <v>0.0</v>
      </c>
      <c r="H1236" s="122">
        <v>44032.972916666666</v>
      </c>
      <c r="I1236" s="122">
        <v>44107.29722222222</v>
      </c>
      <c r="J1236" s="124" t="s">
        <v>4186</v>
      </c>
      <c r="K1236" s="119"/>
      <c r="L1236" s="120"/>
      <c r="M1236" s="120"/>
      <c r="N1236" s="120"/>
      <c r="O1236" s="120"/>
      <c r="P1236" s="120"/>
      <c r="Q1236" s="120"/>
      <c r="R1236" s="120"/>
      <c r="S1236" s="120"/>
      <c r="T1236" s="120"/>
      <c r="U1236" s="120"/>
      <c r="V1236" s="120"/>
      <c r="W1236" s="120"/>
      <c r="X1236" s="120"/>
      <c r="Y1236" s="120"/>
      <c r="Z1236" s="120"/>
    </row>
    <row r="1237">
      <c r="A1237" s="121">
        <v>43813.0</v>
      </c>
      <c r="B1237" s="119" t="s">
        <v>4187</v>
      </c>
      <c r="C1237" s="119" t="s">
        <v>760</v>
      </c>
      <c r="D1237" s="119" t="s">
        <v>3970</v>
      </c>
      <c r="E1237" s="119" t="s">
        <v>1631</v>
      </c>
      <c r="F1237" s="121">
        <v>0.0</v>
      </c>
      <c r="G1237" s="121">
        <v>0.0</v>
      </c>
      <c r="H1237" s="122">
        <v>44071.98333333333</v>
      </c>
      <c r="I1237" s="122">
        <v>44109.68125</v>
      </c>
      <c r="J1237" s="124" t="s">
        <v>4188</v>
      </c>
      <c r="K1237" s="119"/>
      <c r="L1237" s="120"/>
      <c r="M1237" s="120"/>
      <c r="N1237" s="120"/>
      <c r="O1237" s="120"/>
      <c r="P1237" s="120"/>
      <c r="Q1237" s="120"/>
      <c r="R1237" s="120"/>
      <c r="S1237" s="120"/>
      <c r="T1237" s="120"/>
      <c r="U1237" s="120"/>
      <c r="V1237" s="120"/>
      <c r="W1237" s="120"/>
      <c r="X1237" s="120"/>
      <c r="Y1237" s="120"/>
      <c r="Z1237" s="120"/>
    </row>
    <row r="1238">
      <c r="A1238" s="121">
        <v>44426.0</v>
      </c>
      <c r="B1238" s="119" t="s">
        <v>4189</v>
      </c>
      <c r="C1238" s="119" t="s">
        <v>4190</v>
      </c>
      <c r="D1238" s="119" t="s">
        <v>1640</v>
      </c>
      <c r="E1238" s="119" t="s">
        <v>891</v>
      </c>
      <c r="F1238" s="121">
        <v>1.0</v>
      </c>
      <c r="G1238" s="121">
        <v>0.0</v>
      </c>
      <c r="H1238" s="122">
        <v>44083.89236111111</v>
      </c>
      <c r="I1238" s="122">
        <v>44109.86388888889</v>
      </c>
      <c r="J1238" s="124" t="s">
        <v>4191</v>
      </c>
      <c r="K1238" s="119"/>
      <c r="L1238" s="120"/>
      <c r="M1238" s="120"/>
      <c r="N1238" s="120"/>
      <c r="O1238" s="120"/>
      <c r="P1238" s="120"/>
      <c r="Q1238" s="120"/>
      <c r="R1238" s="120"/>
      <c r="S1238" s="120"/>
      <c r="T1238" s="120"/>
      <c r="U1238" s="120"/>
      <c r="V1238" s="120"/>
      <c r="W1238" s="120"/>
      <c r="X1238" s="120"/>
      <c r="Y1238" s="120"/>
      <c r="Z1238" s="120"/>
    </row>
    <row r="1239">
      <c r="A1239" s="121">
        <v>36493.0</v>
      </c>
      <c r="B1239" s="119" t="s">
        <v>4192</v>
      </c>
      <c r="C1239" s="119" t="s">
        <v>4193</v>
      </c>
      <c r="D1239" s="119" t="s">
        <v>4194</v>
      </c>
      <c r="E1239" s="119" t="s">
        <v>658</v>
      </c>
      <c r="F1239" s="121">
        <v>19.0</v>
      </c>
      <c r="G1239" s="121">
        <v>0.0</v>
      </c>
      <c r="H1239" s="122">
        <v>43934.71875</v>
      </c>
      <c r="I1239" s="122">
        <v>44109.97361111111</v>
      </c>
      <c r="J1239" s="124" t="s">
        <v>4195</v>
      </c>
      <c r="K1239" s="119"/>
      <c r="L1239" s="120"/>
      <c r="M1239" s="120"/>
      <c r="N1239" s="120"/>
      <c r="O1239" s="120"/>
      <c r="P1239" s="120"/>
      <c r="Q1239" s="120"/>
      <c r="R1239" s="120"/>
      <c r="S1239" s="120"/>
      <c r="T1239" s="120"/>
      <c r="U1239" s="120"/>
      <c r="V1239" s="120"/>
      <c r="W1239" s="120"/>
      <c r="X1239" s="120"/>
      <c r="Y1239" s="120"/>
      <c r="Z1239" s="120"/>
    </row>
    <row r="1240">
      <c r="A1240" s="121">
        <v>31985.0</v>
      </c>
      <c r="B1240" s="119" t="s">
        <v>4196</v>
      </c>
      <c r="C1240" s="119" t="s">
        <v>4197</v>
      </c>
      <c r="D1240" s="119" t="s">
        <v>1510</v>
      </c>
      <c r="E1240" s="119" t="s">
        <v>642</v>
      </c>
      <c r="F1240" s="121">
        <v>7.0</v>
      </c>
      <c r="G1240" s="121">
        <v>0.0</v>
      </c>
      <c r="H1240" s="122">
        <v>43839.325694444444</v>
      </c>
      <c r="I1240" s="122">
        <v>44109.98055555556</v>
      </c>
      <c r="J1240" s="124" t="s">
        <v>4198</v>
      </c>
      <c r="K1240" s="119"/>
      <c r="L1240" s="120"/>
      <c r="M1240" s="120"/>
      <c r="N1240" s="120"/>
      <c r="O1240" s="120"/>
      <c r="P1240" s="120"/>
      <c r="Q1240" s="120"/>
      <c r="R1240" s="120"/>
      <c r="S1240" s="120"/>
      <c r="T1240" s="120"/>
      <c r="U1240" s="120"/>
      <c r="V1240" s="120"/>
      <c r="W1240" s="120"/>
      <c r="X1240" s="120"/>
      <c r="Y1240" s="120"/>
      <c r="Z1240" s="120"/>
    </row>
    <row r="1241">
      <c r="A1241" s="121">
        <v>43496.0</v>
      </c>
      <c r="B1241" s="119" t="s">
        <v>4199</v>
      </c>
      <c r="C1241" s="119" t="s">
        <v>3554</v>
      </c>
      <c r="D1241" s="119" t="s">
        <v>941</v>
      </c>
      <c r="E1241" s="119" t="s">
        <v>873</v>
      </c>
      <c r="F1241" s="121">
        <v>2.0</v>
      </c>
      <c r="G1241" s="121">
        <v>0.0</v>
      </c>
      <c r="H1241" s="122">
        <v>44067.66180555556</v>
      </c>
      <c r="I1241" s="122">
        <v>44110.45347222222</v>
      </c>
      <c r="J1241" s="124" t="s">
        <v>4200</v>
      </c>
      <c r="K1241" s="119"/>
      <c r="L1241" s="120"/>
      <c r="M1241" s="120"/>
      <c r="N1241" s="120"/>
      <c r="O1241" s="120"/>
      <c r="P1241" s="120"/>
      <c r="Q1241" s="120"/>
      <c r="R1241" s="120"/>
      <c r="S1241" s="120"/>
      <c r="T1241" s="120"/>
      <c r="U1241" s="120"/>
      <c r="V1241" s="120"/>
      <c r="W1241" s="120"/>
      <c r="X1241" s="120"/>
      <c r="Y1241" s="120"/>
      <c r="Z1241" s="120"/>
    </row>
    <row r="1242">
      <c r="A1242" s="121">
        <v>22709.0</v>
      </c>
      <c r="B1242" s="119" t="s">
        <v>4201</v>
      </c>
      <c r="C1242" s="119" t="s">
        <v>994</v>
      </c>
      <c r="D1242" s="119" t="s">
        <v>941</v>
      </c>
      <c r="E1242" s="119" t="s">
        <v>873</v>
      </c>
      <c r="F1242" s="121">
        <v>1.0</v>
      </c>
      <c r="G1242" s="121">
        <v>0.0</v>
      </c>
      <c r="H1242" s="122">
        <v>43656.936111111114</v>
      </c>
      <c r="I1242" s="122">
        <v>44110.45347222222</v>
      </c>
      <c r="J1242" s="124" t="s">
        <v>4202</v>
      </c>
      <c r="K1242" s="119"/>
      <c r="L1242" s="120"/>
      <c r="M1242" s="120"/>
      <c r="N1242" s="120"/>
      <c r="O1242" s="120"/>
      <c r="P1242" s="120"/>
      <c r="Q1242" s="120"/>
      <c r="R1242" s="120"/>
      <c r="S1242" s="120"/>
      <c r="T1242" s="120"/>
      <c r="U1242" s="120"/>
      <c r="V1242" s="120"/>
      <c r="W1242" s="120"/>
      <c r="X1242" s="120"/>
      <c r="Y1242" s="120"/>
      <c r="Z1242" s="120"/>
    </row>
    <row r="1243">
      <c r="A1243" s="121">
        <v>39772.0</v>
      </c>
      <c r="B1243" s="119" t="s">
        <v>4203</v>
      </c>
      <c r="C1243" s="119" t="s">
        <v>665</v>
      </c>
      <c r="D1243" s="119" t="s">
        <v>3346</v>
      </c>
      <c r="E1243" s="119" t="s">
        <v>873</v>
      </c>
      <c r="F1243" s="121">
        <v>0.0</v>
      </c>
      <c r="G1243" s="121">
        <v>0.0</v>
      </c>
      <c r="H1243" s="122">
        <v>43992.13611111111</v>
      </c>
      <c r="I1243" s="122">
        <v>44110.45416666667</v>
      </c>
      <c r="J1243" s="124" t="s">
        <v>4204</v>
      </c>
      <c r="K1243" s="119"/>
      <c r="L1243" s="120"/>
      <c r="M1243" s="120"/>
      <c r="N1243" s="120"/>
      <c r="O1243" s="120"/>
      <c r="P1243" s="120"/>
      <c r="Q1243" s="120"/>
      <c r="R1243" s="120"/>
      <c r="S1243" s="120"/>
      <c r="T1243" s="120"/>
      <c r="U1243" s="120"/>
      <c r="V1243" s="120"/>
      <c r="W1243" s="120"/>
      <c r="X1243" s="120"/>
      <c r="Y1243" s="120"/>
      <c r="Z1243" s="120"/>
    </row>
    <row r="1244">
      <c r="A1244" s="121">
        <v>41714.0</v>
      </c>
      <c r="B1244" s="119" t="s">
        <v>4205</v>
      </c>
      <c r="C1244" s="119" t="s">
        <v>665</v>
      </c>
      <c r="D1244" s="119" t="s">
        <v>1079</v>
      </c>
      <c r="E1244" s="119"/>
      <c r="F1244" s="121">
        <v>2.0</v>
      </c>
      <c r="G1244" s="121">
        <v>0.0</v>
      </c>
      <c r="H1244" s="122">
        <v>44032.97222222222</v>
      </c>
      <c r="I1244" s="122">
        <v>44110.61944444444</v>
      </c>
      <c r="J1244" s="124" t="s">
        <v>4206</v>
      </c>
      <c r="K1244" s="119"/>
      <c r="L1244" s="120"/>
      <c r="M1244" s="120"/>
      <c r="N1244" s="120"/>
      <c r="O1244" s="120"/>
      <c r="P1244" s="120"/>
      <c r="Q1244" s="120"/>
      <c r="R1244" s="120"/>
      <c r="S1244" s="120"/>
      <c r="T1244" s="120"/>
      <c r="U1244" s="120"/>
      <c r="V1244" s="120"/>
      <c r="W1244" s="120"/>
      <c r="X1244" s="120"/>
      <c r="Y1244" s="120"/>
      <c r="Z1244" s="120"/>
    </row>
    <row r="1245">
      <c r="A1245" s="121">
        <v>45784.0</v>
      </c>
      <c r="B1245" s="119" t="s">
        <v>4207</v>
      </c>
      <c r="C1245" s="119" t="s">
        <v>4208</v>
      </c>
      <c r="D1245" s="119" t="s">
        <v>1308</v>
      </c>
      <c r="E1245" s="119" t="s">
        <v>4208</v>
      </c>
      <c r="F1245" s="121">
        <v>2.0</v>
      </c>
      <c r="G1245" s="121">
        <v>0.0</v>
      </c>
      <c r="H1245" s="122">
        <v>44106.97361111111</v>
      </c>
      <c r="I1245" s="122">
        <v>44110.67986111111</v>
      </c>
      <c r="J1245" s="124" t="s">
        <v>4209</v>
      </c>
      <c r="K1245" s="119"/>
      <c r="L1245" s="120"/>
      <c r="M1245" s="120"/>
      <c r="N1245" s="120"/>
      <c r="O1245" s="120"/>
      <c r="P1245" s="120"/>
      <c r="Q1245" s="120"/>
      <c r="R1245" s="120"/>
      <c r="S1245" s="120"/>
      <c r="T1245" s="120"/>
      <c r="U1245" s="120"/>
      <c r="V1245" s="120"/>
      <c r="W1245" s="120"/>
      <c r="X1245" s="120"/>
      <c r="Y1245" s="120"/>
      <c r="Z1245" s="120"/>
    </row>
    <row r="1246">
      <c r="A1246" s="121">
        <v>41752.0</v>
      </c>
      <c r="B1246" s="119" t="s">
        <v>4210</v>
      </c>
      <c r="C1246" s="119" t="s">
        <v>665</v>
      </c>
      <c r="D1246" s="119" t="s">
        <v>666</v>
      </c>
      <c r="E1246" s="119"/>
      <c r="F1246" s="121">
        <v>4.0</v>
      </c>
      <c r="G1246" s="121">
        <v>0.0</v>
      </c>
      <c r="H1246" s="122">
        <v>44032.972916666666</v>
      </c>
      <c r="I1246" s="122">
        <v>44110.68125</v>
      </c>
      <c r="J1246" s="124" t="s">
        <v>4211</v>
      </c>
      <c r="K1246" s="119"/>
      <c r="L1246" s="120"/>
      <c r="M1246" s="120"/>
      <c r="N1246" s="120"/>
      <c r="O1246" s="120"/>
      <c r="P1246" s="120"/>
      <c r="Q1246" s="120"/>
      <c r="R1246" s="120"/>
      <c r="S1246" s="120"/>
      <c r="T1246" s="120"/>
      <c r="U1246" s="120"/>
      <c r="V1246" s="120"/>
      <c r="W1246" s="120"/>
      <c r="X1246" s="120"/>
      <c r="Y1246" s="120"/>
      <c r="Z1246" s="120"/>
    </row>
    <row r="1247">
      <c r="A1247" s="121">
        <v>45431.0</v>
      </c>
      <c r="B1247" s="119" t="s">
        <v>4212</v>
      </c>
      <c r="C1247" s="119" t="s">
        <v>4213</v>
      </c>
      <c r="D1247" s="119" t="s">
        <v>975</v>
      </c>
      <c r="E1247" s="119" t="s">
        <v>930</v>
      </c>
      <c r="F1247" s="121">
        <v>0.0</v>
      </c>
      <c r="G1247" s="121">
        <v>0.0</v>
      </c>
      <c r="H1247" s="122">
        <v>44102.60138888889</v>
      </c>
      <c r="I1247" s="122">
        <v>44110.85</v>
      </c>
      <c r="J1247" s="124" t="s">
        <v>4214</v>
      </c>
      <c r="K1247" s="119"/>
      <c r="L1247" s="120"/>
      <c r="M1247" s="120"/>
      <c r="N1247" s="120"/>
      <c r="O1247" s="120"/>
      <c r="P1247" s="120"/>
      <c r="Q1247" s="120"/>
      <c r="R1247" s="120"/>
      <c r="S1247" s="120"/>
      <c r="T1247" s="120"/>
      <c r="U1247" s="120"/>
      <c r="V1247" s="120"/>
      <c r="W1247" s="120"/>
      <c r="X1247" s="120"/>
      <c r="Y1247" s="120"/>
      <c r="Z1247" s="120"/>
    </row>
    <row r="1248">
      <c r="A1248" s="121">
        <v>45809.0</v>
      </c>
      <c r="B1248" s="119" t="s">
        <v>4215</v>
      </c>
      <c r="C1248" s="119" t="s">
        <v>642</v>
      </c>
      <c r="D1248" s="119" t="s">
        <v>4216</v>
      </c>
      <c r="E1248" s="119" t="s">
        <v>1036</v>
      </c>
      <c r="F1248" s="121">
        <v>1.0</v>
      </c>
      <c r="G1248" s="121">
        <v>0.0</v>
      </c>
      <c r="H1248" s="122">
        <v>44107.87013888889</v>
      </c>
      <c r="I1248" s="122">
        <v>44111.02638888889</v>
      </c>
      <c r="J1248" s="124" t="s">
        <v>4217</v>
      </c>
      <c r="K1248" s="119"/>
      <c r="L1248" s="120"/>
      <c r="M1248" s="120"/>
      <c r="N1248" s="120"/>
      <c r="O1248" s="120"/>
      <c r="P1248" s="120"/>
      <c r="Q1248" s="120"/>
      <c r="R1248" s="120"/>
      <c r="S1248" s="120"/>
      <c r="T1248" s="120"/>
      <c r="U1248" s="120"/>
      <c r="V1248" s="120"/>
      <c r="W1248" s="120"/>
      <c r="X1248" s="120"/>
      <c r="Y1248" s="120"/>
      <c r="Z1248" s="120"/>
    </row>
    <row r="1249">
      <c r="A1249" s="121">
        <v>45923.0</v>
      </c>
      <c r="B1249" s="119" t="s">
        <v>4218</v>
      </c>
      <c r="C1249" s="119" t="s">
        <v>1247</v>
      </c>
      <c r="D1249" s="119" t="s">
        <v>1408</v>
      </c>
      <c r="E1249" s="119" t="s">
        <v>1407</v>
      </c>
      <c r="F1249" s="121">
        <v>2.0</v>
      </c>
      <c r="G1249" s="121">
        <v>0.0</v>
      </c>
      <c r="H1249" s="122">
        <v>44110.873611111114</v>
      </c>
      <c r="I1249" s="122">
        <v>44111.66736111111</v>
      </c>
      <c r="J1249" s="124" t="s">
        <v>4219</v>
      </c>
      <c r="K1249" s="119"/>
      <c r="L1249" s="120"/>
      <c r="M1249" s="120"/>
      <c r="N1249" s="120"/>
      <c r="O1249" s="120"/>
      <c r="P1249" s="120"/>
      <c r="Q1249" s="120"/>
      <c r="R1249" s="120"/>
      <c r="S1249" s="120"/>
      <c r="T1249" s="120"/>
      <c r="U1249" s="120"/>
      <c r="V1249" s="120"/>
      <c r="W1249" s="120"/>
      <c r="X1249" s="120"/>
      <c r="Y1249" s="120"/>
      <c r="Z1249" s="120"/>
    </row>
    <row r="1250">
      <c r="A1250" s="121">
        <v>44638.0</v>
      </c>
      <c r="B1250" s="119" t="s">
        <v>4220</v>
      </c>
      <c r="C1250" s="119" t="s">
        <v>1607</v>
      </c>
      <c r="D1250" s="119" t="s">
        <v>675</v>
      </c>
      <c r="E1250" s="119" t="s">
        <v>1607</v>
      </c>
      <c r="F1250" s="121">
        <v>0.0</v>
      </c>
      <c r="G1250" s="121">
        <v>0.0</v>
      </c>
      <c r="H1250" s="122">
        <v>44088.65625</v>
      </c>
      <c r="I1250" s="122">
        <v>44111.748611111114</v>
      </c>
      <c r="J1250" s="124" t="s">
        <v>4221</v>
      </c>
      <c r="K1250" s="119"/>
      <c r="L1250" s="120"/>
      <c r="M1250" s="120"/>
      <c r="N1250" s="120"/>
      <c r="O1250" s="120"/>
      <c r="P1250" s="120"/>
      <c r="Q1250" s="120"/>
      <c r="R1250" s="120"/>
      <c r="S1250" s="120"/>
      <c r="T1250" s="120"/>
      <c r="U1250" s="120"/>
      <c r="V1250" s="120"/>
      <c r="W1250" s="120"/>
      <c r="X1250" s="120"/>
      <c r="Y1250" s="120"/>
      <c r="Z1250" s="120"/>
    </row>
    <row r="1251">
      <c r="A1251" s="121">
        <v>42247.0</v>
      </c>
      <c r="B1251" s="119" t="s">
        <v>4222</v>
      </c>
      <c r="C1251" s="119" t="s">
        <v>860</v>
      </c>
      <c r="D1251" s="119" t="s">
        <v>4223</v>
      </c>
      <c r="E1251" s="119" t="s">
        <v>860</v>
      </c>
      <c r="F1251" s="121">
        <v>0.0</v>
      </c>
      <c r="G1251" s="121">
        <v>0.0</v>
      </c>
      <c r="H1251" s="122">
        <v>44041.82777777778</v>
      </c>
      <c r="I1251" s="122">
        <v>44112.12777777778</v>
      </c>
      <c r="J1251" s="124" t="s">
        <v>4224</v>
      </c>
      <c r="K1251" s="119"/>
      <c r="L1251" s="120"/>
      <c r="M1251" s="120"/>
      <c r="N1251" s="120"/>
      <c r="O1251" s="120"/>
      <c r="P1251" s="120"/>
      <c r="Q1251" s="120"/>
      <c r="R1251" s="120"/>
      <c r="S1251" s="120"/>
      <c r="T1251" s="120"/>
      <c r="U1251" s="120"/>
      <c r="V1251" s="120"/>
      <c r="W1251" s="120"/>
      <c r="X1251" s="120"/>
      <c r="Y1251" s="120"/>
      <c r="Z1251" s="120"/>
    </row>
    <row r="1252">
      <c r="A1252" s="121">
        <v>45922.0</v>
      </c>
      <c r="B1252" s="119" t="s">
        <v>4225</v>
      </c>
      <c r="C1252" s="119" t="s">
        <v>1247</v>
      </c>
      <c r="D1252" s="119" t="s">
        <v>2513</v>
      </c>
      <c r="E1252" s="119" t="s">
        <v>642</v>
      </c>
      <c r="F1252" s="121">
        <v>3.0</v>
      </c>
      <c r="G1252" s="121">
        <v>0.0</v>
      </c>
      <c r="H1252" s="122">
        <v>44110.87222222222</v>
      </c>
      <c r="I1252" s="122">
        <v>44112.163194444445</v>
      </c>
      <c r="J1252" s="124" t="s">
        <v>4226</v>
      </c>
      <c r="K1252" s="119"/>
      <c r="L1252" s="120"/>
      <c r="M1252" s="120"/>
      <c r="N1252" s="120"/>
      <c r="O1252" s="120"/>
      <c r="P1252" s="120"/>
      <c r="Q1252" s="120"/>
      <c r="R1252" s="120"/>
      <c r="S1252" s="120"/>
      <c r="T1252" s="120"/>
      <c r="U1252" s="120"/>
      <c r="V1252" s="120"/>
      <c r="W1252" s="120"/>
      <c r="X1252" s="120"/>
      <c r="Y1252" s="120"/>
      <c r="Z1252" s="120"/>
    </row>
    <row r="1253">
      <c r="A1253" s="121">
        <v>45724.0</v>
      </c>
      <c r="B1253" s="119" t="s">
        <v>4227</v>
      </c>
      <c r="C1253" s="119" t="s">
        <v>4228</v>
      </c>
      <c r="D1253" s="119" t="s">
        <v>4229</v>
      </c>
      <c r="E1253" s="119"/>
      <c r="F1253" s="121">
        <v>11.0</v>
      </c>
      <c r="G1253" s="121">
        <v>0.0</v>
      </c>
      <c r="H1253" s="122">
        <v>44106.17152777778</v>
      </c>
      <c r="I1253" s="122">
        <v>44112.23611111111</v>
      </c>
      <c r="J1253" s="124" t="s">
        <v>4230</v>
      </c>
      <c r="K1253" s="119"/>
      <c r="L1253" s="120"/>
      <c r="M1253" s="120"/>
      <c r="N1253" s="120"/>
      <c r="O1253" s="120"/>
      <c r="P1253" s="120"/>
      <c r="Q1253" s="120"/>
      <c r="R1253" s="120"/>
      <c r="S1253" s="120"/>
      <c r="T1253" s="120"/>
      <c r="U1253" s="120"/>
      <c r="V1253" s="120"/>
      <c r="W1253" s="120"/>
      <c r="X1253" s="120"/>
      <c r="Y1253" s="120"/>
      <c r="Z1253" s="120"/>
    </row>
    <row r="1254">
      <c r="A1254" s="121">
        <v>9382.0</v>
      </c>
      <c r="B1254" s="119" t="s">
        <v>4231</v>
      </c>
      <c r="C1254" s="119" t="s">
        <v>4232</v>
      </c>
      <c r="D1254" s="119" t="s">
        <v>4233</v>
      </c>
      <c r="E1254" s="119" t="s">
        <v>658</v>
      </c>
      <c r="F1254" s="121">
        <v>18.0</v>
      </c>
      <c r="G1254" s="121">
        <v>0.0</v>
      </c>
      <c r="H1254" s="122">
        <v>43293.544444444444</v>
      </c>
      <c r="I1254" s="122">
        <v>44112.263194444444</v>
      </c>
      <c r="J1254" s="124" t="s">
        <v>4234</v>
      </c>
      <c r="K1254" s="119"/>
      <c r="L1254" s="120"/>
      <c r="M1254" s="120"/>
      <c r="N1254" s="120"/>
      <c r="O1254" s="120"/>
      <c r="P1254" s="120"/>
      <c r="Q1254" s="120"/>
      <c r="R1254" s="120"/>
      <c r="S1254" s="120"/>
      <c r="T1254" s="120"/>
      <c r="U1254" s="120"/>
      <c r="V1254" s="120"/>
      <c r="W1254" s="120"/>
      <c r="X1254" s="120"/>
      <c r="Y1254" s="120"/>
      <c r="Z1254" s="120"/>
    </row>
    <row r="1255">
      <c r="A1255" s="121">
        <v>45982.0</v>
      </c>
      <c r="B1255" s="119" t="s">
        <v>4235</v>
      </c>
      <c r="C1255" s="119" t="s">
        <v>1407</v>
      </c>
      <c r="D1255" s="119" t="s">
        <v>1484</v>
      </c>
      <c r="E1255" s="119"/>
      <c r="F1255" s="121">
        <v>0.0</v>
      </c>
      <c r="G1255" s="121">
        <v>0.0</v>
      </c>
      <c r="H1255" s="122">
        <v>44111.759722222225</v>
      </c>
      <c r="I1255" s="122">
        <v>44112.74652777778</v>
      </c>
      <c r="J1255" s="124" t="s">
        <v>4236</v>
      </c>
      <c r="K1255" s="119"/>
      <c r="L1255" s="120"/>
      <c r="M1255" s="120"/>
      <c r="N1255" s="120"/>
      <c r="O1255" s="120"/>
      <c r="P1255" s="120"/>
      <c r="Q1255" s="120"/>
      <c r="R1255" s="120"/>
      <c r="S1255" s="120"/>
      <c r="T1255" s="120"/>
      <c r="U1255" s="120"/>
      <c r="V1255" s="120"/>
      <c r="W1255" s="120"/>
      <c r="X1255" s="120"/>
      <c r="Y1255" s="120"/>
      <c r="Z1255" s="120"/>
    </row>
    <row r="1256">
      <c r="A1256" s="121">
        <v>45669.0</v>
      </c>
      <c r="B1256" s="119" t="s">
        <v>4237</v>
      </c>
      <c r="C1256" s="119" t="s">
        <v>658</v>
      </c>
      <c r="D1256" s="119" t="s">
        <v>4238</v>
      </c>
      <c r="E1256" s="119" t="s">
        <v>658</v>
      </c>
      <c r="F1256" s="121">
        <v>0.0</v>
      </c>
      <c r="G1256" s="121">
        <v>0.0</v>
      </c>
      <c r="H1256" s="122">
        <v>44105.60833333333</v>
      </c>
      <c r="I1256" s="122">
        <v>44112.75</v>
      </c>
      <c r="J1256" s="124" t="s">
        <v>4239</v>
      </c>
      <c r="K1256" s="119"/>
      <c r="L1256" s="120"/>
      <c r="M1256" s="120"/>
      <c r="N1256" s="120"/>
      <c r="O1256" s="120"/>
      <c r="P1256" s="120"/>
      <c r="Q1256" s="120"/>
      <c r="R1256" s="120"/>
      <c r="S1256" s="120"/>
      <c r="T1256" s="120"/>
      <c r="U1256" s="120"/>
      <c r="V1256" s="120"/>
      <c r="W1256" s="120"/>
      <c r="X1256" s="120"/>
      <c r="Y1256" s="120"/>
      <c r="Z1256" s="120"/>
    </row>
    <row r="1257">
      <c r="A1257" s="121">
        <v>45999.0</v>
      </c>
      <c r="B1257" s="119" t="s">
        <v>4240</v>
      </c>
      <c r="C1257" s="119" t="s">
        <v>4213</v>
      </c>
      <c r="D1257" s="119" t="s">
        <v>975</v>
      </c>
      <c r="E1257" s="119"/>
      <c r="F1257" s="121">
        <v>0.0</v>
      </c>
      <c r="G1257" s="121">
        <v>0.0</v>
      </c>
      <c r="H1257" s="122">
        <v>44111.933333333334</v>
      </c>
      <c r="I1257" s="122">
        <v>44112.96041666667</v>
      </c>
      <c r="J1257" s="124" t="s">
        <v>4241</v>
      </c>
      <c r="K1257" s="119"/>
      <c r="L1257" s="120"/>
      <c r="M1257" s="120"/>
      <c r="N1257" s="120"/>
      <c r="O1257" s="120"/>
      <c r="P1257" s="120"/>
      <c r="Q1257" s="120"/>
      <c r="R1257" s="120"/>
      <c r="S1257" s="120"/>
      <c r="T1257" s="120"/>
      <c r="U1257" s="120"/>
      <c r="V1257" s="120"/>
      <c r="W1257" s="120"/>
      <c r="X1257" s="120"/>
      <c r="Y1257" s="120"/>
      <c r="Z1257" s="120"/>
    </row>
    <row r="1258">
      <c r="A1258" s="121">
        <v>24772.0</v>
      </c>
      <c r="B1258" s="119" t="s">
        <v>4242</v>
      </c>
      <c r="C1258" s="119" t="s">
        <v>608</v>
      </c>
      <c r="D1258" s="119" t="s">
        <v>1367</v>
      </c>
      <c r="E1258" s="119" t="s">
        <v>902</v>
      </c>
      <c r="F1258" s="121">
        <v>2.0</v>
      </c>
      <c r="G1258" s="121">
        <v>0.0</v>
      </c>
      <c r="H1258" s="122">
        <v>43693.80763888889</v>
      </c>
      <c r="I1258" s="122">
        <v>44113.58819444444</v>
      </c>
      <c r="J1258" s="124" t="s">
        <v>4243</v>
      </c>
      <c r="K1258" s="119"/>
      <c r="L1258" s="120"/>
      <c r="M1258" s="120"/>
      <c r="N1258" s="120"/>
      <c r="O1258" s="120"/>
      <c r="P1258" s="120"/>
      <c r="Q1258" s="120"/>
      <c r="R1258" s="120"/>
      <c r="S1258" s="120"/>
      <c r="T1258" s="120"/>
      <c r="U1258" s="120"/>
      <c r="V1258" s="120"/>
      <c r="W1258" s="120"/>
      <c r="X1258" s="120"/>
      <c r="Y1258" s="120"/>
      <c r="Z1258" s="120"/>
    </row>
    <row r="1259">
      <c r="A1259" s="121">
        <v>45835.0</v>
      </c>
      <c r="B1259" s="119" t="s">
        <v>4244</v>
      </c>
      <c r="C1259" s="119" t="s">
        <v>4245</v>
      </c>
      <c r="D1259" s="119" t="s">
        <v>784</v>
      </c>
      <c r="E1259" s="119"/>
      <c r="F1259" s="121">
        <v>2.0</v>
      </c>
      <c r="G1259" s="121">
        <v>0.0</v>
      </c>
      <c r="H1259" s="122">
        <v>44109.49652777778</v>
      </c>
      <c r="I1259" s="122">
        <v>44113.60833333333</v>
      </c>
      <c r="J1259" s="124" t="s">
        <v>4246</v>
      </c>
      <c r="K1259" s="119"/>
      <c r="L1259" s="120"/>
      <c r="M1259" s="120"/>
      <c r="N1259" s="120"/>
      <c r="O1259" s="120"/>
      <c r="P1259" s="120"/>
      <c r="Q1259" s="120"/>
      <c r="R1259" s="120"/>
      <c r="S1259" s="120"/>
      <c r="T1259" s="120"/>
      <c r="U1259" s="120"/>
      <c r="V1259" s="120"/>
      <c r="W1259" s="120"/>
      <c r="X1259" s="120"/>
      <c r="Y1259" s="120"/>
      <c r="Z1259" s="120"/>
    </row>
    <row r="1260">
      <c r="A1260" s="121">
        <v>45417.0</v>
      </c>
      <c r="B1260" s="119" t="s">
        <v>4247</v>
      </c>
      <c r="C1260" s="119" t="s">
        <v>4248</v>
      </c>
      <c r="D1260" s="119" t="s">
        <v>941</v>
      </c>
      <c r="E1260" s="119" t="s">
        <v>1669</v>
      </c>
      <c r="F1260" s="121">
        <v>0.0</v>
      </c>
      <c r="G1260" s="121">
        <v>0.0</v>
      </c>
      <c r="H1260" s="122">
        <v>44102.32361111111</v>
      </c>
      <c r="I1260" s="122">
        <v>44113.80902777778</v>
      </c>
      <c r="J1260" s="124" t="s">
        <v>4249</v>
      </c>
      <c r="K1260" s="119"/>
      <c r="L1260" s="120"/>
      <c r="M1260" s="120"/>
      <c r="N1260" s="120"/>
      <c r="O1260" s="120"/>
      <c r="P1260" s="120"/>
      <c r="Q1260" s="120"/>
      <c r="R1260" s="120"/>
      <c r="S1260" s="120"/>
      <c r="T1260" s="120"/>
      <c r="U1260" s="120"/>
      <c r="V1260" s="120"/>
      <c r="W1260" s="120"/>
      <c r="X1260" s="120"/>
      <c r="Y1260" s="120"/>
      <c r="Z1260" s="120"/>
    </row>
    <row r="1261">
      <c r="A1261" s="121">
        <v>44432.0</v>
      </c>
      <c r="B1261" s="119" t="s">
        <v>4250</v>
      </c>
      <c r="C1261" s="119" t="s">
        <v>3782</v>
      </c>
      <c r="D1261" s="119" t="s">
        <v>4251</v>
      </c>
      <c r="E1261" s="119" t="s">
        <v>3782</v>
      </c>
      <c r="F1261" s="121">
        <v>0.0</v>
      </c>
      <c r="G1261" s="121">
        <v>0.0</v>
      </c>
      <c r="H1261" s="122">
        <v>44083.927777777775</v>
      </c>
      <c r="I1261" s="122">
        <v>44113.84305555555</v>
      </c>
      <c r="J1261" s="124" t="s">
        <v>4252</v>
      </c>
      <c r="K1261" s="119"/>
      <c r="L1261" s="120"/>
      <c r="M1261" s="120"/>
      <c r="N1261" s="120"/>
      <c r="O1261" s="120"/>
      <c r="P1261" s="120"/>
      <c r="Q1261" s="120"/>
      <c r="R1261" s="120"/>
      <c r="S1261" s="120"/>
      <c r="T1261" s="120"/>
      <c r="U1261" s="120"/>
      <c r="V1261" s="120"/>
      <c r="W1261" s="120"/>
      <c r="X1261" s="120"/>
      <c r="Y1261" s="120"/>
      <c r="Z1261" s="120"/>
    </row>
    <row r="1262">
      <c r="A1262" s="121">
        <v>44939.0</v>
      </c>
      <c r="B1262" s="119" t="s">
        <v>4253</v>
      </c>
      <c r="C1262" s="119" t="s">
        <v>3723</v>
      </c>
      <c r="D1262" s="119" t="s">
        <v>4254</v>
      </c>
      <c r="E1262" s="119" t="s">
        <v>3782</v>
      </c>
      <c r="F1262" s="121">
        <v>2.0</v>
      </c>
      <c r="G1262" s="121">
        <v>0.0</v>
      </c>
      <c r="H1262" s="122">
        <v>44092.34722222222</v>
      </c>
      <c r="I1262" s="122">
        <v>44113.84375</v>
      </c>
      <c r="J1262" s="124" t="s">
        <v>4255</v>
      </c>
      <c r="K1262" s="119"/>
      <c r="L1262" s="120"/>
      <c r="M1262" s="120"/>
      <c r="N1262" s="120"/>
      <c r="O1262" s="120"/>
      <c r="P1262" s="120"/>
      <c r="Q1262" s="120"/>
      <c r="R1262" s="120"/>
      <c r="S1262" s="120"/>
      <c r="T1262" s="120"/>
      <c r="U1262" s="120"/>
      <c r="V1262" s="120"/>
      <c r="W1262" s="120"/>
      <c r="X1262" s="120"/>
      <c r="Y1262" s="120"/>
      <c r="Z1262" s="120"/>
    </row>
    <row r="1263">
      <c r="A1263" s="121">
        <v>41388.0</v>
      </c>
      <c r="B1263" s="119" t="s">
        <v>4256</v>
      </c>
      <c r="C1263" s="119" t="s">
        <v>4257</v>
      </c>
      <c r="D1263" s="119" t="s">
        <v>4258</v>
      </c>
      <c r="E1263" s="119" t="s">
        <v>658</v>
      </c>
      <c r="F1263" s="121">
        <v>3.0</v>
      </c>
      <c r="G1263" s="121">
        <v>0.0</v>
      </c>
      <c r="H1263" s="122">
        <v>44026.30069444444</v>
      </c>
      <c r="I1263" s="122">
        <v>44114.88680555556</v>
      </c>
      <c r="J1263" s="124" t="s">
        <v>4259</v>
      </c>
      <c r="K1263" s="119"/>
      <c r="L1263" s="120"/>
      <c r="M1263" s="120"/>
      <c r="N1263" s="120"/>
      <c r="O1263" s="120"/>
      <c r="P1263" s="120"/>
      <c r="Q1263" s="120"/>
      <c r="R1263" s="120"/>
      <c r="S1263" s="120"/>
      <c r="T1263" s="120"/>
      <c r="U1263" s="120"/>
      <c r="V1263" s="120"/>
      <c r="W1263" s="120"/>
      <c r="X1263" s="120"/>
      <c r="Y1263" s="120"/>
      <c r="Z1263" s="120"/>
    </row>
    <row r="1264">
      <c r="A1264" s="121">
        <v>26812.0</v>
      </c>
      <c r="B1264" s="119" t="s">
        <v>4260</v>
      </c>
      <c r="C1264" s="119" t="s">
        <v>608</v>
      </c>
      <c r="D1264" s="119" t="s">
        <v>4261</v>
      </c>
      <c r="E1264" s="119"/>
      <c r="F1264" s="121">
        <v>1.0</v>
      </c>
      <c r="G1264" s="121">
        <v>0.0</v>
      </c>
      <c r="H1264" s="122">
        <v>43733.64722222222</v>
      </c>
      <c r="I1264" s="122">
        <v>44114.89097222222</v>
      </c>
      <c r="J1264" s="124" t="s">
        <v>4262</v>
      </c>
      <c r="K1264" s="119"/>
      <c r="L1264" s="120"/>
      <c r="M1264" s="120"/>
      <c r="N1264" s="120"/>
      <c r="O1264" s="120"/>
      <c r="P1264" s="120"/>
      <c r="Q1264" s="120"/>
      <c r="R1264" s="120"/>
      <c r="S1264" s="120"/>
      <c r="T1264" s="120"/>
      <c r="U1264" s="120"/>
      <c r="V1264" s="120"/>
      <c r="W1264" s="120"/>
      <c r="X1264" s="120"/>
      <c r="Y1264" s="120"/>
      <c r="Z1264" s="120"/>
    </row>
    <row r="1265">
      <c r="A1265" s="121">
        <v>22496.0</v>
      </c>
      <c r="B1265" s="119" t="s">
        <v>4263</v>
      </c>
      <c r="C1265" s="119" t="s">
        <v>4264</v>
      </c>
      <c r="D1265" s="119" t="s">
        <v>4265</v>
      </c>
      <c r="E1265" s="119" t="s">
        <v>732</v>
      </c>
      <c r="F1265" s="121">
        <v>27.0</v>
      </c>
      <c r="G1265" s="121">
        <v>0.0</v>
      </c>
      <c r="H1265" s="122">
        <v>43649.785416666666</v>
      </c>
      <c r="I1265" s="122">
        <v>44114.896527777775</v>
      </c>
      <c r="J1265" s="124" t="s">
        <v>4266</v>
      </c>
      <c r="K1265" s="119"/>
      <c r="L1265" s="120"/>
      <c r="M1265" s="120"/>
      <c r="N1265" s="120"/>
      <c r="O1265" s="120"/>
      <c r="P1265" s="120"/>
      <c r="Q1265" s="120"/>
      <c r="R1265" s="120"/>
      <c r="S1265" s="120"/>
      <c r="T1265" s="120"/>
      <c r="U1265" s="120"/>
      <c r="V1265" s="120"/>
      <c r="W1265" s="120"/>
      <c r="X1265" s="120"/>
      <c r="Y1265" s="120"/>
      <c r="Z1265" s="120"/>
    </row>
    <row r="1266">
      <c r="A1266" s="121">
        <v>45721.0</v>
      </c>
      <c r="B1266" s="119" t="s">
        <v>4267</v>
      </c>
      <c r="C1266" s="119" t="s">
        <v>4268</v>
      </c>
      <c r="D1266" s="119" t="s">
        <v>4269</v>
      </c>
      <c r="E1266" s="119" t="s">
        <v>827</v>
      </c>
      <c r="F1266" s="121">
        <v>2.0</v>
      </c>
      <c r="G1266" s="121">
        <v>0.0</v>
      </c>
      <c r="H1266" s="122">
        <v>44106.14513888889</v>
      </c>
      <c r="I1266" s="122">
        <v>44116.13611111111</v>
      </c>
      <c r="J1266" s="124" t="s">
        <v>4270</v>
      </c>
      <c r="K1266" s="119"/>
      <c r="L1266" s="120"/>
      <c r="M1266" s="120"/>
      <c r="N1266" s="120"/>
      <c r="O1266" s="120"/>
      <c r="P1266" s="120"/>
      <c r="Q1266" s="120"/>
      <c r="R1266" s="120"/>
      <c r="S1266" s="120"/>
      <c r="T1266" s="120"/>
      <c r="U1266" s="120"/>
      <c r="V1266" s="120"/>
      <c r="W1266" s="120"/>
      <c r="X1266" s="120"/>
      <c r="Y1266" s="120"/>
      <c r="Z1266" s="120"/>
    </row>
    <row r="1267">
      <c r="A1267" s="121">
        <v>45838.0</v>
      </c>
      <c r="B1267" s="119" t="s">
        <v>4271</v>
      </c>
      <c r="C1267" s="119" t="s">
        <v>4272</v>
      </c>
      <c r="D1267" s="119" t="s">
        <v>4273</v>
      </c>
      <c r="E1267" s="119"/>
      <c r="F1267" s="121">
        <v>9.0</v>
      </c>
      <c r="G1267" s="121">
        <v>0.0</v>
      </c>
      <c r="H1267" s="122">
        <v>44109.57916666667</v>
      </c>
      <c r="I1267" s="122">
        <v>44116.65833333333</v>
      </c>
      <c r="J1267" s="124" t="s">
        <v>4274</v>
      </c>
      <c r="K1267" s="119"/>
      <c r="L1267" s="120"/>
      <c r="M1267" s="120"/>
      <c r="N1267" s="120"/>
      <c r="O1267" s="120"/>
      <c r="P1267" s="120"/>
      <c r="Q1267" s="120"/>
      <c r="R1267" s="120"/>
      <c r="S1267" s="120"/>
      <c r="T1267" s="120"/>
      <c r="U1267" s="120"/>
      <c r="V1267" s="120"/>
      <c r="W1267" s="120"/>
      <c r="X1267" s="120"/>
      <c r="Y1267" s="120"/>
      <c r="Z1267" s="120"/>
    </row>
    <row r="1268">
      <c r="A1268" s="121">
        <v>42979.0</v>
      </c>
      <c r="B1268" s="119" t="s">
        <v>4275</v>
      </c>
      <c r="C1268" s="119" t="s">
        <v>642</v>
      </c>
      <c r="D1268" s="119" t="s">
        <v>675</v>
      </c>
      <c r="E1268" s="119" t="s">
        <v>4276</v>
      </c>
      <c r="F1268" s="121">
        <v>0.0</v>
      </c>
      <c r="G1268" s="121">
        <v>0.0</v>
      </c>
      <c r="H1268" s="122">
        <v>44056.21388888889</v>
      </c>
      <c r="I1268" s="122">
        <v>44116.731944444444</v>
      </c>
      <c r="J1268" s="124" t="s">
        <v>4277</v>
      </c>
      <c r="K1268" s="119"/>
      <c r="L1268" s="120"/>
      <c r="M1268" s="120"/>
      <c r="N1268" s="120"/>
      <c r="O1268" s="120"/>
      <c r="P1268" s="120"/>
      <c r="Q1268" s="120"/>
      <c r="R1268" s="120"/>
      <c r="S1268" s="120"/>
      <c r="T1268" s="120"/>
      <c r="U1268" s="120"/>
      <c r="V1268" s="120"/>
      <c r="W1268" s="120"/>
      <c r="X1268" s="120"/>
      <c r="Y1268" s="120"/>
      <c r="Z1268" s="120"/>
    </row>
    <row r="1269">
      <c r="A1269" s="121">
        <v>46085.0</v>
      </c>
      <c r="B1269" s="119" t="s">
        <v>4278</v>
      </c>
      <c r="C1269" s="119" t="s">
        <v>697</v>
      </c>
      <c r="D1269" s="119" t="s">
        <v>4279</v>
      </c>
      <c r="E1269" s="119"/>
      <c r="F1269" s="121">
        <v>3.0</v>
      </c>
      <c r="G1269" s="121">
        <v>0.0</v>
      </c>
      <c r="H1269" s="122">
        <v>44113.475694444445</v>
      </c>
      <c r="I1269" s="122">
        <v>44116.77013888889</v>
      </c>
      <c r="J1269" s="124" t="s">
        <v>4280</v>
      </c>
      <c r="K1269" s="119"/>
      <c r="L1269" s="120"/>
      <c r="M1269" s="120"/>
      <c r="N1269" s="120"/>
      <c r="O1269" s="120"/>
      <c r="P1269" s="120"/>
      <c r="Q1269" s="120"/>
      <c r="R1269" s="120"/>
      <c r="S1269" s="120"/>
      <c r="T1269" s="120"/>
      <c r="U1269" s="120"/>
      <c r="V1269" s="120"/>
      <c r="W1269" s="120"/>
      <c r="X1269" s="120"/>
      <c r="Y1269" s="120"/>
      <c r="Z1269" s="120"/>
    </row>
    <row r="1270">
      <c r="A1270" s="121">
        <v>45917.0</v>
      </c>
      <c r="B1270" s="119" t="s">
        <v>4281</v>
      </c>
      <c r="C1270" s="119" t="s">
        <v>940</v>
      </c>
      <c r="D1270" s="119" t="s">
        <v>4282</v>
      </c>
      <c r="E1270" s="119"/>
      <c r="F1270" s="121">
        <v>5.0</v>
      </c>
      <c r="G1270" s="121">
        <v>0.0</v>
      </c>
      <c r="H1270" s="122">
        <v>44110.83541666667</v>
      </c>
      <c r="I1270" s="122">
        <v>44116.93263888889</v>
      </c>
      <c r="J1270" s="124" t="s">
        <v>4283</v>
      </c>
      <c r="K1270" s="119"/>
      <c r="L1270" s="120"/>
      <c r="M1270" s="120"/>
      <c r="N1270" s="120"/>
      <c r="O1270" s="120"/>
      <c r="P1270" s="120"/>
      <c r="Q1270" s="120"/>
      <c r="R1270" s="120"/>
      <c r="S1270" s="120"/>
      <c r="T1270" s="120"/>
      <c r="U1270" s="120"/>
      <c r="V1270" s="120"/>
      <c r="W1270" s="120"/>
      <c r="X1270" s="120"/>
      <c r="Y1270" s="120"/>
      <c r="Z1270" s="120"/>
    </row>
    <row r="1271">
      <c r="A1271" s="121">
        <v>44792.0</v>
      </c>
      <c r="B1271" s="119" t="s">
        <v>4284</v>
      </c>
      <c r="C1271" s="119" t="s">
        <v>4285</v>
      </c>
      <c r="D1271" s="119" t="s">
        <v>2005</v>
      </c>
      <c r="E1271" s="119" t="s">
        <v>658</v>
      </c>
      <c r="F1271" s="121">
        <v>4.0</v>
      </c>
      <c r="G1271" s="121">
        <v>0.0</v>
      </c>
      <c r="H1271" s="122">
        <v>44090.674305555556</v>
      </c>
      <c r="I1271" s="122">
        <v>44117.063888888886</v>
      </c>
      <c r="J1271" s="124" t="s">
        <v>4286</v>
      </c>
      <c r="K1271" s="119"/>
      <c r="L1271" s="120"/>
      <c r="M1271" s="120"/>
      <c r="N1271" s="120"/>
      <c r="O1271" s="120"/>
      <c r="P1271" s="120"/>
      <c r="Q1271" s="120"/>
      <c r="R1271" s="120"/>
      <c r="S1271" s="120"/>
      <c r="T1271" s="120"/>
      <c r="U1271" s="120"/>
      <c r="V1271" s="120"/>
      <c r="W1271" s="120"/>
      <c r="X1271" s="120"/>
      <c r="Y1271" s="120"/>
      <c r="Z1271" s="120"/>
    </row>
    <row r="1272">
      <c r="A1272" s="121">
        <v>36556.0</v>
      </c>
      <c r="B1272" s="119" t="s">
        <v>4287</v>
      </c>
      <c r="C1272" s="119" t="s">
        <v>4288</v>
      </c>
      <c r="D1272" s="119" t="s">
        <v>4289</v>
      </c>
      <c r="E1272" s="119"/>
      <c r="F1272" s="121">
        <v>0.0</v>
      </c>
      <c r="G1272" s="121">
        <v>0.0</v>
      </c>
      <c r="H1272" s="122">
        <v>43935.12013888889</v>
      </c>
      <c r="I1272" s="122">
        <v>44117.67916666667</v>
      </c>
      <c r="J1272" s="124" t="s">
        <v>4290</v>
      </c>
      <c r="K1272" s="119"/>
      <c r="L1272" s="120"/>
      <c r="M1272" s="120"/>
      <c r="N1272" s="120"/>
      <c r="O1272" s="120"/>
      <c r="P1272" s="120"/>
      <c r="Q1272" s="120"/>
      <c r="R1272" s="120"/>
      <c r="S1272" s="120"/>
      <c r="T1272" s="120"/>
      <c r="U1272" s="120"/>
      <c r="V1272" s="120"/>
      <c r="W1272" s="120"/>
      <c r="X1272" s="120"/>
      <c r="Y1272" s="120"/>
      <c r="Z1272" s="120"/>
    </row>
    <row r="1273">
      <c r="A1273" s="121">
        <v>41261.0</v>
      </c>
      <c r="B1273" s="119" t="s">
        <v>4291</v>
      </c>
      <c r="C1273" s="119" t="s">
        <v>1235</v>
      </c>
      <c r="D1273" s="119" t="s">
        <v>4292</v>
      </c>
      <c r="E1273" s="119" t="s">
        <v>679</v>
      </c>
      <c r="F1273" s="121">
        <v>12.0</v>
      </c>
      <c r="G1273" s="121">
        <v>0.0</v>
      </c>
      <c r="H1273" s="122">
        <v>44022.69305555556</v>
      </c>
      <c r="I1273" s="122">
        <v>44118.62222222222</v>
      </c>
      <c r="J1273" s="124" t="s">
        <v>4293</v>
      </c>
      <c r="K1273" s="119"/>
      <c r="L1273" s="120"/>
      <c r="M1273" s="120"/>
      <c r="N1273" s="120"/>
      <c r="O1273" s="120"/>
      <c r="P1273" s="120"/>
      <c r="Q1273" s="120"/>
      <c r="R1273" s="120"/>
      <c r="S1273" s="120"/>
      <c r="T1273" s="120"/>
      <c r="U1273" s="120"/>
      <c r="V1273" s="120"/>
      <c r="W1273" s="120"/>
      <c r="X1273" s="120"/>
      <c r="Y1273" s="120"/>
      <c r="Z1273" s="120"/>
    </row>
    <row r="1274">
      <c r="A1274" s="121">
        <v>26669.0</v>
      </c>
      <c r="B1274" s="119" t="s">
        <v>4294</v>
      </c>
      <c r="C1274" s="119" t="s">
        <v>760</v>
      </c>
      <c r="D1274" s="119" t="s">
        <v>4295</v>
      </c>
      <c r="E1274" s="119"/>
      <c r="F1274" s="121">
        <v>0.0</v>
      </c>
      <c r="G1274" s="121">
        <v>0.0</v>
      </c>
      <c r="H1274" s="122">
        <v>43731.87777777778</v>
      </c>
      <c r="I1274" s="122">
        <v>44118.77847222222</v>
      </c>
      <c r="J1274" s="124" t="s">
        <v>4296</v>
      </c>
      <c r="K1274" s="119"/>
      <c r="L1274" s="120"/>
      <c r="M1274" s="120"/>
      <c r="N1274" s="120"/>
      <c r="O1274" s="120"/>
      <c r="P1274" s="120"/>
      <c r="Q1274" s="120"/>
      <c r="R1274" s="120"/>
      <c r="S1274" s="120"/>
      <c r="T1274" s="120"/>
      <c r="U1274" s="120"/>
      <c r="V1274" s="120"/>
      <c r="W1274" s="120"/>
      <c r="X1274" s="120"/>
      <c r="Y1274" s="120"/>
      <c r="Z1274" s="120"/>
    </row>
    <row r="1275">
      <c r="A1275" s="121">
        <v>40362.0</v>
      </c>
      <c r="B1275" s="119" t="s">
        <v>4297</v>
      </c>
      <c r="C1275" s="119" t="s">
        <v>4298</v>
      </c>
      <c r="D1275" s="119" t="s">
        <v>4299</v>
      </c>
      <c r="E1275" s="119"/>
      <c r="F1275" s="121">
        <v>10.0</v>
      </c>
      <c r="G1275" s="121">
        <v>0.0</v>
      </c>
      <c r="H1275" s="122">
        <v>44004.15833333333</v>
      </c>
      <c r="I1275" s="122">
        <v>44118.92152777778</v>
      </c>
      <c r="J1275" s="124" t="s">
        <v>4300</v>
      </c>
      <c r="K1275" s="119"/>
      <c r="L1275" s="120"/>
      <c r="M1275" s="120"/>
      <c r="N1275" s="120"/>
      <c r="O1275" s="120"/>
      <c r="P1275" s="120"/>
      <c r="Q1275" s="120"/>
      <c r="R1275" s="120"/>
      <c r="S1275" s="120"/>
      <c r="T1275" s="120"/>
      <c r="U1275" s="120"/>
      <c r="V1275" s="120"/>
      <c r="W1275" s="120"/>
      <c r="X1275" s="120"/>
      <c r="Y1275" s="120"/>
      <c r="Z1275" s="120"/>
    </row>
    <row r="1276">
      <c r="A1276" s="121">
        <v>45324.0</v>
      </c>
      <c r="B1276" s="119" t="s">
        <v>4301</v>
      </c>
      <c r="C1276" s="119" t="s">
        <v>4302</v>
      </c>
      <c r="D1276" s="119" t="s">
        <v>770</v>
      </c>
      <c r="E1276" s="119"/>
      <c r="F1276" s="121">
        <v>4.0</v>
      </c>
      <c r="G1276" s="121">
        <v>0.0</v>
      </c>
      <c r="H1276" s="122">
        <v>44099.115277777775</v>
      </c>
      <c r="I1276" s="122">
        <v>44119.01527777778</v>
      </c>
      <c r="J1276" s="124" t="s">
        <v>4303</v>
      </c>
      <c r="K1276" s="119"/>
      <c r="L1276" s="120"/>
      <c r="M1276" s="120"/>
      <c r="N1276" s="120"/>
      <c r="O1276" s="120"/>
      <c r="P1276" s="120"/>
      <c r="Q1276" s="120"/>
      <c r="R1276" s="120"/>
      <c r="S1276" s="120"/>
      <c r="T1276" s="120"/>
      <c r="U1276" s="120"/>
      <c r="V1276" s="120"/>
      <c r="W1276" s="120"/>
      <c r="X1276" s="120"/>
      <c r="Y1276" s="120"/>
      <c r="Z1276" s="120"/>
    </row>
    <row r="1277">
      <c r="A1277" s="121">
        <v>43212.0</v>
      </c>
      <c r="B1277" s="119" t="s">
        <v>4304</v>
      </c>
      <c r="C1277" s="119" t="s">
        <v>682</v>
      </c>
      <c r="D1277" s="119" t="s">
        <v>4305</v>
      </c>
      <c r="E1277" s="119"/>
      <c r="F1277" s="121">
        <v>6.0</v>
      </c>
      <c r="G1277" s="121">
        <v>0.0</v>
      </c>
      <c r="H1277" s="122">
        <v>44061.73402777778</v>
      </c>
      <c r="I1277" s="122">
        <v>44119.13055555556</v>
      </c>
      <c r="J1277" s="124" t="s">
        <v>4306</v>
      </c>
      <c r="K1277" s="119"/>
      <c r="L1277" s="120"/>
      <c r="M1277" s="120"/>
      <c r="N1277" s="120"/>
      <c r="O1277" s="120"/>
      <c r="P1277" s="120"/>
      <c r="Q1277" s="120"/>
      <c r="R1277" s="120"/>
      <c r="S1277" s="120"/>
      <c r="T1277" s="120"/>
      <c r="U1277" s="120"/>
      <c r="V1277" s="120"/>
      <c r="W1277" s="120"/>
      <c r="X1277" s="120"/>
      <c r="Y1277" s="120"/>
      <c r="Z1277" s="120"/>
    </row>
    <row r="1278">
      <c r="A1278" s="121">
        <v>45494.0</v>
      </c>
      <c r="B1278" s="119" t="s">
        <v>4307</v>
      </c>
      <c r="C1278" s="119" t="s">
        <v>4308</v>
      </c>
      <c r="D1278" s="119" t="s">
        <v>4309</v>
      </c>
      <c r="E1278" s="119" t="s">
        <v>1449</v>
      </c>
      <c r="F1278" s="121">
        <v>9.0</v>
      </c>
      <c r="G1278" s="121">
        <v>0.0</v>
      </c>
      <c r="H1278" s="122">
        <v>44103.384722222225</v>
      </c>
      <c r="I1278" s="122">
        <v>44119.62013888889</v>
      </c>
      <c r="J1278" s="124" t="s">
        <v>4310</v>
      </c>
      <c r="K1278" s="119"/>
      <c r="L1278" s="120"/>
      <c r="M1278" s="120"/>
      <c r="N1278" s="120"/>
      <c r="O1278" s="120"/>
      <c r="P1278" s="120"/>
      <c r="Q1278" s="120"/>
      <c r="R1278" s="120"/>
      <c r="S1278" s="120"/>
      <c r="T1278" s="120"/>
      <c r="U1278" s="120"/>
      <c r="V1278" s="120"/>
      <c r="W1278" s="120"/>
      <c r="X1278" s="120"/>
      <c r="Y1278" s="120"/>
      <c r="Z1278" s="120"/>
    </row>
    <row r="1279">
      <c r="A1279" s="121">
        <v>37855.0</v>
      </c>
      <c r="B1279" s="119" t="s">
        <v>4311</v>
      </c>
      <c r="C1279" s="119" t="s">
        <v>1247</v>
      </c>
      <c r="D1279" s="119" t="s">
        <v>971</v>
      </c>
      <c r="E1279" s="119"/>
      <c r="F1279" s="121">
        <v>3.0</v>
      </c>
      <c r="G1279" s="121">
        <v>0.0</v>
      </c>
      <c r="H1279" s="122">
        <v>43956.805555555555</v>
      </c>
      <c r="I1279" s="122">
        <v>44119.74722222222</v>
      </c>
      <c r="J1279" s="124" t="s">
        <v>4312</v>
      </c>
      <c r="K1279" s="119"/>
      <c r="L1279" s="120"/>
      <c r="M1279" s="120"/>
      <c r="N1279" s="120"/>
      <c r="O1279" s="120"/>
      <c r="P1279" s="120"/>
      <c r="Q1279" s="120"/>
      <c r="R1279" s="120"/>
      <c r="S1279" s="120"/>
      <c r="T1279" s="120"/>
      <c r="U1279" s="120"/>
      <c r="V1279" s="120"/>
      <c r="W1279" s="120"/>
      <c r="X1279" s="120"/>
      <c r="Y1279" s="120"/>
      <c r="Z1279" s="120"/>
    </row>
    <row r="1280">
      <c r="A1280" s="121">
        <v>24487.0</v>
      </c>
      <c r="B1280" s="119" t="s">
        <v>4313</v>
      </c>
      <c r="C1280" s="119" t="s">
        <v>608</v>
      </c>
      <c r="D1280" s="119" t="s">
        <v>4314</v>
      </c>
      <c r="E1280" s="119"/>
      <c r="F1280" s="121">
        <v>0.0</v>
      </c>
      <c r="G1280" s="121">
        <v>0.0</v>
      </c>
      <c r="H1280" s="122">
        <v>43693.72708333333</v>
      </c>
      <c r="I1280" s="122">
        <v>44119.85208333333</v>
      </c>
      <c r="J1280" s="124" t="s">
        <v>4315</v>
      </c>
      <c r="K1280" s="119"/>
      <c r="L1280" s="120"/>
      <c r="M1280" s="120"/>
      <c r="N1280" s="120"/>
      <c r="O1280" s="120"/>
      <c r="P1280" s="120"/>
      <c r="Q1280" s="120"/>
      <c r="R1280" s="120"/>
      <c r="S1280" s="120"/>
      <c r="T1280" s="120"/>
      <c r="U1280" s="120"/>
      <c r="V1280" s="120"/>
      <c r="W1280" s="120"/>
      <c r="X1280" s="120"/>
      <c r="Y1280" s="120"/>
      <c r="Z1280" s="120"/>
    </row>
    <row r="1281">
      <c r="A1281" s="121">
        <v>24489.0</v>
      </c>
      <c r="B1281" s="119" t="s">
        <v>4316</v>
      </c>
      <c r="C1281" s="119" t="s">
        <v>608</v>
      </c>
      <c r="D1281" s="119" t="s">
        <v>4314</v>
      </c>
      <c r="E1281" s="119"/>
      <c r="F1281" s="121">
        <v>0.0</v>
      </c>
      <c r="G1281" s="121">
        <v>0.0</v>
      </c>
      <c r="H1281" s="122">
        <v>43693.72708333333</v>
      </c>
      <c r="I1281" s="122">
        <v>44119.85208333333</v>
      </c>
      <c r="J1281" s="124" t="s">
        <v>4317</v>
      </c>
      <c r="K1281" s="119"/>
      <c r="L1281" s="120"/>
      <c r="M1281" s="120"/>
      <c r="N1281" s="120"/>
      <c r="O1281" s="120"/>
      <c r="P1281" s="120"/>
      <c r="Q1281" s="120"/>
      <c r="R1281" s="120"/>
      <c r="S1281" s="120"/>
      <c r="T1281" s="120"/>
      <c r="U1281" s="120"/>
      <c r="V1281" s="120"/>
      <c r="W1281" s="120"/>
      <c r="X1281" s="120"/>
      <c r="Y1281" s="120"/>
      <c r="Z1281" s="120"/>
    </row>
    <row r="1282">
      <c r="A1282" s="121">
        <v>24488.0</v>
      </c>
      <c r="B1282" s="119" t="s">
        <v>4318</v>
      </c>
      <c r="C1282" s="119" t="s">
        <v>608</v>
      </c>
      <c r="D1282" s="119" t="s">
        <v>4314</v>
      </c>
      <c r="E1282" s="119"/>
      <c r="F1282" s="121">
        <v>0.0</v>
      </c>
      <c r="G1282" s="121">
        <v>0.0</v>
      </c>
      <c r="H1282" s="122">
        <v>43693.72708333333</v>
      </c>
      <c r="I1282" s="122">
        <v>44119.85208333333</v>
      </c>
      <c r="J1282" s="124" t="s">
        <v>4319</v>
      </c>
      <c r="K1282" s="119"/>
      <c r="L1282" s="120"/>
      <c r="M1282" s="120"/>
      <c r="N1282" s="120"/>
      <c r="O1282" s="120"/>
      <c r="P1282" s="120"/>
      <c r="Q1282" s="120"/>
      <c r="R1282" s="120"/>
      <c r="S1282" s="120"/>
      <c r="T1282" s="120"/>
      <c r="U1282" s="120"/>
      <c r="V1282" s="120"/>
      <c r="W1282" s="120"/>
      <c r="X1282" s="120"/>
      <c r="Y1282" s="120"/>
      <c r="Z1282" s="120"/>
    </row>
    <row r="1283">
      <c r="A1283" s="121">
        <v>24491.0</v>
      </c>
      <c r="B1283" s="119" t="s">
        <v>4320</v>
      </c>
      <c r="C1283" s="119" t="s">
        <v>608</v>
      </c>
      <c r="D1283" s="119" t="s">
        <v>4314</v>
      </c>
      <c r="E1283" s="119"/>
      <c r="F1283" s="121">
        <v>0.0</v>
      </c>
      <c r="G1283" s="121">
        <v>0.0</v>
      </c>
      <c r="H1283" s="122">
        <v>43693.72708333333</v>
      </c>
      <c r="I1283" s="122">
        <v>44119.85208333333</v>
      </c>
      <c r="J1283" s="124" t="s">
        <v>4321</v>
      </c>
      <c r="K1283" s="119"/>
      <c r="L1283" s="120"/>
      <c r="M1283" s="120"/>
      <c r="N1283" s="120"/>
      <c r="O1283" s="120"/>
      <c r="P1283" s="120"/>
      <c r="Q1283" s="120"/>
      <c r="R1283" s="120"/>
      <c r="S1283" s="120"/>
      <c r="T1283" s="120"/>
      <c r="U1283" s="120"/>
      <c r="V1283" s="120"/>
      <c r="W1283" s="120"/>
      <c r="X1283" s="120"/>
      <c r="Y1283" s="120"/>
      <c r="Z1283" s="120"/>
    </row>
    <row r="1284">
      <c r="A1284" s="121">
        <v>24490.0</v>
      </c>
      <c r="B1284" s="119" t="s">
        <v>4322</v>
      </c>
      <c r="C1284" s="119" t="s">
        <v>608</v>
      </c>
      <c r="D1284" s="119" t="s">
        <v>4314</v>
      </c>
      <c r="E1284" s="119"/>
      <c r="F1284" s="121">
        <v>0.0</v>
      </c>
      <c r="G1284" s="121">
        <v>0.0</v>
      </c>
      <c r="H1284" s="122">
        <v>43693.72708333333</v>
      </c>
      <c r="I1284" s="122">
        <v>44119.85208333333</v>
      </c>
      <c r="J1284" s="124" t="s">
        <v>4323</v>
      </c>
      <c r="K1284" s="119"/>
      <c r="L1284" s="120"/>
      <c r="M1284" s="120"/>
      <c r="N1284" s="120"/>
      <c r="O1284" s="120"/>
      <c r="P1284" s="120"/>
      <c r="Q1284" s="120"/>
      <c r="R1284" s="120"/>
      <c r="S1284" s="120"/>
      <c r="T1284" s="120"/>
      <c r="U1284" s="120"/>
      <c r="V1284" s="120"/>
      <c r="W1284" s="120"/>
      <c r="X1284" s="120"/>
      <c r="Y1284" s="120"/>
      <c r="Z1284" s="120"/>
    </row>
    <row r="1285">
      <c r="A1285" s="121">
        <v>24495.0</v>
      </c>
      <c r="B1285" s="119" t="s">
        <v>4324</v>
      </c>
      <c r="C1285" s="119" t="s">
        <v>608</v>
      </c>
      <c r="D1285" s="119" t="s">
        <v>4314</v>
      </c>
      <c r="E1285" s="119"/>
      <c r="F1285" s="121">
        <v>0.0</v>
      </c>
      <c r="G1285" s="121">
        <v>0.0</v>
      </c>
      <c r="H1285" s="122">
        <v>43693.72708333333</v>
      </c>
      <c r="I1285" s="122">
        <v>44119.85208333333</v>
      </c>
      <c r="J1285" s="124" t="s">
        <v>4325</v>
      </c>
      <c r="K1285" s="119"/>
      <c r="L1285" s="120"/>
      <c r="M1285" s="120"/>
      <c r="N1285" s="120"/>
      <c r="O1285" s="120"/>
      <c r="P1285" s="120"/>
      <c r="Q1285" s="120"/>
      <c r="R1285" s="120"/>
      <c r="S1285" s="120"/>
      <c r="T1285" s="120"/>
      <c r="U1285" s="120"/>
      <c r="V1285" s="120"/>
      <c r="W1285" s="120"/>
      <c r="X1285" s="120"/>
      <c r="Y1285" s="120"/>
      <c r="Z1285" s="120"/>
    </row>
    <row r="1286">
      <c r="A1286" s="121">
        <v>24494.0</v>
      </c>
      <c r="B1286" s="119" t="s">
        <v>4326</v>
      </c>
      <c r="C1286" s="119" t="s">
        <v>608</v>
      </c>
      <c r="D1286" s="119" t="s">
        <v>4314</v>
      </c>
      <c r="E1286" s="119"/>
      <c r="F1286" s="121">
        <v>0.0</v>
      </c>
      <c r="G1286" s="121">
        <v>0.0</v>
      </c>
      <c r="H1286" s="122">
        <v>43693.72708333333</v>
      </c>
      <c r="I1286" s="122">
        <v>44119.85208333333</v>
      </c>
      <c r="J1286" s="124" t="s">
        <v>4327</v>
      </c>
      <c r="K1286" s="119"/>
      <c r="L1286" s="120"/>
      <c r="M1286" s="120"/>
      <c r="N1286" s="120"/>
      <c r="O1286" s="120"/>
      <c r="P1286" s="120"/>
      <c r="Q1286" s="120"/>
      <c r="R1286" s="120"/>
      <c r="S1286" s="120"/>
      <c r="T1286" s="120"/>
      <c r="U1286" s="120"/>
      <c r="V1286" s="120"/>
      <c r="W1286" s="120"/>
      <c r="X1286" s="120"/>
      <c r="Y1286" s="120"/>
      <c r="Z1286" s="120"/>
    </row>
    <row r="1287">
      <c r="A1287" s="121">
        <v>24493.0</v>
      </c>
      <c r="B1287" s="119" t="s">
        <v>4328</v>
      </c>
      <c r="C1287" s="119" t="s">
        <v>608</v>
      </c>
      <c r="D1287" s="119" t="s">
        <v>4314</v>
      </c>
      <c r="E1287" s="119"/>
      <c r="F1287" s="121">
        <v>0.0</v>
      </c>
      <c r="G1287" s="121">
        <v>0.0</v>
      </c>
      <c r="H1287" s="122">
        <v>43693.72708333333</v>
      </c>
      <c r="I1287" s="122">
        <v>44119.85208333333</v>
      </c>
      <c r="J1287" s="124" t="s">
        <v>4329</v>
      </c>
      <c r="K1287" s="119"/>
      <c r="L1287" s="120"/>
      <c r="M1287" s="120"/>
      <c r="N1287" s="120"/>
      <c r="O1287" s="120"/>
      <c r="P1287" s="120"/>
      <c r="Q1287" s="120"/>
      <c r="R1287" s="120"/>
      <c r="S1287" s="120"/>
      <c r="T1287" s="120"/>
      <c r="U1287" s="120"/>
      <c r="V1287" s="120"/>
      <c r="W1287" s="120"/>
      <c r="X1287" s="120"/>
      <c r="Y1287" s="120"/>
      <c r="Z1287" s="120"/>
    </row>
    <row r="1288">
      <c r="A1288" s="121">
        <v>24492.0</v>
      </c>
      <c r="B1288" s="119" t="s">
        <v>4330</v>
      </c>
      <c r="C1288" s="119" t="s">
        <v>608</v>
      </c>
      <c r="D1288" s="119" t="s">
        <v>4314</v>
      </c>
      <c r="E1288" s="119"/>
      <c r="F1288" s="121">
        <v>0.0</v>
      </c>
      <c r="G1288" s="121">
        <v>0.0</v>
      </c>
      <c r="H1288" s="122">
        <v>43693.72708333333</v>
      </c>
      <c r="I1288" s="122">
        <v>44119.85208333333</v>
      </c>
      <c r="J1288" s="124" t="s">
        <v>4331</v>
      </c>
      <c r="K1288" s="119"/>
      <c r="L1288" s="120"/>
      <c r="M1288" s="120"/>
      <c r="N1288" s="120"/>
      <c r="O1288" s="120"/>
      <c r="P1288" s="120"/>
      <c r="Q1288" s="120"/>
      <c r="R1288" s="120"/>
      <c r="S1288" s="120"/>
      <c r="T1288" s="120"/>
      <c r="U1288" s="120"/>
      <c r="V1288" s="120"/>
      <c r="W1288" s="120"/>
      <c r="X1288" s="120"/>
      <c r="Y1288" s="120"/>
      <c r="Z1288" s="120"/>
    </row>
    <row r="1289">
      <c r="A1289" s="121">
        <v>24496.0</v>
      </c>
      <c r="B1289" s="119" t="s">
        <v>4332</v>
      </c>
      <c r="C1289" s="119" t="s">
        <v>608</v>
      </c>
      <c r="D1289" s="119" t="s">
        <v>4314</v>
      </c>
      <c r="E1289" s="119"/>
      <c r="F1289" s="121">
        <v>0.0</v>
      </c>
      <c r="G1289" s="121">
        <v>0.0</v>
      </c>
      <c r="H1289" s="122">
        <v>43693.72708333333</v>
      </c>
      <c r="I1289" s="122">
        <v>44119.85208333333</v>
      </c>
      <c r="J1289" s="124" t="s">
        <v>4333</v>
      </c>
      <c r="K1289" s="119"/>
      <c r="L1289" s="120"/>
      <c r="M1289" s="120"/>
      <c r="N1289" s="120"/>
      <c r="O1289" s="120"/>
      <c r="P1289" s="120"/>
      <c r="Q1289" s="120"/>
      <c r="R1289" s="120"/>
      <c r="S1289" s="120"/>
      <c r="T1289" s="120"/>
      <c r="U1289" s="120"/>
      <c r="V1289" s="120"/>
      <c r="W1289" s="120"/>
      <c r="X1289" s="120"/>
      <c r="Y1289" s="120"/>
      <c r="Z1289" s="120"/>
    </row>
    <row r="1290">
      <c r="A1290" s="121">
        <v>46037.0</v>
      </c>
      <c r="B1290" s="119" t="s">
        <v>4334</v>
      </c>
      <c r="C1290" s="119" t="s">
        <v>4335</v>
      </c>
      <c r="D1290" s="119" t="s">
        <v>4336</v>
      </c>
      <c r="E1290" s="119" t="s">
        <v>891</v>
      </c>
      <c r="F1290" s="121">
        <v>10.0</v>
      </c>
      <c r="G1290" s="121">
        <v>0.0</v>
      </c>
      <c r="H1290" s="122">
        <v>44112.70208333333</v>
      </c>
      <c r="I1290" s="122">
        <v>44119.86666666667</v>
      </c>
      <c r="J1290" s="124" t="s">
        <v>4337</v>
      </c>
      <c r="K1290" s="119"/>
      <c r="L1290" s="120"/>
      <c r="M1290" s="120"/>
      <c r="N1290" s="120"/>
      <c r="O1290" s="120"/>
      <c r="P1290" s="120"/>
      <c r="Q1290" s="120"/>
      <c r="R1290" s="120"/>
      <c r="S1290" s="120"/>
      <c r="T1290" s="120"/>
      <c r="U1290" s="120"/>
      <c r="V1290" s="120"/>
      <c r="W1290" s="120"/>
      <c r="X1290" s="120"/>
      <c r="Y1290" s="120"/>
      <c r="Z1290" s="120"/>
    </row>
    <row r="1291">
      <c r="A1291" s="121">
        <v>20692.0</v>
      </c>
      <c r="B1291" s="119" t="s">
        <v>4338</v>
      </c>
      <c r="C1291" s="119" t="s">
        <v>4339</v>
      </c>
      <c r="D1291" s="119" t="s">
        <v>4340</v>
      </c>
      <c r="E1291" s="119"/>
      <c r="F1291" s="121">
        <v>5.0</v>
      </c>
      <c r="G1291" s="121">
        <v>0.0</v>
      </c>
      <c r="H1291" s="122">
        <v>43604.978472222225</v>
      </c>
      <c r="I1291" s="122">
        <v>44119.990277777775</v>
      </c>
      <c r="J1291" s="124" t="s">
        <v>4341</v>
      </c>
      <c r="K1291" s="119"/>
      <c r="L1291" s="120"/>
      <c r="M1291" s="120"/>
      <c r="N1291" s="120"/>
      <c r="O1291" s="120"/>
      <c r="P1291" s="120"/>
      <c r="Q1291" s="120"/>
      <c r="R1291" s="120"/>
      <c r="S1291" s="120"/>
      <c r="T1291" s="120"/>
      <c r="U1291" s="120"/>
      <c r="V1291" s="120"/>
      <c r="W1291" s="120"/>
      <c r="X1291" s="120"/>
      <c r="Y1291" s="120"/>
      <c r="Z1291" s="120"/>
    </row>
    <row r="1292">
      <c r="A1292" s="121">
        <v>45113.0</v>
      </c>
      <c r="B1292" s="119" t="s">
        <v>4342</v>
      </c>
      <c r="C1292" s="119" t="s">
        <v>4343</v>
      </c>
      <c r="D1292" s="119" t="s">
        <v>4344</v>
      </c>
      <c r="E1292" s="119" t="s">
        <v>604</v>
      </c>
      <c r="F1292" s="121">
        <v>1.0</v>
      </c>
      <c r="G1292" s="121">
        <v>0.0</v>
      </c>
      <c r="H1292" s="122">
        <v>44096.376388888886</v>
      </c>
      <c r="I1292" s="122">
        <v>44119.99513888889</v>
      </c>
      <c r="J1292" s="124" t="s">
        <v>4345</v>
      </c>
      <c r="K1292" s="119"/>
      <c r="L1292" s="120"/>
      <c r="M1292" s="120"/>
      <c r="N1292" s="120"/>
      <c r="O1292" s="120"/>
      <c r="P1292" s="120"/>
      <c r="Q1292" s="120"/>
      <c r="R1292" s="120"/>
      <c r="S1292" s="120"/>
      <c r="T1292" s="120"/>
      <c r="U1292" s="120"/>
      <c r="V1292" s="120"/>
      <c r="W1292" s="120"/>
      <c r="X1292" s="120"/>
      <c r="Y1292" s="120"/>
      <c r="Z1292" s="120"/>
    </row>
    <row r="1293">
      <c r="A1293" s="121">
        <v>42977.0</v>
      </c>
      <c r="B1293" s="119" t="s">
        <v>4346</v>
      </c>
      <c r="C1293" s="119" t="s">
        <v>642</v>
      </c>
      <c r="D1293" s="119" t="s">
        <v>1728</v>
      </c>
      <c r="E1293" s="119" t="s">
        <v>940</v>
      </c>
      <c r="F1293" s="121">
        <v>0.0</v>
      </c>
      <c r="G1293" s="121">
        <v>0.0</v>
      </c>
      <c r="H1293" s="122">
        <v>44056.20763888889</v>
      </c>
      <c r="I1293" s="122">
        <v>44120.15902777778</v>
      </c>
      <c r="J1293" s="124" t="s">
        <v>4347</v>
      </c>
      <c r="K1293" s="119"/>
      <c r="L1293" s="120"/>
      <c r="M1293" s="120"/>
      <c r="N1293" s="120"/>
      <c r="O1293" s="120"/>
      <c r="P1293" s="120"/>
      <c r="Q1293" s="120"/>
      <c r="R1293" s="120"/>
      <c r="S1293" s="120"/>
      <c r="T1293" s="120"/>
      <c r="U1293" s="120"/>
      <c r="V1293" s="120"/>
      <c r="W1293" s="120"/>
      <c r="X1293" s="120"/>
      <c r="Y1293" s="120"/>
      <c r="Z1293" s="120"/>
    </row>
    <row r="1294">
      <c r="A1294" s="121">
        <v>46437.0</v>
      </c>
      <c r="B1294" s="119" t="s">
        <v>4348</v>
      </c>
      <c r="C1294" s="119" t="s">
        <v>642</v>
      </c>
      <c r="D1294" s="119" t="s">
        <v>4349</v>
      </c>
      <c r="E1294" s="119" t="s">
        <v>642</v>
      </c>
      <c r="F1294" s="121">
        <v>1.0</v>
      </c>
      <c r="G1294" s="121">
        <v>0.0</v>
      </c>
      <c r="H1294" s="122">
        <v>44119.979166666664</v>
      </c>
      <c r="I1294" s="122">
        <v>44120.645833333336</v>
      </c>
      <c r="J1294" s="124" t="s">
        <v>4350</v>
      </c>
      <c r="K1294" s="119"/>
      <c r="L1294" s="120"/>
      <c r="M1294" s="120"/>
      <c r="N1294" s="120"/>
      <c r="O1294" s="120"/>
      <c r="P1294" s="120"/>
      <c r="Q1294" s="120"/>
      <c r="R1294" s="120"/>
      <c r="S1294" s="120"/>
      <c r="T1294" s="120"/>
      <c r="U1294" s="120"/>
      <c r="V1294" s="120"/>
      <c r="W1294" s="120"/>
      <c r="X1294" s="120"/>
      <c r="Y1294" s="120"/>
      <c r="Z1294" s="120"/>
    </row>
    <row r="1295">
      <c r="A1295" s="121">
        <v>42973.0</v>
      </c>
      <c r="B1295" s="119" t="s">
        <v>4351</v>
      </c>
      <c r="C1295" s="119" t="s">
        <v>642</v>
      </c>
      <c r="D1295" s="119" t="s">
        <v>675</v>
      </c>
      <c r="E1295" s="119" t="s">
        <v>940</v>
      </c>
      <c r="F1295" s="121">
        <v>0.0</v>
      </c>
      <c r="G1295" s="121">
        <v>0.0</v>
      </c>
      <c r="H1295" s="122">
        <v>44056.20625</v>
      </c>
      <c r="I1295" s="122">
        <v>44120.941666666666</v>
      </c>
      <c r="J1295" s="124" t="s">
        <v>4352</v>
      </c>
      <c r="K1295" s="119"/>
      <c r="L1295" s="120"/>
      <c r="M1295" s="120"/>
      <c r="N1295" s="120"/>
      <c r="O1295" s="120"/>
      <c r="P1295" s="120"/>
      <c r="Q1295" s="120"/>
      <c r="R1295" s="120"/>
      <c r="S1295" s="120"/>
      <c r="T1295" s="120"/>
      <c r="U1295" s="120"/>
      <c r="V1295" s="120"/>
      <c r="W1295" s="120"/>
      <c r="X1295" s="120"/>
      <c r="Y1295" s="120"/>
      <c r="Z1295" s="120"/>
    </row>
    <row r="1296">
      <c r="A1296" s="121">
        <v>46392.0</v>
      </c>
      <c r="B1296" s="119" t="s">
        <v>4353</v>
      </c>
      <c r="C1296" s="119" t="s">
        <v>1235</v>
      </c>
      <c r="D1296" s="119" t="s">
        <v>666</v>
      </c>
      <c r="E1296" s="119"/>
      <c r="F1296" s="121">
        <v>2.0</v>
      </c>
      <c r="G1296" s="121">
        <v>0.0</v>
      </c>
      <c r="H1296" s="122">
        <v>44119.611805555556</v>
      </c>
      <c r="I1296" s="122">
        <v>44124.07430555556</v>
      </c>
      <c r="J1296" s="124" t="s">
        <v>4354</v>
      </c>
      <c r="K1296" s="119"/>
      <c r="L1296" s="120"/>
      <c r="M1296" s="120"/>
      <c r="N1296" s="120"/>
      <c r="O1296" s="120"/>
      <c r="P1296" s="120"/>
      <c r="Q1296" s="120"/>
      <c r="R1296" s="120"/>
      <c r="S1296" s="120"/>
      <c r="T1296" s="120"/>
      <c r="U1296" s="120"/>
      <c r="V1296" s="120"/>
      <c r="W1296" s="120"/>
      <c r="X1296" s="120"/>
      <c r="Y1296" s="120"/>
      <c r="Z1296" s="120"/>
    </row>
    <row r="1297">
      <c r="A1297" s="121">
        <v>43477.0</v>
      </c>
      <c r="B1297" s="119" t="s">
        <v>4355</v>
      </c>
      <c r="C1297" s="119" t="s">
        <v>4356</v>
      </c>
      <c r="D1297" s="119" t="s">
        <v>4357</v>
      </c>
      <c r="E1297" s="119"/>
      <c r="F1297" s="121">
        <v>6.0</v>
      </c>
      <c r="G1297" s="121">
        <v>0.0</v>
      </c>
      <c r="H1297" s="122">
        <v>44066.59305555555</v>
      </c>
      <c r="I1297" s="122">
        <v>44125.66388888889</v>
      </c>
      <c r="J1297" s="124" t="s">
        <v>4358</v>
      </c>
      <c r="K1297" s="119"/>
      <c r="L1297" s="120"/>
      <c r="M1297" s="120"/>
      <c r="N1297" s="120"/>
      <c r="O1297" s="120"/>
      <c r="P1297" s="120"/>
      <c r="Q1297" s="120"/>
      <c r="R1297" s="120"/>
      <c r="S1297" s="120"/>
      <c r="T1297" s="120"/>
      <c r="U1297" s="120"/>
      <c r="V1297" s="120"/>
      <c r="W1297" s="120"/>
      <c r="X1297" s="120"/>
      <c r="Y1297" s="120"/>
      <c r="Z1297" s="120"/>
    </row>
    <row r="1298">
      <c r="A1298" s="121">
        <v>44635.0</v>
      </c>
      <c r="B1298" s="119" t="s">
        <v>4359</v>
      </c>
      <c r="C1298" s="119" t="s">
        <v>807</v>
      </c>
      <c r="D1298" s="119" t="s">
        <v>4360</v>
      </c>
      <c r="E1298" s="119" t="s">
        <v>725</v>
      </c>
      <c r="F1298" s="121">
        <v>7.0</v>
      </c>
      <c r="G1298" s="121">
        <v>0.0</v>
      </c>
      <c r="H1298" s="122">
        <v>44088.623611111114</v>
      </c>
      <c r="I1298" s="122">
        <v>44126.381944444445</v>
      </c>
      <c r="J1298" s="124" t="s">
        <v>4361</v>
      </c>
      <c r="K1298" s="119"/>
      <c r="L1298" s="120"/>
      <c r="M1298" s="120"/>
      <c r="N1298" s="120"/>
      <c r="O1298" s="120"/>
      <c r="P1298" s="120"/>
      <c r="Q1298" s="120"/>
      <c r="R1298" s="120"/>
      <c r="S1298" s="120"/>
      <c r="T1298" s="120"/>
      <c r="U1298" s="120"/>
      <c r="V1298" s="120"/>
      <c r="W1298" s="120"/>
      <c r="X1298" s="120"/>
      <c r="Y1298" s="120"/>
      <c r="Z1298" s="120"/>
    </row>
    <row r="1299">
      <c r="A1299" s="121">
        <v>38731.0</v>
      </c>
      <c r="B1299" s="119" t="s">
        <v>4362</v>
      </c>
      <c r="C1299" s="119" t="s">
        <v>1203</v>
      </c>
      <c r="D1299" s="119" t="s">
        <v>4363</v>
      </c>
      <c r="E1299" s="119" t="s">
        <v>4364</v>
      </c>
      <c r="F1299" s="121">
        <v>1.0</v>
      </c>
      <c r="G1299" s="121">
        <v>0.0</v>
      </c>
      <c r="H1299" s="122">
        <v>43970.79305555556</v>
      </c>
      <c r="I1299" s="122">
        <v>44126.57847222222</v>
      </c>
      <c r="J1299" s="124" t="s">
        <v>4365</v>
      </c>
      <c r="K1299" s="119"/>
      <c r="L1299" s="120"/>
      <c r="M1299" s="120"/>
      <c r="N1299" s="120"/>
      <c r="O1299" s="120"/>
      <c r="P1299" s="120"/>
      <c r="Q1299" s="120"/>
      <c r="R1299" s="120"/>
      <c r="S1299" s="120"/>
      <c r="T1299" s="120"/>
      <c r="U1299" s="120"/>
      <c r="V1299" s="120"/>
      <c r="W1299" s="120"/>
      <c r="X1299" s="120"/>
      <c r="Y1299" s="120"/>
      <c r="Z1299" s="120"/>
    </row>
    <row r="1300">
      <c r="A1300" s="121">
        <v>33258.0</v>
      </c>
      <c r="B1300" s="119" t="s">
        <v>4366</v>
      </c>
      <c r="C1300" s="119" t="s">
        <v>3864</v>
      </c>
      <c r="D1300" s="119" t="s">
        <v>1308</v>
      </c>
      <c r="E1300" s="119" t="s">
        <v>3864</v>
      </c>
      <c r="F1300" s="121">
        <v>0.0</v>
      </c>
      <c r="G1300" s="121">
        <v>0.0</v>
      </c>
      <c r="H1300" s="122">
        <v>43874.03333333333</v>
      </c>
      <c r="I1300" s="122">
        <v>44126.74930555555</v>
      </c>
      <c r="J1300" s="124" t="s">
        <v>4367</v>
      </c>
      <c r="K1300" s="119"/>
      <c r="L1300" s="120"/>
      <c r="M1300" s="120"/>
      <c r="N1300" s="120"/>
      <c r="O1300" s="120"/>
      <c r="P1300" s="120"/>
      <c r="Q1300" s="120"/>
      <c r="R1300" s="120"/>
      <c r="S1300" s="120"/>
      <c r="T1300" s="120"/>
      <c r="U1300" s="120"/>
      <c r="V1300" s="120"/>
      <c r="W1300" s="120"/>
      <c r="X1300" s="120"/>
      <c r="Y1300" s="120"/>
      <c r="Z1300" s="120"/>
    </row>
    <row r="1301">
      <c r="A1301" s="121">
        <v>37493.0</v>
      </c>
      <c r="B1301" s="119" t="s">
        <v>4368</v>
      </c>
      <c r="C1301" s="119" t="s">
        <v>827</v>
      </c>
      <c r="D1301" s="119" t="s">
        <v>3333</v>
      </c>
      <c r="E1301" s="119"/>
      <c r="F1301" s="121">
        <v>1.0</v>
      </c>
      <c r="G1301" s="121">
        <v>0.0</v>
      </c>
      <c r="H1301" s="122">
        <v>43950.34930555556</v>
      </c>
      <c r="I1301" s="122">
        <v>44127.1125</v>
      </c>
      <c r="J1301" s="124" t="s">
        <v>4369</v>
      </c>
      <c r="K1301" s="119"/>
      <c r="L1301" s="120"/>
      <c r="M1301" s="120"/>
      <c r="N1301" s="120"/>
      <c r="O1301" s="120"/>
      <c r="P1301" s="120"/>
      <c r="Q1301" s="120"/>
      <c r="R1301" s="120"/>
      <c r="S1301" s="120"/>
      <c r="T1301" s="120"/>
      <c r="U1301" s="120"/>
      <c r="V1301" s="120"/>
      <c r="W1301" s="120"/>
      <c r="X1301" s="120"/>
      <c r="Y1301" s="120"/>
      <c r="Z1301" s="120"/>
    </row>
    <row r="1302">
      <c r="A1302" s="121">
        <v>7134.0</v>
      </c>
      <c r="B1302" s="119" t="s">
        <v>4370</v>
      </c>
      <c r="C1302" s="119" t="s">
        <v>4371</v>
      </c>
      <c r="D1302" s="119" t="s">
        <v>2483</v>
      </c>
      <c r="E1302" s="119" t="s">
        <v>4372</v>
      </c>
      <c r="F1302" s="121">
        <v>4.0</v>
      </c>
      <c r="G1302" s="121">
        <v>0.0</v>
      </c>
      <c r="H1302" s="122">
        <v>43221.59097222222</v>
      </c>
      <c r="I1302" s="122">
        <v>44127.76736111111</v>
      </c>
      <c r="J1302" s="124" t="s">
        <v>4373</v>
      </c>
      <c r="K1302" s="119"/>
      <c r="L1302" s="120"/>
      <c r="M1302" s="120"/>
      <c r="N1302" s="120"/>
      <c r="O1302" s="120"/>
      <c r="P1302" s="120"/>
      <c r="Q1302" s="120"/>
      <c r="R1302" s="120"/>
      <c r="S1302" s="120"/>
      <c r="T1302" s="120"/>
      <c r="U1302" s="120"/>
      <c r="V1302" s="120"/>
      <c r="W1302" s="120"/>
      <c r="X1302" s="120"/>
      <c r="Y1302" s="120"/>
      <c r="Z1302" s="120"/>
    </row>
    <row r="1303">
      <c r="A1303" s="121">
        <v>44283.0</v>
      </c>
      <c r="B1303" s="119" t="s">
        <v>4374</v>
      </c>
      <c r="C1303" s="119" t="s">
        <v>4375</v>
      </c>
      <c r="D1303" s="119" t="s">
        <v>4376</v>
      </c>
      <c r="E1303" s="119"/>
      <c r="F1303" s="121">
        <v>9.0</v>
      </c>
      <c r="G1303" s="121">
        <v>0.0</v>
      </c>
      <c r="H1303" s="122">
        <v>44081.745833333334</v>
      </c>
      <c r="I1303" s="122">
        <v>44127.88888888889</v>
      </c>
      <c r="J1303" s="124" t="s">
        <v>4377</v>
      </c>
      <c r="K1303" s="119"/>
      <c r="L1303" s="120"/>
      <c r="M1303" s="120"/>
      <c r="N1303" s="120"/>
      <c r="O1303" s="120"/>
      <c r="P1303" s="120"/>
      <c r="Q1303" s="120"/>
      <c r="R1303" s="120"/>
      <c r="S1303" s="120"/>
      <c r="T1303" s="120"/>
      <c r="U1303" s="120"/>
      <c r="V1303" s="120"/>
      <c r="W1303" s="120"/>
      <c r="X1303" s="120"/>
      <c r="Y1303" s="120"/>
      <c r="Z1303" s="120"/>
    </row>
    <row r="1304">
      <c r="A1304" s="121">
        <v>46489.0</v>
      </c>
      <c r="B1304" s="119" t="s">
        <v>4378</v>
      </c>
      <c r="C1304" s="119" t="s">
        <v>1607</v>
      </c>
      <c r="D1304" s="119" t="s">
        <v>675</v>
      </c>
      <c r="E1304" s="119" t="s">
        <v>1607</v>
      </c>
      <c r="F1304" s="121">
        <v>0.0</v>
      </c>
      <c r="G1304" s="121">
        <v>0.0</v>
      </c>
      <c r="H1304" s="122">
        <v>44120.861805555556</v>
      </c>
      <c r="I1304" s="122">
        <v>44128.029861111114</v>
      </c>
      <c r="J1304" s="124" t="s">
        <v>4379</v>
      </c>
      <c r="K1304" s="119"/>
      <c r="L1304" s="120"/>
      <c r="M1304" s="120"/>
      <c r="N1304" s="120"/>
      <c r="O1304" s="120"/>
      <c r="P1304" s="120"/>
      <c r="Q1304" s="120"/>
      <c r="R1304" s="120"/>
      <c r="S1304" s="120"/>
      <c r="T1304" s="120"/>
      <c r="U1304" s="120"/>
      <c r="V1304" s="120"/>
      <c r="W1304" s="120"/>
      <c r="X1304" s="120"/>
      <c r="Y1304" s="120"/>
      <c r="Z1304" s="120"/>
    </row>
    <row r="1305">
      <c r="A1305" s="121">
        <v>25043.0</v>
      </c>
      <c r="B1305" s="119" t="s">
        <v>4380</v>
      </c>
      <c r="C1305" s="119" t="s">
        <v>760</v>
      </c>
      <c r="D1305" s="119" t="s">
        <v>872</v>
      </c>
      <c r="E1305" s="119" t="s">
        <v>873</v>
      </c>
      <c r="F1305" s="121">
        <v>0.0</v>
      </c>
      <c r="G1305" s="121">
        <v>0.0</v>
      </c>
      <c r="H1305" s="122">
        <v>43699.839583333334</v>
      </c>
      <c r="I1305" s="122">
        <v>44130.87013888889</v>
      </c>
      <c r="J1305" s="124" t="s">
        <v>4381</v>
      </c>
      <c r="K1305" s="119"/>
      <c r="L1305" s="120"/>
      <c r="M1305" s="120"/>
      <c r="N1305" s="120"/>
      <c r="O1305" s="120"/>
      <c r="P1305" s="120"/>
      <c r="Q1305" s="120"/>
      <c r="R1305" s="120"/>
      <c r="S1305" s="120"/>
      <c r="T1305" s="120"/>
      <c r="U1305" s="120"/>
      <c r="V1305" s="120"/>
      <c r="W1305" s="120"/>
      <c r="X1305" s="120"/>
      <c r="Y1305" s="120"/>
      <c r="Z1305" s="120"/>
    </row>
    <row r="1306">
      <c r="A1306" s="121">
        <v>45210.0</v>
      </c>
      <c r="B1306" s="119" t="s">
        <v>4382</v>
      </c>
      <c r="C1306" s="119" t="s">
        <v>4383</v>
      </c>
      <c r="D1306" s="119" t="s">
        <v>1764</v>
      </c>
      <c r="E1306" s="119" t="s">
        <v>841</v>
      </c>
      <c r="F1306" s="121">
        <v>2.0</v>
      </c>
      <c r="G1306" s="121">
        <v>0.0</v>
      </c>
      <c r="H1306" s="122">
        <v>44097.73611111111</v>
      </c>
      <c r="I1306" s="122">
        <v>44131.17083333333</v>
      </c>
      <c r="J1306" s="124" t="s">
        <v>4384</v>
      </c>
      <c r="K1306" s="119"/>
      <c r="L1306" s="120"/>
      <c r="M1306" s="120"/>
      <c r="N1306" s="120"/>
      <c r="O1306" s="120"/>
      <c r="P1306" s="120"/>
      <c r="Q1306" s="120"/>
      <c r="R1306" s="120"/>
      <c r="S1306" s="120"/>
      <c r="T1306" s="120"/>
      <c r="U1306" s="120"/>
      <c r="V1306" s="120"/>
      <c r="W1306" s="120"/>
      <c r="X1306" s="120"/>
      <c r="Y1306" s="120"/>
      <c r="Z1306" s="120"/>
    </row>
    <row r="1307">
      <c r="A1307" s="121">
        <v>46735.0</v>
      </c>
      <c r="B1307" s="119" t="s">
        <v>4385</v>
      </c>
      <c r="C1307" s="119" t="s">
        <v>1607</v>
      </c>
      <c r="D1307" s="119" t="s">
        <v>4386</v>
      </c>
      <c r="E1307" s="119" t="s">
        <v>1607</v>
      </c>
      <c r="F1307" s="121">
        <v>0.0</v>
      </c>
      <c r="G1307" s="121">
        <v>0.0</v>
      </c>
      <c r="H1307" s="122">
        <v>44126.839583333334</v>
      </c>
      <c r="I1307" s="122">
        <v>44131.89444444444</v>
      </c>
      <c r="J1307" s="124" t="s">
        <v>4387</v>
      </c>
      <c r="K1307" s="119"/>
      <c r="L1307" s="120"/>
      <c r="M1307" s="120"/>
      <c r="N1307" s="120"/>
      <c r="O1307" s="120"/>
      <c r="P1307" s="120"/>
      <c r="Q1307" s="120"/>
      <c r="R1307" s="120"/>
      <c r="S1307" s="120"/>
      <c r="T1307" s="120"/>
      <c r="U1307" s="120"/>
      <c r="V1307" s="120"/>
      <c r="W1307" s="120"/>
      <c r="X1307" s="120"/>
      <c r="Y1307" s="120"/>
      <c r="Z1307" s="120"/>
    </row>
    <row r="1308">
      <c r="A1308" s="121">
        <v>46681.0</v>
      </c>
      <c r="B1308" s="119" t="s">
        <v>4388</v>
      </c>
      <c r="C1308" s="119" t="s">
        <v>994</v>
      </c>
      <c r="D1308" s="119" t="s">
        <v>4389</v>
      </c>
      <c r="E1308" s="119"/>
      <c r="F1308" s="121">
        <v>1.0</v>
      </c>
      <c r="G1308" s="121">
        <v>0.0</v>
      </c>
      <c r="H1308" s="122">
        <v>44125.89166666667</v>
      </c>
      <c r="I1308" s="122">
        <v>44131.99444444444</v>
      </c>
      <c r="J1308" s="124" t="s">
        <v>4390</v>
      </c>
      <c r="K1308" s="119"/>
      <c r="L1308" s="120"/>
      <c r="M1308" s="120"/>
      <c r="N1308" s="120"/>
      <c r="O1308" s="120"/>
      <c r="P1308" s="120"/>
      <c r="Q1308" s="120"/>
      <c r="R1308" s="120"/>
      <c r="S1308" s="120"/>
      <c r="T1308" s="120"/>
      <c r="U1308" s="120"/>
      <c r="V1308" s="120"/>
      <c r="W1308" s="120"/>
      <c r="X1308" s="120"/>
      <c r="Y1308" s="120"/>
      <c r="Z1308" s="120"/>
    </row>
    <row r="1309">
      <c r="A1309" s="121">
        <v>46651.0</v>
      </c>
      <c r="B1309" s="119" t="s">
        <v>4391</v>
      </c>
      <c r="C1309" s="119" t="s">
        <v>4392</v>
      </c>
      <c r="D1309" s="119" t="s">
        <v>4393</v>
      </c>
      <c r="E1309" s="119" t="s">
        <v>642</v>
      </c>
      <c r="F1309" s="121">
        <v>3.0</v>
      </c>
      <c r="G1309" s="121">
        <v>0.0</v>
      </c>
      <c r="H1309" s="122">
        <v>44125.506944444445</v>
      </c>
      <c r="I1309" s="122">
        <v>44132.674305555556</v>
      </c>
      <c r="J1309" s="124" t="s">
        <v>4394</v>
      </c>
      <c r="K1309" s="119"/>
      <c r="L1309" s="120"/>
      <c r="M1309" s="120"/>
      <c r="N1309" s="120"/>
      <c r="O1309" s="120"/>
      <c r="P1309" s="120"/>
      <c r="Q1309" s="120"/>
      <c r="R1309" s="120"/>
      <c r="S1309" s="120"/>
      <c r="T1309" s="120"/>
      <c r="U1309" s="120"/>
      <c r="V1309" s="120"/>
      <c r="W1309" s="120"/>
      <c r="X1309" s="120"/>
      <c r="Y1309" s="120"/>
      <c r="Z1309" s="120"/>
    </row>
    <row r="1310">
      <c r="A1310" s="121">
        <v>36455.0</v>
      </c>
      <c r="B1310" s="119" t="s">
        <v>4395</v>
      </c>
      <c r="C1310" s="119" t="s">
        <v>4396</v>
      </c>
      <c r="D1310" s="119" t="s">
        <v>4397</v>
      </c>
      <c r="E1310" s="119" t="s">
        <v>658</v>
      </c>
      <c r="F1310" s="121">
        <v>30.0</v>
      </c>
      <c r="G1310" s="121">
        <v>0.0</v>
      </c>
      <c r="H1310" s="122">
        <v>43933.46875</v>
      </c>
      <c r="I1310" s="122">
        <v>44132.69375</v>
      </c>
      <c r="J1310" s="124" t="s">
        <v>4398</v>
      </c>
      <c r="K1310" s="119"/>
      <c r="L1310" s="120"/>
      <c r="M1310" s="120"/>
      <c r="N1310" s="120"/>
      <c r="O1310" s="120"/>
      <c r="P1310" s="120"/>
      <c r="Q1310" s="120"/>
      <c r="R1310" s="120"/>
      <c r="S1310" s="120"/>
      <c r="T1310" s="120"/>
      <c r="U1310" s="120"/>
      <c r="V1310" s="120"/>
      <c r="W1310" s="120"/>
      <c r="X1310" s="120"/>
      <c r="Y1310" s="120"/>
      <c r="Z1310" s="120"/>
    </row>
    <row r="1311">
      <c r="A1311" s="121">
        <v>46973.0</v>
      </c>
      <c r="B1311" s="119" t="s">
        <v>4399</v>
      </c>
      <c r="C1311" s="119" t="s">
        <v>4400</v>
      </c>
      <c r="D1311" s="119" t="s">
        <v>867</v>
      </c>
      <c r="E1311" s="119" t="s">
        <v>642</v>
      </c>
      <c r="F1311" s="121">
        <v>0.0</v>
      </c>
      <c r="G1311" s="121">
        <v>0.0</v>
      </c>
      <c r="H1311" s="122">
        <v>44132.325</v>
      </c>
      <c r="I1311" s="122">
        <v>44132.82708333333</v>
      </c>
      <c r="J1311" s="124" t="s">
        <v>4401</v>
      </c>
      <c r="K1311" s="119"/>
      <c r="L1311" s="120"/>
      <c r="M1311" s="120"/>
      <c r="N1311" s="120"/>
      <c r="O1311" s="120"/>
      <c r="P1311" s="120"/>
      <c r="Q1311" s="120"/>
      <c r="R1311" s="120"/>
      <c r="S1311" s="120"/>
      <c r="T1311" s="120"/>
      <c r="U1311" s="120"/>
      <c r="V1311" s="120"/>
      <c r="W1311" s="120"/>
      <c r="X1311" s="120"/>
      <c r="Y1311" s="120"/>
      <c r="Z1311" s="120"/>
    </row>
    <row r="1312">
      <c r="A1312" s="121">
        <v>41768.0</v>
      </c>
      <c r="B1312" s="119" t="s">
        <v>4402</v>
      </c>
      <c r="C1312" s="119" t="s">
        <v>3788</v>
      </c>
      <c r="D1312" s="119" t="s">
        <v>4403</v>
      </c>
      <c r="E1312" s="119" t="s">
        <v>795</v>
      </c>
      <c r="F1312" s="121">
        <v>3.0</v>
      </c>
      <c r="G1312" s="121">
        <v>0.0</v>
      </c>
      <c r="H1312" s="122">
        <v>44033.06736111111</v>
      </c>
      <c r="I1312" s="122">
        <v>44133.73541666667</v>
      </c>
      <c r="J1312" s="124" t="s">
        <v>4404</v>
      </c>
      <c r="K1312" s="119"/>
      <c r="L1312" s="120"/>
      <c r="M1312" s="120"/>
      <c r="N1312" s="120"/>
      <c r="O1312" s="120"/>
      <c r="P1312" s="120"/>
      <c r="Q1312" s="120"/>
      <c r="R1312" s="120"/>
      <c r="S1312" s="120"/>
      <c r="T1312" s="120"/>
      <c r="U1312" s="120"/>
      <c r="V1312" s="120"/>
      <c r="W1312" s="120"/>
      <c r="X1312" s="120"/>
      <c r="Y1312" s="120"/>
      <c r="Z1312" s="120"/>
    </row>
    <row r="1313">
      <c r="A1313" s="121">
        <v>41637.0</v>
      </c>
      <c r="B1313" s="119" t="s">
        <v>4405</v>
      </c>
      <c r="C1313" s="119" t="s">
        <v>4406</v>
      </c>
      <c r="D1313" s="119" t="s">
        <v>4407</v>
      </c>
      <c r="E1313" s="119"/>
      <c r="F1313" s="121">
        <v>12.0</v>
      </c>
      <c r="G1313" s="121">
        <v>0.0</v>
      </c>
      <c r="H1313" s="122">
        <v>44030.839583333334</v>
      </c>
      <c r="I1313" s="122">
        <v>44133.77847222222</v>
      </c>
      <c r="J1313" s="124" t="s">
        <v>4408</v>
      </c>
      <c r="K1313" s="119"/>
      <c r="L1313" s="120"/>
      <c r="M1313" s="120"/>
      <c r="N1313" s="120"/>
      <c r="O1313" s="120"/>
      <c r="P1313" s="120"/>
      <c r="Q1313" s="120"/>
      <c r="R1313" s="120"/>
      <c r="S1313" s="120"/>
      <c r="T1313" s="120"/>
      <c r="U1313" s="120"/>
      <c r="V1313" s="120"/>
      <c r="W1313" s="120"/>
      <c r="X1313" s="120"/>
      <c r="Y1313" s="120"/>
      <c r="Z1313" s="120"/>
    </row>
    <row r="1314">
      <c r="A1314" s="121">
        <v>46764.0</v>
      </c>
      <c r="B1314" s="119" t="s">
        <v>4409</v>
      </c>
      <c r="C1314" s="119" t="s">
        <v>4410</v>
      </c>
      <c r="D1314" s="119" t="s">
        <v>4411</v>
      </c>
      <c r="E1314" s="119" t="s">
        <v>599</v>
      </c>
      <c r="F1314" s="121">
        <v>3.0</v>
      </c>
      <c r="G1314" s="121">
        <v>0.0</v>
      </c>
      <c r="H1314" s="122">
        <v>44127.55694444444</v>
      </c>
      <c r="I1314" s="122">
        <v>44133.94513888889</v>
      </c>
      <c r="J1314" s="124" t="s">
        <v>4412</v>
      </c>
      <c r="K1314" s="119"/>
      <c r="L1314" s="120"/>
      <c r="M1314" s="120"/>
      <c r="N1314" s="120"/>
      <c r="O1314" s="120"/>
      <c r="P1314" s="120"/>
      <c r="Q1314" s="120"/>
      <c r="R1314" s="120"/>
      <c r="S1314" s="120"/>
      <c r="T1314" s="120"/>
      <c r="U1314" s="120"/>
      <c r="V1314" s="120"/>
      <c r="W1314" s="120"/>
      <c r="X1314" s="120"/>
      <c r="Y1314" s="120"/>
      <c r="Z1314" s="120"/>
    </row>
    <row r="1315">
      <c r="A1315" s="121">
        <v>39694.0</v>
      </c>
      <c r="B1315" s="119" t="s">
        <v>4413</v>
      </c>
      <c r="C1315" s="119" t="s">
        <v>706</v>
      </c>
      <c r="D1315" s="119" t="s">
        <v>4414</v>
      </c>
      <c r="E1315" s="119"/>
      <c r="F1315" s="121">
        <v>1.0</v>
      </c>
      <c r="G1315" s="121">
        <v>0.0</v>
      </c>
      <c r="H1315" s="122">
        <v>43991.12777777778</v>
      </c>
      <c r="I1315" s="122">
        <v>44133.947916666664</v>
      </c>
      <c r="J1315" s="124" t="s">
        <v>4415</v>
      </c>
      <c r="K1315" s="119"/>
      <c r="L1315" s="120"/>
      <c r="M1315" s="120"/>
      <c r="N1315" s="120"/>
      <c r="O1315" s="120"/>
      <c r="P1315" s="120"/>
      <c r="Q1315" s="120"/>
      <c r="R1315" s="120"/>
      <c r="S1315" s="120"/>
      <c r="T1315" s="120"/>
      <c r="U1315" s="120"/>
      <c r="V1315" s="120"/>
      <c r="W1315" s="120"/>
      <c r="X1315" s="120"/>
      <c r="Y1315" s="120"/>
      <c r="Z1315" s="120"/>
    </row>
    <row r="1316">
      <c r="A1316" s="121">
        <v>46814.0</v>
      </c>
      <c r="B1316" s="119" t="s">
        <v>4416</v>
      </c>
      <c r="C1316" s="119" t="s">
        <v>4417</v>
      </c>
      <c r="D1316" s="119" t="s">
        <v>4418</v>
      </c>
      <c r="E1316" s="119" t="s">
        <v>599</v>
      </c>
      <c r="F1316" s="121">
        <v>2.0</v>
      </c>
      <c r="G1316" s="121">
        <v>0.0</v>
      </c>
      <c r="H1316" s="122">
        <v>44128.881944444445</v>
      </c>
      <c r="I1316" s="122">
        <v>44134.010416666664</v>
      </c>
      <c r="J1316" s="124" t="s">
        <v>4419</v>
      </c>
      <c r="K1316" s="119"/>
      <c r="L1316" s="120"/>
      <c r="M1316" s="120"/>
      <c r="N1316" s="120"/>
      <c r="O1316" s="120"/>
      <c r="P1316" s="120"/>
      <c r="Q1316" s="120"/>
      <c r="R1316" s="120"/>
      <c r="S1316" s="120"/>
      <c r="T1316" s="120"/>
      <c r="U1316" s="120"/>
      <c r="V1316" s="120"/>
      <c r="W1316" s="120"/>
      <c r="X1316" s="120"/>
      <c r="Y1316" s="120"/>
      <c r="Z1316" s="120"/>
    </row>
    <row r="1317">
      <c r="A1317" s="121">
        <v>43897.0</v>
      </c>
      <c r="B1317" s="119" t="s">
        <v>4420</v>
      </c>
      <c r="C1317" s="119" t="s">
        <v>642</v>
      </c>
      <c r="D1317" s="119" t="s">
        <v>4421</v>
      </c>
      <c r="E1317" s="119" t="s">
        <v>4422</v>
      </c>
      <c r="F1317" s="121">
        <v>2.0</v>
      </c>
      <c r="G1317" s="121">
        <v>0.0</v>
      </c>
      <c r="H1317" s="122">
        <v>44074.79583333333</v>
      </c>
      <c r="I1317" s="122">
        <v>44134.02222222222</v>
      </c>
      <c r="J1317" s="124" t="s">
        <v>4423</v>
      </c>
      <c r="K1317" s="119"/>
      <c r="L1317" s="120"/>
      <c r="M1317" s="120"/>
      <c r="N1317" s="120"/>
      <c r="O1317" s="120"/>
      <c r="P1317" s="120"/>
      <c r="Q1317" s="120"/>
      <c r="R1317" s="120"/>
      <c r="S1317" s="120"/>
      <c r="T1317" s="120"/>
      <c r="U1317" s="120"/>
      <c r="V1317" s="120"/>
      <c r="W1317" s="120"/>
      <c r="X1317" s="120"/>
      <c r="Y1317" s="120"/>
      <c r="Z1317" s="120"/>
    </row>
    <row r="1318">
      <c r="A1318" s="121">
        <v>39578.0</v>
      </c>
      <c r="B1318" s="119" t="s">
        <v>4424</v>
      </c>
      <c r="C1318" s="119" t="s">
        <v>4425</v>
      </c>
      <c r="D1318" s="119" t="s">
        <v>2109</v>
      </c>
      <c r="E1318" s="119" t="s">
        <v>4425</v>
      </c>
      <c r="F1318" s="121">
        <v>3.0</v>
      </c>
      <c r="G1318" s="121">
        <v>0.0</v>
      </c>
      <c r="H1318" s="122">
        <v>43987.54722222222</v>
      </c>
      <c r="I1318" s="122">
        <v>44137.81458333333</v>
      </c>
      <c r="J1318" s="124" t="s">
        <v>4426</v>
      </c>
      <c r="K1318" s="119"/>
      <c r="L1318" s="120"/>
      <c r="M1318" s="120"/>
      <c r="N1318" s="120"/>
      <c r="O1318" s="120"/>
      <c r="P1318" s="120"/>
      <c r="Q1318" s="120"/>
      <c r="R1318" s="120"/>
      <c r="S1318" s="120"/>
      <c r="T1318" s="120"/>
      <c r="U1318" s="120"/>
      <c r="V1318" s="120"/>
      <c r="W1318" s="120"/>
      <c r="X1318" s="120"/>
      <c r="Y1318" s="120"/>
      <c r="Z1318" s="120"/>
    </row>
    <row r="1319">
      <c r="A1319" s="121">
        <v>45771.0</v>
      </c>
      <c r="B1319" s="119" t="s">
        <v>4427</v>
      </c>
      <c r="C1319" s="119" t="s">
        <v>1607</v>
      </c>
      <c r="D1319" s="119" t="s">
        <v>4386</v>
      </c>
      <c r="E1319" s="119" t="s">
        <v>1607</v>
      </c>
      <c r="F1319" s="121">
        <v>0.0</v>
      </c>
      <c r="G1319" s="121">
        <v>0.0</v>
      </c>
      <c r="H1319" s="122">
        <v>44106.87430555555</v>
      </c>
      <c r="I1319" s="122">
        <v>44137.87986111111</v>
      </c>
      <c r="J1319" s="124" t="s">
        <v>4428</v>
      </c>
      <c r="K1319" s="119"/>
      <c r="L1319" s="120"/>
      <c r="M1319" s="120"/>
      <c r="N1319" s="120"/>
      <c r="O1319" s="120"/>
      <c r="P1319" s="120"/>
      <c r="Q1319" s="120"/>
      <c r="R1319" s="120"/>
      <c r="S1319" s="120"/>
      <c r="T1319" s="120"/>
      <c r="U1319" s="120"/>
      <c r="V1319" s="120"/>
      <c r="W1319" s="120"/>
      <c r="X1319" s="120"/>
      <c r="Y1319" s="120"/>
      <c r="Z1319" s="120"/>
    </row>
    <row r="1320">
      <c r="A1320" s="121">
        <v>46373.0</v>
      </c>
      <c r="B1320" s="119" t="s">
        <v>4429</v>
      </c>
      <c r="C1320" s="119" t="s">
        <v>841</v>
      </c>
      <c r="D1320" s="119" t="s">
        <v>4430</v>
      </c>
      <c r="E1320" s="119" t="s">
        <v>841</v>
      </c>
      <c r="F1320" s="121">
        <v>1.0</v>
      </c>
      <c r="G1320" s="121">
        <v>0.0</v>
      </c>
      <c r="H1320" s="122">
        <v>44119.09583333333</v>
      </c>
      <c r="I1320" s="122">
        <v>44137.94097222222</v>
      </c>
      <c r="J1320" s="124" t="s">
        <v>4431</v>
      </c>
      <c r="K1320" s="119"/>
      <c r="L1320" s="120"/>
      <c r="M1320" s="120"/>
      <c r="N1320" s="120"/>
      <c r="O1320" s="120"/>
      <c r="P1320" s="120"/>
      <c r="Q1320" s="120"/>
      <c r="R1320" s="120"/>
      <c r="S1320" s="120"/>
      <c r="T1320" s="120"/>
      <c r="U1320" s="120"/>
      <c r="V1320" s="120"/>
      <c r="W1320" s="120"/>
      <c r="X1320" s="120"/>
      <c r="Y1320" s="120"/>
      <c r="Z1320" s="120"/>
    </row>
    <row r="1321">
      <c r="A1321" s="121">
        <v>33547.0</v>
      </c>
      <c r="B1321" s="119" t="s">
        <v>4432</v>
      </c>
      <c r="C1321" s="119" t="s">
        <v>682</v>
      </c>
      <c r="D1321" s="119" t="s">
        <v>4433</v>
      </c>
      <c r="E1321" s="119" t="s">
        <v>1669</v>
      </c>
      <c r="F1321" s="121">
        <v>1.0</v>
      </c>
      <c r="G1321" s="121">
        <v>0.0</v>
      </c>
      <c r="H1321" s="122">
        <v>43881.65</v>
      </c>
      <c r="I1321" s="122">
        <v>44138.652083333334</v>
      </c>
      <c r="J1321" s="124" t="s">
        <v>4434</v>
      </c>
      <c r="K1321" s="119"/>
      <c r="L1321" s="120"/>
      <c r="M1321" s="120"/>
      <c r="N1321" s="120"/>
      <c r="O1321" s="120"/>
      <c r="P1321" s="120"/>
      <c r="Q1321" s="120"/>
      <c r="R1321" s="120"/>
      <c r="S1321" s="120"/>
      <c r="T1321" s="120"/>
      <c r="U1321" s="120"/>
      <c r="V1321" s="120"/>
      <c r="W1321" s="120"/>
      <c r="X1321" s="120"/>
      <c r="Y1321" s="120"/>
      <c r="Z1321" s="120"/>
    </row>
    <row r="1322">
      <c r="A1322" s="121">
        <v>47103.0</v>
      </c>
      <c r="B1322" s="119" t="s">
        <v>4435</v>
      </c>
      <c r="C1322" s="119" t="s">
        <v>1254</v>
      </c>
      <c r="D1322" s="119" t="s">
        <v>4436</v>
      </c>
      <c r="E1322" s="119" t="s">
        <v>1254</v>
      </c>
      <c r="F1322" s="121">
        <v>3.0</v>
      </c>
      <c r="G1322" s="121">
        <v>0.0</v>
      </c>
      <c r="H1322" s="122">
        <v>44134.302777777775</v>
      </c>
      <c r="I1322" s="122">
        <v>44138.771527777775</v>
      </c>
      <c r="J1322" s="124" t="s">
        <v>4437</v>
      </c>
      <c r="K1322" s="119"/>
      <c r="L1322" s="120"/>
      <c r="M1322" s="120"/>
      <c r="N1322" s="120"/>
      <c r="O1322" s="120"/>
      <c r="P1322" s="120"/>
      <c r="Q1322" s="120"/>
      <c r="R1322" s="120"/>
      <c r="S1322" s="120"/>
      <c r="T1322" s="120"/>
      <c r="U1322" s="120"/>
      <c r="V1322" s="120"/>
      <c r="W1322" s="120"/>
      <c r="X1322" s="120"/>
      <c r="Y1322" s="120"/>
      <c r="Z1322" s="120"/>
    </row>
    <row r="1323">
      <c r="A1323" s="121">
        <v>45864.0</v>
      </c>
      <c r="B1323" s="119" t="s">
        <v>4438</v>
      </c>
      <c r="C1323" s="119" t="s">
        <v>642</v>
      </c>
      <c r="D1323" s="119" t="s">
        <v>3149</v>
      </c>
      <c r="E1323" s="119"/>
      <c r="F1323" s="121">
        <v>1.0</v>
      </c>
      <c r="G1323" s="121">
        <v>0.0</v>
      </c>
      <c r="H1323" s="122">
        <v>44109.86388888889</v>
      </c>
      <c r="I1323" s="122">
        <v>44138.771527777775</v>
      </c>
      <c r="J1323" s="124" t="s">
        <v>4439</v>
      </c>
      <c r="K1323" s="119"/>
      <c r="L1323" s="120"/>
      <c r="M1323" s="120"/>
      <c r="N1323" s="120"/>
      <c r="O1323" s="120"/>
      <c r="P1323" s="120"/>
      <c r="Q1323" s="120"/>
      <c r="R1323" s="120"/>
      <c r="S1323" s="120"/>
      <c r="T1323" s="120"/>
      <c r="U1323" s="120"/>
      <c r="V1323" s="120"/>
      <c r="W1323" s="120"/>
      <c r="X1323" s="120"/>
      <c r="Y1323" s="120"/>
      <c r="Z1323" s="120"/>
    </row>
    <row r="1324">
      <c r="A1324" s="121">
        <v>38607.0</v>
      </c>
      <c r="B1324" s="119" t="s">
        <v>4440</v>
      </c>
      <c r="C1324" s="119" t="s">
        <v>4441</v>
      </c>
      <c r="D1324" s="119" t="s">
        <v>1779</v>
      </c>
      <c r="E1324" s="119" t="s">
        <v>642</v>
      </c>
      <c r="F1324" s="121">
        <v>10.0</v>
      </c>
      <c r="G1324" s="121">
        <v>0.0</v>
      </c>
      <c r="H1324" s="122">
        <v>43967.79722222222</v>
      </c>
      <c r="I1324" s="122">
        <v>44138.87569444445</v>
      </c>
      <c r="J1324" s="124" t="s">
        <v>4442</v>
      </c>
      <c r="K1324" s="119"/>
      <c r="L1324" s="120"/>
      <c r="M1324" s="120"/>
      <c r="N1324" s="120"/>
      <c r="O1324" s="120"/>
      <c r="P1324" s="120"/>
      <c r="Q1324" s="120"/>
      <c r="R1324" s="120"/>
      <c r="S1324" s="120"/>
      <c r="T1324" s="120"/>
      <c r="U1324" s="120"/>
      <c r="V1324" s="120"/>
      <c r="W1324" s="120"/>
      <c r="X1324" s="120"/>
      <c r="Y1324" s="120"/>
      <c r="Z1324" s="120"/>
    </row>
    <row r="1325">
      <c r="A1325" s="121">
        <v>44601.0</v>
      </c>
      <c r="B1325" s="119" t="s">
        <v>4443</v>
      </c>
      <c r="C1325" s="119" t="s">
        <v>4444</v>
      </c>
      <c r="D1325" s="119" t="s">
        <v>4445</v>
      </c>
      <c r="E1325" s="119"/>
      <c r="F1325" s="121">
        <v>3.0</v>
      </c>
      <c r="G1325" s="121">
        <v>0.0</v>
      </c>
      <c r="H1325" s="122">
        <v>44087.05486111111</v>
      </c>
      <c r="I1325" s="122">
        <v>44138.98333333333</v>
      </c>
      <c r="J1325" s="124" t="s">
        <v>4446</v>
      </c>
      <c r="K1325" s="119"/>
      <c r="L1325" s="120"/>
      <c r="M1325" s="120"/>
      <c r="N1325" s="120"/>
      <c r="O1325" s="120"/>
      <c r="P1325" s="120"/>
      <c r="Q1325" s="120"/>
      <c r="R1325" s="120"/>
      <c r="S1325" s="120"/>
      <c r="T1325" s="120"/>
      <c r="U1325" s="120"/>
      <c r="V1325" s="120"/>
      <c r="W1325" s="120"/>
      <c r="X1325" s="120"/>
      <c r="Y1325" s="120"/>
      <c r="Z1325" s="120"/>
    </row>
    <row r="1326">
      <c r="A1326" s="121">
        <v>42102.0</v>
      </c>
      <c r="B1326" s="119" t="s">
        <v>4447</v>
      </c>
      <c r="C1326" s="119" t="s">
        <v>2949</v>
      </c>
      <c r="D1326" s="119" t="s">
        <v>1219</v>
      </c>
      <c r="E1326" s="119" t="s">
        <v>1103</v>
      </c>
      <c r="F1326" s="121">
        <v>1.0</v>
      </c>
      <c r="G1326" s="121">
        <v>0.0</v>
      </c>
      <c r="H1326" s="122">
        <v>44039.316666666666</v>
      </c>
      <c r="I1326" s="122">
        <v>44138.998611111114</v>
      </c>
      <c r="J1326" s="124" t="s">
        <v>4448</v>
      </c>
      <c r="K1326" s="119"/>
      <c r="L1326" s="120"/>
      <c r="M1326" s="120"/>
      <c r="N1326" s="120"/>
      <c r="O1326" s="120"/>
      <c r="P1326" s="120"/>
      <c r="Q1326" s="120"/>
      <c r="R1326" s="120"/>
      <c r="S1326" s="120"/>
      <c r="T1326" s="120"/>
      <c r="U1326" s="120"/>
      <c r="V1326" s="120"/>
      <c r="W1326" s="120"/>
      <c r="X1326" s="120"/>
      <c r="Y1326" s="120"/>
      <c r="Z1326" s="120"/>
    </row>
    <row r="1327">
      <c r="A1327" s="121">
        <v>44714.0</v>
      </c>
      <c r="B1327" s="119" t="s">
        <v>4449</v>
      </c>
      <c r="C1327" s="119" t="s">
        <v>4450</v>
      </c>
      <c r="D1327" s="119" t="s">
        <v>4451</v>
      </c>
      <c r="E1327" s="119" t="s">
        <v>642</v>
      </c>
      <c r="F1327" s="121">
        <v>21.0</v>
      </c>
      <c r="G1327" s="121">
        <v>0.0</v>
      </c>
      <c r="H1327" s="122">
        <v>44089.64375</v>
      </c>
      <c r="I1327" s="122">
        <v>44139.68819444445</v>
      </c>
      <c r="J1327" s="124" t="s">
        <v>4452</v>
      </c>
      <c r="K1327" s="119"/>
      <c r="L1327" s="120"/>
      <c r="M1327" s="120"/>
      <c r="N1327" s="120"/>
      <c r="O1327" s="120"/>
      <c r="P1327" s="120"/>
      <c r="Q1327" s="120"/>
      <c r="R1327" s="120"/>
      <c r="S1327" s="120"/>
      <c r="T1327" s="120"/>
      <c r="U1327" s="120"/>
      <c r="V1327" s="120"/>
      <c r="W1327" s="120"/>
      <c r="X1327" s="120"/>
      <c r="Y1327" s="120"/>
      <c r="Z1327" s="120"/>
    </row>
    <row r="1328">
      <c r="A1328" s="121">
        <v>47157.0</v>
      </c>
      <c r="B1328" s="119" t="s">
        <v>4453</v>
      </c>
      <c r="C1328" s="119" t="s">
        <v>4112</v>
      </c>
      <c r="D1328" s="119" t="s">
        <v>4454</v>
      </c>
      <c r="E1328" s="119"/>
      <c r="F1328" s="121">
        <v>1.0</v>
      </c>
      <c r="G1328" s="121">
        <v>0.0</v>
      </c>
      <c r="H1328" s="122">
        <v>44135.697222222225</v>
      </c>
      <c r="I1328" s="122">
        <v>44139.899305555555</v>
      </c>
      <c r="J1328" s="124" t="s">
        <v>4455</v>
      </c>
      <c r="K1328" s="119"/>
      <c r="L1328" s="120"/>
      <c r="M1328" s="120"/>
      <c r="N1328" s="120"/>
      <c r="O1328" s="120"/>
      <c r="P1328" s="120"/>
      <c r="Q1328" s="120"/>
      <c r="R1328" s="120"/>
      <c r="S1328" s="120"/>
      <c r="T1328" s="120"/>
      <c r="U1328" s="120"/>
      <c r="V1328" s="120"/>
      <c r="W1328" s="120"/>
      <c r="X1328" s="120"/>
      <c r="Y1328" s="120"/>
      <c r="Z1328" s="120"/>
    </row>
    <row r="1329">
      <c r="A1329" s="121">
        <v>47397.0</v>
      </c>
      <c r="B1329" s="119" t="s">
        <v>4456</v>
      </c>
      <c r="C1329" s="119" t="s">
        <v>642</v>
      </c>
      <c r="D1329" s="119" t="s">
        <v>1176</v>
      </c>
      <c r="E1329" s="119" t="s">
        <v>642</v>
      </c>
      <c r="F1329" s="121">
        <v>0.0</v>
      </c>
      <c r="G1329" s="121">
        <v>0.0</v>
      </c>
      <c r="H1329" s="122">
        <v>44139.87569444445</v>
      </c>
      <c r="I1329" s="122">
        <v>44140.03958333333</v>
      </c>
      <c r="J1329" s="124" t="s">
        <v>4457</v>
      </c>
      <c r="K1329" s="119"/>
      <c r="L1329" s="120"/>
      <c r="M1329" s="120"/>
      <c r="N1329" s="120"/>
      <c r="O1329" s="120"/>
      <c r="P1329" s="120"/>
      <c r="Q1329" s="120"/>
      <c r="R1329" s="120"/>
      <c r="S1329" s="120"/>
      <c r="T1329" s="120"/>
      <c r="U1329" s="120"/>
      <c r="V1329" s="120"/>
      <c r="W1329" s="120"/>
      <c r="X1329" s="120"/>
      <c r="Y1329" s="120"/>
      <c r="Z1329" s="120"/>
    </row>
    <row r="1330">
      <c r="A1330" s="121">
        <v>45816.0</v>
      </c>
      <c r="B1330" s="119" t="s">
        <v>4458</v>
      </c>
      <c r="C1330" s="119" t="s">
        <v>4459</v>
      </c>
      <c r="D1330" s="119" t="s">
        <v>4460</v>
      </c>
      <c r="E1330" s="119"/>
      <c r="F1330" s="121">
        <v>13.0</v>
      </c>
      <c r="G1330" s="121">
        <v>0.0</v>
      </c>
      <c r="H1330" s="122">
        <v>44108.32847222222</v>
      </c>
      <c r="I1330" s="122">
        <v>44140.740277777775</v>
      </c>
      <c r="J1330" s="124" t="s">
        <v>4461</v>
      </c>
      <c r="K1330" s="119"/>
      <c r="L1330" s="120"/>
      <c r="M1330" s="120"/>
      <c r="N1330" s="120"/>
      <c r="O1330" s="120"/>
      <c r="P1330" s="120"/>
      <c r="Q1330" s="120"/>
      <c r="R1330" s="120"/>
      <c r="S1330" s="120"/>
      <c r="T1330" s="120"/>
      <c r="U1330" s="120"/>
      <c r="V1330" s="120"/>
      <c r="W1330" s="120"/>
      <c r="X1330" s="120"/>
      <c r="Y1330" s="120"/>
      <c r="Z1330" s="120"/>
    </row>
    <row r="1331">
      <c r="A1331" s="121">
        <v>47395.0</v>
      </c>
      <c r="B1331" s="119" t="s">
        <v>4462</v>
      </c>
      <c r="C1331" s="119" t="s">
        <v>642</v>
      </c>
      <c r="D1331" s="119" t="s">
        <v>3851</v>
      </c>
      <c r="E1331" s="119" t="s">
        <v>642</v>
      </c>
      <c r="F1331" s="121">
        <v>1.0</v>
      </c>
      <c r="G1331" s="121">
        <v>0.0</v>
      </c>
      <c r="H1331" s="122">
        <v>44139.86875</v>
      </c>
      <c r="I1331" s="122">
        <v>44140.775</v>
      </c>
      <c r="J1331" s="124" t="s">
        <v>4463</v>
      </c>
      <c r="K1331" s="119"/>
      <c r="L1331" s="120"/>
      <c r="M1331" s="120"/>
      <c r="N1331" s="120"/>
      <c r="O1331" s="120"/>
      <c r="P1331" s="120"/>
      <c r="Q1331" s="120"/>
      <c r="R1331" s="120"/>
      <c r="S1331" s="120"/>
      <c r="T1331" s="120"/>
      <c r="U1331" s="120"/>
      <c r="V1331" s="120"/>
      <c r="W1331" s="120"/>
      <c r="X1331" s="120"/>
      <c r="Y1331" s="120"/>
      <c r="Z1331" s="120"/>
    </row>
    <row r="1332">
      <c r="A1332" s="121">
        <v>46520.0</v>
      </c>
      <c r="B1332" s="119" t="s">
        <v>4464</v>
      </c>
      <c r="C1332" s="119" t="s">
        <v>1254</v>
      </c>
      <c r="D1332" s="119" t="s">
        <v>4465</v>
      </c>
      <c r="E1332" s="119"/>
      <c r="F1332" s="121">
        <v>1.0</v>
      </c>
      <c r="G1332" s="121">
        <v>0.0</v>
      </c>
      <c r="H1332" s="122">
        <v>44122.42291666667</v>
      </c>
      <c r="I1332" s="122">
        <v>44141.13055555556</v>
      </c>
      <c r="J1332" s="124" t="s">
        <v>4466</v>
      </c>
      <c r="K1332" s="119"/>
      <c r="L1332" s="120"/>
      <c r="M1332" s="120"/>
      <c r="N1332" s="120"/>
      <c r="O1332" s="120"/>
      <c r="P1332" s="120"/>
      <c r="Q1332" s="120"/>
      <c r="R1332" s="120"/>
      <c r="S1332" s="120"/>
      <c r="T1332" s="120"/>
      <c r="U1332" s="120"/>
      <c r="V1332" s="120"/>
      <c r="W1332" s="120"/>
      <c r="X1332" s="120"/>
      <c r="Y1332" s="120"/>
      <c r="Z1332" s="120"/>
    </row>
    <row r="1333">
      <c r="A1333" s="121">
        <v>47432.0</v>
      </c>
      <c r="B1333" s="119" t="s">
        <v>4467</v>
      </c>
      <c r="C1333" s="119" t="s">
        <v>1254</v>
      </c>
      <c r="D1333" s="119" t="s">
        <v>4468</v>
      </c>
      <c r="E1333" s="119" t="s">
        <v>1254</v>
      </c>
      <c r="F1333" s="121">
        <v>0.0</v>
      </c>
      <c r="G1333" s="121">
        <v>0.0</v>
      </c>
      <c r="H1333" s="122">
        <v>44140.334027777775</v>
      </c>
      <c r="I1333" s="122">
        <v>44141.683333333334</v>
      </c>
      <c r="J1333" s="124" t="s">
        <v>4469</v>
      </c>
      <c r="K1333" s="119"/>
      <c r="L1333" s="120"/>
      <c r="M1333" s="120"/>
      <c r="N1333" s="120"/>
      <c r="O1333" s="120"/>
      <c r="P1333" s="120"/>
      <c r="Q1333" s="120"/>
      <c r="R1333" s="120"/>
      <c r="S1333" s="120"/>
      <c r="T1333" s="120"/>
      <c r="U1333" s="120"/>
      <c r="V1333" s="120"/>
      <c r="W1333" s="120"/>
      <c r="X1333" s="120"/>
      <c r="Y1333" s="120"/>
      <c r="Z1333" s="120"/>
    </row>
    <row r="1334">
      <c r="A1334" s="121">
        <v>46875.0</v>
      </c>
      <c r="B1334" s="119" t="s">
        <v>4470</v>
      </c>
      <c r="C1334" s="119" t="s">
        <v>1607</v>
      </c>
      <c r="D1334" s="119" t="s">
        <v>675</v>
      </c>
      <c r="E1334" s="119" t="s">
        <v>1607</v>
      </c>
      <c r="F1334" s="121">
        <v>0.0</v>
      </c>
      <c r="G1334" s="121">
        <v>0.0</v>
      </c>
      <c r="H1334" s="122">
        <v>44130.885416666664</v>
      </c>
      <c r="I1334" s="122">
        <v>44141.81527777778</v>
      </c>
      <c r="J1334" s="124" t="s">
        <v>4471</v>
      </c>
      <c r="K1334" s="119"/>
      <c r="L1334" s="120"/>
      <c r="M1334" s="120"/>
      <c r="N1334" s="120"/>
      <c r="O1334" s="120"/>
      <c r="P1334" s="120"/>
      <c r="Q1334" s="120"/>
      <c r="R1334" s="120"/>
      <c r="S1334" s="120"/>
      <c r="T1334" s="120"/>
      <c r="U1334" s="120"/>
      <c r="V1334" s="120"/>
      <c r="W1334" s="120"/>
      <c r="X1334" s="120"/>
      <c r="Y1334" s="120"/>
      <c r="Z1334" s="120"/>
    </row>
    <row r="1335">
      <c r="A1335" s="121">
        <v>46588.0</v>
      </c>
      <c r="B1335" s="119" t="s">
        <v>4472</v>
      </c>
      <c r="C1335" s="119" t="s">
        <v>841</v>
      </c>
      <c r="D1335" s="119" t="s">
        <v>4130</v>
      </c>
      <c r="E1335" s="119"/>
      <c r="F1335" s="121">
        <v>0.0</v>
      </c>
      <c r="G1335" s="121">
        <v>0.0</v>
      </c>
      <c r="H1335" s="122">
        <v>44124.60208333333</v>
      </c>
      <c r="I1335" s="122">
        <v>44142.02361111111</v>
      </c>
      <c r="J1335" s="124" t="s">
        <v>4473</v>
      </c>
      <c r="K1335" s="119"/>
      <c r="L1335" s="120"/>
      <c r="M1335" s="120"/>
      <c r="N1335" s="120"/>
      <c r="O1335" s="120"/>
      <c r="P1335" s="120"/>
      <c r="Q1335" s="120"/>
      <c r="R1335" s="120"/>
      <c r="S1335" s="120"/>
      <c r="T1335" s="120"/>
      <c r="U1335" s="120"/>
      <c r="V1335" s="120"/>
      <c r="W1335" s="120"/>
      <c r="X1335" s="120"/>
      <c r="Y1335" s="120"/>
      <c r="Z1335" s="120"/>
    </row>
    <row r="1336">
      <c r="A1336" s="121">
        <v>46982.0</v>
      </c>
      <c r="B1336" s="119" t="s">
        <v>4474</v>
      </c>
      <c r="C1336" s="119" t="s">
        <v>1282</v>
      </c>
      <c r="D1336" s="119" t="s">
        <v>4475</v>
      </c>
      <c r="E1336" s="119"/>
      <c r="F1336" s="121">
        <v>0.0</v>
      </c>
      <c r="G1336" s="121">
        <v>0.0</v>
      </c>
      <c r="H1336" s="122">
        <v>44132.53888888889</v>
      </c>
      <c r="I1336" s="122">
        <v>44142.228472222225</v>
      </c>
      <c r="J1336" s="124" t="s">
        <v>4476</v>
      </c>
      <c r="K1336" s="119"/>
      <c r="L1336" s="120"/>
      <c r="M1336" s="120"/>
      <c r="N1336" s="120"/>
      <c r="O1336" s="120"/>
      <c r="P1336" s="120"/>
      <c r="Q1336" s="120"/>
      <c r="R1336" s="120"/>
      <c r="S1336" s="120"/>
      <c r="T1336" s="120"/>
      <c r="U1336" s="120"/>
      <c r="V1336" s="120"/>
      <c r="W1336" s="120"/>
      <c r="X1336" s="120"/>
      <c r="Y1336" s="120"/>
      <c r="Z1336" s="120"/>
    </row>
    <row r="1337">
      <c r="A1337" s="121">
        <v>26247.0</v>
      </c>
      <c r="B1337" s="119" t="s">
        <v>4477</v>
      </c>
      <c r="C1337" s="119" t="s">
        <v>4478</v>
      </c>
      <c r="D1337" s="119" t="s">
        <v>4479</v>
      </c>
      <c r="E1337" s="119" t="s">
        <v>4480</v>
      </c>
      <c r="F1337" s="121">
        <v>11.0</v>
      </c>
      <c r="G1337" s="121">
        <v>0.0</v>
      </c>
      <c r="H1337" s="122">
        <v>43723.42013888889</v>
      </c>
      <c r="I1337" s="122">
        <v>44142.72222222222</v>
      </c>
      <c r="J1337" s="124" t="s">
        <v>4481</v>
      </c>
      <c r="K1337" s="119"/>
      <c r="L1337" s="120"/>
      <c r="M1337" s="120"/>
      <c r="N1337" s="120"/>
      <c r="O1337" s="120"/>
      <c r="P1337" s="120"/>
      <c r="Q1337" s="120"/>
      <c r="R1337" s="120"/>
      <c r="S1337" s="120"/>
      <c r="T1337" s="120"/>
      <c r="U1337" s="120"/>
      <c r="V1337" s="120"/>
      <c r="W1337" s="120"/>
      <c r="X1337" s="120"/>
      <c r="Y1337" s="120"/>
      <c r="Z1337" s="120"/>
    </row>
    <row r="1338">
      <c r="A1338" s="121">
        <v>47529.0</v>
      </c>
      <c r="B1338" s="119" t="s">
        <v>4482</v>
      </c>
      <c r="C1338" s="119" t="s">
        <v>4483</v>
      </c>
      <c r="D1338" s="119" t="s">
        <v>755</v>
      </c>
      <c r="E1338" s="119"/>
      <c r="F1338" s="121">
        <v>9.0</v>
      </c>
      <c r="G1338" s="121">
        <v>0.0</v>
      </c>
      <c r="H1338" s="122">
        <v>44141.93819444445</v>
      </c>
      <c r="I1338" s="122">
        <v>44144.86041666667</v>
      </c>
      <c r="J1338" s="124" t="s">
        <v>4484</v>
      </c>
      <c r="K1338" s="119"/>
      <c r="L1338" s="120"/>
      <c r="M1338" s="120"/>
      <c r="N1338" s="120"/>
      <c r="O1338" s="120"/>
      <c r="P1338" s="120"/>
      <c r="Q1338" s="120"/>
      <c r="R1338" s="120"/>
      <c r="S1338" s="120"/>
      <c r="T1338" s="120"/>
      <c r="U1338" s="120"/>
      <c r="V1338" s="120"/>
      <c r="W1338" s="120"/>
      <c r="X1338" s="120"/>
      <c r="Y1338" s="120"/>
      <c r="Z1338" s="120"/>
    </row>
    <row r="1339">
      <c r="A1339" s="121">
        <v>47460.0</v>
      </c>
      <c r="B1339" s="119" t="s">
        <v>4485</v>
      </c>
      <c r="C1339" s="119" t="s">
        <v>1247</v>
      </c>
      <c r="D1339" s="119" t="s">
        <v>4486</v>
      </c>
      <c r="E1339" s="119"/>
      <c r="F1339" s="121">
        <v>5.0</v>
      </c>
      <c r="G1339" s="121">
        <v>0.0</v>
      </c>
      <c r="H1339" s="122">
        <v>44140.813888888886</v>
      </c>
      <c r="I1339" s="122">
        <v>44144.86111111111</v>
      </c>
      <c r="J1339" s="124" t="s">
        <v>4487</v>
      </c>
      <c r="K1339" s="119"/>
      <c r="L1339" s="120"/>
      <c r="M1339" s="120"/>
      <c r="N1339" s="120"/>
      <c r="O1339" s="120"/>
      <c r="P1339" s="120"/>
      <c r="Q1339" s="120"/>
      <c r="R1339" s="120"/>
      <c r="S1339" s="120"/>
      <c r="T1339" s="120"/>
      <c r="U1339" s="120"/>
      <c r="V1339" s="120"/>
      <c r="W1339" s="120"/>
      <c r="X1339" s="120"/>
      <c r="Y1339" s="120"/>
      <c r="Z1339" s="120"/>
    </row>
    <row r="1340">
      <c r="A1340" s="121">
        <v>43192.0</v>
      </c>
      <c r="B1340" s="119" t="s">
        <v>4488</v>
      </c>
      <c r="C1340" s="119" t="s">
        <v>4489</v>
      </c>
      <c r="D1340" s="119" t="s">
        <v>4490</v>
      </c>
      <c r="E1340" s="119" t="s">
        <v>994</v>
      </c>
      <c r="F1340" s="121">
        <v>3.0</v>
      </c>
      <c r="G1340" s="121">
        <v>0.0</v>
      </c>
      <c r="H1340" s="122">
        <v>44061.356944444444</v>
      </c>
      <c r="I1340" s="122">
        <v>44144.970138888886</v>
      </c>
      <c r="J1340" s="124" t="s">
        <v>4491</v>
      </c>
      <c r="K1340" s="119"/>
      <c r="L1340" s="120"/>
      <c r="M1340" s="120"/>
      <c r="N1340" s="120"/>
      <c r="O1340" s="120"/>
      <c r="P1340" s="120"/>
      <c r="Q1340" s="120"/>
      <c r="R1340" s="120"/>
      <c r="S1340" s="120"/>
      <c r="T1340" s="120"/>
      <c r="U1340" s="120"/>
      <c r="V1340" s="120"/>
      <c r="W1340" s="120"/>
      <c r="X1340" s="120"/>
      <c r="Y1340" s="120"/>
      <c r="Z1340" s="120"/>
    </row>
    <row r="1341">
      <c r="A1341" s="121">
        <v>47499.0</v>
      </c>
      <c r="B1341" s="119" t="s">
        <v>4492</v>
      </c>
      <c r="C1341" s="119" t="s">
        <v>1282</v>
      </c>
      <c r="D1341" s="119" t="s">
        <v>4493</v>
      </c>
      <c r="E1341" s="119"/>
      <c r="F1341" s="121">
        <v>2.0</v>
      </c>
      <c r="G1341" s="121">
        <v>0.0</v>
      </c>
      <c r="H1341" s="122">
        <v>44141.50347222222</v>
      </c>
      <c r="I1341" s="122">
        <v>44145.18819444445</v>
      </c>
      <c r="J1341" s="124" t="s">
        <v>4494</v>
      </c>
      <c r="K1341" s="119"/>
      <c r="L1341" s="120"/>
      <c r="M1341" s="120"/>
      <c r="N1341" s="120"/>
      <c r="O1341" s="120"/>
      <c r="P1341" s="120"/>
      <c r="Q1341" s="120"/>
      <c r="R1341" s="120"/>
      <c r="S1341" s="120"/>
      <c r="T1341" s="120"/>
      <c r="U1341" s="120"/>
      <c r="V1341" s="120"/>
      <c r="W1341" s="120"/>
      <c r="X1341" s="120"/>
      <c r="Y1341" s="120"/>
      <c r="Z1341" s="120"/>
    </row>
    <row r="1342">
      <c r="A1342" s="121">
        <v>42062.0</v>
      </c>
      <c r="B1342" s="119" t="s">
        <v>4495</v>
      </c>
      <c r="C1342" s="119" t="s">
        <v>4496</v>
      </c>
      <c r="D1342" s="119" t="s">
        <v>4497</v>
      </c>
      <c r="E1342" s="119" t="s">
        <v>725</v>
      </c>
      <c r="F1342" s="121">
        <v>4.0</v>
      </c>
      <c r="G1342" s="121">
        <v>0.0</v>
      </c>
      <c r="H1342" s="122">
        <v>44037.597916666666</v>
      </c>
      <c r="I1342" s="122">
        <v>44145.21319444444</v>
      </c>
      <c r="J1342" s="124" t="s">
        <v>4498</v>
      </c>
      <c r="K1342" s="119"/>
      <c r="L1342" s="120"/>
      <c r="M1342" s="120"/>
      <c r="N1342" s="120"/>
      <c r="O1342" s="120"/>
      <c r="P1342" s="120"/>
      <c r="Q1342" s="120"/>
      <c r="R1342" s="120"/>
      <c r="S1342" s="120"/>
      <c r="T1342" s="120"/>
      <c r="U1342" s="120"/>
      <c r="V1342" s="120"/>
      <c r="W1342" s="120"/>
      <c r="X1342" s="120"/>
      <c r="Y1342" s="120"/>
      <c r="Z1342" s="120"/>
    </row>
    <row r="1343">
      <c r="A1343" s="121">
        <v>47377.0</v>
      </c>
      <c r="B1343" s="119" t="s">
        <v>4499</v>
      </c>
      <c r="C1343" s="119" t="s">
        <v>4496</v>
      </c>
      <c r="D1343" s="119" t="s">
        <v>4500</v>
      </c>
      <c r="E1343" s="119"/>
      <c r="F1343" s="121">
        <v>8.0</v>
      </c>
      <c r="G1343" s="121">
        <v>0.0</v>
      </c>
      <c r="H1343" s="122">
        <v>44139.79652777778</v>
      </c>
      <c r="I1343" s="122">
        <v>44145.666666666664</v>
      </c>
      <c r="J1343" s="124" t="s">
        <v>4501</v>
      </c>
      <c r="K1343" s="119"/>
      <c r="L1343" s="120"/>
      <c r="M1343" s="120"/>
      <c r="N1343" s="120"/>
      <c r="O1343" s="120"/>
      <c r="P1343" s="120"/>
      <c r="Q1343" s="120"/>
      <c r="R1343" s="120"/>
      <c r="S1343" s="120"/>
      <c r="T1343" s="120"/>
      <c r="U1343" s="120"/>
      <c r="V1343" s="120"/>
      <c r="W1343" s="120"/>
      <c r="X1343" s="120"/>
      <c r="Y1343" s="120"/>
      <c r="Z1343" s="120"/>
    </row>
    <row r="1344">
      <c r="A1344" s="121">
        <v>31136.0</v>
      </c>
      <c r="B1344" s="119" t="s">
        <v>4502</v>
      </c>
      <c r="C1344" s="119" t="s">
        <v>994</v>
      </c>
      <c r="D1344" s="119" t="s">
        <v>4503</v>
      </c>
      <c r="E1344" s="119" t="s">
        <v>891</v>
      </c>
      <c r="F1344" s="121">
        <v>5.0</v>
      </c>
      <c r="G1344" s="121">
        <v>0.0</v>
      </c>
      <c r="H1344" s="122">
        <v>43810.8875</v>
      </c>
      <c r="I1344" s="122">
        <v>44145.78125</v>
      </c>
      <c r="J1344" s="124" t="s">
        <v>4504</v>
      </c>
      <c r="K1344" s="119"/>
      <c r="L1344" s="120"/>
      <c r="M1344" s="120"/>
      <c r="N1344" s="120"/>
      <c r="O1344" s="120"/>
      <c r="P1344" s="120"/>
      <c r="Q1344" s="120"/>
      <c r="R1344" s="120"/>
      <c r="S1344" s="120"/>
      <c r="T1344" s="120"/>
      <c r="U1344" s="120"/>
      <c r="V1344" s="120"/>
      <c r="W1344" s="120"/>
      <c r="X1344" s="120"/>
      <c r="Y1344" s="120"/>
      <c r="Z1344" s="120"/>
    </row>
    <row r="1345">
      <c r="A1345" s="121">
        <v>45333.0</v>
      </c>
      <c r="B1345" s="119" t="s">
        <v>4505</v>
      </c>
      <c r="C1345" s="119" t="s">
        <v>4506</v>
      </c>
      <c r="D1345" s="119" t="s">
        <v>803</v>
      </c>
      <c r="E1345" s="119"/>
      <c r="F1345" s="121">
        <v>3.0</v>
      </c>
      <c r="G1345" s="121">
        <v>0.0</v>
      </c>
      <c r="H1345" s="122">
        <v>44099.48402777778</v>
      </c>
      <c r="I1345" s="122">
        <v>44145.816666666666</v>
      </c>
      <c r="J1345" s="124" t="s">
        <v>4507</v>
      </c>
      <c r="K1345" s="119"/>
      <c r="L1345" s="120"/>
      <c r="M1345" s="120"/>
      <c r="N1345" s="120"/>
      <c r="O1345" s="120"/>
      <c r="P1345" s="120"/>
      <c r="Q1345" s="120"/>
      <c r="R1345" s="120"/>
      <c r="S1345" s="120"/>
      <c r="T1345" s="120"/>
      <c r="U1345" s="120"/>
      <c r="V1345" s="120"/>
      <c r="W1345" s="120"/>
      <c r="X1345" s="120"/>
      <c r="Y1345" s="120"/>
      <c r="Z1345" s="120"/>
    </row>
    <row r="1346">
      <c r="A1346" s="121">
        <v>47358.0</v>
      </c>
      <c r="B1346" s="119" t="s">
        <v>4508</v>
      </c>
      <c r="C1346" s="119" t="s">
        <v>1091</v>
      </c>
      <c r="D1346" s="119" t="s">
        <v>4509</v>
      </c>
      <c r="E1346" s="119" t="s">
        <v>1091</v>
      </c>
      <c r="F1346" s="121">
        <v>4.0</v>
      </c>
      <c r="G1346" s="121">
        <v>0.0</v>
      </c>
      <c r="H1346" s="122">
        <v>44139.62291666667</v>
      </c>
      <c r="I1346" s="122">
        <v>44145.95277777778</v>
      </c>
      <c r="J1346" s="124" t="s">
        <v>4510</v>
      </c>
      <c r="K1346" s="119"/>
      <c r="L1346" s="120"/>
      <c r="M1346" s="120"/>
      <c r="N1346" s="120"/>
      <c r="O1346" s="120"/>
      <c r="P1346" s="120"/>
      <c r="Q1346" s="120"/>
      <c r="R1346" s="120"/>
      <c r="S1346" s="120"/>
      <c r="T1346" s="120"/>
      <c r="U1346" s="120"/>
      <c r="V1346" s="120"/>
      <c r="W1346" s="120"/>
      <c r="X1346" s="120"/>
      <c r="Y1346" s="120"/>
      <c r="Z1346" s="120"/>
    </row>
    <row r="1347">
      <c r="A1347" s="121">
        <v>47090.0</v>
      </c>
      <c r="B1347" s="119" t="s">
        <v>4511</v>
      </c>
      <c r="C1347" s="119" t="s">
        <v>4512</v>
      </c>
      <c r="D1347" s="119" t="s">
        <v>4513</v>
      </c>
      <c r="E1347" s="119"/>
      <c r="F1347" s="121">
        <v>2.0</v>
      </c>
      <c r="G1347" s="121">
        <v>0.0</v>
      </c>
      <c r="H1347" s="122">
        <v>44133.958333333336</v>
      </c>
      <c r="I1347" s="122">
        <v>44146.15833333333</v>
      </c>
      <c r="J1347" s="124" t="s">
        <v>4514</v>
      </c>
      <c r="K1347" s="119"/>
      <c r="L1347" s="120"/>
      <c r="M1347" s="120"/>
      <c r="N1347" s="120"/>
      <c r="O1347" s="120"/>
      <c r="P1347" s="120"/>
      <c r="Q1347" s="120"/>
      <c r="R1347" s="120"/>
      <c r="S1347" s="120"/>
      <c r="T1347" s="120"/>
      <c r="U1347" s="120"/>
      <c r="V1347" s="120"/>
      <c r="W1347" s="120"/>
      <c r="X1347" s="120"/>
      <c r="Y1347" s="120"/>
      <c r="Z1347" s="120"/>
    </row>
    <row r="1348">
      <c r="A1348" s="121">
        <v>47069.0</v>
      </c>
      <c r="B1348" s="119" t="s">
        <v>4515</v>
      </c>
      <c r="C1348" s="119" t="s">
        <v>4512</v>
      </c>
      <c r="D1348" s="119" t="s">
        <v>4513</v>
      </c>
      <c r="E1348" s="119"/>
      <c r="F1348" s="121">
        <v>10.0</v>
      </c>
      <c r="G1348" s="121">
        <v>0.0</v>
      </c>
      <c r="H1348" s="122">
        <v>44133.790972222225</v>
      </c>
      <c r="I1348" s="122">
        <v>44146.729166666664</v>
      </c>
      <c r="J1348" s="124" t="s">
        <v>4516</v>
      </c>
      <c r="K1348" s="119"/>
      <c r="L1348" s="120"/>
      <c r="M1348" s="120"/>
      <c r="N1348" s="120"/>
      <c r="O1348" s="120"/>
      <c r="P1348" s="120"/>
      <c r="Q1348" s="120"/>
      <c r="R1348" s="120"/>
      <c r="S1348" s="120"/>
      <c r="T1348" s="120"/>
      <c r="U1348" s="120"/>
      <c r="V1348" s="120"/>
      <c r="W1348" s="120"/>
      <c r="X1348" s="120"/>
      <c r="Y1348" s="120"/>
      <c r="Z1348" s="120"/>
    </row>
    <row r="1349">
      <c r="A1349" s="121">
        <v>34266.0</v>
      </c>
      <c r="B1349" s="119" t="s">
        <v>4517</v>
      </c>
      <c r="C1349" s="119" t="s">
        <v>658</v>
      </c>
      <c r="D1349" s="119" t="s">
        <v>4493</v>
      </c>
      <c r="E1349" s="119"/>
      <c r="F1349" s="121">
        <v>16.0</v>
      </c>
      <c r="G1349" s="121">
        <v>0.0</v>
      </c>
      <c r="H1349" s="122">
        <v>43894.90833333333</v>
      </c>
      <c r="I1349" s="122">
        <v>44146.78402777778</v>
      </c>
      <c r="J1349" s="124" t="s">
        <v>4518</v>
      </c>
      <c r="K1349" s="119"/>
      <c r="L1349" s="120"/>
      <c r="M1349" s="120"/>
      <c r="N1349" s="120"/>
      <c r="O1349" s="120"/>
      <c r="P1349" s="120"/>
      <c r="Q1349" s="120"/>
      <c r="R1349" s="120"/>
      <c r="S1349" s="120"/>
      <c r="T1349" s="120"/>
      <c r="U1349" s="120"/>
      <c r="V1349" s="120"/>
      <c r="W1349" s="120"/>
      <c r="X1349" s="120"/>
      <c r="Y1349" s="120"/>
      <c r="Z1349" s="120"/>
    </row>
    <row r="1350">
      <c r="A1350" s="121">
        <v>45114.0</v>
      </c>
      <c r="B1350" s="119" t="s">
        <v>4519</v>
      </c>
      <c r="C1350" s="119" t="s">
        <v>1594</v>
      </c>
      <c r="D1350" s="119" t="s">
        <v>574</v>
      </c>
      <c r="E1350" s="119" t="s">
        <v>594</v>
      </c>
      <c r="F1350" s="121">
        <v>0.0</v>
      </c>
      <c r="G1350" s="121">
        <v>0.0</v>
      </c>
      <c r="H1350" s="122">
        <v>44096.40555555555</v>
      </c>
      <c r="I1350" s="122">
        <v>44147.17569444444</v>
      </c>
      <c r="J1350" s="124" t="s">
        <v>4520</v>
      </c>
      <c r="K1350" s="119"/>
      <c r="L1350" s="120"/>
      <c r="M1350" s="120"/>
      <c r="N1350" s="120"/>
      <c r="O1350" s="120"/>
      <c r="P1350" s="120"/>
      <c r="Q1350" s="120"/>
      <c r="R1350" s="120"/>
      <c r="S1350" s="120"/>
      <c r="T1350" s="120"/>
      <c r="U1350" s="120"/>
      <c r="V1350" s="120"/>
      <c r="W1350" s="120"/>
      <c r="X1350" s="120"/>
      <c r="Y1350" s="120"/>
      <c r="Z1350" s="120"/>
    </row>
    <row r="1351">
      <c r="A1351" s="121">
        <v>47176.0</v>
      </c>
      <c r="B1351" s="119" t="s">
        <v>4521</v>
      </c>
      <c r="C1351" s="119" t="s">
        <v>948</v>
      </c>
      <c r="D1351" s="119" t="s">
        <v>4522</v>
      </c>
      <c r="E1351" s="119" t="s">
        <v>1091</v>
      </c>
      <c r="F1351" s="121">
        <v>2.0</v>
      </c>
      <c r="G1351" s="121">
        <v>0.0</v>
      </c>
      <c r="H1351" s="122">
        <v>44137.063888888886</v>
      </c>
      <c r="I1351" s="122">
        <v>44147.290972222225</v>
      </c>
      <c r="J1351" s="124" t="s">
        <v>4523</v>
      </c>
      <c r="K1351" s="119"/>
      <c r="L1351" s="120"/>
      <c r="M1351" s="120"/>
      <c r="N1351" s="120"/>
      <c r="O1351" s="120"/>
      <c r="P1351" s="120"/>
      <c r="Q1351" s="120"/>
      <c r="R1351" s="120"/>
      <c r="S1351" s="120"/>
      <c r="T1351" s="120"/>
      <c r="U1351" s="120"/>
      <c r="V1351" s="120"/>
      <c r="W1351" s="120"/>
      <c r="X1351" s="120"/>
      <c r="Y1351" s="120"/>
      <c r="Z1351" s="120"/>
    </row>
    <row r="1352">
      <c r="A1352" s="121">
        <v>47160.0</v>
      </c>
      <c r="B1352" s="119" t="s">
        <v>4524</v>
      </c>
      <c r="C1352" s="119" t="s">
        <v>4525</v>
      </c>
      <c r="D1352" s="119" t="s">
        <v>4526</v>
      </c>
      <c r="E1352" s="119"/>
      <c r="F1352" s="121">
        <v>4.0</v>
      </c>
      <c r="G1352" s="121">
        <v>0.0</v>
      </c>
      <c r="H1352" s="122">
        <v>44135.81458333333</v>
      </c>
      <c r="I1352" s="122">
        <v>44147.34652777778</v>
      </c>
      <c r="J1352" s="124" t="s">
        <v>4527</v>
      </c>
      <c r="K1352" s="119"/>
      <c r="L1352" s="120"/>
      <c r="M1352" s="120"/>
      <c r="N1352" s="120"/>
      <c r="O1352" s="120"/>
      <c r="P1352" s="120"/>
      <c r="Q1352" s="120"/>
      <c r="R1352" s="120"/>
      <c r="S1352" s="120"/>
      <c r="T1352" s="120"/>
      <c r="U1352" s="120"/>
      <c r="V1352" s="120"/>
      <c r="W1352" s="120"/>
      <c r="X1352" s="120"/>
      <c r="Y1352" s="120"/>
      <c r="Z1352" s="120"/>
    </row>
    <row r="1353">
      <c r="A1353" s="121">
        <v>24539.0</v>
      </c>
      <c r="B1353" s="119" t="s">
        <v>4528</v>
      </c>
      <c r="C1353" s="119" t="s">
        <v>608</v>
      </c>
      <c r="D1353" s="119" t="s">
        <v>4529</v>
      </c>
      <c r="E1353" s="119" t="s">
        <v>1095</v>
      </c>
      <c r="F1353" s="121">
        <v>4.0</v>
      </c>
      <c r="G1353" s="121">
        <v>0.0</v>
      </c>
      <c r="H1353" s="122">
        <v>43693.799305555556</v>
      </c>
      <c r="I1353" s="122">
        <v>44147.66736111111</v>
      </c>
      <c r="J1353" s="124" t="s">
        <v>4530</v>
      </c>
      <c r="K1353" s="119"/>
      <c r="L1353" s="120"/>
      <c r="M1353" s="120"/>
      <c r="N1353" s="120"/>
      <c r="O1353" s="120"/>
      <c r="P1353" s="120"/>
      <c r="Q1353" s="120"/>
      <c r="R1353" s="120"/>
      <c r="S1353" s="120"/>
      <c r="T1353" s="120"/>
      <c r="U1353" s="120"/>
      <c r="V1353" s="120"/>
      <c r="W1353" s="120"/>
      <c r="X1353" s="120"/>
      <c r="Y1353" s="120"/>
      <c r="Z1353" s="120"/>
    </row>
    <row r="1354">
      <c r="A1354" s="121">
        <v>47596.0</v>
      </c>
      <c r="B1354" s="119" t="s">
        <v>4531</v>
      </c>
      <c r="C1354" s="119" t="s">
        <v>1274</v>
      </c>
      <c r="D1354" s="119" t="s">
        <v>675</v>
      </c>
      <c r="E1354" s="119"/>
      <c r="F1354" s="121">
        <v>5.0</v>
      </c>
      <c r="G1354" s="121">
        <v>0.0</v>
      </c>
      <c r="H1354" s="122">
        <v>44144.566666666666</v>
      </c>
      <c r="I1354" s="122">
        <v>44147.75625</v>
      </c>
      <c r="J1354" s="124" t="s">
        <v>4532</v>
      </c>
      <c r="K1354" s="119"/>
      <c r="L1354" s="120"/>
      <c r="M1354" s="120"/>
      <c r="N1354" s="120"/>
      <c r="O1354" s="120"/>
      <c r="P1354" s="120"/>
      <c r="Q1354" s="120"/>
      <c r="R1354" s="120"/>
      <c r="S1354" s="120"/>
      <c r="T1354" s="120"/>
      <c r="U1354" s="120"/>
      <c r="V1354" s="120"/>
      <c r="W1354" s="120"/>
      <c r="X1354" s="120"/>
      <c r="Y1354" s="120"/>
      <c r="Z1354" s="120"/>
    </row>
    <row r="1355">
      <c r="A1355" s="121">
        <v>47133.0</v>
      </c>
      <c r="B1355" s="119" t="s">
        <v>4533</v>
      </c>
      <c r="C1355" s="119" t="s">
        <v>1607</v>
      </c>
      <c r="D1355" s="119" t="s">
        <v>675</v>
      </c>
      <c r="E1355" s="119" t="s">
        <v>1607</v>
      </c>
      <c r="F1355" s="121">
        <v>0.0</v>
      </c>
      <c r="G1355" s="121">
        <v>0.0</v>
      </c>
      <c r="H1355" s="122">
        <v>44134.87708333333</v>
      </c>
      <c r="I1355" s="122">
        <v>44149.23402777778</v>
      </c>
      <c r="J1355" s="124" t="s">
        <v>4534</v>
      </c>
      <c r="K1355" s="119"/>
      <c r="L1355" s="120"/>
      <c r="M1355" s="120"/>
      <c r="N1355" s="120"/>
      <c r="O1355" s="120"/>
      <c r="P1355" s="120"/>
      <c r="Q1355" s="120"/>
      <c r="R1355" s="120"/>
      <c r="S1355" s="120"/>
      <c r="T1355" s="120"/>
      <c r="U1355" s="120"/>
      <c r="V1355" s="120"/>
      <c r="W1355" s="120"/>
      <c r="X1355" s="120"/>
      <c r="Y1355" s="120"/>
      <c r="Z1355" s="120"/>
    </row>
    <row r="1356">
      <c r="A1356" s="121">
        <v>47483.0</v>
      </c>
      <c r="B1356" s="119" t="s">
        <v>4535</v>
      </c>
      <c r="C1356" s="119" t="s">
        <v>642</v>
      </c>
      <c r="D1356" s="119" t="s">
        <v>4536</v>
      </c>
      <c r="E1356" s="119" t="s">
        <v>1254</v>
      </c>
      <c r="F1356" s="121">
        <v>4.0</v>
      </c>
      <c r="G1356" s="121">
        <v>0.0</v>
      </c>
      <c r="H1356" s="122">
        <v>44141.06041666667</v>
      </c>
      <c r="I1356" s="122">
        <v>44151.677777777775</v>
      </c>
      <c r="J1356" s="124" t="s">
        <v>4537</v>
      </c>
      <c r="K1356" s="119"/>
      <c r="L1356" s="120"/>
      <c r="M1356" s="120"/>
      <c r="N1356" s="120"/>
      <c r="O1356" s="120"/>
      <c r="P1356" s="120"/>
      <c r="Q1356" s="120"/>
      <c r="R1356" s="120"/>
      <c r="S1356" s="120"/>
      <c r="T1356" s="120"/>
      <c r="U1356" s="120"/>
      <c r="V1356" s="120"/>
      <c r="W1356" s="120"/>
      <c r="X1356" s="120"/>
      <c r="Y1356" s="120"/>
      <c r="Z1356" s="120"/>
    </row>
    <row r="1357">
      <c r="A1357" s="121">
        <v>47697.0</v>
      </c>
      <c r="B1357" s="119" t="s">
        <v>4538</v>
      </c>
      <c r="C1357" s="119" t="s">
        <v>4539</v>
      </c>
      <c r="D1357" s="119" t="s">
        <v>4540</v>
      </c>
      <c r="E1357" s="119" t="s">
        <v>1449</v>
      </c>
      <c r="F1357" s="121">
        <v>5.0</v>
      </c>
      <c r="G1357" s="121">
        <v>0.0</v>
      </c>
      <c r="H1357" s="122">
        <v>44145.8625</v>
      </c>
      <c r="I1357" s="122">
        <v>44151.68958333333</v>
      </c>
      <c r="J1357" s="124" t="s">
        <v>4541</v>
      </c>
      <c r="K1357" s="119"/>
      <c r="L1357" s="120"/>
      <c r="M1357" s="120"/>
      <c r="N1357" s="120"/>
      <c r="O1357" s="120"/>
      <c r="P1357" s="120"/>
      <c r="Q1357" s="120"/>
      <c r="R1357" s="120"/>
      <c r="S1357" s="120"/>
      <c r="T1357" s="120"/>
      <c r="U1357" s="120"/>
      <c r="V1357" s="120"/>
      <c r="W1357" s="120"/>
      <c r="X1357" s="120"/>
      <c r="Y1357" s="120"/>
      <c r="Z1357" s="120"/>
    </row>
    <row r="1358">
      <c r="A1358" s="121">
        <v>42890.0</v>
      </c>
      <c r="B1358" s="119" t="s">
        <v>4542</v>
      </c>
      <c r="C1358" s="119" t="s">
        <v>841</v>
      </c>
      <c r="D1358" s="119" t="s">
        <v>4130</v>
      </c>
      <c r="E1358" s="119"/>
      <c r="F1358" s="121">
        <v>5.0</v>
      </c>
      <c r="G1358" s="121">
        <v>0.0</v>
      </c>
      <c r="H1358" s="122">
        <v>44055.05138888889</v>
      </c>
      <c r="I1358" s="122">
        <v>44151.816666666666</v>
      </c>
      <c r="J1358" s="124" t="s">
        <v>4543</v>
      </c>
      <c r="K1358" s="119"/>
      <c r="L1358" s="120"/>
      <c r="M1358" s="120"/>
      <c r="N1358" s="120"/>
      <c r="O1358" s="120"/>
      <c r="P1358" s="120"/>
      <c r="Q1358" s="120"/>
      <c r="R1358" s="120"/>
      <c r="S1358" s="120"/>
      <c r="T1358" s="120"/>
      <c r="U1358" s="120"/>
      <c r="V1358" s="120"/>
      <c r="W1358" s="120"/>
      <c r="X1358" s="120"/>
      <c r="Y1358" s="120"/>
      <c r="Z1358" s="120"/>
    </row>
    <row r="1359">
      <c r="A1359" s="121">
        <v>47757.0</v>
      </c>
      <c r="B1359" s="119" t="s">
        <v>4544</v>
      </c>
      <c r="C1359" s="119" t="s">
        <v>1607</v>
      </c>
      <c r="D1359" s="119" t="s">
        <v>675</v>
      </c>
      <c r="E1359" s="119" t="s">
        <v>1607</v>
      </c>
      <c r="F1359" s="121">
        <v>0.0</v>
      </c>
      <c r="G1359" s="121">
        <v>0.0</v>
      </c>
      <c r="H1359" s="122">
        <v>44146.6875</v>
      </c>
      <c r="I1359" s="122">
        <v>44151.88125</v>
      </c>
      <c r="J1359" s="124" t="s">
        <v>4545</v>
      </c>
      <c r="K1359" s="119"/>
      <c r="L1359" s="120"/>
      <c r="M1359" s="120"/>
      <c r="N1359" s="120"/>
      <c r="O1359" s="120"/>
      <c r="P1359" s="120"/>
      <c r="Q1359" s="120"/>
      <c r="R1359" s="120"/>
      <c r="S1359" s="120"/>
      <c r="T1359" s="120"/>
      <c r="U1359" s="120"/>
      <c r="V1359" s="120"/>
      <c r="W1359" s="120"/>
      <c r="X1359" s="120"/>
      <c r="Y1359" s="120"/>
      <c r="Z1359" s="120"/>
    </row>
    <row r="1360">
      <c r="A1360" s="121">
        <v>42967.0</v>
      </c>
      <c r="B1360" s="119" t="s">
        <v>4546</v>
      </c>
      <c r="C1360" s="119" t="s">
        <v>642</v>
      </c>
      <c r="D1360" s="119" t="s">
        <v>675</v>
      </c>
      <c r="E1360" s="119" t="s">
        <v>4276</v>
      </c>
      <c r="F1360" s="121">
        <v>3.0</v>
      </c>
      <c r="G1360" s="121">
        <v>0.0</v>
      </c>
      <c r="H1360" s="122">
        <v>44056.20347222222</v>
      </c>
      <c r="I1360" s="122">
        <v>44152.558333333334</v>
      </c>
      <c r="J1360" s="124" t="s">
        <v>4547</v>
      </c>
      <c r="K1360" s="119"/>
      <c r="L1360" s="120"/>
      <c r="M1360" s="120"/>
      <c r="N1360" s="120"/>
      <c r="O1360" s="120"/>
      <c r="P1360" s="120"/>
      <c r="Q1360" s="120"/>
      <c r="R1360" s="120"/>
      <c r="S1360" s="120"/>
      <c r="T1360" s="120"/>
      <c r="U1360" s="120"/>
      <c r="V1360" s="120"/>
      <c r="W1360" s="120"/>
      <c r="X1360" s="120"/>
      <c r="Y1360" s="120"/>
      <c r="Z1360" s="120"/>
    </row>
    <row r="1361">
      <c r="A1361" s="121">
        <v>47272.0</v>
      </c>
      <c r="B1361" s="119" t="s">
        <v>4548</v>
      </c>
      <c r="C1361" s="119" t="s">
        <v>4549</v>
      </c>
      <c r="D1361" s="119" t="s">
        <v>4550</v>
      </c>
      <c r="E1361" s="119" t="s">
        <v>1130</v>
      </c>
      <c r="F1361" s="121">
        <v>17.0</v>
      </c>
      <c r="G1361" s="121">
        <v>0.0</v>
      </c>
      <c r="H1361" s="122">
        <v>44138.40833333333</v>
      </c>
      <c r="I1361" s="122">
        <v>44153.23888888889</v>
      </c>
      <c r="J1361" s="124" t="s">
        <v>4551</v>
      </c>
      <c r="K1361" s="119"/>
      <c r="L1361" s="120"/>
      <c r="M1361" s="120"/>
      <c r="N1361" s="120"/>
      <c r="O1361" s="120"/>
      <c r="P1361" s="120"/>
      <c r="Q1361" s="120"/>
      <c r="R1361" s="120"/>
      <c r="S1361" s="120"/>
      <c r="T1361" s="120"/>
      <c r="U1361" s="120"/>
      <c r="V1361" s="120"/>
      <c r="W1361" s="120"/>
      <c r="X1361" s="120"/>
      <c r="Y1361" s="120"/>
      <c r="Z1361" s="120"/>
    </row>
    <row r="1362">
      <c r="A1362" s="121">
        <v>48032.0</v>
      </c>
      <c r="B1362" s="119" t="s">
        <v>4552</v>
      </c>
      <c r="C1362" s="119" t="s">
        <v>4553</v>
      </c>
      <c r="D1362" s="119" t="s">
        <v>4554</v>
      </c>
      <c r="E1362" s="119"/>
      <c r="F1362" s="121">
        <v>0.0</v>
      </c>
      <c r="G1362" s="121">
        <v>0.0</v>
      </c>
      <c r="H1362" s="122">
        <v>44151.825694444444</v>
      </c>
      <c r="I1362" s="122">
        <v>44153.65347222222</v>
      </c>
      <c r="J1362" s="124" t="s">
        <v>4555</v>
      </c>
      <c r="K1362" s="119"/>
      <c r="L1362" s="120"/>
      <c r="M1362" s="120"/>
      <c r="N1362" s="120"/>
      <c r="O1362" s="120"/>
      <c r="P1362" s="120"/>
      <c r="Q1362" s="120"/>
      <c r="R1362" s="120"/>
      <c r="S1362" s="120"/>
      <c r="T1362" s="120"/>
      <c r="U1362" s="120"/>
      <c r="V1362" s="120"/>
      <c r="W1362" s="120"/>
      <c r="X1362" s="120"/>
      <c r="Y1362" s="120"/>
      <c r="Z1362" s="120"/>
    </row>
    <row r="1363">
      <c r="A1363" s="121">
        <v>46012.0</v>
      </c>
      <c r="B1363" s="119" t="s">
        <v>4427</v>
      </c>
      <c r="C1363" s="119" t="s">
        <v>1607</v>
      </c>
      <c r="D1363" s="119" t="s">
        <v>675</v>
      </c>
      <c r="E1363" s="119" t="s">
        <v>1607</v>
      </c>
      <c r="F1363" s="121">
        <v>0.0</v>
      </c>
      <c r="G1363" s="121">
        <v>0.0</v>
      </c>
      <c r="H1363" s="122">
        <v>44112.06805555556</v>
      </c>
      <c r="I1363" s="122">
        <v>44153.65902777778</v>
      </c>
      <c r="J1363" s="124" t="s">
        <v>4556</v>
      </c>
      <c r="K1363" s="119"/>
      <c r="L1363" s="120"/>
      <c r="M1363" s="120"/>
      <c r="N1363" s="120"/>
      <c r="O1363" s="120"/>
      <c r="P1363" s="120"/>
      <c r="Q1363" s="120"/>
      <c r="R1363" s="120"/>
      <c r="S1363" s="120"/>
      <c r="T1363" s="120"/>
      <c r="U1363" s="120"/>
      <c r="V1363" s="120"/>
      <c r="W1363" s="120"/>
      <c r="X1363" s="120"/>
      <c r="Y1363" s="120"/>
      <c r="Z1363" s="120"/>
    </row>
    <row r="1364">
      <c r="A1364" s="121">
        <v>48022.0</v>
      </c>
      <c r="B1364" s="119" t="s">
        <v>4557</v>
      </c>
      <c r="C1364" s="119" t="s">
        <v>658</v>
      </c>
      <c r="D1364" s="119" t="s">
        <v>4558</v>
      </c>
      <c r="E1364" s="119" t="s">
        <v>658</v>
      </c>
      <c r="F1364" s="121">
        <v>1.0</v>
      </c>
      <c r="G1364" s="121">
        <v>0.0</v>
      </c>
      <c r="H1364" s="122">
        <v>44151.754166666666</v>
      </c>
      <c r="I1364" s="122">
        <v>44153.717361111114</v>
      </c>
      <c r="J1364" s="124" t="s">
        <v>4559</v>
      </c>
      <c r="K1364" s="119"/>
      <c r="L1364" s="120"/>
      <c r="M1364" s="120"/>
      <c r="N1364" s="120"/>
      <c r="O1364" s="120"/>
      <c r="P1364" s="120"/>
      <c r="Q1364" s="120"/>
      <c r="R1364" s="120"/>
      <c r="S1364" s="120"/>
      <c r="T1364" s="120"/>
      <c r="U1364" s="120"/>
      <c r="V1364" s="120"/>
      <c r="W1364" s="120"/>
      <c r="X1364" s="120"/>
      <c r="Y1364" s="120"/>
      <c r="Z1364" s="120"/>
    </row>
    <row r="1365">
      <c r="A1365" s="121">
        <v>24553.0</v>
      </c>
      <c r="B1365" s="119" t="s">
        <v>4560</v>
      </c>
      <c r="C1365" s="119" t="s">
        <v>608</v>
      </c>
      <c r="D1365" s="119" t="s">
        <v>4529</v>
      </c>
      <c r="E1365" s="119" t="s">
        <v>1149</v>
      </c>
      <c r="F1365" s="121">
        <v>1.0</v>
      </c>
      <c r="G1365" s="121">
        <v>0.0</v>
      </c>
      <c r="H1365" s="122">
        <v>43693.799305555556</v>
      </c>
      <c r="I1365" s="122">
        <v>44153.84375</v>
      </c>
      <c r="J1365" s="124" t="s">
        <v>4561</v>
      </c>
      <c r="K1365" s="119"/>
      <c r="L1365" s="120"/>
      <c r="M1365" s="120"/>
      <c r="N1365" s="120"/>
      <c r="O1365" s="120"/>
      <c r="P1365" s="120"/>
      <c r="Q1365" s="120"/>
      <c r="R1365" s="120"/>
      <c r="S1365" s="120"/>
      <c r="T1365" s="120"/>
      <c r="U1365" s="120"/>
      <c r="V1365" s="120"/>
      <c r="W1365" s="120"/>
      <c r="X1365" s="120"/>
      <c r="Y1365" s="120"/>
      <c r="Z1365" s="120"/>
    </row>
    <row r="1366">
      <c r="A1366" s="121">
        <v>24666.0</v>
      </c>
      <c r="B1366" s="119" t="s">
        <v>4562</v>
      </c>
      <c r="C1366" s="119" t="s">
        <v>608</v>
      </c>
      <c r="D1366" s="119" t="s">
        <v>1367</v>
      </c>
      <c r="E1366" s="119"/>
      <c r="F1366" s="121">
        <v>0.0</v>
      </c>
      <c r="G1366" s="121">
        <v>0.0</v>
      </c>
      <c r="H1366" s="122">
        <v>43693.805555555555</v>
      </c>
      <c r="I1366" s="122">
        <v>44153.94097222222</v>
      </c>
      <c r="J1366" s="124" t="s">
        <v>4563</v>
      </c>
      <c r="K1366" s="119"/>
      <c r="L1366" s="120"/>
      <c r="M1366" s="120"/>
      <c r="N1366" s="120"/>
      <c r="O1366" s="120"/>
      <c r="P1366" s="120"/>
      <c r="Q1366" s="120"/>
      <c r="R1366" s="120"/>
      <c r="S1366" s="120"/>
      <c r="T1366" s="120"/>
      <c r="U1366" s="120"/>
      <c r="V1366" s="120"/>
      <c r="W1366" s="120"/>
      <c r="X1366" s="120"/>
      <c r="Y1366" s="120"/>
      <c r="Z1366" s="120"/>
    </row>
    <row r="1367">
      <c r="A1367" s="121">
        <v>24552.0</v>
      </c>
      <c r="B1367" s="119" t="s">
        <v>4564</v>
      </c>
      <c r="C1367" s="119" t="s">
        <v>608</v>
      </c>
      <c r="D1367" s="119" t="s">
        <v>1367</v>
      </c>
      <c r="E1367" s="119"/>
      <c r="F1367" s="121">
        <v>0.0</v>
      </c>
      <c r="G1367" s="121">
        <v>0.0</v>
      </c>
      <c r="H1367" s="122">
        <v>43693.799305555556</v>
      </c>
      <c r="I1367" s="122">
        <v>44153.947222222225</v>
      </c>
      <c r="J1367" s="124" t="s">
        <v>4565</v>
      </c>
      <c r="K1367" s="119"/>
      <c r="L1367" s="120"/>
      <c r="M1367" s="120"/>
      <c r="N1367" s="120"/>
      <c r="O1367" s="120"/>
      <c r="P1367" s="120"/>
      <c r="Q1367" s="120"/>
      <c r="R1367" s="120"/>
      <c r="S1367" s="120"/>
      <c r="T1367" s="120"/>
      <c r="U1367" s="120"/>
      <c r="V1367" s="120"/>
      <c r="W1367" s="120"/>
      <c r="X1367" s="120"/>
      <c r="Y1367" s="120"/>
      <c r="Z1367" s="120"/>
    </row>
    <row r="1368">
      <c r="A1368" s="121">
        <v>24779.0</v>
      </c>
      <c r="B1368" s="119" t="s">
        <v>4566</v>
      </c>
      <c r="C1368" s="119" t="s">
        <v>608</v>
      </c>
      <c r="D1368" s="119" t="s">
        <v>1367</v>
      </c>
      <c r="E1368" s="119"/>
      <c r="F1368" s="121">
        <v>0.0</v>
      </c>
      <c r="G1368" s="121">
        <v>0.0</v>
      </c>
      <c r="H1368" s="122">
        <v>43693.80763888889</v>
      </c>
      <c r="I1368" s="122">
        <v>44153.95277777778</v>
      </c>
      <c r="J1368" s="124" t="s">
        <v>4567</v>
      </c>
      <c r="K1368" s="119"/>
      <c r="L1368" s="120"/>
      <c r="M1368" s="120"/>
      <c r="N1368" s="120"/>
      <c r="O1368" s="120"/>
      <c r="P1368" s="120"/>
      <c r="Q1368" s="120"/>
      <c r="R1368" s="120"/>
      <c r="S1368" s="120"/>
      <c r="T1368" s="120"/>
      <c r="U1368" s="120"/>
      <c r="V1368" s="120"/>
      <c r="W1368" s="120"/>
      <c r="X1368" s="120"/>
      <c r="Y1368" s="120"/>
      <c r="Z1368" s="120"/>
    </row>
    <row r="1369">
      <c r="A1369" s="121">
        <v>45896.0</v>
      </c>
      <c r="B1369" s="119" t="s">
        <v>4568</v>
      </c>
      <c r="C1369" s="119" t="s">
        <v>2063</v>
      </c>
      <c r="D1369" s="119" t="s">
        <v>2064</v>
      </c>
      <c r="E1369" s="119" t="s">
        <v>4569</v>
      </c>
      <c r="F1369" s="121">
        <v>2.0</v>
      </c>
      <c r="G1369" s="121">
        <v>0.0</v>
      </c>
      <c r="H1369" s="122">
        <v>44110.47638888889</v>
      </c>
      <c r="I1369" s="122">
        <v>44154.67222222222</v>
      </c>
      <c r="J1369" s="124" t="s">
        <v>4570</v>
      </c>
      <c r="K1369" s="119"/>
      <c r="L1369" s="120"/>
      <c r="M1369" s="120"/>
      <c r="N1369" s="120"/>
      <c r="O1369" s="120"/>
      <c r="P1369" s="120"/>
      <c r="Q1369" s="120"/>
      <c r="R1369" s="120"/>
      <c r="S1369" s="120"/>
      <c r="T1369" s="120"/>
      <c r="U1369" s="120"/>
      <c r="V1369" s="120"/>
      <c r="W1369" s="120"/>
      <c r="X1369" s="120"/>
      <c r="Y1369" s="120"/>
      <c r="Z1369" s="120"/>
    </row>
    <row r="1370">
      <c r="A1370" s="121">
        <v>47193.0</v>
      </c>
      <c r="B1370" s="119" t="s">
        <v>4571</v>
      </c>
      <c r="C1370" s="119" t="s">
        <v>4572</v>
      </c>
      <c r="D1370" s="119" t="s">
        <v>4573</v>
      </c>
      <c r="E1370" s="119"/>
      <c r="F1370" s="121">
        <v>1.0</v>
      </c>
      <c r="G1370" s="121">
        <v>0.0</v>
      </c>
      <c r="H1370" s="122">
        <v>44137.65277777778</v>
      </c>
      <c r="I1370" s="122">
        <v>44154.808333333334</v>
      </c>
      <c r="J1370" s="124" t="s">
        <v>4574</v>
      </c>
      <c r="K1370" s="119"/>
      <c r="L1370" s="120"/>
      <c r="M1370" s="120"/>
      <c r="N1370" s="120"/>
      <c r="O1370" s="120"/>
      <c r="P1370" s="120"/>
      <c r="Q1370" s="120"/>
      <c r="R1370" s="120"/>
      <c r="S1370" s="120"/>
      <c r="T1370" s="120"/>
      <c r="U1370" s="120"/>
      <c r="V1370" s="120"/>
      <c r="W1370" s="120"/>
      <c r="X1370" s="120"/>
      <c r="Y1370" s="120"/>
      <c r="Z1370" s="120"/>
    </row>
    <row r="1371">
      <c r="A1371" s="121">
        <v>47776.0</v>
      </c>
      <c r="B1371" s="119" t="s">
        <v>4575</v>
      </c>
      <c r="C1371" s="119" t="s">
        <v>1247</v>
      </c>
      <c r="D1371" s="119" t="s">
        <v>4576</v>
      </c>
      <c r="E1371" s="119" t="s">
        <v>642</v>
      </c>
      <c r="F1371" s="121">
        <v>18.0</v>
      </c>
      <c r="G1371" s="121">
        <v>0.0</v>
      </c>
      <c r="H1371" s="122">
        <v>44146.82013888889</v>
      </c>
      <c r="I1371" s="122">
        <v>44155.145833333336</v>
      </c>
      <c r="J1371" s="124" t="s">
        <v>4577</v>
      </c>
      <c r="K1371" s="119"/>
      <c r="L1371" s="120"/>
      <c r="M1371" s="120"/>
      <c r="N1371" s="120"/>
      <c r="O1371" s="120"/>
      <c r="P1371" s="120"/>
      <c r="Q1371" s="120"/>
      <c r="R1371" s="120"/>
      <c r="S1371" s="120"/>
      <c r="T1371" s="120"/>
      <c r="U1371" s="120"/>
      <c r="V1371" s="120"/>
      <c r="W1371" s="120"/>
      <c r="X1371" s="120"/>
      <c r="Y1371" s="120"/>
      <c r="Z1371" s="120"/>
    </row>
    <row r="1372">
      <c r="A1372" s="121">
        <v>47313.0</v>
      </c>
      <c r="B1372" s="119" t="s">
        <v>4578</v>
      </c>
      <c r="C1372" s="119" t="s">
        <v>948</v>
      </c>
      <c r="D1372" s="119" t="s">
        <v>1148</v>
      </c>
      <c r="E1372" s="119"/>
      <c r="F1372" s="121">
        <v>4.0</v>
      </c>
      <c r="G1372" s="121">
        <v>0.0</v>
      </c>
      <c r="H1372" s="122">
        <v>44138.864583333336</v>
      </c>
      <c r="I1372" s="122">
        <v>44155.35138888889</v>
      </c>
      <c r="J1372" s="124" t="s">
        <v>4579</v>
      </c>
      <c r="K1372" s="119"/>
      <c r="L1372" s="120"/>
      <c r="M1372" s="120"/>
      <c r="N1372" s="120"/>
      <c r="O1372" s="120"/>
      <c r="P1372" s="120"/>
      <c r="Q1372" s="120"/>
      <c r="R1372" s="120"/>
      <c r="S1372" s="120"/>
      <c r="T1372" s="120"/>
      <c r="U1372" s="120"/>
      <c r="V1372" s="120"/>
      <c r="W1372" s="120"/>
      <c r="X1372" s="120"/>
      <c r="Y1372" s="120"/>
      <c r="Z1372" s="120"/>
    </row>
    <row r="1373">
      <c r="A1373" s="121">
        <v>41779.0</v>
      </c>
      <c r="B1373" s="119" t="s">
        <v>4580</v>
      </c>
      <c r="C1373" s="119" t="s">
        <v>4581</v>
      </c>
      <c r="D1373" s="119" t="s">
        <v>1172</v>
      </c>
      <c r="E1373" s="119" t="s">
        <v>946</v>
      </c>
      <c r="F1373" s="121">
        <v>9.0</v>
      </c>
      <c r="G1373" s="121">
        <v>0.0</v>
      </c>
      <c r="H1373" s="122">
        <v>44033.15833333333</v>
      </c>
      <c r="I1373" s="122">
        <v>44155.768055555556</v>
      </c>
      <c r="J1373" s="124" t="s">
        <v>4582</v>
      </c>
      <c r="K1373" s="119"/>
      <c r="L1373" s="120"/>
      <c r="M1373" s="120"/>
      <c r="N1373" s="120"/>
      <c r="O1373" s="120"/>
      <c r="P1373" s="120"/>
      <c r="Q1373" s="120"/>
      <c r="R1373" s="120"/>
      <c r="S1373" s="120"/>
      <c r="T1373" s="120"/>
      <c r="U1373" s="120"/>
      <c r="V1373" s="120"/>
      <c r="W1373" s="120"/>
      <c r="X1373" s="120"/>
      <c r="Y1373" s="120"/>
      <c r="Z1373" s="120"/>
    </row>
    <row r="1374">
      <c r="A1374" s="121">
        <v>47948.0</v>
      </c>
      <c r="B1374" s="119" t="s">
        <v>4583</v>
      </c>
      <c r="C1374" s="119" t="s">
        <v>732</v>
      </c>
      <c r="D1374" s="119" t="s">
        <v>4584</v>
      </c>
      <c r="E1374" s="119" t="s">
        <v>658</v>
      </c>
      <c r="F1374" s="121">
        <v>2.0</v>
      </c>
      <c r="G1374" s="121">
        <v>0.0</v>
      </c>
      <c r="H1374" s="122">
        <v>44149.001388888886</v>
      </c>
      <c r="I1374" s="122">
        <v>44157.34375</v>
      </c>
      <c r="J1374" s="124" t="s">
        <v>4585</v>
      </c>
      <c r="K1374" s="119"/>
      <c r="L1374" s="120"/>
      <c r="M1374" s="120"/>
      <c r="N1374" s="120"/>
      <c r="O1374" s="120"/>
      <c r="P1374" s="120"/>
      <c r="Q1374" s="120"/>
      <c r="R1374" s="120"/>
      <c r="S1374" s="120"/>
      <c r="T1374" s="120"/>
      <c r="U1374" s="120"/>
      <c r="V1374" s="120"/>
      <c r="W1374" s="120"/>
      <c r="X1374" s="120"/>
      <c r="Y1374" s="120"/>
      <c r="Z1374" s="120"/>
    </row>
    <row r="1375">
      <c r="A1375" s="121">
        <v>48372.0</v>
      </c>
      <c r="B1375" s="119" t="s">
        <v>4586</v>
      </c>
      <c r="C1375" s="119" t="s">
        <v>827</v>
      </c>
      <c r="D1375" s="119" t="s">
        <v>941</v>
      </c>
      <c r="E1375" s="119" t="s">
        <v>1091</v>
      </c>
      <c r="F1375" s="121">
        <v>0.0</v>
      </c>
      <c r="G1375" s="121">
        <v>0.0</v>
      </c>
      <c r="H1375" s="122">
        <v>44157.41805555556</v>
      </c>
      <c r="I1375" s="122">
        <v>44160.88680555556</v>
      </c>
      <c r="J1375" s="124" t="s">
        <v>4587</v>
      </c>
      <c r="K1375" s="119"/>
      <c r="L1375" s="120"/>
      <c r="M1375" s="120"/>
      <c r="N1375" s="120"/>
      <c r="O1375" s="120"/>
      <c r="P1375" s="120"/>
      <c r="Q1375" s="120"/>
      <c r="R1375" s="120"/>
      <c r="S1375" s="120"/>
      <c r="T1375" s="120"/>
      <c r="U1375" s="120"/>
      <c r="V1375" s="120"/>
      <c r="W1375" s="120"/>
      <c r="X1375" s="120"/>
      <c r="Y1375" s="120"/>
      <c r="Z1375" s="120"/>
    </row>
    <row r="1376">
      <c r="A1376" s="121">
        <v>46536.0</v>
      </c>
      <c r="B1376" s="119" t="s">
        <v>4588</v>
      </c>
      <c r="C1376" s="119" t="s">
        <v>1235</v>
      </c>
      <c r="D1376" s="119" t="s">
        <v>4589</v>
      </c>
      <c r="E1376" s="119"/>
      <c r="F1376" s="121">
        <v>7.0</v>
      </c>
      <c r="G1376" s="121">
        <v>0.0</v>
      </c>
      <c r="H1376" s="122">
        <v>44123.52361111111</v>
      </c>
      <c r="I1376" s="122">
        <v>44160.89444444444</v>
      </c>
      <c r="J1376" s="124" t="s">
        <v>4590</v>
      </c>
      <c r="K1376" s="119"/>
      <c r="L1376" s="120"/>
      <c r="M1376" s="120"/>
      <c r="N1376" s="120"/>
      <c r="O1376" s="120"/>
      <c r="P1376" s="120"/>
      <c r="Q1376" s="120"/>
      <c r="R1376" s="120"/>
      <c r="S1376" s="120"/>
      <c r="T1376" s="120"/>
      <c r="U1376" s="120"/>
      <c r="V1376" s="120"/>
      <c r="W1376" s="120"/>
      <c r="X1376" s="120"/>
      <c r="Y1376" s="120"/>
      <c r="Z1376" s="120"/>
    </row>
    <row r="1377">
      <c r="A1377" s="121">
        <v>48462.0</v>
      </c>
      <c r="B1377" s="119" t="s">
        <v>4591</v>
      </c>
      <c r="C1377" s="119" t="s">
        <v>1607</v>
      </c>
      <c r="D1377" s="119" t="s">
        <v>675</v>
      </c>
      <c r="E1377" s="119" t="s">
        <v>1607</v>
      </c>
      <c r="F1377" s="121">
        <v>0.0</v>
      </c>
      <c r="G1377" s="121">
        <v>0.0</v>
      </c>
      <c r="H1377" s="122">
        <v>44160.84652777778</v>
      </c>
      <c r="I1377" s="122">
        <v>44164.759722222225</v>
      </c>
      <c r="J1377" s="124" t="s">
        <v>4592</v>
      </c>
      <c r="K1377" s="119"/>
      <c r="L1377" s="120"/>
      <c r="M1377" s="120"/>
      <c r="N1377" s="120"/>
      <c r="O1377" s="120"/>
      <c r="P1377" s="120"/>
      <c r="Q1377" s="120"/>
      <c r="R1377" s="120"/>
      <c r="S1377" s="120"/>
      <c r="T1377" s="120"/>
      <c r="U1377" s="120"/>
      <c r="V1377" s="120"/>
      <c r="W1377" s="120"/>
      <c r="X1377" s="120"/>
      <c r="Y1377" s="120"/>
      <c r="Z1377" s="120"/>
    </row>
    <row r="1378">
      <c r="A1378" s="121">
        <v>48304.0</v>
      </c>
      <c r="B1378" s="119" t="s">
        <v>4593</v>
      </c>
      <c r="C1378" s="119" t="s">
        <v>1407</v>
      </c>
      <c r="D1378" s="119" t="s">
        <v>4594</v>
      </c>
      <c r="E1378" s="119" t="s">
        <v>4595</v>
      </c>
      <c r="F1378" s="121">
        <v>4.0</v>
      </c>
      <c r="G1378" s="121">
        <v>0.0</v>
      </c>
      <c r="H1378" s="122">
        <v>44155.38263888889</v>
      </c>
      <c r="I1378" s="122">
        <v>44165.80625</v>
      </c>
      <c r="J1378" s="124" t="s">
        <v>4596</v>
      </c>
      <c r="K1378" s="119"/>
      <c r="L1378" s="120"/>
      <c r="M1378" s="120"/>
      <c r="N1378" s="120"/>
      <c r="O1378" s="120"/>
      <c r="P1378" s="120"/>
      <c r="Q1378" s="120"/>
      <c r="R1378" s="120"/>
      <c r="S1378" s="120"/>
      <c r="T1378" s="120"/>
      <c r="U1378" s="120"/>
      <c r="V1378" s="120"/>
      <c r="W1378" s="120"/>
      <c r="X1378" s="120"/>
      <c r="Y1378" s="120"/>
      <c r="Z1378" s="120"/>
    </row>
    <row r="1379">
      <c r="A1379" s="121">
        <v>48198.0</v>
      </c>
      <c r="B1379" s="119" t="s">
        <v>4597</v>
      </c>
      <c r="C1379" s="119" t="s">
        <v>841</v>
      </c>
      <c r="D1379" s="119" t="s">
        <v>1865</v>
      </c>
      <c r="E1379" s="119"/>
      <c r="F1379" s="121">
        <v>8.0</v>
      </c>
      <c r="G1379" s="121">
        <v>0.0</v>
      </c>
      <c r="H1379" s="122">
        <v>44153.80763888889</v>
      </c>
      <c r="I1379" s="122">
        <v>44165.816666666666</v>
      </c>
      <c r="J1379" s="124" t="s">
        <v>4598</v>
      </c>
      <c r="K1379" s="119"/>
      <c r="L1379" s="120"/>
      <c r="M1379" s="120"/>
      <c r="N1379" s="120"/>
      <c r="O1379" s="120"/>
      <c r="P1379" s="120"/>
      <c r="Q1379" s="120"/>
      <c r="R1379" s="120"/>
      <c r="S1379" s="120"/>
      <c r="T1379" s="120"/>
      <c r="U1379" s="120"/>
      <c r="V1379" s="120"/>
      <c r="W1379" s="120"/>
      <c r="X1379" s="120"/>
      <c r="Y1379" s="120"/>
      <c r="Z1379" s="120"/>
    </row>
    <row r="1380">
      <c r="A1380" s="121">
        <v>47754.0</v>
      </c>
      <c r="B1380" s="119" t="s">
        <v>4599</v>
      </c>
      <c r="C1380" s="119" t="s">
        <v>994</v>
      </c>
      <c r="D1380" s="119" t="s">
        <v>4600</v>
      </c>
      <c r="E1380" s="119" t="s">
        <v>994</v>
      </c>
      <c r="F1380" s="121">
        <v>0.0</v>
      </c>
      <c r="G1380" s="121">
        <v>0.0</v>
      </c>
      <c r="H1380" s="122">
        <v>44146.643055555556</v>
      </c>
      <c r="I1380" s="122">
        <v>44165.933333333334</v>
      </c>
      <c r="J1380" s="124" t="s">
        <v>4601</v>
      </c>
      <c r="K1380" s="119"/>
      <c r="L1380" s="120"/>
      <c r="M1380" s="120"/>
      <c r="N1380" s="120"/>
      <c r="O1380" s="120"/>
      <c r="P1380" s="120"/>
      <c r="Q1380" s="120"/>
      <c r="R1380" s="120"/>
      <c r="S1380" s="120"/>
      <c r="T1380" s="120"/>
      <c r="U1380" s="120"/>
      <c r="V1380" s="120"/>
      <c r="W1380" s="120"/>
      <c r="X1380" s="120"/>
      <c r="Y1380" s="120"/>
      <c r="Z1380" s="120"/>
    </row>
    <row r="1381">
      <c r="A1381" s="121">
        <v>44530.0</v>
      </c>
      <c r="B1381" s="119" t="s">
        <v>4602</v>
      </c>
      <c r="C1381" s="119" t="s">
        <v>4603</v>
      </c>
      <c r="D1381" s="119" t="s">
        <v>1007</v>
      </c>
      <c r="E1381" s="119"/>
      <c r="F1381" s="121">
        <v>19.0</v>
      </c>
      <c r="G1381" s="121">
        <v>0.0</v>
      </c>
      <c r="H1381" s="122">
        <v>44085.111805555556</v>
      </c>
      <c r="I1381" s="122">
        <v>44166.54861111111</v>
      </c>
      <c r="J1381" s="124" t="s">
        <v>4604</v>
      </c>
      <c r="K1381" s="119"/>
      <c r="L1381" s="120"/>
      <c r="M1381" s="120"/>
      <c r="N1381" s="120"/>
      <c r="O1381" s="120"/>
      <c r="P1381" s="120"/>
      <c r="Q1381" s="120"/>
      <c r="R1381" s="120"/>
      <c r="S1381" s="120"/>
      <c r="T1381" s="120"/>
      <c r="U1381" s="120"/>
      <c r="V1381" s="120"/>
      <c r="W1381" s="120"/>
      <c r="X1381" s="120"/>
      <c r="Y1381" s="120"/>
      <c r="Z1381" s="120"/>
    </row>
    <row r="1382">
      <c r="A1382" s="121">
        <v>37516.0</v>
      </c>
      <c r="B1382" s="119" t="s">
        <v>4605</v>
      </c>
      <c r="C1382" s="119" t="s">
        <v>1167</v>
      </c>
      <c r="D1382" s="119" t="s">
        <v>4606</v>
      </c>
      <c r="E1382" s="119" t="s">
        <v>1631</v>
      </c>
      <c r="F1382" s="121">
        <v>10.0</v>
      </c>
      <c r="G1382" s="121">
        <v>0.0</v>
      </c>
      <c r="H1382" s="122">
        <v>43950.8</v>
      </c>
      <c r="I1382" s="122">
        <v>44166.791666666664</v>
      </c>
      <c r="J1382" s="124" t="s">
        <v>4607</v>
      </c>
      <c r="K1382" s="119"/>
      <c r="L1382" s="120"/>
      <c r="M1382" s="120"/>
      <c r="N1382" s="120"/>
      <c r="O1382" s="120"/>
      <c r="P1382" s="120"/>
      <c r="Q1382" s="120"/>
      <c r="R1382" s="120"/>
      <c r="S1382" s="120"/>
      <c r="T1382" s="120"/>
      <c r="U1382" s="120"/>
      <c r="V1382" s="120"/>
      <c r="W1382" s="120"/>
      <c r="X1382" s="120"/>
      <c r="Y1382" s="120"/>
      <c r="Z1382" s="120"/>
    </row>
    <row r="1383">
      <c r="A1383" s="121">
        <v>48393.0</v>
      </c>
      <c r="B1383" s="119" t="s">
        <v>4608</v>
      </c>
      <c r="C1383" s="119" t="s">
        <v>1132</v>
      </c>
      <c r="D1383" s="119" t="s">
        <v>641</v>
      </c>
      <c r="E1383" s="119"/>
      <c r="F1383" s="121">
        <v>5.0</v>
      </c>
      <c r="G1383" s="121">
        <v>0.0</v>
      </c>
      <c r="H1383" s="122">
        <v>44158.60138888889</v>
      </c>
      <c r="I1383" s="122">
        <v>44166.98055555556</v>
      </c>
      <c r="J1383" s="124" t="s">
        <v>4609</v>
      </c>
      <c r="K1383" s="119"/>
      <c r="L1383" s="120"/>
      <c r="M1383" s="120"/>
      <c r="N1383" s="120"/>
      <c r="O1383" s="120"/>
      <c r="P1383" s="120"/>
      <c r="Q1383" s="120"/>
      <c r="R1383" s="120"/>
      <c r="S1383" s="120"/>
      <c r="T1383" s="120"/>
      <c r="U1383" s="120"/>
      <c r="V1383" s="120"/>
      <c r="W1383" s="120"/>
      <c r="X1383" s="120"/>
      <c r="Y1383" s="120"/>
      <c r="Z1383" s="120"/>
    </row>
    <row r="1384">
      <c r="A1384" s="121">
        <v>43342.0</v>
      </c>
      <c r="B1384" s="119" t="s">
        <v>4610</v>
      </c>
      <c r="C1384" s="119" t="s">
        <v>4611</v>
      </c>
      <c r="D1384" s="119" t="s">
        <v>4612</v>
      </c>
      <c r="E1384" s="119"/>
      <c r="F1384" s="121">
        <v>7.0</v>
      </c>
      <c r="G1384" s="121">
        <v>0.0</v>
      </c>
      <c r="H1384" s="122">
        <v>44063.73402777778</v>
      </c>
      <c r="I1384" s="122">
        <v>44167.42083333333</v>
      </c>
      <c r="J1384" s="124" t="s">
        <v>4613</v>
      </c>
      <c r="K1384" s="119"/>
      <c r="L1384" s="120"/>
      <c r="M1384" s="120"/>
      <c r="N1384" s="120"/>
      <c r="O1384" s="120"/>
      <c r="P1384" s="120"/>
      <c r="Q1384" s="120"/>
      <c r="R1384" s="120"/>
      <c r="S1384" s="120"/>
      <c r="T1384" s="120"/>
      <c r="U1384" s="120"/>
      <c r="V1384" s="120"/>
      <c r="W1384" s="120"/>
      <c r="X1384" s="120"/>
      <c r="Y1384" s="120"/>
      <c r="Z1384" s="120"/>
    </row>
    <row r="1385">
      <c r="A1385" s="121">
        <v>48299.0</v>
      </c>
      <c r="B1385" s="119" t="s">
        <v>4614</v>
      </c>
      <c r="C1385" s="119" t="s">
        <v>2542</v>
      </c>
      <c r="D1385" s="119" t="s">
        <v>4615</v>
      </c>
      <c r="E1385" s="119" t="s">
        <v>1267</v>
      </c>
      <c r="F1385" s="121">
        <v>5.0</v>
      </c>
      <c r="G1385" s="121">
        <v>0.0</v>
      </c>
      <c r="H1385" s="122">
        <v>44155.311111111114</v>
      </c>
      <c r="I1385" s="122">
        <v>44167.691666666666</v>
      </c>
      <c r="J1385" s="124" t="s">
        <v>4616</v>
      </c>
      <c r="K1385" s="119"/>
      <c r="L1385" s="120"/>
      <c r="M1385" s="120"/>
      <c r="N1385" s="120"/>
      <c r="O1385" s="120"/>
      <c r="P1385" s="120"/>
      <c r="Q1385" s="120"/>
      <c r="R1385" s="120"/>
      <c r="S1385" s="120"/>
      <c r="T1385" s="120"/>
      <c r="U1385" s="120"/>
      <c r="V1385" s="120"/>
      <c r="W1385" s="120"/>
      <c r="X1385" s="120"/>
      <c r="Y1385" s="120"/>
      <c r="Z1385" s="120"/>
    </row>
    <row r="1386">
      <c r="A1386" s="121">
        <v>24565.0</v>
      </c>
      <c r="B1386" s="119" t="s">
        <v>4617</v>
      </c>
      <c r="C1386" s="119" t="s">
        <v>608</v>
      </c>
      <c r="D1386" s="119" t="s">
        <v>1367</v>
      </c>
      <c r="E1386" s="119"/>
      <c r="F1386" s="121">
        <v>4.0</v>
      </c>
      <c r="G1386" s="121">
        <v>0.0</v>
      </c>
      <c r="H1386" s="122">
        <v>43693.8</v>
      </c>
      <c r="I1386" s="122">
        <v>44167.736805555556</v>
      </c>
      <c r="J1386" s="124" t="s">
        <v>4618</v>
      </c>
      <c r="K1386" s="119"/>
      <c r="L1386" s="120"/>
      <c r="M1386" s="120"/>
      <c r="N1386" s="120"/>
      <c r="O1386" s="120"/>
      <c r="P1386" s="120"/>
      <c r="Q1386" s="120"/>
      <c r="R1386" s="120"/>
      <c r="S1386" s="120"/>
      <c r="T1386" s="120"/>
      <c r="U1386" s="120"/>
      <c r="V1386" s="120"/>
      <c r="W1386" s="120"/>
      <c r="X1386" s="120"/>
      <c r="Y1386" s="120"/>
      <c r="Z1386" s="120"/>
    </row>
    <row r="1387">
      <c r="A1387" s="121">
        <v>48189.0</v>
      </c>
      <c r="B1387" s="119" t="s">
        <v>4619</v>
      </c>
      <c r="C1387" s="119" t="s">
        <v>1607</v>
      </c>
      <c r="D1387" s="119" t="s">
        <v>675</v>
      </c>
      <c r="E1387" s="119" t="s">
        <v>1607</v>
      </c>
      <c r="F1387" s="121">
        <v>0.0</v>
      </c>
      <c r="G1387" s="121">
        <v>0.0</v>
      </c>
      <c r="H1387" s="122">
        <v>44153.751388888886</v>
      </c>
      <c r="I1387" s="122">
        <v>44167.95208333333</v>
      </c>
      <c r="J1387" s="124" t="s">
        <v>4620</v>
      </c>
      <c r="K1387" s="119"/>
      <c r="L1387" s="120"/>
      <c r="M1387" s="120"/>
      <c r="N1387" s="120"/>
      <c r="O1387" s="120"/>
      <c r="P1387" s="120"/>
      <c r="Q1387" s="120"/>
      <c r="R1387" s="120"/>
      <c r="S1387" s="120"/>
      <c r="T1387" s="120"/>
      <c r="U1387" s="120"/>
      <c r="V1387" s="120"/>
      <c r="W1387" s="120"/>
      <c r="X1387" s="120"/>
      <c r="Y1387" s="120"/>
      <c r="Z1387" s="120"/>
    </row>
    <row r="1388">
      <c r="A1388" s="121">
        <v>48617.0</v>
      </c>
      <c r="B1388" s="119" t="s">
        <v>4621</v>
      </c>
      <c r="C1388" s="119" t="s">
        <v>1247</v>
      </c>
      <c r="D1388" s="119" t="s">
        <v>4622</v>
      </c>
      <c r="E1388" s="119" t="s">
        <v>1247</v>
      </c>
      <c r="F1388" s="121">
        <v>0.0</v>
      </c>
      <c r="G1388" s="121">
        <v>0.0</v>
      </c>
      <c r="H1388" s="122">
        <v>44165.913194444445</v>
      </c>
      <c r="I1388" s="122">
        <v>44168.03888888889</v>
      </c>
      <c r="J1388" s="124" t="s">
        <v>4623</v>
      </c>
      <c r="K1388" s="119"/>
      <c r="L1388" s="120"/>
      <c r="M1388" s="120"/>
      <c r="N1388" s="120"/>
      <c r="O1388" s="120"/>
      <c r="P1388" s="120"/>
      <c r="Q1388" s="120"/>
      <c r="R1388" s="120"/>
      <c r="S1388" s="120"/>
      <c r="T1388" s="120"/>
      <c r="U1388" s="120"/>
      <c r="V1388" s="120"/>
      <c r="W1388" s="120"/>
      <c r="X1388" s="120"/>
      <c r="Y1388" s="120"/>
      <c r="Z1388" s="120"/>
    </row>
    <row r="1389">
      <c r="A1389" s="121">
        <v>48709.0</v>
      </c>
      <c r="B1389" s="119" t="s">
        <v>4624</v>
      </c>
      <c r="C1389" s="119" t="s">
        <v>4625</v>
      </c>
      <c r="D1389" s="119" t="s">
        <v>574</v>
      </c>
      <c r="E1389" s="119"/>
      <c r="F1389" s="121">
        <v>6.0</v>
      </c>
      <c r="G1389" s="121">
        <v>0.0</v>
      </c>
      <c r="H1389" s="122">
        <v>44167.472916666666</v>
      </c>
      <c r="I1389" s="122">
        <v>44168.06875</v>
      </c>
      <c r="J1389" s="124" t="s">
        <v>4626</v>
      </c>
      <c r="K1389" s="119"/>
      <c r="L1389" s="120"/>
      <c r="M1389" s="120"/>
      <c r="N1389" s="120"/>
      <c r="O1389" s="120"/>
      <c r="P1389" s="120"/>
      <c r="Q1389" s="120"/>
      <c r="R1389" s="120"/>
      <c r="S1389" s="120"/>
      <c r="T1389" s="120"/>
      <c r="U1389" s="120"/>
      <c r="V1389" s="120"/>
      <c r="W1389" s="120"/>
      <c r="X1389" s="120"/>
      <c r="Y1389" s="120"/>
      <c r="Z1389" s="120"/>
    </row>
    <row r="1390">
      <c r="A1390" s="121">
        <v>44206.0</v>
      </c>
      <c r="B1390" s="119" t="s">
        <v>4627</v>
      </c>
      <c r="C1390" s="119" t="s">
        <v>4628</v>
      </c>
      <c r="D1390" s="119" t="s">
        <v>3465</v>
      </c>
      <c r="E1390" s="119" t="s">
        <v>706</v>
      </c>
      <c r="F1390" s="121">
        <v>17.0</v>
      </c>
      <c r="G1390" s="121">
        <v>0.0</v>
      </c>
      <c r="H1390" s="122">
        <v>44078.74722222222</v>
      </c>
      <c r="I1390" s="122">
        <v>44168.10208333333</v>
      </c>
      <c r="J1390" s="124" t="s">
        <v>4629</v>
      </c>
      <c r="K1390" s="119"/>
      <c r="L1390" s="120"/>
      <c r="M1390" s="120"/>
      <c r="N1390" s="120"/>
      <c r="O1390" s="120"/>
      <c r="P1390" s="120"/>
      <c r="Q1390" s="120"/>
      <c r="R1390" s="120"/>
      <c r="S1390" s="120"/>
      <c r="T1390" s="120"/>
      <c r="U1390" s="120"/>
      <c r="V1390" s="120"/>
      <c r="W1390" s="120"/>
      <c r="X1390" s="120"/>
      <c r="Y1390" s="120"/>
      <c r="Z1390" s="120"/>
    </row>
    <row r="1391">
      <c r="A1391" s="121">
        <v>48165.0</v>
      </c>
      <c r="B1391" s="119" t="s">
        <v>4630</v>
      </c>
      <c r="C1391" s="119" t="s">
        <v>4631</v>
      </c>
      <c r="D1391" s="119" t="s">
        <v>4632</v>
      </c>
      <c r="E1391" s="119"/>
      <c r="F1391" s="121">
        <v>12.0</v>
      </c>
      <c r="G1391" s="121">
        <v>0.0</v>
      </c>
      <c r="H1391" s="122">
        <v>44153.33125</v>
      </c>
      <c r="I1391" s="122">
        <v>44168.22083333333</v>
      </c>
      <c r="J1391" s="124" t="s">
        <v>4633</v>
      </c>
      <c r="K1391" s="119"/>
      <c r="L1391" s="120"/>
      <c r="M1391" s="120"/>
      <c r="N1391" s="120"/>
      <c r="O1391" s="120"/>
      <c r="P1391" s="120"/>
      <c r="Q1391" s="120"/>
      <c r="R1391" s="120"/>
      <c r="S1391" s="120"/>
      <c r="T1391" s="120"/>
      <c r="U1391" s="120"/>
      <c r="V1391" s="120"/>
      <c r="W1391" s="120"/>
      <c r="X1391" s="120"/>
      <c r="Y1391" s="120"/>
      <c r="Z1391" s="120"/>
    </row>
    <row r="1392">
      <c r="A1392" s="121">
        <v>43455.0</v>
      </c>
      <c r="B1392" s="119" t="s">
        <v>4634</v>
      </c>
      <c r="C1392" s="119" t="s">
        <v>1065</v>
      </c>
      <c r="D1392" s="119" t="s">
        <v>574</v>
      </c>
      <c r="E1392" s="119" t="s">
        <v>592</v>
      </c>
      <c r="F1392" s="121">
        <v>9.0</v>
      </c>
      <c r="G1392" s="121">
        <v>0.0</v>
      </c>
      <c r="H1392" s="122">
        <v>44065.60138888889</v>
      </c>
      <c r="I1392" s="122">
        <v>44168.23888888889</v>
      </c>
      <c r="J1392" s="124" t="s">
        <v>4635</v>
      </c>
      <c r="K1392" s="119"/>
      <c r="L1392" s="120"/>
      <c r="M1392" s="120"/>
      <c r="N1392" s="120"/>
      <c r="O1392" s="120"/>
      <c r="P1392" s="120"/>
      <c r="Q1392" s="120"/>
      <c r="R1392" s="120"/>
      <c r="S1392" s="120"/>
      <c r="T1392" s="120"/>
      <c r="U1392" s="120"/>
      <c r="V1392" s="120"/>
      <c r="W1392" s="120"/>
      <c r="X1392" s="120"/>
      <c r="Y1392" s="120"/>
      <c r="Z1392" s="120"/>
    </row>
    <row r="1393">
      <c r="A1393" s="121">
        <v>43837.0</v>
      </c>
      <c r="B1393" s="119" t="s">
        <v>4636</v>
      </c>
      <c r="C1393" s="119" t="s">
        <v>4637</v>
      </c>
      <c r="D1393" s="119" t="s">
        <v>4490</v>
      </c>
      <c r="E1393" s="119"/>
      <c r="F1393" s="121">
        <v>15.0</v>
      </c>
      <c r="G1393" s="121">
        <v>0.0</v>
      </c>
      <c r="H1393" s="122">
        <v>44072.638194444444</v>
      </c>
      <c r="I1393" s="122">
        <v>44168.44652777778</v>
      </c>
      <c r="J1393" s="124" t="s">
        <v>4638</v>
      </c>
      <c r="K1393" s="119"/>
      <c r="L1393" s="120"/>
      <c r="M1393" s="120"/>
      <c r="N1393" s="120"/>
      <c r="O1393" s="120"/>
      <c r="P1393" s="120"/>
      <c r="Q1393" s="120"/>
      <c r="R1393" s="120"/>
      <c r="S1393" s="120"/>
      <c r="T1393" s="120"/>
      <c r="U1393" s="120"/>
      <c r="V1393" s="120"/>
      <c r="W1393" s="120"/>
      <c r="X1393" s="120"/>
      <c r="Y1393" s="120"/>
      <c r="Z1393" s="120"/>
    </row>
    <row r="1394">
      <c r="A1394" s="121">
        <v>48716.0</v>
      </c>
      <c r="B1394" s="119" t="s">
        <v>4639</v>
      </c>
      <c r="C1394" s="119" t="s">
        <v>1527</v>
      </c>
      <c r="D1394" s="119" t="s">
        <v>1413</v>
      </c>
      <c r="E1394" s="119"/>
      <c r="F1394" s="121">
        <v>0.0</v>
      </c>
      <c r="G1394" s="121">
        <v>0.0</v>
      </c>
      <c r="H1394" s="122">
        <v>44167.65277777778</v>
      </c>
      <c r="I1394" s="122">
        <v>44168.56805555556</v>
      </c>
      <c r="J1394" s="124" t="s">
        <v>4640</v>
      </c>
      <c r="K1394" s="119"/>
      <c r="L1394" s="120"/>
      <c r="M1394" s="120"/>
      <c r="N1394" s="120"/>
      <c r="O1394" s="120"/>
      <c r="P1394" s="120"/>
      <c r="Q1394" s="120"/>
      <c r="R1394" s="120"/>
      <c r="S1394" s="120"/>
      <c r="T1394" s="120"/>
      <c r="U1394" s="120"/>
      <c r="V1394" s="120"/>
      <c r="W1394" s="120"/>
      <c r="X1394" s="120"/>
      <c r="Y1394" s="120"/>
      <c r="Z1394" s="120"/>
    </row>
    <row r="1395">
      <c r="A1395" s="121">
        <v>46743.0</v>
      </c>
      <c r="B1395" s="119" t="s">
        <v>4641</v>
      </c>
      <c r="C1395" s="119" t="s">
        <v>658</v>
      </c>
      <c r="D1395" s="119" t="s">
        <v>1271</v>
      </c>
      <c r="E1395" s="119" t="s">
        <v>658</v>
      </c>
      <c r="F1395" s="121">
        <v>2.0</v>
      </c>
      <c r="G1395" s="121">
        <v>0.0</v>
      </c>
      <c r="H1395" s="122">
        <v>44126.92638888889</v>
      </c>
      <c r="I1395" s="122">
        <v>44168.79375</v>
      </c>
      <c r="J1395" s="124" t="s">
        <v>4642</v>
      </c>
      <c r="K1395" s="119"/>
      <c r="L1395" s="120"/>
      <c r="M1395" s="120"/>
      <c r="N1395" s="120"/>
      <c r="O1395" s="120"/>
      <c r="P1395" s="120"/>
      <c r="Q1395" s="120"/>
      <c r="R1395" s="120"/>
      <c r="S1395" s="120"/>
      <c r="T1395" s="120"/>
      <c r="U1395" s="120"/>
      <c r="V1395" s="120"/>
      <c r="W1395" s="120"/>
      <c r="X1395" s="120"/>
      <c r="Y1395" s="120"/>
      <c r="Z1395" s="120"/>
    </row>
    <row r="1396">
      <c r="A1396" s="121">
        <v>45746.0</v>
      </c>
      <c r="B1396" s="119" t="s">
        <v>4643</v>
      </c>
      <c r="C1396" s="119" t="s">
        <v>4644</v>
      </c>
      <c r="D1396" s="119" t="s">
        <v>4645</v>
      </c>
      <c r="E1396" s="119" t="s">
        <v>1143</v>
      </c>
      <c r="F1396" s="121">
        <v>4.0</v>
      </c>
      <c r="G1396" s="121">
        <v>0.0</v>
      </c>
      <c r="H1396" s="122">
        <v>44106.71111111111</v>
      </c>
      <c r="I1396" s="122">
        <v>44168.82916666667</v>
      </c>
      <c r="J1396" s="124" t="s">
        <v>4646</v>
      </c>
      <c r="K1396" s="119"/>
      <c r="L1396" s="120"/>
      <c r="M1396" s="120"/>
      <c r="N1396" s="120"/>
      <c r="O1396" s="120"/>
      <c r="P1396" s="120"/>
      <c r="Q1396" s="120"/>
      <c r="R1396" s="120"/>
      <c r="S1396" s="120"/>
      <c r="T1396" s="120"/>
      <c r="U1396" s="120"/>
      <c r="V1396" s="120"/>
      <c r="W1396" s="120"/>
      <c r="X1396" s="120"/>
      <c r="Y1396" s="120"/>
      <c r="Z1396" s="120"/>
    </row>
    <row r="1397">
      <c r="A1397" s="121">
        <v>42115.0</v>
      </c>
      <c r="B1397" s="119" t="s">
        <v>4647</v>
      </c>
      <c r="C1397" s="119" t="s">
        <v>1065</v>
      </c>
      <c r="D1397" s="119" t="s">
        <v>4648</v>
      </c>
      <c r="E1397" s="119" t="s">
        <v>4649</v>
      </c>
      <c r="F1397" s="121">
        <v>18.0</v>
      </c>
      <c r="G1397" s="121">
        <v>0.0</v>
      </c>
      <c r="H1397" s="122">
        <v>44039.69861111111</v>
      </c>
      <c r="I1397" s="122">
        <v>44168.82916666667</v>
      </c>
      <c r="J1397" s="124" t="s">
        <v>4650</v>
      </c>
      <c r="K1397" s="119"/>
      <c r="L1397" s="120"/>
      <c r="M1397" s="120"/>
      <c r="N1397" s="120"/>
      <c r="O1397" s="120"/>
      <c r="P1397" s="120"/>
      <c r="Q1397" s="120"/>
      <c r="R1397" s="120"/>
      <c r="S1397" s="120"/>
      <c r="T1397" s="120"/>
      <c r="U1397" s="120"/>
      <c r="V1397" s="120"/>
      <c r="W1397" s="120"/>
      <c r="X1397" s="120"/>
      <c r="Y1397" s="120"/>
      <c r="Z1397" s="120"/>
    </row>
    <row r="1398">
      <c r="A1398" s="121">
        <v>48764.0</v>
      </c>
      <c r="B1398" s="119" t="s">
        <v>4651</v>
      </c>
      <c r="C1398" s="119" t="s">
        <v>4652</v>
      </c>
      <c r="D1398" s="119" t="s">
        <v>1317</v>
      </c>
      <c r="E1398" s="119"/>
      <c r="F1398" s="121">
        <v>0.0</v>
      </c>
      <c r="G1398" s="121">
        <v>0.0</v>
      </c>
      <c r="H1398" s="122">
        <v>44168.135416666664</v>
      </c>
      <c r="I1398" s="122">
        <v>44168.86388888889</v>
      </c>
      <c r="J1398" s="124" t="s">
        <v>4653</v>
      </c>
      <c r="K1398" s="119"/>
      <c r="L1398" s="120"/>
      <c r="M1398" s="120"/>
      <c r="N1398" s="120"/>
      <c r="O1398" s="120"/>
      <c r="P1398" s="120"/>
      <c r="Q1398" s="120"/>
      <c r="R1398" s="120"/>
      <c r="S1398" s="120"/>
      <c r="T1398" s="120"/>
      <c r="U1398" s="120"/>
      <c r="V1398" s="120"/>
      <c r="W1398" s="120"/>
      <c r="X1398" s="120"/>
      <c r="Y1398" s="120"/>
      <c r="Z1398" s="120"/>
    </row>
    <row r="1399">
      <c r="A1399" s="121">
        <v>43665.0</v>
      </c>
      <c r="B1399" s="119" t="s">
        <v>4654</v>
      </c>
      <c r="C1399" s="119" t="s">
        <v>4459</v>
      </c>
      <c r="D1399" s="119" t="s">
        <v>4655</v>
      </c>
      <c r="E1399" s="119"/>
      <c r="F1399" s="121">
        <v>12.0</v>
      </c>
      <c r="G1399" s="121">
        <v>0.0</v>
      </c>
      <c r="H1399" s="122">
        <v>44069.92083333333</v>
      </c>
      <c r="I1399" s="122">
        <v>44169.31041666667</v>
      </c>
      <c r="J1399" s="124" t="s">
        <v>4656</v>
      </c>
      <c r="K1399" s="119"/>
      <c r="L1399" s="120"/>
      <c r="M1399" s="120"/>
      <c r="N1399" s="120"/>
      <c r="O1399" s="120"/>
      <c r="P1399" s="120"/>
      <c r="Q1399" s="120"/>
      <c r="R1399" s="120"/>
      <c r="S1399" s="120"/>
      <c r="T1399" s="120"/>
      <c r="U1399" s="120"/>
      <c r="V1399" s="120"/>
      <c r="W1399" s="120"/>
      <c r="X1399" s="120"/>
      <c r="Y1399" s="120"/>
      <c r="Z1399" s="120"/>
    </row>
    <row r="1400">
      <c r="A1400" s="121">
        <v>48527.0</v>
      </c>
      <c r="B1400" s="119" t="s">
        <v>4657</v>
      </c>
      <c r="C1400" s="119" t="s">
        <v>4658</v>
      </c>
      <c r="D1400" s="119" t="s">
        <v>1637</v>
      </c>
      <c r="E1400" s="119"/>
      <c r="F1400" s="121">
        <v>7.0</v>
      </c>
      <c r="G1400" s="121">
        <v>0.0</v>
      </c>
      <c r="H1400" s="122">
        <v>44163.18472222222</v>
      </c>
      <c r="I1400" s="122">
        <v>44169.569444444445</v>
      </c>
      <c r="J1400" s="124" t="s">
        <v>4659</v>
      </c>
      <c r="K1400" s="119"/>
      <c r="L1400" s="120"/>
      <c r="M1400" s="120"/>
      <c r="N1400" s="120"/>
      <c r="O1400" s="120"/>
      <c r="P1400" s="120"/>
      <c r="Q1400" s="120"/>
      <c r="R1400" s="120"/>
      <c r="S1400" s="120"/>
      <c r="T1400" s="120"/>
      <c r="U1400" s="120"/>
      <c r="V1400" s="120"/>
      <c r="W1400" s="120"/>
      <c r="X1400" s="120"/>
      <c r="Y1400" s="120"/>
      <c r="Z1400" s="120"/>
    </row>
    <row r="1401">
      <c r="A1401" s="121">
        <v>37141.0</v>
      </c>
      <c r="B1401" s="119" t="s">
        <v>4660</v>
      </c>
      <c r="C1401" s="119" t="s">
        <v>4661</v>
      </c>
      <c r="D1401" s="119" t="s">
        <v>1007</v>
      </c>
      <c r="E1401" s="119"/>
      <c r="F1401" s="121">
        <v>2.0</v>
      </c>
      <c r="G1401" s="121">
        <v>0.0</v>
      </c>
      <c r="H1401" s="122">
        <v>43944.49722222222</v>
      </c>
      <c r="I1401" s="122">
        <v>44169.64791666667</v>
      </c>
      <c r="J1401" s="124" t="s">
        <v>4662</v>
      </c>
      <c r="K1401" s="119"/>
      <c r="L1401" s="120"/>
      <c r="M1401" s="120"/>
      <c r="N1401" s="120"/>
      <c r="O1401" s="120"/>
      <c r="P1401" s="120"/>
      <c r="Q1401" s="120"/>
      <c r="R1401" s="120"/>
      <c r="S1401" s="120"/>
      <c r="T1401" s="120"/>
      <c r="U1401" s="120"/>
      <c r="V1401" s="120"/>
      <c r="W1401" s="120"/>
      <c r="X1401" s="120"/>
      <c r="Y1401" s="120"/>
      <c r="Z1401" s="120"/>
    </row>
    <row r="1402">
      <c r="A1402" s="121">
        <v>48517.0</v>
      </c>
      <c r="B1402" s="119" t="s">
        <v>4663</v>
      </c>
      <c r="C1402" s="119" t="s">
        <v>4664</v>
      </c>
      <c r="D1402" s="119" t="s">
        <v>1484</v>
      </c>
      <c r="E1402" s="119" t="s">
        <v>642</v>
      </c>
      <c r="F1402" s="121">
        <v>6.0</v>
      </c>
      <c r="G1402" s="121">
        <v>0.0</v>
      </c>
      <c r="H1402" s="122">
        <v>44162.46041666667</v>
      </c>
      <c r="I1402" s="122">
        <v>44169.73541666667</v>
      </c>
      <c r="J1402" s="124" t="s">
        <v>4665</v>
      </c>
      <c r="K1402" s="119"/>
      <c r="L1402" s="120"/>
      <c r="M1402" s="120"/>
      <c r="N1402" s="120"/>
      <c r="O1402" s="120"/>
      <c r="P1402" s="120"/>
      <c r="Q1402" s="120"/>
      <c r="R1402" s="120"/>
      <c r="S1402" s="120"/>
      <c r="T1402" s="120"/>
      <c r="U1402" s="120"/>
      <c r="V1402" s="120"/>
      <c r="W1402" s="120"/>
      <c r="X1402" s="120"/>
      <c r="Y1402" s="120"/>
      <c r="Z1402" s="120"/>
    </row>
    <row r="1403">
      <c r="A1403" s="121">
        <v>46405.0</v>
      </c>
      <c r="B1403" s="119" t="s">
        <v>4666</v>
      </c>
      <c r="C1403" s="119" t="s">
        <v>4667</v>
      </c>
      <c r="D1403" s="119" t="s">
        <v>863</v>
      </c>
      <c r="E1403" s="119"/>
      <c r="F1403" s="121">
        <v>2.0</v>
      </c>
      <c r="G1403" s="121">
        <v>0.0</v>
      </c>
      <c r="H1403" s="122">
        <v>44119.74236111111</v>
      </c>
      <c r="I1403" s="122">
        <v>44169.89027777778</v>
      </c>
      <c r="J1403" s="124" t="s">
        <v>4668</v>
      </c>
      <c r="K1403" s="119"/>
      <c r="L1403" s="120"/>
      <c r="M1403" s="120"/>
      <c r="N1403" s="120"/>
      <c r="O1403" s="120"/>
      <c r="P1403" s="120"/>
      <c r="Q1403" s="120"/>
      <c r="R1403" s="120"/>
      <c r="S1403" s="120"/>
      <c r="T1403" s="120"/>
      <c r="U1403" s="120"/>
      <c r="V1403" s="120"/>
      <c r="W1403" s="120"/>
      <c r="X1403" s="120"/>
      <c r="Y1403" s="120"/>
      <c r="Z1403" s="120"/>
    </row>
    <row r="1404">
      <c r="A1404" s="121">
        <v>46800.0</v>
      </c>
      <c r="B1404" s="119" t="s">
        <v>4669</v>
      </c>
      <c r="C1404" s="119" t="s">
        <v>4670</v>
      </c>
      <c r="D1404" s="119" t="s">
        <v>4671</v>
      </c>
      <c r="E1404" s="119"/>
      <c r="F1404" s="121">
        <v>2.0</v>
      </c>
      <c r="G1404" s="121">
        <v>0.0</v>
      </c>
      <c r="H1404" s="122">
        <v>44128.146527777775</v>
      </c>
      <c r="I1404" s="122">
        <v>44169.89027777778</v>
      </c>
      <c r="J1404" s="124" t="s">
        <v>4672</v>
      </c>
      <c r="K1404" s="119"/>
      <c r="L1404" s="120"/>
      <c r="M1404" s="120"/>
      <c r="N1404" s="120"/>
      <c r="O1404" s="120"/>
      <c r="P1404" s="120"/>
      <c r="Q1404" s="120"/>
      <c r="R1404" s="120"/>
      <c r="S1404" s="120"/>
      <c r="T1404" s="120"/>
      <c r="U1404" s="120"/>
      <c r="V1404" s="120"/>
      <c r="W1404" s="120"/>
      <c r="X1404" s="120"/>
      <c r="Y1404" s="120"/>
      <c r="Z1404" s="120"/>
    </row>
    <row r="1405">
      <c r="A1405" s="121">
        <v>47287.0</v>
      </c>
      <c r="B1405" s="119" t="s">
        <v>4673</v>
      </c>
      <c r="C1405" s="119" t="s">
        <v>1773</v>
      </c>
      <c r="D1405" s="119" t="s">
        <v>4674</v>
      </c>
      <c r="E1405" s="119"/>
      <c r="F1405" s="121">
        <v>4.0</v>
      </c>
      <c r="G1405" s="121">
        <v>0.0</v>
      </c>
      <c r="H1405" s="122">
        <v>44138.68541666667</v>
      </c>
      <c r="I1405" s="122">
        <v>44171.24444444444</v>
      </c>
      <c r="J1405" s="124" t="s">
        <v>4675</v>
      </c>
      <c r="K1405" s="119"/>
      <c r="L1405" s="120"/>
      <c r="M1405" s="120"/>
      <c r="N1405" s="120"/>
      <c r="O1405" s="120"/>
      <c r="P1405" s="120"/>
      <c r="Q1405" s="120"/>
      <c r="R1405" s="120"/>
      <c r="S1405" s="120"/>
      <c r="T1405" s="120"/>
      <c r="U1405" s="120"/>
      <c r="V1405" s="120"/>
      <c r="W1405" s="120"/>
      <c r="X1405" s="120"/>
      <c r="Y1405" s="120"/>
      <c r="Z1405" s="120"/>
    </row>
    <row r="1406">
      <c r="A1406" s="121">
        <v>47594.0</v>
      </c>
      <c r="B1406" s="119" t="s">
        <v>4676</v>
      </c>
      <c r="C1406" s="119" t="s">
        <v>4677</v>
      </c>
      <c r="D1406" s="119" t="s">
        <v>4678</v>
      </c>
      <c r="E1406" s="119"/>
      <c r="F1406" s="121">
        <v>5.0</v>
      </c>
      <c r="G1406" s="121">
        <v>0.0</v>
      </c>
      <c r="H1406" s="122">
        <v>44144.40694444445</v>
      </c>
      <c r="I1406" s="122">
        <v>44172.73819444444</v>
      </c>
      <c r="J1406" s="124" t="s">
        <v>4679</v>
      </c>
      <c r="K1406" s="119"/>
      <c r="L1406" s="120"/>
      <c r="M1406" s="120"/>
      <c r="N1406" s="120"/>
      <c r="O1406" s="120"/>
      <c r="P1406" s="120"/>
      <c r="Q1406" s="120"/>
      <c r="R1406" s="120"/>
      <c r="S1406" s="120"/>
      <c r="T1406" s="120"/>
      <c r="U1406" s="120"/>
      <c r="V1406" s="120"/>
      <c r="W1406" s="120"/>
      <c r="X1406" s="120"/>
      <c r="Y1406" s="120"/>
      <c r="Z1406" s="120"/>
    </row>
    <row r="1407">
      <c r="A1407" s="121">
        <v>46826.0</v>
      </c>
      <c r="B1407" s="119" t="s">
        <v>4680</v>
      </c>
      <c r="C1407" s="119" t="s">
        <v>4681</v>
      </c>
      <c r="D1407" s="119" t="s">
        <v>4682</v>
      </c>
      <c r="E1407" s="119"/>
      <c r="F1407" s="121">
        <v>4.0</v>
      </c>
      <c r="G1407" s="121">
        <v>0.0</v>
      </c>
      <c r="H1407" s="122">
        <v>44129.87777777778</v>
      </c>
      <c r="I1407" s="122">
        <v>44172.81041666667</v>
      </c>
      <c r="J1407" s="124" t="s">
        <v>4683</v>
      </c>
      <c r="K1407" s="119"/>
      <c r="L1407" s="120"/>
      <c r="M1407" s="120"/>
      <c r="N1407" s="120"/>
      <c r="O1407" s="120"/>
      <c r="P1407" s="120"/>
      <c r="Q1407" s="120"/>
      <c r="R1407" s="120"/>
      <c r="S1407" s="120"/>
      <c r="T1407" s="120"/>
      <c r="U1407" s="120"/>
      <c r="V1407" s="120"/>
      <c r="W1407" s="120"/>
      <c r="X1407" s="120"/>
      <c r="Y1407" s="120"/>
      <c r="Z1407" s="120"/>
    </row>
    <row r="1408">
      <c r="A1408" s="121">
        <v>46497.0</v>
      </c>
      <c r="B1408" s="119" t="s">
        <v>4684</v>
      </c>
      <c r="C1408" s="119" t="s">
        <v>594</v>
      </c>
      <c r="D1408" s="119" t="s">
        <v>941</v>
      </c>
      <c r="E1408" s="119"/>
      <c r="F1408" s="121">
        <v>0.0</v>
      </c>
      <c r="G1408" s="121">
        <v>0.0</v>
      </c>
      <c r="H1408" s="122">
        <v>44120.895833333336</v>
      </c>
      <c r="I1408" s="122">
        <v>44173.00833333333</v>
      </c>
      <c r="J1408" s="124" t="s">
        <v>4685</v>
      </c>
      <c r="K1408" s="119"/>
      <c r="L1408" s="120"/>
      <c r="M1408" s="120"/>
      <c r="N1408" s="120"/>
      <c r="O1408" s="120"/>
      <c r="P1408" s="120"/>
      <c r="Q1408" s="120"/>
      <c r="R1408" s="120"/>
      <c r="S1408" s="120"/>
      <c r="T1408" s="120"/>
      <c r="U1408" s="120"/>
      <c r="V1408" s="120"/>
      <c r="W1408" s="120"/>
      <c r="X1408" s="120"/>
      <c r="Y1408" s="120"/>
      <c r="Z1408" s="120"/>
    </row>
    <row r="1409">
      <c r="A1409" s="121">
        <v>43498.0</v>
      </c>
      <c r="B1409" s="119" t="s">
        <v>4686</v>
      </c>
      <c r="C1409" s="119" t="s">
        <v>3554</v>
      </c>
      <c r="D1409" s="119" t="s">
        <v>941</v>
      </c>
      <c r="E1409" s="119"/>
      <c r="F1409" s="121">
        <v>0.0</v>
      </c>
      <c r="G1409" s="121">
        <v>0.0</v>
      </c>
      <c r="H1409" s="122">
        <v>44067.665972222225</v>
      </c>
      <c r="I1409" s="122">
        <v>44173.15277777778</v>
      </c>
      <c r="J1409" s="124" t="s">
        <v>4687</v>
      </c>
      <c r="K1409" s="119"/>
      <c r="L1409" s="120"/>
      <c r="M1409" s="120"/>
      <c r="N1409" s="120"/>
      <c r="O1409" s="120"/>
      <c r="P1409" s="120"/>
      <c r="Q1409" s="120"/>
      <c r="R1409" s="120"/>
      <c r="S1409" s="120"/>
      <c r="T1409" s="120"/>
      <c r="U1409" s="120"/>
      <c r="V1409" s="120"/>
      <c r="W1409" s="120"/>
      <c r="X1409" s="120"/>
      <c r="Y1409" s="120"/>
      <c r="Z1409" s="120"/>
    </row>
    <row r="1410">
      <c r="A1410" s="121">
        <v>25464.0</v>
      </c>
      <c r="B1410" s="119" t="s">
        <v>4688</v>
      </c>
      <c r="C1410" s="119" t="s">
        <v>4689</v>
      </c>
      <c r="D1410" s="119" t="s">
        <v>4690</v>
      </c>
      <c r="E1410" s="119"/>
      <c r="F1410" s="121">
        <v>2.0</v>
      </c>
      <c r="G1410" s="121">
        <v>0.0</v>
      </c>
      <c r="H1410" s="122">
        <v>43707.518055555556</v>
      </c>
      <c r="I1410" s="122">
        <v>44173.660416666666</v>
      </c>
      <c r="J1410" s="124" t="s">
        <v>4691</v>
      </c>
      <c r="K1410" s="119"/>
      <c r="L1410" s="120"/>
      <c r="M1410" s="120"/>
      <c r="N1410" s="120"/>
      <c r="O1410" s="120"/>
      <c r="P1410" s="120"/>
      <c r="Q1410" s="120"/>
      <c r="R1410" s="120"/>
      <c r="S1410" s="120"/>
      <c r="T1410" s="120"/>
      <c r="U1410" s="120"/>
      <c r="V1410" s="120"/>
      <c r="W1410" s="120"/>
      <c r="X1410" s="120"/>
      <c r="Y1410" s="120"/>
      <c r="Z1410" s="120"/>
    </row>
    <row r="1411">
      <c r="A1411" s="121">
        <v>48895.0</v>
      </c>
      <c r="B1411" s="119" t="s">
        <v>4692</v>
      </c>
      <c r="C1411" s="119" t="s">
        <v>1065</v>
      </c>
      <c r="D1411" s="119" t="s">
        <v>1413</v>
      </c>
      <c r="E1411" s="119"/>
      <c r="F1411" s="121">
        <v>19.0</v>
      </c>
      <c r="G1411" s="121">
        <v>0.0</v>
      </c>
      <c r="H1411" s="122">
        <v>44170.97638888889</v>
      </c>
      <c r="I1411" s="122">
        <v>44174.152083333334</v>
      </c>
      <c r="J1411" s="124" t="s">
        <v>4693</v>
      </c>
      <c r="K1411" s="119"/>
      <c r="L1411" s="120"/>
      <c r="M1411" s="120"/>
      <c r="N1411" s="120"/>
      <c r="O1411" s="120"/>
      <c r="P1411" s="120"/>
      <c r="Q1411" s="120"/>
      <c r="R1411" s="120"/>
      <c r="S1411" s="120"/>
      <c r="T1411" s="120"/>
      <c r="U1411" s="120"/>
      <c r="V1411" s="120"/>
      <c r="W1411" s="120"/>
      <c r="X1411" s="120"/>
      <c r="Y1411" s="120"/>
      <c r="Z1411" s="120"/>
    </row>
    <row r="1412">
      <c r="A1412" s="121">
        <v>45215.0</v>
      </c>
      <c r="B1412" s="119" t="s">
        <v>4694</v>
      </c>
      <c r="C1412" s="119" t="s">
        <v>1607</v>
      </c>
      <c r="D1412" s="119" t="s">
        <v>675</v>
      </c>
      <c r="E1412" s="119" t="s">
        <v>1607</v>
      </c>
      <c r="F1412" s="121">
        <v>1.0</v>
      </c>
      <c r="G1412" s="121">
        <v>0.0</v>
      </c>
      <c r="H1412" s="122">
        <v>44097.759722222225</v>
      </c>
      <c r="I1412" s="122">
        <v>44174.15694444445</v>
      </c>
      <c r="J1412" s="124" t="s">
        <v>4695</v>
      </c>
      <c r="K1412" s="119"/>
      <c r="L1412" s="120"/>
      <c r="M1412" s="120"/>
      <c r="N1412" s="120"/>
      <c r="O1412" s="120"/>
      <c r="P1412" s="120"/>
      <c r="Q1412" s="120"/>
      <c r="R1412" s="120"/>
      <c r="S1412" s="120"/>
      <c r="T1412" s="120"/>
      <c r="U1412" s="120"/>
      <c r="V1412" s="120"/>
      <c r="W1412" s="120"/>
      <c r="X1412" s="120"/>
      <c r="Y1412" s="120"/>
      <c r="Z1412" s="120"/>
    </row>
    <row r="1413">
      <c r="A1413" s="121">
        <v>30845.0</v>
      </c>
      <c r="B1413" s="119" t="s">
        <v>4696</v>
      </c>
      <c r="C1413" s="119" t="s">
        <v>682</v>
      </c>
      <c r="D1413" s="119" t="s">
        <v>3333</v>
      </c>
      <c r="E1413" s="119"/>
      <c r="F1413" s="121">
        <v>0.0</v>
      </c>
      <c r="G1413" s="121">
        <v>0.0</v>
      </c>
      <c r="H1413" s="122">
        <v>43804.91388888889</v>
      </c>
      <c r="I1413" s="122">
        <v>44174.365277777775</v>
      </c>
      <c r="J1413" s="124" t="s">
        <v>4697</v>
      </c>
      <c r="K1413" s="119"/>
      <c r="L1413" s="120"/>
      <c r="M1413" s="120"/>
      <c r="N1413" s="120"/>
      <c r="O1413" s="120"/>
      <c r="P1413" s="120"/>
      <c r="Q1413" s="120"/>
      <c r="R1413" s="120"/>
      <c r="S1413" s="120"/>
      <c r="T1413" s="120"/>
      <c r="U1413" s="120"/>
      <c r="V1413" s="120"/>
      <c r="W1413" s="120"/>
      <c r="X1413" s="120"/>
      <c r="Y1413" s="120"/>
      <c r="Z1413" s="120"/>
    </row>
    <row r="1414">
      <c r="A1414" s="121">
        <v>47330.0</v>
      </c>
      <c r="B1414" s="119" t="s">
        <v>4698</v>
      </c>
      <c r="C1414" s="119" t="s">
        <v>917</v>
      </c>
      <c r="D1414" s="119" t="s">
        <v>4699</v>
      </c>
      <c r="E1414" s="119" t="s">
        <v>4700</v>
      </c>
      <c r="F1414" s="121">
        <v>1.0</v>
      </c>
      <c r="G1414" s="121">
        <v>0.0</v>
      </c>
      <c r="H1414" s="122">
        <v>44138.98263888889</v>
      </c>
      <c r="I1414" s="122">
        <v>44174.55347222222</v>
      </c>
      <c r="J1414" s="124" t="s">
        <v>4701</v>
      </c>
      <c r="K1414" s="119"/>
      <c r="L1414" s="120"/>
      <c r="M1414" s="120"/>
      <c r="N1414" s="120"/>
      <c r="O1414" s="120"/>
      <c r="P1414" s="120"/>
      <c r="Q1414" s="120"/>
      <c r="R1414" s="120"/>
      <c r="S1414" s="120"/>
      <c r="T1414" s="120"/>
      <c r="U1414" s="120"/>
      <c r="V1414" s="120"/>
      <c r="W1414" s="120"/>
      <c r="X1414" s="120"/>
      <c r="Y1414" s="120"/>
      <c r="Z1414" s="120"/>
    </row>
    <row r="1415">
      <c r="A1415" s="121">
        <v>45964.0</v>
      </c>
      <c r="B1415" s="119" t="s">
        <v>4702</v>
      </c>
      <c r="C1415" s="119" t="s">
        <v>1512</v>
      </c>
      <c r="D1415" s="119" t="s">
        <v>4703</v>
      </c>
      <c r="E1415" s="119" t="s">
        <v>582</v>
      </c>
      <c r="F1415" s="121">
        <v>7.0</v>
      </c>
      <c r="G1415" s="121">
        <v>0.0</v>
      </c>
      <c r="H1415" s="122">
        <v>44111.39375</v>
      </c>
      <c r="I1415" s="122">
        <v>44174.96666666667</v>
      </c>
      <c r="J1415" s="124" t="s">
        <v>4704</v>
      </c>
      <c r="K1415" s="119"/>
      <c r="L1415" s="120"/>
      <c r="M1415" s="120"/>
      <c r="N1415" s="120"/>
      <c r="O1415" s="120"/>
      <c r="P1415" s="120"/>
      <c r="Q1415" s="120"/>
      <c r="R1415" s="120"/>
      <c r="S1415" s="120"/>
      <c r="T1415" s="120"/>
      <c r="U1415" s="120"/>
      <c r="V1415" s="120"/>
      <c r="W1415" s="120"/>
      <c r="X1415" s="120"/>
      <c r="Y1415" s="120"/>
      <c r="Z1415" s="120"/>
    </row>
    <row r="1416">
      <c r="A1416" s="121">
        <v>47679.0</v>
      </c>
      <c r="B1416" s="119" t="s">
        <v>4705</v>
      </c>
      <c r="C1416" s="119" t="s">
        <v>1607</v>
      </c>
      <c r="D1416" s="119" t="s">
        <v>675</v>
      </c>
      <c r="E1416" s="119" t="s">
        <v>1607</v>
      </c>
      <c r="F1416" s="121">
        <v>0.0</v>
      </c>
      <c r="G1416" s="121">
        <v>0.0</v>
      </c>
      <c r="H1416" s="122">
        <v>44145.6875</v>
      </c>
      <c r="I1416" s="122">
        <v>44175.05347222222</v>
      </c>
      <c r="J1416" s="124" t="s">
        <v>4706</v>
      </c>
      <c r="K1416" s="119"/>
      <c r="L1416" s="120"/>
      <c r="M1416" s="120"/>
      <c r="N1416" s="120"/>
      <c r="O1416" s="120"/>
      <c r="P1416" s="120"/>
      <c r="Q1416" s="120"/>
      <c r="R1416" s="120"/>
      <c r="S1416" s="120"/>
      <c r="T1416" s="120"/>
      <c r="U1416" s="120"/>
      <c r="V1416" s="120"/>
      <c r="W1416" s="120"/>
      <c r="X1416" s="120"/>
      <c r="Y1416" s="120"/>
      <c r="Z1416" s="120"/>
    </row>
    <row r="1417">
      <c r="A1417" s="121">
        <v>24693.0</v>
      </c>
      <c r="B1417" s="119" t="s">
        <v>4707</v>
      </c>
      <c r="C1417" s="119" t="s">
        <v>608</v>
      </c>
      <c r="D1417" s="119" t="s">
        <v>4529</v>
      </c>
      <c r="E1417" s="119" t="s">
        <v>658</v>
      </c>
      <c r="F1417" s="121">
        <v>3.0</v>
      </c>
      <c r="G1417" s="121">
        <v>0.0</v>
      </c>
      <c r="H1417" s="122">
        <v>43693.80625</v>
      </c>
      <c r="I1417" s="122">
        <v>44175.3125</v>
      </c>
      <c r="J1417" s="124" t="s">
        <v>4708</v>
      </c>
      <c r="K1417" s="119"/>
      <c r="L1417" s="120"/>
      <c r="M1417" s="120"/>
      <c r="N1417" s="120"/>
      <c r="O1417" s="120"/>
      <c r="P1417" s="120"/>
      <c r="Q1417" s="120"/>
      <c r="R1417" s="120"/>
      <c r="S1417" s="120"/>
      <c r="T1417" s="120"/>
      <c r="U1417" s="120"/>
      <c r="V1417" s="120"/>
      <c r="W1417" s="120"/>
      <c r="X1417" s="120"/>
      <c r="Y1417" s="120"/>
      <c r="Z1417" s="120"/>
    </row>
    <row r="1418">
      <c r="A1418" s="121">
        <v>27356.0</v>
      </c>
      <c r="B1418" s="119" t="s">
        <v>4709</v>
      </c>
      <c r="C1418" s="119" t="s">
        <v>827</v>
      </c>
      <c r="D1418" s="119" t="s">
        <v>3333</v>
      </c>
      <c r="E1418" s="119"/>
      <c r="F1418" s="121">
        <v>0.0</v>
      </c>
      <c r="G1418" s="121">
        <v>0.0</v>
      </c>
      <c r="H1418" s="122">
        <v>43742.08611111111</v>
      </c>
      <c r="I1418" s="122">
        <v>44175.75</v>
      </c>
      <c r="J1418" s="124" t="s">
        <v>4710</v>
      </c>
      <c r="K1418" s="119"/>
      <c r="L1418" s="120"/>
      <c r="M1418" s="120"/>
      <c r="N1418" s="120"/>
      <c r="O1418" s="120"/>
      <c r="P1418" s="120"/>
      <c r="Q1418" s="120"/>
      <c r="R1418" s="120"/>
      <c r="S1418" s="120"/>
      <c r="T1418" s="120"/>
      <c r="U1418" s="120"/>
      <c r="V1418" s="120"/>
      <c r="W1418" s="120"/>
      <c r="X1418" s="120"/>
      <c r="Y1418" s="120"/>
      <c r="Z1418" s="120"/>
    </row>
    <row r="1419">
      <c r="A1419" s="121">
        <v>47755.0</v>
      </c>
      <c r="B1419" s="119" t="s">
        <v>4711</v>
      </c>
      <c r="C1419" s="119" t="s">
        <v>994</v>
      </c>
      <c r="D1419" s="119" t="s">
        <v>4600</v>
      </c>
      <c r="E1419" s="119"/>
      <c r="F1419" s="121">
        <v>0.0</v>
      </c>
      <c r="G1419" s="121">
        <v>0.0</v>
      </c>
      <c r="H1419" s="122">
        <v>44146.66527777778</v>
      </c>
      <c r="I1419" s="122">
        <v>44175.794444444444</v>
      </c>
      <c r="J1419" s="124" t="s">
        <v>4712</v>
      </c>
      <c r="K1419" s="119"/>
      <c r="L1419" s="120"/>
      <c r="M1419" s="120"/>
      <c r="N1419" s="120"/>
      <c r="O1419" s="120"/>
      <c r="P1419" s="120"/>
      <c r="Q1419" s="120"/>
      <c r="R1419" s="120"/>
      <c r="S1419" s="120"/>
      <c r="T1419" s="120"/>
      <c r="U1419" s="120"/>
      <c r="V1419" s="120"/>
      <c r="W1419" s="120"/>
      <c r="X1419" s="120"/>
      <c r="Y1419" s="120"/>
      <c r="Z1419" s="120"/>
    </row>
    <row r="1420">
      <c r="A1420" s="121">
        <v>49064.0</v>
      </c>
      <c r="B1420" s="119" t="s">
        <v>4713</v>
      </c>
      <c r="C1420" s="119" t="s">
        <v>1529</v>
      </c>
      <c r="D1420" s="119" t="s">
        <v>941</v>
      </c>
      <c r="E1420" s="119" t="s">
        <v>1103</v>
      </c>
      <c r="F1420" s="121">
        <v>0.0</v>
      </c>
      <c r="G1420" s="121">
        <v>0.0</v>
      </c>
      <c r="H1420" s="122">
        <v>44174.05694444444</v>
      </c>
      <c r="I1420" s="122">
        <v>44175.850694444445</v>
      </c>
      <c r="J1420" s="124" t="s">
        <v>4714</v>
      </c>
      <c r="K1420" s="119"/>
      <c r="L1420" s="120"/>
      <c r="M1420" s="120"/>
      <c r="N1420" s="120"/>
      <c r="O1420" s="120"/>
      <c r="P1420" s="120"/>
      <c r="Q1420" s="120"/>
      <c r="R1420" s="120"/>
      <c r="S1420" s="120"/>
      <c r="T1420" s="120"/>
      <c r="U1420" s="120"/>
      <c r="V1420" s="120"/>
      <c r="W1420" s="120"/>
      <c r="X1420" s="120"/>
      <c r="Y1420" s="120"/>
      <c r="Z1420" s="120"/>
    </row>
    <row r="1421">
      <c r="A1421" s="121">
        <v>48879.0</v>
      </c>
      <c r="B1421" s="119" t="s">
        <v>4715</v>
      </c>
      <c r="C1421" s="119" t="s">
        <v>1130</v>
      </c>
      <c r="D1421" s="119" t="s">
        <v>1158</v>
      </c>
      <c r="E1421" s="119"/>
      <c r="F1421" s="121">
        <v>5.0</v>
      </c>
      <c r="G1421" s="121">
        <v>0.0</v>
      </c>
      <c r="H1421" s="122">
        <v>44170.399305555555</v>
      </c>
      <c r="I1421" s="122">
        <v>44175.97777777778</v>
      </c>
      <c r="J1421" s="124" t="s">
        <v>4716</v>
      </c>
      <c r="K1421" s="119"/>
      <c r="L1421" s="120"/>
      <c r="M1421" s="120"/>
      <c r="N1421" s="120"/>
      <c r="O1421" s="120"/>
      <c r="P1421" s="120"/>
      <c r="Q1421" s="120"/>
      <c r="R1421" s="120"/>
      <c r="S1421" s="120"/>
      <c r="T1421" s="120"/>
      <c r="U1421" s="120"/>
      <c r="V1421" s="120"/>
      <c r="W1421" s="120"/>
      <c r="X1421" s="120"/>
      <c r="Y1421" s="120"/>
      <c r="Z1421" s="120"/>
    </row>
    <row r="1422">
      <c r="A1422" s="121">
        <v>48873.0</v>
      </c>
      <c r="B1422" s="119" t="s">
        <v>4717</v>
      </c>
      <c r="C1422" s="119" t="s">
        <v>1529</v>
      </c>
      <c r="D1422" s="119" t="s">
        <v>1782</v>
      </c>
      <c r="E1422" s="119"/>
      <c r="F1422" s="121">
        <v>4.0</v>
      </c>
      <c r="G1422" s="121">
        <v>0.0</v>
      </c>
      <c r="H1422" s="122">
        <v>44170.114583333336</v>
      </c>
      <c r="I1422" s="122">
        <v>44176.675</v>
      </c>
      <c r="J1422" s="124" t="s">
        <v>4718</v>
      </c>
      <c r="K1422" s="119"/>
      <c r="L1422" s="120"/>
      <c r="M1422" s="120"/>
      <c r="N1422" s="120"/>
      <c r="O1422" s="120"/>
      <c r="P1422" s="120"/>
      <c r="Q1422" s="120"/>
      <c r="R1422" s="120"/>
      <c r="S1422" s="120"/>
      <c r="T1422" s="120"/>
      <c r="U1422" s="120"/>
      <c r="V1422" s="120"/>
      <c r="W1422" s="120"/>
      <c r="X1422" s="120"/>
      <c r="Y1422" s="120"/>
      <c r="Z1422" s="120"/>
    </row>
    <row r="1423">
      <c r="A1423" s="121">
        <v>48804.0</v>
      </c>
      <c r="B1423" s="119" t="s">
        <v>4719</v>
      </c>
      <c r="C1423" s="119" t="s">
        <v>860</v>
      </c>
      <c r="D1423" s="119" t="s">
        <v>4720</v>
      </c>
      <c r="E1423" s="119" t="s">
        <v>860</v>
      </c>
      <c r="F1423" s="121">
        <v>2.0</v>
      </c>
      <c r="G1423" s="121">
        <v>0.0</v>
      </c>
      <c r="H1423" s="122">
        <v>44168.89027777778</v>
      </c>
      <c r="I1423" s="122">
        <v>44176.771527777775</v>
      </c>
      <c r="J1423" s="124" t="s">
        <v>4721</v>
      </c>
      <c r="K1423" s="119"/>
      <c r="L1423" s="120"/>
      <c r="M1423" s="120"/>
      <c r="N1423" s="120"/>
      <c r="O1423" s="120"/>
      <c r="P1423" s="120"/>
      <c r="Q1423" s="120"/>
      <c r="R1423" s="120"/>
      <c r="S1423" s="120"/>
      <c r="T1423" s="120"/>
      <c r="U1423" s="120"/>
      <c r="V1423" s="120"/>
      <c r="W1423" s="120"/>
      <c r="X1423" s="120"/>
      <c r="Y1423" s="120"/>
      <c r="Z1423" s="120"/>
    </row>
    <row r="1424">
      <c r="A1424" s="121">
        <v>47833.0</v>
      </c>
      <c r="B1424" s="119" t="s">
        <v>4722</v>
      </c>
      <c r="C1424" s="119" t="s">
        <v>1095</v>
      </c>
      <c r="D1424" s="119" t="s">
        <v>4723</v>
      </c>
      <c r="E1424" s="119" t="s">
        <v>658</v>
      </c>
      <c r="F1424" s="121">
        <v>23.0</v>
      </c>
      <c r="G1424" s="121">
        <v>0.0</v>
      </c>
      <c r="H1424" s="122">
        <v>44147.25902777778</v>
      </c>
      <c r="I1424" s="122">
        <v>44176.78611111111</v>
      </c>
      <c r="J1424" s="124" t="s">
        <v>4724</v>
      </c>
      <c r="K1424" s="119"/>
      <c r="L1424" s="120"/>
      <c r="M1424" s="120"/>
      <c r="N1424" s="120"/>
      <c r="O1424" s="120"/>
      <c r="P1424" s="120"/>
      <c r="Q1424" s="120"/>
      <c r="R1424" s="120"/>
      <c r="S1424" s="120"/>
      <c r="T1424" s="120"/>
      <c r="U1424" s="120"/>
      <c r="V1424" s="120"/>
      <c r="W1424" s="120"/>
      <c r="X1424" s="120"/>
      <c r="Y1424" s="120"/>
      <c r="Z1424" s="120"/>
    </row>
    <row r="1425">
      <c r="A1425" s="121">
        <v>49075.0</v>
      </c>
      <c r="B1425" s="119" t="s">
        <v>4725</v>
      </c>
      <c r="C1425" s="119" t="s">
        <v>4726</v>
      </c>
      <c r="D1425" s="119" t="s">
        <v>4727</v>
      </c>
      <c r="E1425" s="119"/>
      <c r="F1425" s="121">
        <v>1.0</v>
      </c>
      <c r="G1425" s="121">
        <v>0.0</v>
      </c>
      <c r="H1425" s="122">
        <v>44174.33611111111</v>
      </c>
      <c r="I1425" s="122">
        <v>44176.90347222222</v>
      </c>
      <c r="J1425" s="124" t="s">
        <v>4728</v>
      </c>
      <c r="K1425" s="119"/>
      <c r="L1425" s="120"/>
      <c r="M1425" s="120"/>
      <c r="N1425" s="120"/>
      <c r="O1425" s="120"/>
      <c r="P1425" s="120"/>
      <c r="Q1425" s="120"/>
      <c r="R1425" s="120"/>
      <c r="S1425" s="120"/>
      <c r="T1425" s="120"/>
      <c r="U1425" s="120"/>
      <c r="V1425" s="120"/>
      <c r="W1425" s="120"/>
      <c r="X1425" s="120"/>
      <c r="Y1425" s="120"/>
      <c r="Z1425" s="120"/>
    </row>
    <row r="1426">
      <c r="A1426" s="121">
        <v>41238.0</v>
      </c>
      <c r="B1426" s="119" t="s">
        <v>4729</v>
      </c>
      <c r="C1426" s="119" t="s">
        <v>827</v>
      </c>
      <c r="D1426" s="119" t="s">
        <v>4730</v>
      </c>
      <c r="E1426" s="119" t="s">
        <v>642</v>
      </c>
      <c r="F1426" s="121">
        <v>2.0</v>
      </c>
      <c r="G1426" s="121">
        <v>0.0</v>
      </c>
      <c r="H1426" s="122">
        <v>44022.44375</v>
      </c>
      <c r="I1426" s="122">
        <v>44179.70416666667</v>
      </c>
      <c r="J1426" s="124" t="s">
        <v>4731</v>
      </c>
      <c r="K1426" s="119"/>
      <c r="L1426" s="120"/>
      <c r="M1426" s="120"/>
      <c r="N1426" s="120"/>
      <c r="O1426" s="120"/>
      <c r="P1426" s="120"/>
      <c r="Q1426" s="120"/>
      <c r="R1426" s="120"/>
      <c r="S1426" s="120"/>
      <c r="T1426" s="120"/>
      <c r="U1426" s="120"/>
      <c r="V1426" s="120"/>
      <c r="W1426" s="120"/>
      <c r="X1426" s="120"/>
      <c r="Y1426" s="120"/>
      <c r="Z1426" s="120"/>
    </row>
    <row r="1427">
      <c r="A1427" s="121">
        <v>48901.0</v>
      </c>
      <c r="B1427" s="119" t="s">
        <v>4732</v>
      </c>
      <c r="C1427" s="119" t="s">
        <v>4733</v>
      </c>
      <c r="D1427" s="119" t="s">
        <v>1592</v>
      </c>
      <c r="E1427" s="119" t="s">
        <v>642</v>
      </c>
      <c r="F1427" s="121">
        <v>9.0</v>
      </c>
      <c r="G1427" s="121">
        <v>0.0</v>
      </c>
      <c r="H1427" s="122">
        <v>44171.76111111111</v>
      </c>
      <c r="I1427" s="122">
        <v>44179.75833333333</v>
      </c>
      <c r="J1427" s="124" t="s">
        <v>4734</v>
      </c>
      <c r="K1427" s="119"/>
      <c r="L1427" s="120"/>
      <c r="M1427" s="120"/>
      <c r="N1427" s="120"/>
      <c r="O1427" s="120"/>
      <c r="P1427" s="120"/>
      <c r="Q1427" s="120"/>
      <c r="R1427" s="120"/>
      <c r="S1427" s="120"/>
      <c r="T1427" s="120"/>
      <c r="U1427" s="120"/>
      <c r="V1427" s="120"/>
      <c r="W1427" s="120"/>
      <c r="X1427" s="120"/>
      <c r="Y1427" s="120"/>
      <c r="Z1427" s="120"/>
    </row>
    <row r="1428">
      <c r="A1428" s="121">
        <v>46213.0</v>
      </c>
      <c r="B1428" s="119" t="s">
        <v>4735</v>
      </c>
      <c r="C1428" s="119" t="s">
        <v>4736</v>
      </c>
      <c r="D1428" s="119" t="s">
        <v>4737</v>
      </c>
      <c r="E1428" s="119"/>
      <c r="F1428" s="121">
        <v>10.0</v>
      </c>
      <c r="G1428" s="121">
        <v>0.0</v>
      </c>
      <c r="H1428" s="122">
        <v>44116.86944444444</v>
      </c>
      <c r="I1428" s="122">
        <v>44181.8125</v>
      </c>
      <c r="J1428" s="124" t="s">
        <v>4738</v>
      </c>
      <c r="K1428" s="119"/>
      <c r="L1428" s="120"/>
      <c r="M1428" s="120"/>
      <c r="N1428" s="120"/>
      <c r="O1428" s="120"/>
      <c r="P1428" s="120"/>
      <c r="Q1428" s="120"/>
      <c r="R1428" s="120"/>
      <c r="S1428" s="120"/>
      <c r="T1428" s="120"/>
      <c r="U1428" s="120"/>
      <c r="V1428" s="120"/>
      <c r="W1428" s="120"/>
      <c r="X1428" s="120"/>
      <c r="Y1428" s="120"/>
      <c r="Z1428" s="120"/>
    </row>
    <row r="1429">
      <c r="A1429" s="121">
        <v>42003.0</v>
      </c>
      <c r="B1429" s="119" t="s">
        <v>4739</v>
      </c>
      <c r="C1429" s="119" t="s">
        <v>4740</v>
      </c>
      <c r="D1429" s="119" t="s">
        <v>3066</v>
      </c>
      <c r="E1429" s="119" t="s">
        <v>807</v>
      </c>
      <c r="F1429" s="121">
        <v>5.0</v>
      </c>
      <c r="G1429" s="121">
        <v>0.0</v>
      </c>
      <c r="H1429" s="122">
        <v>44036.54305555556</v>
      </c>
      <c r="I1429" s="122">
        <v>44181.83194444444</v>
      </c>
      <c r="J1429" s="124" t="s">
        <v>4741</v>
      </c>
      <c r="K1429" s="119"/>
      <c r="L1429" s="120"/>
      <c r="M1429" s="120"/>
      <c r="N1429" s="120"/>
      <c r="O1429" s="120"/>
      <c r="P1429" s="120"/>
      <c r="Q1429" s="120"/>
      <c r="R1429" s="120"/>
      <c r="S1429" s="120"/>
      <c r="T1429" s="120"/>
      <c r="U1429" s="120"/>
      <c r="V1429" s="120"/>
      <c r="W1429" s="120"/>
      <c r="X1429" s="120"/>
      <c r="Y1429" s="120"/>
      <c r="Z1429" s="120"/>
    </row>
    <row r="1430">
      <c r="A1430" s="121">
        <v>47578.0</v>
      </c>
      <c r="B1430" s="119" t="s">
        <v>4742</v>
      </c>
      <c r="C1430" s="119" t="s">
        <v>4743</v>
      </c>
      <c r="D1430" s="119" t="s">
        <v>588</v>
      </c>
      <c r="E1430" s="119"/>
      <c r="F1430" s="121">
        <v>2.0</v>
      </c>
      <c r="G1430" s="121">
        <v>0.0</v>
      </c>
      <c r="H1430" s="122">
        <v>44143.58541666667</v>
      </c>
      <c r="I1430" s="122">
        <v>44181.927083333336</v>
      </c>
      <c r="J1430" s="124" t="s">
        <v>4744</v>
      </c>
      <c r="K1430" s="119"/>
      <c r="L1430" s="120"/>
      <c r="M1430" s="120"/>
      <c r="N1430" s="120"/>
      <c r="O1430" s="120"/>
      <c r="P1430" s="120"/>
      <c r="Q1430" s="120"/>
      <c r="R1430" s="120"/>
      <c r="S1430" s="120"/>
      <c r="T1430" s="120"/>
      <c r="U1430" s="120"/>
      <c r="V1430" s="120"/>
      <c r="W1430" s="120"/>
      <c r="X1430" s="120"/>
      <c r="Y1430" s="120"/>
      <c r="Z1430" s="120"/>
    </row>
    <row r="1431">
      <c r="A1431" s="121">
        <v>49462.0</v>
      </c>
      <c r="B1431" s="119" t="s">
        <v>4745</v>
      </c>
      <c r="C1431" s="119" t="s">
        <v>642</v>
      </c>
      <c r="D1431" s="119" t="s">
        <v>4746</v>
      </c>
      <c r="E1431" s="119" t="s">
        <v>642</v>
      </c>
      <c r="F1431" s="121">
        <v>0.0</v>
      </c>
      <c r="G1431" s="121">
        <v>0.0</v>
      </c>
      <c r="H1431" s="122">
        <v>44181.66458333333</v>
      </c>
      <c r="I1431" s="122">
        <v>44181.99652777778</v>
      </c>
      <c r="J1431" s="124" t="s">
        <v>4747</v>
      </c>
      <c r="K1431" s="119"/>
      <c r="L1431" s="120"/>
      <c r="M1431" s="120"/>
      <c r="N1431" s="120"/>
      <c r="O1431" s="120"/>
      <c r="P1431" s="120"/>
      <c r="Q1431" s="120"/>
      <c r="R1431" s="120"/>
      <c r="S1431" s="120"/>
      <c r="T1431" s="120"/>
      <c r="U1431" s="120"/>
      <c r="V1431" s="120"/>
      <c r="W1431" s="120"/>
      <c r="X1431" s="120"/>
      <c r="Y1431" s="120"/>
      <c r="Z1431" s="120"/>
    </row>
    <row r="1432">
      <c r="A1432" s="121">
        <v>45581.0</v>
      </c>
      <c r="B1432" s="119" t="s">
        <v>4748</v>
      </c>
      <c r="C1432" s="119" t="s">
        <v>4749</v>
      </c>
      <c r="D1432" s="119" t="s">
        <v>4750</v>
      </c>
      <c r="E1432" s="119"/>
      <c r="F1432" s="121">
        <v>9.0</v>
      </c>
      <c r="G1432" s="121">
        <v>0.0</v>
      </c>
      <c r="H1432" s="122">
        <v>44104.728472222225</v>
      </c>
      <c r="I1432" s="122">
        <v>44182.73402777778</v>
      </c>
      <c r="J1432" s="124" t="s">
        <v>4751</v>
      </c>
      <c r="K1432" s="119"/>
      <c r="L1432" s="120"/>
      <c r="M1432" s="120"/>
      <c r="N1432" s="120"/>
      <c r="O1432" s="120"/>
      <c r="P1432" s="120"/>
      <c r="Q1432" s="120"/>
      <c r="R1432" s="120"/>
      <c r="S1432" s="120"/>
      <c r="T1432" s="120"/>
      <c r="U1432" s="120"/>
      <c r="V1432" s="120"/>
      <c r="W1432" s="120"/>
      <c r="X1432" s="120"/>
      <c r="Y1432" s="120"/>
      <c r="Z1432" s="120"/>
    </row>
    <row r="1433">
      <c r="A1433" s="121">
        <v>49228.0</v>
      </c>
      <c r="B1433" s="119" t="s">
        <v>4752</v>
      </c>
      <c r="C1433" s="119" t="s">
        <v>4753</v>
      </c>
      <c r="D1433" s="119" t="s">
        <v>941</v>
      </c>
      <c r="E1433" s="119"/>
      <c r="F1433" s="121">
        <v>4.0</v>
      </c>
      <c r="G1433" s="121">
        <v>0.0</v>
      </c>
      <c r="H1433" s="122">
        <v>44176.44375</v>
      </c>
      <c r="I1433" s="122">
        <v>44183.70763888889</v>
      </c>
      <c r="J1433" s="124" t="s">
        <v>4754</v>
      </c>
      <c r="K1433" s="119"/>
      <c r="L1433" s="120"/>
      <c r="M1433" s="120"/>
      <c r="N1433" s="120"/>
      <c r="O1433" s="120"/>
      <c r="P1433" s="120"/>
      <c r="Q1433" s="120"/>
      <c r="R1433" s="120"/>
      <c r="S1433" s="120"/>
      <c r="T1433" s="120"/>
      <c r="U1433" s="120"/>
      <c r="V1433" s="120"/>
      <c r="W1433" s="120"/>
      <c r="X1433" s="120"/>
      <c r="Y1433" s="120"/>
      <c r="Z1433" s="120"/>
    </row>
    <row r="1434">
      <c r="A1434" s="121">
        <v>49091.0</v>
      </c>
      <c r="B1434" s="119" t="s">
        <v>4755</v>
      </c>
      <c r="C1434" s="119" t="s">
        <v>827</v>
      </c>
      <c r="D1434" s="119" t="s">
        <v>975</v>
      </c>
      <c r="E1434" s="119" t="s">
        <v>946</v>
      </c>
      <c r="F1434" s="121">
        <v>1.0</v>
      </c>
      <c r="G1434" s="121">
        <v>0.0</v>
      </c>
      <c r="H1434" s="122">
        <v>44174.65277777778</v>
      </c>
      <c r="I1434" s="122">
        <v>44184.01527777778</v>
      </c>
      <c r="J1434" s="124" t="s">
        <v>4756</v>
      </c>
      <c r="K1434" s="119"/>
      <c r="L1434" s="120"/>
      <c r="M1434" s="120"/>
      <c r="N1434" s="120"/>
      <c r="O1434" s="120"/>
      <c r="P1434" s="120"/>
      <c r="Q1434" s="120"/>
      <c r="R1434" s="120"/>
      <c r="S1434" s="120"/>
      <c r="T1434" s="120"/>
      <c r="U1434" s="120"/>
      <c r="V1434" s="120"/>
      <c r="W1434" s="120"/>
      <c r="X1434" s="120"/>
      <c r="Y1434" s="120"/>
      <c r="Z1434" s="120"/>
    </row>
    <row r="1435">
      <c r="A1435" s="121">
        <v>47934.0</v>
      </c>
      <c r="B1435" s="119" t="s">
        <v>4757</v>
      </c>
      <c r="C1435" s="119" t="s">
        <v>658</v>
      </c>
      <c r="D1435" s="119" t="s">
        <v>4758</v>
      </c>
      <c r="E1435" s="119" t="s">
        <v>4759</v>
      </c>
      <c r="F1435" s="121">
        <v>4.0</v>
      </c>
      <c r="G1435" s="121">
        <v>0.0</v>
      </c>
      <c r="H1435" s="122">
        <v>44148.8625</v>
      </c>
      <c r="I1435" s="122">
        <v>44184.81527777778</v>
      </c>
      <c r="J1435" s="124" t="s">
        <v>4760</v>
      </c>
      <c r="K1435" s="119"/>
      <c r="L1435" s="120"/>
      <c r="M1435" s="120"/>
      <c r="N1435" s="120"/>
      <c r="O1435" s="120"/>
      <c r="P1435" s="120"/>
      <c r="Q1435" s="120"/>
      <c r="R1435" s="120"/>
      <c r="S1435" s="120"/>
      <c r="T1435" s="120"/>
      <c r="U1435" s="120"/>
      <c r="V1435" s="120"/>
      <c r="W1435" s="120"/>
      <c r="X1435" s="120"/>
      <c r="Y1435" s="120"/>
      <c r="Z1435" s="120"/>
    </row>
    <row r="1436">
      <c r="A1436" s="121">
        <v>42986.0</v>
      </c>
      <c r="B1436" s="119" t="s">
        <v>4761</v>
      </c>
      <c r="C1436" s="119" t="s">
        <v>642</v>
      </c>
      <c r="D1436" s="119" t="s">
        <v>675</v>
      </c>
      <c r="E1436" s="119" t="s">
        <v>642</v>
      </c>
      <c r="F1436" s="121">
        <v>1.0</v>
      </c>
      <c r="G1436" s="121">
        <v>0.0</v>
      </c>
      <c r="H1436" s="122">
        <v>44056.222916666666</v>
      </c>
      <c r="I1436" s="122">
        <v>44185.53611111111</v>
      </c>
      <c r="J1436" s="124" t="s">
        <v>4762</v>
      </c>
      <c r="K1436" s="119"/>
      <c r="L1436" s="120"/>
      <c r="M1436" s="120"/>
      <c r="N1436" s="120"/>
      <c r="O1436" s="120"/>
      <c r="P1436" s="120"/>
      <c r="Q1436" s="120"/>
      <c r="R1436" s="120"/>
      <c r="S1436" s="120"/>
      <c r="T1436" s="120"/>
      <c r="U1436" s="120"/>
      <c r="V1436" s="120"/>
      <c r="W1436" s="120"/>
      <c r="X1436" s="120"/>
      <c r="Y1436" s="120"/>
      <c r="Z1436" s="120"/>
    </row>
    <row r="1437">
      <c r="A1437" s="121">
        <v>49432.0</v>
      </c>
      <c r="B1437" s="119" t="s">
        <v>4763</v>
      </c>
      <c r="C1437" s="119" t="s">
        <v>1517</v>
      </c>
      <c r="D1437" s="119" t="s">
        <v>1161</v>
      </c>
      <c r="E1437" s="119" t="s">
        <v>642</v>
      </c>
      <c r="F1437" s="121">
        <v>2.0</v>
      </c>
      <c r="G1437" s="121">
        <v>0.0</v>
      </c>
      <c r="H1437" s="122">
        <v>44180.93819444445</v>
      </c>
      <c r="I1437" s="122">
        <v>44186.94097222222</v>
      </c>
      <c r="J1437" s="124" t="s">
        <v>4764</v>
      </c>
      <c r="K1437" s="119"/>
      <c r="L1437" s="120"/>
      <c r="M1437" s="120"/>
      <c r="N1437" s="120"/>
      <c r="O1437" s="120"/>
      <c r="P1437" s="120"/>
      <c r="Q1437" s="120"/>
      <c r="R1437" s="120"/>
      <c r="S1437" s="120"/>
      <c r="T1437" s="120"/>
      <c r="U1437" s="120"/>
      <c r="V1437" s="120"/>
      <c r="W1437" s="120"/>
      <c r="X1437" s="120"/>
      <c r="Y1437" s="120"/>
      <c r="Z1437" s="120"/>
    </row>
    <row r="1438">
      <c r="A1438" s="121">
        <v>49214.0</v>
      </c>
      <c r="B1438" s="119" t="s">
        <v>4765</v>
      </c>
      <c r="C1438" s="119" t="s">
        <v>4766</v>
      </c>
      <c r="D1438" s="119" t="s">
        <v>4767</v>
      </c>
      <c r="E1438" s="119" t="s">
        <v>1091</v>
      </c>
      <c r="F1438" s="121">
        <v>9.0</v>
      </c>
      <c r="G1438" s="121">
        <v>0.0</v>
      </c>
      <c r="H1438" s="122">
        <v>44176.12708333333</v>
      </c>
      <c r="I1438" s="122">
        <v>44187.649305555555</v>
      </c>
      <c r="J1438" s="124" t="s">
        <v>4768</v>
      </c>
      <c r="K1438" s="119"/>
      <c r="L1438" s="120"/>
      <c r="M1438" s="120"/>
      <c r="N1438" s="120"/>
      <c r="O1438" s="120"/>
      <c r="P1438" s="120"/>
      <c r="Q1438" s="120"/>
      <c r="R1438" s="120"/>
      <c r="S1438" s="120"/>
      <c r="T1438" s="120"/>
      <c r="U1438" s="120"/>
      <c r="V1438" s="120"/>
      <c r="W1438" s="120"/>
      <c r="X1438" s="120"/>
      <c r="Y1438" s="120"/>
      <c r="Z1438" s="120"/>
    </row>
    <row r="1439">
      <c r="A1439" s="121">
        <v>49610.0</v>
      </c>
      <c r="B1439" s="119" t="s">
        <v>4769</v>
      </c>
      <c r="C1439" s="119" t="s">
        <v>4770</v>
      </c>
      <c r="D1439" s="119" t="s">
        <v>941</v>
      </c>
      <c r="E1439" s="119"/>
      <c r="F1439" s="121">
        <v>0.0</v>
      </c>
      <c r="G1439" s="121">
        <v>0.0</v>
      </c>
      <c r="H1439" s="122">
        <v>44183.82638888889</v>
      </c>
      <c r="I1439" s="122">
        <v>44187.998611111114</v>
      </c>
      <c r="J1439" s="124" t="s">
        <v>4771</v>
      </c>
      <c r="K1439" s="119"/>
      <c r="L1439" s="120"/>
      <c r="M1439" s="120"/>
      <c r="N1439" s="120"/>
      <c r="O1439" s="120"/>
      <c r="P1439" s="120"/>
      <c r="Q1439" s="120"/>
      <c r="R1439" s="120"/>
      <c r="S1439" s="120"/>
      <c r="T1439" s="120"/>
      <c r="U1439" s="120"/>
      <c r="V1439" s="120"/>
      <c r="W1439" s="120"/>
      <c r="X1439" s="120"/>
      <c r="Y1439" s="120"/>
      <c r="Z1439" s="120"/>
    </row>
    <row r="1440">
      <c r="A1440" s="121">
        <v>49686.0</v>
      </c>
      <c r="B1440" s="119" t="s">
        <v>4772</v>
      </c>
      <c r="C1440" s="119" t="s">
        <v>1607</v>
      </c>
      <c r="D1440" s="119" t="s">
        <v>675</v>
      </c>
      <c r="E1440" s="119" t="s">
        <v>1607</v>
      </c>
      <c r="F1440" s="121">
        <v>0.0</v>
      </c>
      <c r="G1440" s="121">
        <v>0.0</v>
      </c>
      <c r="H1440" s="122">
        <v>44186.720138888886</v>
      </c>
      <c r="I1440" s="122">
        <v>44188.040972222225</v>
      </c>
      <c r="J1440" s="124" t="s">
        <v>4773</v>
      </c>
      <c r="K1440" s="119"/>
      <c r="L1440" s="120"/>
      <c r="M1440" s="120"/>
      <c r="N1440" s="120"/>
      <c r="O1440" s="120"/>
      <c r="P1440" s="120"/>
      <c r="Q1440" s="120"/>
      <c r="R1440" s="120"/>
      <c r="S1440" s="120"/>
      <c r="T1440" s="120"/>
      <c r="U1440" s="120"/>
      <c r="V1440" s="120"/>
      <c r="W1440" s="120"/>
      <c r="X1440" s="120"/>
      <c r="Y1440" s="120"/>
      <c r="Z1440" s="120"/>
    </row>
    <row r="1441">
      <c r="A1441" s="121">
        <v>49738.0</v>
      </c>
      <c r="B1441" s="119" t="s">
        <v>4774</v>
      </c>
      <c r="C1441" s="119" t="s">
        <v>4775</v>
      </c>
      <c r="D1441" s="119" t="s">
        <v>705</v>
      </c>
      <c r="E1441" s="119" t="s">
        <v>706</v>
      </c>
      <c r="F1441" s="121">
        <v>3.0</v>
      </c>
      <c r="G1441" s="121">
        <v>0.0</v>
      </c>
      <c r="H1441" s="122">
        <v>44187.663194444445</v>
      </c>
      <c r="I1441" s="122">
        <v>44188.270833333336</v>
      </c>
      <c r="J1441" s="124" t="s">
        <v>4776</v>
      </c>
      <c r="K1441" s="119"/>
      <c r="L1441" s="120"/>
      <c r="M1441" s="120"/>
      <c r="N1441" s="120"/>
      <c r="O1441" s="120"/>
      <c r="P1441" s="120"/>
      <c r="Q1441" s="120"/>
      <c r="R1441" s="120"/>
      <c r="S1441" s="120"/>
      <c r="T1441" s="120"/>
      <c r="U1441" s="120"/>
      <c r="V1441" s="120"/>
      <c r="W1441" s="120"/>
      <c r="X1441" s="120"/>
      <c r="Y1441" s="120"/>
      <c r="Z1441" s="120"/>
    </row>
    <row r="1442">
      <c r="A1442" s="121">
        <v>26191.0</v>
      </c>
      <c r="B1442" s="119" t="s">
        <v>4777</v>
      </c>
      <c r="C1442" s="119" t="s">
        <v>2856</v>
      </c>
      <c r="D1442" s="119" t="s">
        <v>803</v>
      </c>
      <c r="E1442" s="119" t="s">
        <v>807</v>
      </c>
      <c r="F1442" s="121">
        <v>1.0</v>
      </c>
      <c r="G1442" s="121">
        <v>0.0</v>
      </c>
      <c r="H1442" s="122">
        <v>43721.839583333334</v>
      </c>
      <c r="I1442" s="122">
        <v>44188.85138888889</v>
      </c>
      <c r="J1442" s="124" t="s">
        <v>4778</v>
      </c>
      <c r="K1442" s="119"/>
      <c r="L1442" s="120"/>
      <c r="M1442" s="120"/>
      <c r="N1442" s="120"/>
      <c r="O1442" s="120"/>
      <c r="P1442" s="120"/>
      <c r="Q1442" s="120"/>
      <c r="R1442" s="120"/>
      <c r="S1442" s="120"/>
      <c r="T1442" s="120"/>
      <c r="U1442" s="120"/>
      <c r="V1442" s="120"/>
      <c r="W1442" s="120"/>
      <c r="X1442" s="120"/>
      <c r="Y1442" s="120"/>
      <c r="Z1442" s="120"/>
    </row>
    <row r="1443">
      <c r="A1443" s="121">
        <v>48214.0</v>
      </c>
      <c r="B1443" s="119" t="s">
        <v>4779</v>
      </c>
      <c r="C1443" s="119" t="s">
        <v>4780</v>
      </c>
      <c r="D1443" s="119" t="s">
        <v>4781</v>
      </c>
      <c r="E1443" s="119" t="s">
        <v>807</v>
      </c>
      <c r="F1443" s="121">
        <v>12.0</v>
      </c>
      <c r="G1443" s="121">
        <v>0.0</v>
      </c>
      <c r="H1443" s="122">
        <v>44153.96388888889</v>
      </c>
      <c r="I1443" s="122">
        <v>44188.85138888889</v>
      </c>
      <c r="J1443" s="124" t="s">
        <v>4782</v>
      </c>
      <c r="K1443" s="119"/>
      <c r="L1443" s="120"/>
      <c r="M1443" s="120"/>
      <c r="N1443" s="120"/>
      <c r="O1443" s="120"/>
      <c r="P1443" s="120"/>
      <c r="Q1443" s="120"/>
      <c r="R1443" s="120"/>
      <c r="S1443" s="120"/>
      <c r="T1443" s="120"/>
      <c r="U1443" s="120"/>
      <c r="V1443" s="120"/>
      <c r="W1443" s="120"/>
      <c r="X1443" s="120"/>
      <c r="Y1443" s="120"/>
      <c r="Z1443" s="120"/>
    </row>
    <row r="1444">
      <c r="A1444" s="121">
        <v>37130.0</v>
      </c>
      <c r="B1444" s="119" t="s">
        <v>4783</v>
      </c>
      <c r="C1444" s="119" t="s">
        <v>4784</v>
      </c>
      <c r="D1444" s="119" t="s">
        <v>941</v>
      </c>
      <c r="E1444" s="119" t="s">
        <v>807</v>
      </c>
      <c r="F1444" s="121">
        <v>2.0</v>
      </c>
      <c r="G1444" s="121">
        <v>0.0</v>
      </c>
      <c r="H1444" s="122">
        <v>43944.222916666666</v>
      </c>
      <c r="I1444" s="122">
        <v>44188.85138888889</v>
      </c>
      <c r="J1444" s="124" t="s">
        <v>4785</v>
      </c>
      <c r="K1444" s="119"/>
      <c r="L1444" s="120"/>
      <c r="M1444" s="120"/>
      <c r="N1444" s="120"/>
      <c r="O1444" s="120"/>
      <c r="P1444" s="120"/>
      <c r="Q1444" s="120"/>
      <c r="R1444" s="120"/>
      <c r="S1444" s="120"/>
      <c r="T1444" s="120"/>
      <c r="U1444" s="120"/>
      <c r="V1444" s="120"/>
      <c r="W1444" s="120"/>
      <c r="X1444" s="120"/>
      <c r="Y1444" s="120"/>
      <c r="Z1444" s="120"/>
    </row>
    <row r="1445">
      <c r="A1445" s="121">
        <v>34062.0</v>
      </c>
      <c r="B1445" s="119" t="s">
        <v>4786</v>
      </c>
      <c r="C1445" s="119" t="s">
        <v>697</v>
      </c>
      <c r="D1445" s="119" t="s">
        <v>941</v>
      </c>
      <c r="E1445" s="119" t="s">
        <v>807</v>
      </c>
      <c r="F1445" s="121">
        <v>0.0</v>
      </c>
      <c r="G1445" s="121">
        <v>0.0</v>
      </c>
      <c r="H1445" s="122">
        <v>43892.597916666666</v>
      </c>
      <c r="I1445" s="122">
        <v>44188.85138888889</v>
      </c>
      <c r="J1445" s="124" t="s">
        <v>4787</v>
      </c>
      <c r="K1445" s="119"/>
      <c r="L1445" s="120"/>
      <c r="M1445" s="120"/>
      <c r="N1445" s="120"/>
      <c r="O1445" s="120"/>
      <c r="P1445" s="120"/>
      <c r="Q1445" s="120"/>
      <c r="R1445" s="120"/>
      <c r="S1445" s="120"/>
      <c r="T1445" s="120"/>
      <c r="U1445" s="120"/>
      <c r="V1445" s="120"/>
      <c r="W1445" s="120"/>
      <c r="X1445" s="120"/>
      <c r="Y1445" s="120"/>
      <c r="Z1445" s="120"/>
    </row>
    <row r="1446">
      <c r="A1446" s="121">
        <v>49743.0</v>
      </c>
      <c r="B1446" s="119" t="s">
        <v>4788</v>
      </c>
      <c r="C1446" s="119" t="s">
        <v>1879</v>
      </c>
      <c r="D1446" s="119" t="s">
        <v>610</v>
      </c>
      <c r="E1446" s="119"/>
      <c r="F1446" s="121">
        <v>4.0</v>
      </c>
      <c r="G1446" s="121">
        <v>0.0</v>
      </c>
      <c r="H1446" s="122">
        <v>44187.76458333333</v>
      </c>
      <c r="I1446" s="122">
        <v>44195.03680555556</v>
      </c>
      <c r="J1446" s="124" t="s">
        <v>4789</v>
      </c>
      <c r="K1446" s="119"/>
      <c r="L1446" s="120"/>
      <c r="M1446" s="120"/>
      <c r="N1446" s="120"/>
      <c r="O1446" s="120"/>
      <c r="P1446" s="120"/>
      <c r="Q1446" s="120"/>
      <c r="R1446" s="120"/>
      <c r="S1446" s="120"/>
      <c r="T1446" s="120"/>
      <c r="U1446" s="120"/>
      <c r="V1446" s="120"/>
      <c r="W1446" s="120"/>
      <c r="X1446" s="120"/>
      <c r="Y1446" s="120"/>
      <c r="Z1446" s="120"/>
    </row>
    <row r="1447">
      <c r="A1447" s="121">
        <v>43667.0</v>
      </c>
      <c r="B1447" s="119" t="s">
        <v>4790</v>
      </c>
      <c r="C1447" s="119" t="s">
        <v>732</v>
      </c>
      <c r="D1447" s="119" t="s">
        <v>941</v>
      </c>
      <c r="E1447" s="119"/>
      <c r="F1447" s="121">
        <v>0.0</v>
      </c>
      <c r="G1447" s="121">
        <v>0.0</v>
      </c>
      <c r="H1447" s="122">
        <v>44069.9375</v>
      </c>
      <c r="I1447" s="122">
        <v>44195.93194444444</v>
      </c>
      <c r="J1447" s="124" t="s">
        <v>4791</v>
      </c>
      <c r="K1447" s="119"/>
      <c r="L1447" s="120"/>
      <c r="M1447" s="120"/>
      <c r="N1447" s="120"/>
      <c r="O1447" s="120"/>
      <c r="P1447" s="120"/>
      <c r="Q1447" s="120"/>
      <c r="R1447" s="120"/>
      <c r="S1447" s="120"/>
      <c r="T1447" s="120"/>
      <c r="U1447" s="120"/>
      <c r="V1447" s="120"/>
      <c r="W1447" s="120"/>
      <c r="X1447" s="120"/>
      <c r="Y1447" s="120"/>
      <c r="Z1447" s="120"/>
    </row>
    <row r="1448">
      <c r="A1448" s="121">
        <v>33290.0</v>
      </c>
      <c r="B1448" s="119" t="s">
        <v>4792</v>
      </c>
      <c r="C1448" s="119" t="s">
        <v>4793</v>
      </c>
      <c r="D1448" s="119" t="s">
        <v>4794</v>
      </c>
      <c r="E1448" s="119"/>
      <c r="F1448" s="121">
        <v>3.0</v>
      </c>
      <c r="G1448" s="121">
        <v>0.0</v>
      </c>
      <c r="H1448" s="122">
        <v>43874.631944444445</v>
      </c>
      <c r="I1448" s="122">
        <v>44196.44236111111</v>
      </c>
      <c r="J1448" s="124" t="s">
        <v>4795</v>
      </c>
      <c r="K1448" s="119"/>
      <c r="L1448" s="120"/>
      <c r="M1448" s="120"/>
      <c r="N1448" s="120"/>
      <c r="O1448" s="120"/>
      <c r="P1448" s="120"/>
      <c r="Q1448" s="120"/>
      <c r="R1448" s="120"/>
      <c r="S1448" s="120"/>
      <c r="T1448" s="120"/>
      <c r="U1448" s="120"/>
      <c r="V1448" s="120"/>
      <c r="W1448" s="120"/>
      <c r="X1448" s="120"/>
      <c r="Y1448" s="120"/>
      <c r="Z1448" s="120"/>
    </row>
    <row r="1449">
      <c r="A1449" s="121">
        <v>49833.0</v>
      </c>
      <c r="B1449" s="119" t="s">
        <v>4796</v>
      </c>
      <c r="C1449" s="119" t="s">
        <v>1607</v>
      </c>
      <c r="D1449" s="119" t="s">
        <v>675</v>
      </c>
      <c r="E1449" s="119" t="s">
        <v>1607</v>
      </c>
      <c r="F1449" s="121">
        <v>0.0</v>
      </c>
      <c r="G1449" s="121">
        <v>0.0</v>
      </c>
      <c r="H1449" s="122">
        <v>44189.816666666666</v>
      </c>
      <c r="I1449" s="122">
        <v>44200.73125</v>
      </c>
      <c r="J1449" s="124" t="s">
        <v>4797</v>
      </c>
      <c r="K1449" s="119"/>
      <c r="L1449" s="120"/>
      <c r="M1449" s="120"/>
      <c r="N1449" s="120"/>
      <c r="O1449" s="120"/>
      <c r="P1449" s="120"/>
      <c r="Q1449" s="120"/>
      <c r="R1449" s="120"/>
      <c r="S1449" s="120"/>
      <c r="T1449" s="120"/>
      <c r="U1449" s="120"/>
      <c r="V1449" s="120"/>
      <c r="W1449" s="120"/>
      <c r="X1449" s="120"/>
      <c r="Y1449" s="120"/>
      <c r="Z1449" s="120"/>
    </row>
    <row r="1450">
      <c r="A1450" s="121">
        <v>48225.0</v>
      </c>
      <c r="B1450" s="119" t="s">
        <v>4798</v>
      </c>
      <c r="C1450" s="119" t="s">
        <v>827</v>
      </c>
      <c r="D1450" s="119" t="s">
        <v>4799</v>
      </c>
      <c r="E1450" s="119" t="s">
        <v>654</v>
      </c>
      <c r="F1450" s="121">
        <v>4.0</v>
      </c>
      <c r="G1450" s="121">
        <v>0.0</v>
      </c>
      <c r="H1450" s="122">
        <v>44154.013194444444</v>
      </c>
      <c r="I1450" s="122">
        <v>44200.94583333333</v>
      </c>
      <c r="J1450" s="124" t="s">
        <v>4800</v>
      </c>
      <c r="K1450" s="119"/>
      <c r="L1450" s="120"/>
      <c r="M1450" s="120"/>
      <c r="N1450" s="120"/>
      <c r="O1450" s="120"/>
      <c r="P1450" s="120"/>
      <c r="Q1450" s="120"/>
      <c r="R1450" s="120"/>
      <c r="S1450" s="120"/>
      <c r="T1450" s="120"/>
      <c r="U1450" s="120"/>
      <c r="V1450" s="120"/>
      <c r="W1450" s="120"/>
      <c r="X1450" s="120"/>
      <c r="Y1450" s="120"/>
      <c r="Z1450" s="120"/>
    </row>
    <row r="1451">
      <c r="A1451" s="121">
        <v>47123.0</v>
      </c>
      <c r="B1451" s="119" t="s">
        <v>4801</v>
      </c>
      <c r="C1451" s="119" t="s">
        <v>4802</v>
      </c>
      <c r="D1451" s="119" t="s">
        <v>1007</v>
      </c>
      <c r="E1451" s="119"/>
      <c r="F1451" s="121">
        <v>2.0</v>
      </c>
      <c r="G1451" s="121">
        <v>0.0</v>
      </c>
      <c r="H1451" s="122">
        <v>44134.71041666667</v>
      </c>
      <c r="I1451" s="122">
        <v>44201.91805555556</v>
      </c>
      <c r="J1451" s="124" t="s">
        <v>4803</v>
      </c>
      <c r="K1451" s="119"/>
      <c r="L1451" s="120"/>
      <c r="M1451" s="120"/>
      <c r="N1451" s="120"/>
      <c r="O1451" s="120"/>
      <c r="P1451" s="120"/>
      <c r="Q1451" s="120"/>
      <c r="R1451" s="120"/>
      <c r="S1451" s="120"/>
      <c r="T1451" s="120"/>
      <c r="U1451" s="120"/>
      <c r="V1451" s="120"/>
      <c r="W1451" s="120"/>
      <c r="X1451" s="120"/>
      <c r="Y1451" s="120"/>
      <c r="Z1451" s="120"/>
    </row>
    <row r="1452">
      <c r="A1452" s="121">
        <v>49737.0</v>
      </c>
      <c r="B1452" s="119" t="s">
        <v>4804</v>
      </c>
      <c r="C1452" s="119" t="s">
        <v>4400</v>
      </c>
      <c r="D1452" s="119" t="s">
        <v>941</v>
      </c>
      <c r="E1452" s="119"/>
      <c r="F1452" s="121">
        <v>2.0</v>
      </c>
      <c r="G1452" s="121">
        <v>0.0</v>
      </c>
      <c r="H1452" s="122">
        <v>44187.634722222225</v>
      </c>
      <c r="I1452" s="122">
        <v>44201.95347222222</v>
      </c>
      <c r="J1452" s="124" t="s">
        <v>4805</v>
      </c>
      <c r="K1452" s="119"/>
      <c r="L1452" s="120"/>
      <c r="M1452" s="120"/>
      <c r="N1452" s="120"/>
      <c r="O1452" s="120"/>
      <c r="P1452" s="120"/>
      <c r="Q1452" s="120"/>
      <c r="R1452" s="120"/>
      <c r="S1452" s="120"/>
      <c r="T1452" s="120"/>
      <c r="U1452" s="120"/>
      <c r="V1452" s="120"/>
      <c r="W1452" s="120"/>
      <c r="X1452" s="120"/>
      <c r="Y1452" s="120"/>
      <c r="Z1452" s="120"/>
    </row>
    <row r="1453">
      <c r="A1453" s="121">
        <v>49889.0</v>
      </c>
      <c r="B1453" s="119" t="s">
        <v>4806</v>
      </c>
      <c r="C1453" s="119" t="s">
        <v>4807</v>
      </c>
      <c r="D1453" s="119" t="s">
        <v>4808</v>
      </c>
      <c r="E1453" s="119"/>
      <c r="F1453" s="121">
        <v>1.0</v>
      </c>
      <c r="G1453" s="121">
        <v>0.0</v>
      </c>
      <c r="H1453" s="122">
        <v>44193.544444444444</v>
      </c>
      <c r="I1453" s="122">
        <v>44202.0375</v>
      </c>
      <c r="J1453" s="124" t="s">
        <v>4809</v>
      </c>
      <c r="K1453" s="119"/>
      <c r="L1453" s="120"/>
      <c r="M1453" s="120"/>
      <c r="N1453" s="120"/>
      <c r="O1453" s="120"/>
      <c r="P1453" s="120"/>
      <c r="Q1453" s="120"/>
      <c r="R1453" s="120"/>
      <c r="S1453" s="120"/>
      <c r="T1453" s="120"/>
      <c r="U1453" s="120"/>
      <c r="V1453" s="120"/>
      <c r="W1453" s="120"/>
      <c r="X1453" s="120"/>
      <c r="Y1453" s="120"/>
      <c r="Z1453" s="120"/>
    </row>
    <row r="1454">
      <c r="A1454" s="121">
        <v>49977.0</v>
      </c>
      <c r="B1454" s="119" t="s">
        <v>4810</v>
      </c>
      <c r="C1454" s="119" t="s">
        <v>4811</v>
      </c>
      <c r="D1454" s="119" t="s">
        <v>4812</v>
      </c>
      <c r="E1454" s="119"/>
      <c r="F1454" s="121">
        <v>4.0</v>
      </c>
      <c r="G1454" s="121">
        <v>0.0</v>
      </c>
      <c r="H1454" s="122">
        <v>44195.80069444444</v>
      </c>
      <c r="I1454" s="122">
        <v>44202.654861111114</v>
      </c>
      <c r="J1454" s="124" t="s">
        <v>4813</v>
      </c>
      <c r="K1454" s="119"/>
      <c r="L1454" s="120"/>
      <c r="M1454" s="120"/>
      <c r="N1454" s="120"/>
      <c r="O1454" s="120"/>
      <c r="P1454" s="120"/>
      <c r="Q1454" s="120"/>
      <c r="R1454" s="120"/>
      <c r="S1454" s="120"/>
      <c r="T1454" s="120"/>
      <c r="U1454" s="120"/>
      <c r="V1454" s="120"/>
      <c r="W1454" s="120"/>
      <c r="X1454" s="120"/>
      <c r="Y1454" s="120"/>
      <c r="Z1454" s="120"/>
    </row>
    <row r="1455">
      <c r="A1455" s="121">
        <v>49918.0</v>
      </c>
      <c r="B1455" s="119" t="s">
        <v>4814</v>
      </c>
      <c r="C1455" s="119" t="s">
        <v>4815</v>
      </c>
      <c r="D1455" s="119" t="s">
        <v>4158</v>
      </c>
      <c r="E1455" s="119"/>
      <c r="F1455" s="121">
        <v>3.0</v>
      </c>
      <c r="G1455" s="121">
        <v>0.0</v>
      </c>
      <c r="H1455" s="122">
        <v>44194.44236111111</v>
      </c>
      <c r="I1455" s="122">
        <v>44202.74444444444</v>
      </c>
      <c r="J1455" s="124" t="s">
        <v>4816</v>
      </c>
      <c r="K1455" s="119"/>
      <c r="L1455" s="120"/>
      <c r="M1455" s="120"/>
      <c r="N1455" s="120"/>
      <c r="O1455" s="120"/>
      <c r="P1455" s="120"/>
      <c r="Q1455" s="120"/>
      <c r="R1455" s="120"/>
      <c r="S1455" s="120"/>
      <c r="T1455" s="120"/>
      <c r="U1455" s="120"/>
      <c r="V1455" s="120"/>
      <c r="W1455" s="120"/>
      <c r="X1455" s="120"/>
      <c r="Y1455" s="120"/>
      <c r="Z1455" s="120"/>
    </row>
    <row r="1456">
      <c r="A1456" s="121">
        <v>47722.0</v>
      </c>
      <c r="B1456" s="119" t="s">
        <v>4817</v>
      </c>
      <c r="C1456" s="119" t="s">
        <v>682</v>
      </c>
      <c r="D1456" s="119" t="s">
        <v>4818</v>
      </c>
      <c r="E1456" s="119"/>
      <c r="F1456" s="121">
        <v>1.0</v>
      </c>
      <c r="G1456" s="121">
        <v>0.0</v>
      </c>
      <c r="H1456" s="122">
        <v>44146.080555555556</v>
      </c>
      <c r="I1456" s="122">
        <v>44202.79027777778</v>
      </c>
      <c r="J1456" s="124" t="s">
        <v>4819</v>
      </c>
      <c r="K1456" s="119"/>
      <c r="L1456" s="120"/>
      <c r="M1456" s="120"/>
      <c r="N1456" s="120"/>
      <c r="O1456" s="120"/>
      <c r="P1456" s="120"/>
      <c r="Q1456" s="120"/>
      <c r="R1456" s="120"/>
      <c r="S1456" s="120"/>
      <c r="T1456" s="120"/>
      <c r="U1456" s="120"/>
      <c r="V1456" s="120"/>
      <c r="W1456" s="120"/>
      <c r="X1456" s="120"/>
      <c r="Y1456" s="120"/>
      <c r="Z1456" s="120"/>
    </row>
    <row r="1457">
      <c r="A1457" s="121">
        <v>49656.0</v>
      </c>
      <c r="B1457" s="119" t="s">
        <v>4820</v>
      </c>
      <c r="C1457" s="119" t="s">
        <v>642</v>
      </c>
      <c r="D1457" s="119" t="s">
        <v>4821</v>
      </c>
      <c r="E1457" s="119"/>
      <c r="F1457" s="121">
        <v>4.0</v>
      </c>
      <c r="G1457" s="121">
        <v>0.0</v>
      </c>
      <c r="H1457" s="122">
        <v>44185.688888888886</v>
      </c>
      <c r="I1457" s="122">
        <v>44203.80694444444</v>
      </c>
      <c r="J1457" s="124" t="s">
        <v>4822</v>
      </c>
      <c r="K1457" s="119"/>
      <c r="L1457" s="120"/>
      <c r="M1457" s="120"/>
      <c r="N1457" s="120"/>
      <c r="O1457" s="120"/>
      <c r="P1457" s="120"/>
      <c r="Q1457" s="120"/>
      <c r="R1457" s="120"/>
      <c r="S1457" s="120"/>
      <c r="T1457" s="120"/>
      <c r="U1457" s="120"/>
      <c r="V1457" s="120"/>
      <c r="W1457" s="120"/>
      <c r="X1457" s="120"/>
      <c r="Y1457" s="120"/>
      <c r="Z1457" s="120"/>
    </row>
    <row r="1458">
      <c r="A1458" s="121">
        <v>42271.0</v>
      </c>
      <c r="B1458" s="119" t="s">
        <v>4823</v>
      </c>
      <c r="C1458" s="119" t="s">
        <v>4824</v>
      </c>
      <c r="D1458" s="119" t="s">
        <v>755</v>
      </c>
      <c r="E1458" s="119"/>
      <c r="F1458" s="121">
        <v>9.0</v>
      </c>
      <c r="G1458" s="121">
        <v>0.0</v>
      </c>
      <c r="H1458" s="122">
        <v>44042.07638888889</v>
      </c>
      <c r="I1458" s="122">
        <v>44203.82152777778</v>
      </c>
      <c r="J1458" s="124" t="s">
        <v>4825</v>
      </c>
      <c r="K1458" s="119"/>
      <c r="L1458" s="120"/>
      <c r="M1458" s="120"/>
      <c r="N1458" s="120"/>
      <c r="O1458" s="120"/>
      <c r="P1458" s="120"/>
      <c r="Q1458" s="120"/>
      <c r="R1458" s="120"/>
      <c r="S1458" s="120"/>
      <c r="T1458" s="120"/>
      <c r="U1458" s="120"/>
      <c r="V1458" s="120"/>
      <c r="W1458" s="120"/>
      <c r="X1458" s="120"/>
      <c r="Y1458" s="120"/>
      <c r="Z1458" s="120"/>
    </row>
    <row r="1459">
      <c r="A1459" s="121">
        <v>46391.0</v>
      </c>
      <c r="B1459" s="119" t="s">
        <v>4826</v>
      </c>
      <c r="C1459" s="119" t="s">
        <v>2853</v>
      </c>
      <c r="D1459" s="119" t="s">
        <v>4827</v>
      </c>
      <c r="E1459" s="119"/>
      <c r="F1459" s="121">
        <v>4.0</v>
      </c>
      <c r="G1459" s="121">
        <v>0.0</v>
      </c>
      <c r="H1459" s="122">
        <v>44119.57638888889</v>
      </c>
      <c r="I1459" s="122">
        <v>44203.89444444444</v>
      </c>
      <c r="J1459" s="124" t="s">
        <v>4828</v>
      </c>
      <c r="K1459" s="119"/>
      <c r="L1459" s="120"/>
      <c r="M1459" s="120"/>
      <c r="N1459" s="120"/>
      <c r="O1459" s="120"/>
      <c r="P1459" s="120"/>
      <c r="Q1459" s="120"/>
      <c r="R1459" s="120"/>
      <c r="S1459" s="120"/>
      <c r="T1459" s="120"/>
      <c r="U1459" s="120"/>
      <c r="V1459" s="120"/>
      <c r="W1459" s="120"/>
      <c r="X1459" s="120"/>
      <c r="Y1459" s="120"/>
      <c r="Z1459" s="120"/>
    </row>
    <row r="1460">
      <c r="A1460" s="121">
        <v>48324.0</v>
      </c>
      <c r="B1460" s="119" t="s">
        <v>4829</v>
      </c>
      <c r="C1460" s="119" t="s">
        <v>4830</v>
      </c>
      <c r="D1460" s="119" t="s">
        <v>4831</v>
      </c>
      <c r="E1460" s="119"/>
      <c r="F1460" s="121">
        <v>3.0</v>
      </c>
      <c r="G1460" s="121">
        <v>0.0</v>
      </c>
      <c r="H1460" s="122">
        <v>44155.80069444444</v>
      </c>
      <c r="I1460" s="122">
        <v>44203.92916666667</v>
      </c>
      <c r="J1460" s="124" t="s">
        <v>4832</v>
      </c>
      <c r="K1460" s="119"/>
      <c r="L1460" s="120"/>
      <c r="M1460" s="120"/>
      <c r="N1460" s="120"/>
      <c r="O1460" s="120"/>
      <c r="P1460" s="120"/>
      <c r="Q1460" s="120"/>
      <c r="R1460" s="120"/>
      <c r="S1460" s="120"/>
      <c r="T1460" s="120"/>
      <c r="U1460" s="120"/>
      <c r="V1460" s="120"/>
      <c r="W1460" s="120"/>
      <c r="X1460" s="120"/>
      <c r="Y1460" s="120"/>
      <c r="Z1460" s="120"/>
    </row>
    <row r="1461">
      <c r="A1461" s="121">
        <v>49704.0</v>
      </c>
      <c r="B1461" s="119" t="s">
        <v>4833</v>
      </c>
      <c r="C1461" s="119" t="s">
        <v>1607</v>
      </c>
      <c r="D1461" s="119" t="s">
        <v>675</v>
      </c>
      <c r="E1461" s="119" t="s">
        <v>1607</v>
      </c>
      <c r="F1461" s="121">
        <v>0.0</v>
      </c>
      <c r="G1461" s="121">
        <v>0.0</v>
      </c>
      <c r="H1461" s="122">
        <v>44186.87708333333</v>
      </c>
      <c r="I1461" s="122">
        <v>44204.01597222222</v>
      </c>
      <c r="J1461" s="124" t="s">
        <v>4834</v>
      </c>
      <c r="K1461" s="119"/>
      <c r="L1461" s="120"/>
      <c r="M1461" s="120"/>
      <c r="N1461" s="120"/>
      <c r="O1461" s="120"/>
      <c r="P1461" s="120"/>
      <c r="Q1461" s="120"/>
      <c r="R1461" s="120"/>
      <c r="S1461" s="120"/>
      <c r="T1461" s="120"/>
      <c r="U1461" s="120"/>
      <c r="V1461" s="120"/>
      <c r="W1461" s="120"/>
      <c r="X1461" s="120"/>
      <c r="Y1461" s="120"/>
      <c r="Z1461" s="120"/>
    </row>
    <row r="1462">
      <c r="A1462" s="121">
        <v>49730.0</v>
      </c>
      <c r="B1462" s="119" t="s">
        <v>4835</v>
      </c>
      <c r="C1462" s="119" t="s">
        <v>4836</v>
      </c>
      <c r="D1462" s="119" t="s">
        <v>4837</v>
      </c>
      <c r="E1462" s="119" t="s">
        <v>642</v>
      </c>
      <c r="F1462" s="121">
        <v>11.0</v>
      </c>
      <c r="G1462" s="121">
        <v>0.0</v>
      </c>
      <c r="H1462" s="122">
        <v>44187.35486111111</v>
      </c>
      <c r="I1462" s="122">
        <v>44204.10625</v>
      </c>
      <c r="J1462" s="124" t="s">
        <v>4838</v>
      </c>
      <c r="K1462" s="119"/>
      <c r="L1462" s="120"/>
      <c r="M1462" s="120"/>
      <c r="N1462" s="120"/>
      <c r="O1462" s="120"/>
      <c r="P1462" s="120"/>
      <c r="Q1462" s="120"/>
      <c r="R1462" s="120"/>
      <c r="S1462" s="120"/>
      <c r="T1462" s="120"/>
      <c r="U1462" s="120"/>
      <c r="V1462" s="120"/>
      <c r="W1462" s="120"/>
      <c r="X1462" s="120"/>
      <c r="Y1462" s="120"/>
      <c r="Z1462" s="120"/>
    </row>
    <row r="1463">
      <c r="A1463" s="121">
        <v>42571.0</v>
      </c>
      <c r="B1463" s="119" t="s">
        <v>4839</v>
      </c>
      <c r="C1463" s="119" t="s">
        <v>4840</v>
      </c>
      <c r="D1463" s="119" t="s">
        <v>790</v>
      </c>
      <c r="E1463" s="119" t="s">
        <v>732</v>
      </c>
      <c r="F1463" s="121">
        <v>4.0</v>
      </c>
      <c r="G1463" s="121">
        <v>0.0</v>
      </c>
      <c r="H1463" s="122">
        <v>44048.020833333336</v>
      </c>
      <c r="I1463" s="122">
        <v>44204.625</v>
      </c>
      <c r="J1463" s="124" t="s">
        <v>4841</v>
      </c>
      <c r="K1463" s="119"/>
      <c r="L1463" s="120"/>
      <c r="M1463" s="120"/>
      <c r="N1463" s="120"/>
      <c r="O1463" s="120"/>
      <c r="P1463" s="120"/>
      <c r="Q1463" s="120"/>
      <c r="R1463" s="120"/>
      <c r="S1463" s="120"/>
      <c r="T1463" s="120"/>
      <c r="U1463" s="120"/>
      <c r="V1463" s="120"/>
      <c r="W1463" s="120"/>
      <c r="X1463" s="120"/>
      <c r="Y1463" s="120"/>
      <c r="Z1463" s="120"/>
    </row>
    <row r="1464">
      <c r="A1464" s="121">
        <v>48370.0</v>
      </c>
      <c r="B1464" s="119" t="s">
        <v>4842</v>
      </c>
      <c r="C1464" s="119" t="s">
        <v>4843</v>
      </c>
      <c r="D1464" s="119" t="s">
        <v>4844</v>
      </c>
      <c r="E1464" s="119"/>
      <c r="F1464" s="121">
        <v>1.0</v>
      </c>
      <c r="G1464" s="121">
        <v>0.0</v>
      </c>
      <c r="H1464" s="122">
        <v>44157.39166666667</v>
      </c>
      <c r="I1464" s="122">
        <v>44204.63055555556</v>
      </c>
      <c r="J1464" s="124" t="s">
        <v>4845</v>
      </c>
      <c r="K1464" s="119"/>
      <c r="L1464" s="120"/>
      <c r="M1464" s="120"/>
      <c r="N1464" s="120"/>
      <c r="O1464" s="120"/>
      <c r="P1464" s="120"/>
      <c r="Q1464" s="120"/>
      <c r="R1464" s="120"/>
      <c r="S1464" s="120"/>
      <c r="T1464" s="120"/>
      <c r="U1464" s="120"/>
      <c r="V1464" s="120"/>
      <c r="W1464" s="120"/>
      <c r="X1464" s="120"/>
      <c r="Y1464" s="120"/>
      <c r="Z1464" s="120"/>
    </row>
    <row r="1465">
      <c r="A1465" s="121">
        <v>50211.0</v>
      </c>
      <c r="B1465" s="119" t="s">
        <v>4846</v>
      </c>
      <c r="C1465" s="119" t="s">
        <v>1149</v>
      </c>
      <c r="D1465" s="119" t="s">
        <v>755</v>
      </c>
      <c r="E1465" s="119"/>
      <c r="F1465" s="121">
        <v>1.0</v>
      </c>
      <c r="G1465" s="121">
        <v>0.0</v>
      </c>
      <c r="H1465" s="122">
        <v>44203.71875</v>
      </c>
      <c r="I1465" s="122">
        <v>44204.88888888889</v>
      </c>
      <c r="J1465" s="124" t="s">
        <v>4847</v>
      </c>
      <c r="K1465" s="119"/>
      <c r="L1465" s="120"/>
      <c r="M1465" s="120"/>
      <c r="N1465" s="120"/>
      <c r="O1465" s="120"/>
      <c r="P1465" s="120"/>
      <c r="Q1465" s="120"/>
      <c r="R1465" s="120"/>
      <c r="S1465" s="120"/>
      <c r="T1465" s="120"/>
      <c r="U1465" s="120"/>
      <c r="V1465" s="120"/>
      <c r="W1465" s="120"/>
      <c r="X1465" s="120"/>
      <c r="Y1465" s="120"/>
      <c r="Z1465" s="120"/>
    </row>
    <row r="1466">
      <c r="A1466" s="121">
        <v>49478.0</v>
      </c>
      <c r="B1466" s="119" t="s">
        <v>4848</v>
      </c>
      <c r="C1466" s="119" t="s">
        <v>1607</v>
      </c>
      <c r="D1466" s="119" t="s">
        <v>675</v>
      </c>
      <c r="E1466" s="119" t="s">
        <v>1607</v>
      </c>
      <c r="F1466" s="121">
        <v>0.0</v>
      </c>
      <c r="G1466" s="121">
        <v>0.0</v>
      </c>
      <c r="H1466" s="122">
        <v>44181.79375</v>
      </c>
      <c r="I1466" s="122">
        <v>44204.91458333333</v>
      </c>
      <c r="J1466" s="124" t="s">
        <v>4849</v>
      </c>
      <c r="K1466" s="119"/>
      <c r="L1466" s="120"/>
      <c r="M1466" s="120"/>
      <c r="N1466" s="120"/>
      <c r="O1466" s="120"/>
      <c r="P1466" s="120"/>
      <c r="Q1466" s="120"/>
      <c r="R1466" s="120"/>
      <c r="S1466" s="120"/>
      <c r="T1466" s="120"/>
      <c r="U1466" s="120"/>
      <c r="V1466" s="120"/>
      <c r="W1466" s="120"/>
      <c r="X1466" s="120"/>
      <c r="Y1466" s="120"/>
      <c r="Z1466" s="120"/>
    </row>
    <row r="1467">
      <c r="A1467" s="121">
        <v>49878.0</v>
      </c>
      <c r="B1467" s="119" t="s">
        <v>4850</v>
      </c>
      <c r="C1467" s="119" t="s">
        <v>4851</v>
      </c>
      <c r="D1467" s="119" t="s">
        <v>4852</v>
      </c>
      <c r="E1467" s="119" t="s">
        <v>1091</v>
      </c>
      <c r="F1467" s="121">
        <v>6.0</v>
      </c>
      <c r="G1467" s="121">
        <v>0.0</v>
      </c>
      <c r="H1467" s="122">
        <v>44192.80138888889</v>
      </c>
      <c r="I1467" s="122">
        <v>44205.09166666667</v>
      </c>
      <c r="J1467" s="124" t="s">
        <v>4853</v>
      </c>
      <c r="K1467" s="119"/>
      <c r="L1467" s="120"/>
      <c r="M1467" s="120"/>
      <c r="N1467" s="120"/>
      <c r="O1467" s="120"/>
      <c r="P1467" s="120"/>
      <c r="Q1467" s="120"/>
      <c r="R1467" s="120"/>
      <c r="S1467" s="120"/>
      <c r="T1467" s="120"/>
      <c r="U1467" s="120"/>
      <c r="V1467" s="120"/>
      <c r="W1467" s="120"/>
      <c r="X1467" s="120"/>
      <c r="Y1467" s="120"/>
      <c r="Z1467" s="120"/>
    </row>
    <row r="1468">
      <c r="A1468" s="121">
        <v>15921.0</v>
      </c>
      <c r="B1468" s="119" t="s">
        <v>4854</v>
      </c>
      <c r="C1468" s="119" t="s">
        <v>4855</v>
      </c>
      <c r="D1468" s="119" t="s">
        <v>4856</v>
      </c>
      <c r="E1468" s="119"/>
      <c r="F1468" s="121">
        <v>19.0</v>
      </c>
      <c r="G1468" s="121">
        <v>0.0</v>
      </c>
      <c r="H1468" s="122">
        <v>43475.51111111111</v>
      </c>
      <c r="I1468" s="122">
        <v>44206.40069444444</v>
      </c>
      <c r="J1468" s="124" t="s">
        <v>4857</v>
      </c>
      <c r="K1468" s="119"/>
      <c r="L1468" s="120"/>
      <c r="M1468" s="120"/>
      <c r="N1468" s="120"/>
      <c r="O1468" s="120"/>
      <c r="P1468" s="120"/>
      <c r="Q1468" s="120"/>
      <c r="R1468" s="120"/>
      <c r="S1468" s="120"/>
      <c r="T1468" s="120"/>
      <c r="U1468" s="120"/>
      <c r="V1468" s="120"/>
      <c r="W1468" s="120"/>
      <c r="X1468" s="120"/>
      <c r="Y1468" s="120"/>
      <c r="Z1468" s="120"/>
    </row>
    <row r="1469">
      <c r="A1469" s="121">
        <v>47671.0</v>
      </c>
      <c r="B1469" s="119" t="s">
        <v>4858</v>
      </c>
      <c r="C1469" s="119" t="s">
        <v>4859</v>
      </c>
      <c r="D1469" s="119" t="s">
        <v>653</v>
      </c>
      <c r="E1469" s="119"/>
      <c r="F1469" s="121">
        <v>4.0</v>
      </c>
      <c r="G1469" s="121">
        <v>0.0</v>
      </c>
      <c r="H1469" s="122">
        <v>44145.52847222222</v>
      </c>
      <c r="I1469" s="122">
        <v>44207.87222222222</v>
      </c>
      <c r="J1469" s="124" t="s">
        <v>4860</v>
      </c>
      <c r="K1469" s="119"/>
      <c r="L1469" s="120"/>
      <c r="M1469" s="120"/>
      <c r="N1469" s="120"/>
      <c r="O1469" s="120"/>
      <c r="P1469" s="120"/>
      <c r="Q1469" s="120"/>
      <c r="R1469" s="120"/>
      <c r="S1469" s="120"/>
      <c r="T1469" s="120"/>
      <c r="U1469" s="120"/>
      <c r="V1469" s="120"/>
      <c r="W1469" s="120"/>
      <c r="X1469" s="120"/>
      <c r="Y1469" s="120"/>
      <c r="Z1469" s="120"/>
    </row>
    <row r="1470">
      <c r="A1470" s="121">
        <v>49044.0</v>
      </c>
      <c r="B1470" s="119" t="s">
        <v>4861</v>
      </c>
      <c r="C1470" s="119" t="s">
        <v>1607</v>
      </c>
      <c r="D1470" s="119" t="s">
        <v>675</v>
      </c>
      <c r="E1470" s="119" t="s">
        <v>1607</v>
      </c>
      <c r="F1470" s="121">
        <v>0.0</v>
      </c>
      <c r="G1470" s="121">
        <v>0.0</v>
      </c>
      <c r="H1470" s="122">
        <v>44173.916666666664</v>
      </c>
      <c r="I1470" s="122">
        <v>44208.04652777778</v>
      </c>
      <c r="J1470" s="124" t="s">
        <v>4862</v>
      </c>
      <c r="K1470" s="119"/>
      <c r="L1470" s="120"/>
      <c r="M1470" s="120"/>
      <c r="N1470" s="120"/>
      <c r="O1470" s="120"/>
      <c r="P1470" s="120"/>
      <c r="Q1470" s="120"/>
      <c r="R1470" s="120"/>
      <c r="S1470" s="120"/>
      <c r="T1470" s="120"/>
      <c r="U1470" s="120"/>
      <c r="V1470" s="120"/>
      <c r="W1470" s="120"/>
      <c r="X1470" s="120"/>
      <c r="Y1470" s="120"/>
      <c r="Z1470" s="120"/>
    </row>
    <row r="1471">
      <c r="A1471" s="121">
        <v>47098.0</v>
      </c>
      <c r="B1471" s="119" t="s">
        <v>4863</v>
      </c>
      <c r="C1471" s="119" t="s">
        <v>642</v>
      </c>
      <c r="D1471" s="119" t="s">
        <v>4864</v>
      </c>
      <c r="E1471" s="119"/>
      <c r="F1471" s="121">
        <v>6.0</v>
      </c>
      <c r="G1471" s="121">
        <v>0.0</v>
      </c>
      <c r="H1471" s="122">
        <v>44134.12847222222</v>
      </c>
      <c r="I1471" s="122">
        <v>44208.24791666667</v>
      </c>
      <c r="J1471" s="124" t="s">
        <v>4865</v>
      </c>
      <c r="K1471" s="119"/>
      <c r="L1471" s="120"/>
      <c r="M1471" s="120"/>
      <c r="N1471" s="120"/>
      <c r="O1471" s="120"/>
      <c r="P1471" s="120"/>
      <c r="Q1471" s="120"/>
      <c r="R1471" s="120"/>
      <c r="S1471" s="120"/>
      <c r="T1471" s="120"/>
      <c r="U1471" s="120"/>
      <c r="V1471" s="120"/>
      <c r="W1471" s="120"/>
      <c r="X1471" s="120"/>
      <c r="Y1471" s="120"/>
      <c r="Z1471" s="120"/>
    </row>
    <row r="1472">
      <c r="A1472" s="121">
        <v>50208.0</v>
      </c>
      <c r="B1472" s="119" t="s">
        <v>4866</v>
      </c>
      <c r="C1472" s="119" t="s">
        <v>1091</v>
      </c>
      <c r="D1472" s="119" t="s">
        <v>941</v>
      </c>
      <c r="E1472" s="119"/>
      <c r="F1472" s="121">
        <v>3.0</v>
      </c>
      <c r="G1472" s="121">
        <v>0.0</v>
      </c>
      <c r="H1472" s="122">
        <v>44203.665972222225</v>
      </c>
      <c r="I1472" s="122">
        <v>44208.527083333334</v>
      </c>
      <c r="J1472" s="124" t="s">
        <v>4867</v>
      </c>
      <c r="K1472" s="119"/>
      <c r="L1472" s="120"/>
      <c r="M1472" s="120"/>
      <c r="N1472" s="120"/>
      <c r="O1472" s="120"/>
      <c r="P1472" s="120"/>
      <c r="Q1472" s="120"/>
      <c r="R1472" s="120"/>
      <c r="S1472" s="120"/>
      <c r="T1472" s="120"/>
      <c r="U1472" s="120"/>
      <c r="V1472" s="120"/>
      <c r="W1472" s="120"/>
      <c r="X1472" s="120"/>
      <c r="Y1472" s="120"/>
      <c r="Z1472" s="120"/>
    </row>
    <row r="1473">
      <c r="A1473" s="121">
        <v>50207.0</v>
      </c>
      <c r="B1473" s="119" t="s">
        <v>4868</v>
      </c>
      <c r="C1473" s="119" t="s">
        <v>1091</v>
      </c>
      <c r="D1473" s="119" t="s">
        <v>941</v>
      </c>
      <c r="E1473" s="119"/>
      <c r="F1473" s="121">
        <v>4.0</v>
      </c>
      <c r="G1473" s="121">
        <v>0.0</v>
      </c>
      <c r="H1473" s="122">
        <v>44203.663194444445</v>
      </c>
      <c r="I1473" s="122">
        <v>44208.527083333334</v>
      </c>
      <c r="J1473" s="124" t="s">
        <v>4869</v>
      </c>
      <c r="K1473" s="119"/>
      <c r="L1473" s="120"/>
      <c r="M1473" s="120"/>
      <c r="N1473" s="120"/>
      <c r="O1473" s="120"/>
      <c r="P1473" s="120"/>
      <c r="Q1473" s="120"/>
      <c r="R1473" s="120"/>
      <c r="S1473" s="120"/>
      <c r="T1473" s="120"/>
      <c r="U1473" s="120"/>
      <c r="V1473" s="120"/>
      <c r="W1473" s="120"/>
      <c r="X1473" s="120"/>
      <c r="Y1473" s="120"/>
      <c r="Z1473" s="120"/>
    </row>
    <row r="1474">
      <c r="A1474" s="121">
        <v>49982.0</v>
      </c>
      <c r="B1474" s="119" t="s">
        <v>4870</v>
      </c>
      <c r="C1474" s="119" t="s">
        <v>1091</v>
      </c>
      <c r="D1474" s="119" t="s">
        <v>4871</v>
      </c>
      <c r="E1474" s="119"/>
      <c r="F1474" s="121">
        <v>10.0</v>
      </c>
      <c r="G1474" s="121">
        <v>0.0</v>
      </c>
      <c r="H1474" s="122">
        <v>44195.97708333333</v>
      </c>
      <c r="I1474" s="122">
        <v>44208.57361111111</v>
      </c>
      <c r="J1474" s="124" t="s">
        <v>4872</v>
      </c>
      <c r="K1474" s="119"/>
      <c r="L1474" s="120"/>
      <c r="M1474" s="120"/>
      <c r="N1474" s="120"/>
      <c r="O1474" s="120"/>
      <c r="P1474" s="120"/>
      <c r="Q1474" s="120"/>
      <c r="R1474" s="120"/>
      <c r="S1474" s="120"/>
      <c r="T1474" s="120"/>
      <c r="U1474" s="120"/>
      <c r="V1474" s="120"/>
      <c r="W1474" s="120"/>
      <c r="X1474" s="120"/>
      <c r="Y1474" s="120"/>
      <c r="Z1474" s="120"/>
    </row>
    <row r="1475">
      <c r="A1475" s="121">
        <v>49034.0</v>
      </c>
      <c r="B1475" s="119" t="s">
        <v>4873</v>
      </c>
      <c r="C1475" s="119" t="s">
        <v>1607</v>
      </c>
      <c r="D1475" s="119" t="s">
        <v>675</v>
      </c>
      <c r="E1475" s="119" t="s">
        <v>1607</v>
      </c>
      <c r="F1475" s="121">
        <v>0.0</v>
      </c>
      <c r="G1475" s="121">
        <v>0.0</v>
      </c>
      <c r="H1475" s="122">
        <v>44173.84652777778</v>
      </c>
      <c r="I1475" s="122">
        <v>44208.65625</v>
      </c>
      <c r="J1475" s="124" t="s">
        <v>4874</v>
      </c>
      <c r="K1475" s="119"/>
      <c r="L1475" s="120"/>
      <c r="M1475" s="120"/>
      <c r="N1475" s="120"/>
      <c r="O1475" s="120"/>
      <c r="P1475" s="120"/>
      <c r="Q1475" s="120"/>
      <c r="R1475" s="120"/>
      <c r="S1475" s="120"/>
      <c r="T1475" s="120"/>
      <c r="U1475" s="120"/>
      <c r="V1475" s="120"/>
      <c r="W1475" s="120"/>
      <c r="X1475" s="120"/>
      <c r="Y1475" s="120"/>
      <c r="Z1475" s="120"/>
    </row>
    <row r="1476">
      <c r="A1476" s="121">
        <v>49492.0</v>
      </c>
      <c r="B1476" s="119" t="s">
        <v>4875</v>
      </c>
      <c r="C1476" s="119" t="s">
        <v>1607</v>
      </c>
      <c r="D1476" s="119" t="s">
        <v>675</v>
      </c>
      <c r="E1476" s="119" t="s">
        <v>1607</v>
      </c>
      <c r="F1476" s="121">
        <v>0.0</v>
      </c>
      <c r="G1476" s="121">
        <v>0.0</v>
      </c>
      <c r="H1476" s="122">
        <v>44181.879166666666</v>
      </c>
      <c r="I1476" s="122">
        <v>44208.98472222222</v>
      </c>
      <c r="J1476" s="124" t="s">
        <v>4876</v>
      </c>
      <c r="K1476" s="119"/>
      <c r="L1476" s="120"/>
      <c r="M1476" s="120"/>
      <c r="N1476" s="120"/>
      <c r="O1476" s="120"/>
      <c r="P1476" s="120"/>
      <c r="Q1476" s="120"/>
      <c r="R1476" s="120"/>
      <c r="S1476" s="120"/>
      <c r="T1476" s="120"/>
      <c r="U1476" s="120"/>
      <c r="V1476" s="120"/>
      <c r="W1476" s="120"/>
      <c r="X1476" s="120"/>
      <c r="Y1476" s="120"/>
      <c r="Z1476" s="120"/>
    </row>
    <row r="1477">
      <c r="A1477" s="121">
        <v>50448.0</v>
      </c>
      <c r="B1477" s="119" t="s">
        <v>4877</v>
      </c>
      <c r="C1477" s="119" t="s">
        <v>1130</v>
      </c>
      <c r="D1477" s="119" t="s">
        <v>4878</v>
      </c>
      <c r="E1477" s="119" t="s">
        <v>940</v>
      </c>
      <c r="F1477" s="121">
        <v>2.0</v>
      </c>
      <c r="G1477" s="121">
        <v>0.0</v>
      </c>
      <c r="H1477" s="122">
        <v>44208.907638888886</v>
      </c>
      <c r="I1477" s="122">
        <v>44209.77638888889</v>
      </c>
      <c r="J1477" s="124" t="s">
        <v>4879</v>
      </c>
      <c r="K1477" s="119"/>
      <c r="L1477" s="120"/>
      <c r="M1477" s="120"/>
      <c r="N1477" s="120"/>
      <c r="O1477" s="120"/>
      <c r="P1477" s="120"/>
      <c r="Q1477" s="120"/>
      <c r="R1477" s="120"/>
      <c r="S1477" s="120"/>
      <c r="T1477" s="120"/>
      <c r="U1477" s="120"/>
      <c r="V1477" s="120"/>
      <c r="W1477" s="120"/>
      <c r="X1477" s="120"/>
      <c r="Y1477" s="120"/>
      <c r="Z1477" s="120"/>
    </row>
    <row r="1478">
      <c r="A1478" s="121">
        <v>50404.0</v>
      </c>
      <c r="B1478" s="119" t="s">
        <v>4880</v>
      </c>
      <c r="C1478" s="119" t="s">
        <v>4881</v>
      </c>
      <c r="D1478" s="119" t="s">
        <v>1007</v>
      </c>
      <c r="E1478" s="119"/>
      <c r="F1478" s="121">
        <v>0.0</v>
      </c>
      <c r="G1478" s="121">
        <v>0.0</v>
      </c>
      <c r="H1478" s="122">
        <v>44208.009722222225</v>
      </c>
      <c r="I1478" s="122">
        <v>44210.25902777778</v>
      </c>
      <c r="J1478" s="124" t="s">
        <v>4882</v>
      </c>
      <c r="K1478" s="119"/>
      <c r="L1478" s="120"/>
      <c r="M1478" s="120"/>
      <c r="N1478" s="120"/>
      <c r="O1478" s="120"/>
      <c r="P1478" s="120"/>
      <c r="Q1478" s="120"/>
      <c r="R1478" s="120"/>
      <c r="S1478" s="120"/>
      <c r="T1478" s="120"/>
      <c r="U1478" s="120"/>
      <c r="V1478" s="120"/>
      <c r="W1478" s="120"/>
      <c r="X1478" s="120"/>
      <c r="Y1478" s="120"/>
      <c r="Z1478" s="120"/>
    </row>
    <row r="1479">
      <c r="A1479" s="121">
        <v>49257.0</v>
      </c>
      <c r="B1479" s="119" t="s">
        <v>4883</v>
      </c>
      <c r="C1479" s="119" t="s">
        <v>841</v>
      </c>
      <c r="D1479" s="119" t="s">
        <v>4884</v>
      </c>
      <c r="E1479" s="119" t="s">
        <v>1669</v>
      </c>
      <c r="F1479" s="121">
        <v>0.0</v>
      </c>
      <c r="G1479" s="121">
        <v>0.0</v>
      </c>
      <c r="H1479" s="122">
        <v>44176.881944444445</v>
      </c>
      <c r="I1479" s="122">
        <v>44211.68958333333</v>
      </c>
      <c r="J1479" s="124" t="s">
        <v>4885</v>
      </c>
      <c r="K1479" s="119"/>
      <c r="L1479" s="120"/>
      <c r="M1479" s="120"/>
      <c r="N1479" s="120"/>
      <c r="O1479" s="120"/>
      <c r="P1479" s="120"/>
      <c r="Q1479" s="120"/>
      <c r="R1479" s="120"/>
      <c r="S1479" s="120"/>
      <c r="T1479" s="120"/>
      <c r="U1479" s="120"/>
      <c r="V1479" s="120"/>
      <c r="W1479" s="120"/>
      <c r="X1479" s="120"/>
      <c r="Y1479" s="120"/>
      <c r="Z1479" s="120"/>
    </row>
    <row r="1480">
      <c r="A1480" s="121">
        <v>49563.0</v>
      </c>
      <c r="B1480" s="119" t="s">
        <v>4886</v>
      </c>
      <c r="C1480" s="119" t="s">
        <v>1607</v>
      </c>
      <c r="D1480" s="119" t="s">
        <v>675</v>
      </c>
      <c r="E1480" s="119" t="s">
        <v>1607</v>
      </c>
      <c r="F1480" s="121">
        <v>0.0</v>
      </c>
      <c r="G1480" s="121">
        <v>0.0</v>
      </c>
      <c r="H1480" s="122">
        <v>44182.8375</v>
      </c>
      <c r="I1480" s="122">
        <v>44211.80347222222</v>
      </c>
      <c r="J1480" s="124" t="s">
        <v>4887</v>
      </c>
      <c r="K1480" s="119"/>
      <c r="L1480" s="120"/>
      <c r="M1480" s="120"/>
      <c r="N1480" s="120"/>
      <c r="O1480" s="120"/>
      <c r="P1480" s="120"/>
      <c r="Q1480" s="120"/>
      <c r="R1480" s="120"/>
      <c r="S1480" s="120"/>
      <c r="T1480" s="120"/>
      <c r="U1480" s="120"/>
      <c r="V1480" s="120"/>
      <c r="W1480" s="120"/>
      <c r="X1480" s="120"/>
      <c r="Y1480" s="120"/>
      <c r="Z1480" s="120"/>
    </row>
    <row r="1481">
      <c r="A1481" s="121">
        <v>48968.0</v>
      </c>
      <c r="B1481" s="119" t="s">
        <v>4888</v>
      </c>
      <c r="C1481" s="119" t="s">
        <v>1607</v>
      </c>
      <c r="D1481" s="119" t="s">
        <v>675</v>
      </c>
      <c r="E1481" s="119" t="s">
        <v>1607</v>
      </c>
      <c r="F1481" s="121">
        <v>0.0</v>
      </c>
      <c r="G1481" s="121">
        <v>0.0</v>
      </c>
      <c r="H1481" s="122">
        <v>44172.98541666667</v>
      </c>
      <c r="I1481" s="122">
        <v>44215.96666666667</v>
      </c>
      <c r="J1481" s="124" t="s">
        <v>4889</v>
      </c>
      <c r="K1481" s="119"/>
      <c r="L1481" s="120"/>
      <c r="M1481" s="120"/>
      <c r="N1481" s="120"/>
      <c r="O1481" s="120"/>
      <c r="P1481" s="120"/>
      <c r="Q1481" s="120"/>
      <c r="R1481" s="120"/>
      <c r="S1481" s="120"/>
      <c r="T1481" s="120"/>
      <c r="U1481" s="120"/>
      <c r="V1481" s="120"/>
      <c r="W1481" s="120"/>
      <c r="X1481" s="120"/>
      <c r="Y1481" s="120"/>
      <c r="Z1481" s="120"/>
    </row>
    <row r="1482">
      <c r="A1482" s="121">
        <v>48568.0</v>
      </c>
      <c r="B1482" s="119" t="s">
        <v>4890</v>
      </c>
      <c r="C1482" s="119" t="s">
        <v>4891</v>
      </c>
      <c r="D1482" s="119" t="s">
        <v>1484</v>
      </c>
      <c r="E1482" s="119"/>
      <c r="F1482" s="121">
        <v>8.0</v>
      </c>
      <c r="G1482" s="121">
        <v>0.0</v>
      </c>
      <c r="H1482" s="122">
        <v>44165.021527777775</v>
      </c>
      <c r="I1482" s="122">
        <v>44215.97777777778</v>
      </c>
      <c r="J1482" s="124" t="s">
        <v>4892</v>
      </c>
      <c r="K1482" s="119"/>
      <c r="L1482" s="120"/>
      <c r="M1482" s="120"/>
      <c r="N1482" s="120"/>
      <c r="O1482" s="120"/>
      <c r="P1482" s="120"/>
      <c r="Q1482" s="120"/>
      <c r="R1482" s="120"/>
      <c r="S1482" s="120"/>
      <c r="T1482" s="120"/>
      <c r="U1482" s="120"/>
      <c r="V1482" s="120"/>
      <c r="W1482" s="120"/>
      <c r="X1482" s="120"/>
      <c r="Y1482" s="120"/>
      <c r="Z1482" s="120"/>
    </row>
    <row r="1483">
      <c r="A1483" s="121">
        <v>48724.0</v>
      </c>
      <c r="B1483" s="119" t="s">
        <v>4893</v>
      </c>
      <c r="C1483" s="119" t="s">
        <v>4894</v>
      </c>
      <c r="D1483" s="119" t="s">
        <v>755</v>
      </c>
      <c r="E1483" s="119"/>
      <c r="F1483" s="121">
        <v>8.0</v>
      </c>
      <c r="G1483" s="121">
        <v>0.0</v>
      </c>
      <c r="H1483" s="122">
        <v>44167.71597222222</v>
      </c>
      <c r="I1483" s="122">
        <v>44216.72777777778</v>
      </c>
      <c r="J1483" s="124" t="s">
        <v>4895</v>
      </c>
      <c r="K1483" s="119"/>
      <c r="L1483" s="120"/>
      <c r="M1483" s="120"/>
      <c r="N1483" s="120"/>
      <c r="O1483" s="120"/>
      <c r="P1483" s="120"/>
      <c r="Q1483" s="120"/>
      <c r="R1483" s="120"/>
      <c r="S1483" s="120"/>
      <c r="T1483" s="120"/>
      <c r="U1483" s="120"/>
      <c r="V1483" s="120"/>
      <c r="W1483" s="120"/>
      <c r="X1483" s="120"/>
      <c r="Y1483" s="120"/>
      <c r="Z1483" s="120"/>
    </row>
    <row r="1484">
      <c r="A1484" s="121">
        <v>50730.0</v>
      </c>
      <c r="B1484" s="119" t="s">
        <v>4896</v>
      </c>
      <c r="C1484" s="119" t="s">
        <v>1235</v>
      </c>
      <c r="D1484" s="119" t="s">
        <v>755</v>
      </c>
      <c r="E1484" s="119" t="s">
        <v>1247</v>
      </c>
      <c r="F1484" s="121">
        <v>4.0</v>
      </c>
      <c r="G1484" s="121">
        <v>0.0</v>
      </c>
      <c r="H1484" s="122">
        <v>44215.629166666666</v>
      </c>
      <c r="I1484" s="122">
        <v>44216.73472222222</v>
      </c>
      <c r="J1484" s="124" t="s">
        <v>4897</v>
      </c>
      <c r="K1484" s="119"/>
      <c r="L1484" s="120"/>
      <c r="M1484" s="120"/>
      <c r="N1484" s="120"/>
      <c r="O1484" s="120"/>
      <c r="P1484" s="120"/>
      <c r="Q1484" s="120"/>
      <c r="R1484" s="120"/>
      <c r="S1484" s="120"/>
      <c r="T1484" s="120"/>
      <c r="U1484" s="120"/>
      <c r="V1484" s="120"/>
      <c r="W1484" s="120"/>
      <c r="X1484" s="120"/>
      <c r="Y1484" s="120"/>
      <c r="Z1484" s="120"/>
    </row>
    <row r="1485">
      <c r="A1485" s="121">
        <v>46277.0</v>
      </c>
      <c r="B1485" s="119" t="s">
        <v>4898</v>
      </c>
      <c r="C1485" s="119" t="s">
        <v>2056</v>
      </c>
      <c r="D1485" s="119" t="s">
        <v>4513</v>
      </c>
      <c r="E1485" s="119" t="s">
        <v>1449</v>
      </c>
      <c r="F1485" s="121">
        <v>8.0</v>
      </c>
      <c r="G1485" s="121">
        <v>0.0</v>
      </c>
      <c r="H1485" s="122">
        <v>44117.84444444445</v>
      </c>
      <c r="I1485" s="122">
        <v>44216.81875</v>
      </c>
      <c r="J1485" s="124" t="s">
        <v>4899</v>
      </c>
      <c r="K1485" s="119"/>
      <c r="L1485" s="120"/>
      <c r="M1485" s="120"/>
      <c r="N1485" s="120"/>
      <c r="O1485" s="120"/>
      <c r="P1485" s="120"/>
      <c r="Q1485" s="120"/>
      <c r="R1485" s="120"/>
      <c r="S1485" s="120"/>
      <c r="T1485" s="120"/>
      <c r="U1485" s="120"/>
      <c r="V1485" s="120"/>
      <c r="W1485" s="120"/>
      <c r="X1485" s="120"/>
      <c r="Y1485" s="120"/>
      <c r="Z1485" s="120"/>
    </row>
    <row r="1486">
      <c r="A1486" s="121">
        <v>49601.0</v>
      </c>
      <c r="B1486" s="119" t="s">
        <v>4900</v>
      </c>
      <c r="C1486" s="119" t="s">
        <v>4901</v>
      </c>
      <c r="D1486" s="119" t="s">
        <v>641</v>
      </c>
      <c r="E1486" s="119"/>
      <c r="F1486" s="121">
        <v>10.0</v>
      </c>
      <c r="G1486" s="121">
        <v>0.0</v>
      </c>
      <c r="H1486" s="122">
        <v>44183.66805555556</v>
      </c>
      <c r="I1486" s="122">
        <v>44216.82916666667</v>
      </c>
      <c r="J1486" s="124" t="s">
        <v>4902</v>
      </c>
      <c r="K1486" s="119"/>
      <c r="L1486" s="120"/>
      <c r="M1486" s="120"/>
      <c r="N1486" s="120"/>
      <c r="O1486" s="120"/>
      <c r="P1486" s="120"/>
      <c r="Q1486" s="120"/>
      <c r="R1486" s="120"/>
      <c r="S1486" s="120"/>
      <c r="T1486" s="120"/>
      <c r="U1486" s="120"/>
      <c r="V1486" s="120"/>
      <c r="W1486" s="120"/>
      <c r="X1486" s="120"/>
      <c r="Y1486" s="120"/>
      <c r="Z1486" s="120"/>
    </row>
    <row r="1487">
      <c r="A1487" s="121">
        <v>41709.0</v>
      </c>
      <c r="B1487" s="119" t="s">
        <v>4903</v>
      </c>
      <c r="C1487" s="119" t="s">
        <v>665</v>
      </c>
      <c r="D1487" s="119" t="s">
        <v>1079</v>
      </c>
      <c r="E1487" s="119" t="s">
        <v>3927</v>
      </c>
      <c r="F1487" s="121">
        <v>1.0</v>
      </c>
      <c r="G1487" s="121">
        <v>0.0</v>
      </c>
      <c r="H1487" s="122">
        <v>44032.97222222222</v>
      </c>
      <c r="I1487" s="122">
        <v>44217.8</v>
      </c>
      <c r="J1487" s="124" t="s">
        <v>4904</v>
      </c>
      <c r="K1487" s="119"/>
      <c r="L1487" s="120"/>
      <c r="M1487" s="120"/>
      <c r="N1487" s="120"/>
      <c r="O1487" s="120"/>
      <c r="P1487" s="120"/>
      <c r="Q1487" s="120"/>
      <c r="R1487" s="120"/>
      <c r="S1487" s="120"/>
      <c r="T1487" s="120"/>
      <c r="U1487" s="120"/>
      <c r="V1487" s="120"/>
      <c r="W1487" s="120"/>
      <c r="X1487" s="120"/>
      <c r="Y1487" s="120"/>
      <c r="Z1487" s="120"/>
    </row>
    <row r="1488">
      <c r="A1488" s="121">
        <v>41710.0</v>
      </c>
      <c r="B1488" s="119" t="s">
        <v>4905</v>
      </c>
      <c r="C1488" s="119" t="s">
        <v>665</v>
      </c>
      <c r="D1488" s="119" t="s">
        <v>1079</v>
      </c>
      <c r="E1488" s="119" t="s">
        <v>3927</v>
      </c>
      <c r="F1488" s="121">
        <v>1.0</v>
      </c>
      <c r="G1488" s="121">
        <v>0.0</v>
      </c>
      <c r="H1488" s="122">
        <v>44032.97222222222</v>
      </c>
      <c r="I1488" s="122">
        <v>44217.8</v>
      </c>
      <c r="J1488" s="124" t="s">
        <v>4906</v>
      </c>
      <c r="K1488" s="119"/>
      <c r="L1488" s="120"/>
      <c r="M1488" s="120"/>
      <c r="N1488" s="120"/>
      <c r="O1488" s="120"/>
      <c r="P1488" s="120"/>
      <c r="Q1488" s="120"/>
      <c r="R1488" s="120"/>
      <c r="S1488" s="120"/>
      <c r="T1488" s="120"/>
      <c r="U1488" s="120"/>
      <c r="V1488" s="120"/>
      <c r="W1488" s="120"/>
      <c r="X1488" s="120"/>
      <c r="Y1488" s="120"/>
      <c r="Z1488" s="120"/>
    </row>
    <row r="1489">
      <c r="A1489" s="121">
        <v>50439.0</v>
      </c>
      <c r="B1489" s="119" t="s">
        <v>4907</v>
      </c>
      <c r="C1489" s="119" t="s">
        <v>1422</v>
      </c>
      <c r="D1489" s="119" t="s">
        <v>4908</v>
      </c>
      <c r="E1489" s="119"/>
      <c r="F1489" s="121">
        <v>12.0</v>
      </c>
      <c r="G1489" s="121">
        <v>0.0</v>
      </c>
      <c r="H1489" s="122">
        <v>44208.75763888889</v>
      </c>
      <c r="I1489" s="122">
        <v>44218.16736111111</v>
      </c>
      <c r="J1489" s="124" t="s">
        <v>4909</v>
      </c>
      <c r="K1489" s="119"/>
      <c r="L1489" s="120"/>
      <c r="M1489" s="120"/>
      <c r="N1489" s="120"/>
      <c r="O1489" s="120"/>
      <c r="P1489" s="120"/>
      <c r="Q1489" s="120"/>
      <c r="R1489" s="120"/>
      <c r="S1489" s="120"/>
      <c r="T1489" s="120"/>
      <c r="U1489" s="120"/>
      <c r="V1489" s="120"/>
      <c r="W1489" s="120"/>
      <c r="X1489" s="120"/>
      <c r="Y1489" s="120"/>
      <c r="Z1489" s="120"/>
    </row>
    <row r="1490">
      <c r="A1490" s="121">
        <v>48520.0</v>
      </c>
      <c r="B1490" s="119" t="s">
        <v>4910</v>
      </c>
      <c r="C1490" s="119" t="s">
        <v>4911</v>
      </c>
      <c r="D1490" s="119" t="s">
        <v>1601</v>
      </c>
      <c r="E1490" s="119"/>
      <c r="F1490" s="121">
        <v>13.0</v>
      </c>
      <c r="G1490" s="121">
        <v>0.0</v>
      </c>
      <c r="H1490" s="122">
        <v>44162.6875</v>
      </c>
      <c r="I1490" s="122">
        <v>44218.625</v>
      </c>
      <c r="J1490" s="124" t="s">
        <v>4912</v>
      </c>
      <c r="K1490" s="119"/>
      <c r="L1490" s="120"/>
      <c r="M1490" s="120"/>
      <c r="N1490" s="120"/>
      <c r="O1490" s="120"/>
      <c r="P1490" s="120"/>
      <c r="Q1490" s="120"/>
      <c r="R1490" s="120"/>
      <c r="S1490" s="120"/>
      <c r="T1490" s="120"/>
      <c r="U1490" s="120"/>
      <c r="V1490" s="120"/>
      <c r="W1490" s="120"/>
      <c r="X1490" s="120"/>
      <c r="Y1490" s="120"/>
      <c r="Z1490" s="120"/>
    </row>
    <row r="1491">
      <c r="A1491" s="121">
        <v>49100.0</v>
      </c>
      <c r="B1491" s="119" t="s">
        <v>4913</v>
      </c>
      <c r="C1491" s="119" t="s">
        <v>658</v>
      </c>
      <c r="D1491" s="119" t="s">
        <v>4914</v>
      </c>
      <c r="E1491" s="119" t="s">
        <v>658</v>
      </c>
      <c r="F1491" s="121">
        <v>7.0</v>
      </c>
      <c r="G1491" s="121">
        <v>0.0</v>
      </c>
      <c r="H1491" s="122">
        <v>44174.785416666666</v>
      </c>
      <c r="I1491" s="122">
        <v>44218.81319444445</v>
      </c>
      <c r="J1491" s="124" t="s">
        <v>4915</v>
      </c>
      <c r="K1491" s="119"/>
      <c r="L1491" s="120"/>
      <c r="M1491" s="120"/>
      <c r="N1491" s="120"/>
      <c r="O1491" s="120"/>
      <c r="P1491" s="120"/>
      <c r="Q1491" s="120"/>
      <c r="R1491" s="120"/>
      <c r="S1491" s="120"/>
      <c r="T1491" s="120"/>
      <c r="U1491" s="120"/>
      <c r="V1491" s="120"/>
      <c r="W1491" s="120"/>
      <c r="X1491" s="120"/>
      <c r="Y1491" s="120"/>
      <c r="Z1491" s="120"/>
    </row>
    <row r="1492">
      <c r="A1492" s="121">
        <v>49541.0</v>
      </c>
      <c r="B1492" s="119" t="s">
        <v>4916</v>
      </c>
      <c r="C1492" s="119" t="s">
        <v>1095</v>
      </c>
      <c r="D1492" s="119" t="s">
        <v>4917</v>
      </c>
      <c r="E1492" s="119" t="s">
        <v>1091</v>
      </c>
      <c r="F1492" s="121">
        <v>1.0</v>
      </c>
      <c r="G1492" s="121">
        <v>0.0</v>
      </c>
      <c r="H1492" s="122">
        <v>44182.65833333333</v>
      </c>
      <c r="I1492" s="122">
        <v>44218.839583333334</v>
      </c>
      <c r="J1492" s="124" t="s">
        <v>4918</v>
      </c>
      <c r="K1492" s="119"/>
      <c r="L1492" s="120"/>
      <c r="M1492" s="120"/>
      <c r="N1492" s="120"/>
      <c r="O1492" s="120"/>
      <c r="P1492" s="120"/>
      <c r="Q1492" s="120"/>
      <c r="R1492" s="120"/>
      <c r="S1492" s="120"/>
      <c r="T1492" s="120"/>
      <c r="U1492" s="120"/>
      <c r="V1492" s="120"/>
      <c r="W1492" s="120"/>
      <c r="X1492" s="120"/>
      <c r="Y1492" s="120"/>
      <c r="Z1492" s="120"/>
    </row>
    <row r="1493">
      <c r="A1493" s="121">
        <v>50567.0</v>
      </c>
      <c r="B1493" s="119" t="s">
        <v>4919</v>
      </c>
      <c r="C1493" s="119" t="s">
        <v>642</v>
      </c>
      <c r="D1493" s="119" t="s">
        <v>1079</v>
      </c>
      <c r="E1493" s="119"/>
      <c r="F1493" s="121">
        <v>2.0</v>
      </c>
      <c r="G1493" s="121">
        <v>0.0</v>
      </c>
      <c r="H1493" s="122">
        <v>44211.146527777775</v>
      </c>
      <c r="I1493" s="122">
        <v>44221.243055555555</v>
      </c>
      <c r="J1493" s="124" t="s">
        <v>4920</v>
      </c>
      <c r="K1493" s="119"/>
      <c r="L1493" s="120"/>
      <c r="M1493" s="120"/>
      <c r="N1493" s="120"/>
      <c r="O1493" s="120"/>
      <c r="P1493" s="120"/>
      <c r="Q1493" s="120"/>
      <c r="R1493" s="120"/>
      <c r="S1493" s="120"/>
      <c r="T1493" s="120"/>
      <c r="U1493" s="120"/>
      <c r="V1493" s="120"/>
      <c r="W1493" s="120"/>
      <c r="X1493" s="120"/>
      <c r="Y1493" s="120"/>
      <c r="Z1493" s="120"/>
    </row>
    <row r="1494">
      <c r="A1494" s="121">
        <v>24747.0</v>
      </c>
      <c r="B1494" s="119" t="s">
        <v>4921</v>
      </c>
      <c r="C1494" s="119" t="s">
        <v>608</v>
      </c>
      <c r="D1494" s="119" t="s">
        <v>1213</v>
      </c>
      <c r="E1494" s="119"/>
      <c r="F1494" s="121">
        <v>0.0</v>
      </c>
      <c r="G1494" s="121">
        <v>0.0</v>
      </c>
      <c r="H1494" s="122">
        <v>43693.80694444444</v>
      </c>
      <c r="I1494" s="122">
        <v>44221.458333333336</v>
      </c>
      <c r="J1494" s="124" t="s">
        <v>4922</v>
      </c>
      <c r="K1494" s="119"/>
      <c r="L1494" s="120"/>
      <c r="M1494" s="120"/>
      <c r="N1494" s="120"/>
      <c r="O1494" s="120"/>
      <c r="P1494" s="120"/>
      <c r="Q1494" s="120"/>
      <c r="R1494" s="120"/>
      <c r="S1494" s="120"/>
      <c r="T1494" s="120"/>
      <c r="U1494" s="120"/>
      <c r="V1494" s="120"/>
      <c r="W1494" s="120"/>
      <c r="X1494" s="120"/>
      <c r="Y1494" s="120"/>
      <c r="Z1494" s="120"/>
    </row>
    <row r="1495">
      <c r="A1495" s="121">
        <v>50996.0</v>
      </c>
      <c r="B1495" s="119" t="s">
        <v>4923</v>
      </c>
      <c r="C1495" s="119" t="s">
        <v>1671</v>
      </c>
      <c r="D1495" s="119" t="s">
        <v>755</v>
      </c>
      <c r="E1495" s="119"/>
      <c r="F1495" s="121">
        <v>2.0</v>
      </c>
      <c r="G1495" s="121">
        <v>0.0</v>
      </c>
      <c r="H1495" s="122">
        <v>44219.99791666667</v>
      </c>
      <c r="I1495" s="122">
        <v>44221.80902777778</v>
      </c>
      <c r="J1495" s="124" t="s">
        <v>4924</v>
      </c>
      <c r="K1495" s="119"/>
      <c r="L1495" s="120"/>
      <c r="M1495" s="120"/>
      <c r="N1495" s="120"/>
      <c r="O1495" s="120"/>
      <c r="P1495" s="120"/>
      <c r="Q1495" s="120"/>
      <c r="R1495" s="120"/>
      <c r="S1495" s="120"/>
      <c r="T1495" s="120"/>
      <c r="U1495" s="120"/>
      <c r="V1495" s="120"/>
      <c r="W1495" s="120"/>
      <c r="X1495" s="120"/>
      <c r="Y1495" s="120"/>
      <c r="Z1495" s="120"/>
    </row>
    <row r="1496">
      <c r="A1496" s="121">
        <v>48492.0</v>
      </c>
      <c r="B1496" s="119" t="s">
        <v>4925</v>
      </c>
      <c r="C1496" s="119" t="s">
        <v>1607</v>
      </c>
      <c r="D1496" s="119" t="s">
        <v>675</v>
      </c>
      <c r="E1496" s="119" t="s">
        <v>1607</v>
      </c>
      <c r="F1496" s="121">
        <v>0.0</v>
      </c>
      <c r="G1496" s="121">
        <v>0.0</v>
      </c>
      <c r="H1496" s="122">
        <v>44161.66527777778</v>
      </c>
      <c r="I1496" s="122">
        <v>44221.89097222222</v>
      </c>
      <c r="J1496" s="124" t="s">
        <v>4926</v>
      </c>
      <c r="K1496" s="119"/>
      <c r="L1496" s="120"/>
      <c r="M1496" s="120"/>
      <c r="N1496" s="120"/>
      <c r="O1496" s="120"/>
      <c r="P1496" s="120"/>
      <c r="Q1496" s="120"/>
      <c r="R1496" s="120"/>
      <c r="S1496" s="120"/>
      <c r="T1496" s="120"/>
      <c r="U1496" s="120"/>
      <c r="V1496" s="120"/>
      <c r="W1496" s="120"/>
      <c r="X1496" s="120"/>
      <c r="Y1496" s="120"/>
      <c r="Z1496" s="120"/>
    </row>
    <row r="1497">
      <c r="A1497" s="121">
        <v>21596.0</v>
      </c>
      <c r="B1497" s="119" t="s">
        <v>4927</v>
      </c>
      <c r="C1497" s="119" t="s">
        <v>4928</v>
      </c>
      <c r="D1497" s="119" t="s">
        <v>1007</v>
      </c>
      <c r="E1497" s="119" t="s">
        <v>937</v>
      </c>
      <c r="F1497" s="121">
        <v>2.0</v>
      </c>
      <c r="G1497" s="121">
        <v>0.0</v>
      </c>
      <c r="H1497" s="122">
        <v>43626.77222222222</v>
      </c>
      <c r="I1497" s="122">
        <v>44222.02291666667</v>
      </c>
      <c r="J1497" s="124" t="s">
        <v>4929</v>
      </c>
      <c r="K1497" s="119"/>
      <c r="L1497" s="120"/>
      <c r="M1497" s="120"/>
      <c r="N1497" s="120"/>
      <c r="O1497" s="120"/>
      <c r="P1497" s="120"/>
      <c r="Q1497" s="120"/>
      <c r="R1497" s="120"/>
      <c r="S1497" s="120"/>
      <c r="T1497" s="120"/>
      <c r="U1497" s="120"/>
      <c r="V1497" s="120"/>
      <c r="W1497" s="120"/>
      <c r="X1497" s="120"/>
      <c r="Y1497" s="120"/>
      <c r="Z1497" s="120"/>
    </row>
    <row r="1498">
      <c r="A1498" s="121">
        <v>34859.0</v>
      </c>
      <c r="B1498" s="119" t="s">
        <v>4930</v>
      </c>
      <c r="C1498" s="119" t="s">
        <v>4931</v>
      </c>
      <c r="D1498" s="119" t="s">
        <v>1007</v>
      </c>
      <c r="E1498" s="119" t="s">
        <v>937</v>
      </c>
      <c r="F1498" s="121">
        <v>0.0</v>
      </c>
      <c r="G1498" s="121">
        <v>0.0</v>
      </c>
      <c r="H1498" s="122">
        <v>43907.14236111111</v>
      </c>
      <c r="I1498" s="122">
        <v>44222.02291666667</v>
      </c>
      <c r="J1498" s="124" t="s">
        <v>4932</v>
      </c>
      <c r="K1498" s="119"/>
      <c r="L1498" s="120"/>
      <c r="M1498" s="120"/>
      <c r="N1498" s="120"/>
      <c r="O1498" s="120"/>
      <c r="P1498" s="120"/>
      <c r="Q1498" s="120"/>
      <c r="R1498" s="120"/>
      <c r="S1498" s="120"/>
      <c r="T1498" s="120"/>
      <c r="U1498" s="120"/>
      <c r="V1498" s="120"/>
      <c r="W1498" s="120"/>
      <c r="X1498" s="120"/>
      <c r="Y1498" s="120"/>
      <c r="Z1498" s="120"/>
    </row>
    <row r="1499">
      <c r="A1499" s="121">
        <v>50496.0</v>
      </c>
      <c r="B1499" s="119" t="s">
        <v>4933</v>
      </c>
      <c r="C1499" s="119" t="s">
        <v>4881</v>
      </c>
      <c r="D1499" s="119" t="s">
        <v>1007</v>
      </c>
      <c r="E1499" s="119" t="s">
        <v>937</v>
      </c>
      <c r="F1499" s="121">
        <v>4.0</v>
      </c>
      <c r="G1499" s="121">
        <v>0.0</v>
      </c>
      <c r="H1499" s="122">
        <v>44209.81527777778</v>
      </c>
      <c r="I1499" s="122">
        <v>44222.02291666667</v>
      </c>
      <c r="J1499" s="124" t="s">
        <v>4934</v>
      </c>
      <c r="K1499" s="119"/>
      <c r="L1499" s="120"/>
      <c r="M1499" s="120"/>
      <c r="N1499" s="120"/>
      <c r="O1499" s="120"/>
      <c r="P1499" s="120"/>
      <c r="Q1499" s="120"/>
      <c r="R1499" s="120"/>
      <c r="S1499" s="120"/>
      <c r="T1499" s="120"/>
      <c r="U1499" s="120"/>
      <c r="V1499" s="120"/>
      <c r="W1499" s="120"/>
      <c r="X1499" s="120"/>
      <c r="Y1499" s="120"/>
      <c r="Z1499" s="120"/>
    </row>
    <row r="1500">
      <c r="A1500" s="121">
        <v>40690.0</v>
      </c>
      <c r="B1500" s="119" t="s">
        <v>4935</v>
      </c>
      <c r="C1500" s="119" t="s">
        <v>4936</v>
      </c>
      <c r="D1500" s="119" t="s">
        <v>1041</v>
      </c>
      <c r="E1500" s="119"/>
      <c r="F1500" s="121">
        <v>3.0</v>
      </c>
      <c r="G1500" s="121">
        <v>0.0</v>
      </c>
      <c r="H1500" s="122">
        <v>44011.13958333333</v>
      </c>
      <c r="I1500" s="122">
        <v>44222.66388888889</v>
      </c>
      <c r="J1500" s="124" t="s">
        <v>4937</v>
      </c>
      <c r="K1500" s="119"/>
      <c r="L1500" s="120"/>
      <c r="M1500" s="120"/>
      <c r="N1500" s="120"/>
      <c r="O1500" s="120"/>
      <c r="P1500" s="120"/>
      <c r="Q1500" s="120"/>
      <c r="R1500" s="120"/>
      <c r="S1500" s="120"/>
      <c r="T1500" s="120"/>
      <c r="U1500" s="120"/>
      <c r="V1500" s="120"/>
      <c r="W1500" s="120"/>
      <c r="X1500" s="120"/>
      <c r="Y1500" s="120"/>
      <c r="Z1500" s="120"/>
    </row>
    <row r="1501">
      <c r="A1501" s="121">
        <v>50513.0</v>
      </c>
      <c r="B1501" s="119" t="s">
        <v>4938</v>
      </c>
      <c r="C1501" s="119" t="s">
        <v>982</v>
      </c>
      <c r="D1501" s="119" t="s">
        <v>675</v>
      </c>
      <c r="E1501" s="119"/>
      <c r="F1501" s="121">
        <v>7.0</v>
      </c>
      <c r="G1501" s="121">
        <v>0.0</v>
      </c>
      <c r="H1501" s="122">
        <v>44209.995833333334</v>
      </c>
      <c r="I1501" s="122">
        <v>44222.714583333334</v>
      </c>
      <c r="J1501" s="124" t="s">
        <v>4939</v>
      </c>
      <c r="K1501" s="119"/>
      <c r="L1501" s="120"/>
      <c r="M1501" s="120"/>
      <c r="N1501" s="120"/>
      <c r="O1501" s="120"/>
      <c r="P1501" s="120"/>
      <c r="Q1501" s="120"/>
      <c r="R1501" s="120"/>
      <c r="S1501" s="120"/>
      <c r="T1501" s="120"/>
      <c r="U1501" s="120"/>
      <c r="V1501" s="120"/>
      <c r="W1501" s="120"/>
      <c r="X1501" s="120"/>
      <c r="Y1501" s="120"/>
      <c r="Z1501" s="120"/>
    </row>
    <row r="1502">
      <c r="A1502" s="121">
        <v>20113.0</v>
      </c>
      <c r="B1502" s="119" t="s">
        <v>4940</v>
      </c>
      <c r="C1502" s="119" t="s">
        <v>4941</v>
      </c>
      <c r="D1502" s="119" t="s">
        <v>872</v>
      </c>
      <c r="E1502" s="119" t="s">
        <v>1203</v>
      </c>
      <c r="F1502" s="121">
        <v>2.0</v>
      </c>
      <c r="G1502" s="121">
        <v>0.0</v>
      </c>
      <c r="H1502" s="122">
        <v>43588.90277777778</v>
      </c>
      <c r="I1502" s="122">
        <v>44222.899305555555</v>
      </c>
      <c r="J1502" s="124" t="s">
        <v>4942</v>
      </c>
      <c r="K1502" s="119"/>
      <c r="L1502" s="120"/>
      <c r="M1502" s="120"/>
      <c r="N1502" s="120"/>
      <c r="O1502" s="120"/>
      <c r="P1502" s="120"/>
      <c r="Q1502" s="120"/>
      <c r="R1502" s="120"/>
      <c r="S1502" s="120"/>
      <c r="T1502" s="120"/>
      <c r="U1502" s="120"/>
      <c r="V1502" s="120"/>
      <c r="W1502" s="120"/>
      <c r="X1502" s="120"/>
      <c r="Y1502" s="120"/>
      <c r="Z1502" s="120"/>
    </row>
    <row r="1503">
      <c r="A1503" s="121">
        <v>50378.0</v>
      </c>
      <c r="B1503" s="119" t="s">
        <v>4943</v>
      </c>
      <c r="C1503" s="119" t="s">
        <v>4944</v>
      </c>
      <c r="D1503" s="119" t="s">
        <v>1007</v>
      </c>
      <c r="E1503" s="119" t="s">
        <v>793</v>
      </c>
      <c r="F1503" s="121">
        <v>3.0</v>
      </c>
      <c r="G1503" s="121">
        <v>0.0</v>
      </c>
      <c r="H1503" s="122">
        <v>44207.725</v>
      </c>
      <c r="I1503" s="122">
        <v>44223.04513888889</v>
      </c>
      <c r="J1503" s="124" t="s">
        <v>4945</v>
      </c>
      <c r="K1503" s="119"/>
      <c r="L1503" s="120"/>
      <c r="M1503" s="120"/>
      <c r="N1503" s="120"/>
      <c r="O1503" s="120"/>
      <c r="P1503" s="120"/>
      <c r="Q1503" s="120"/>
      <c r="R1503" s="120"/>
      <c r="S1503" s="120"/>
      <c r="T1503" s="120"/>
      <c r="U1503" s="120"/>
      <c r="V1503" s="120"/>
      <c r="W1503" s="120"/>
      <c r="X1503" s="120"/>
      <c r="Y1503" s="120"/>
      <c r="Z1503" s="120"/>
    </row>
    <row r="1504">
      <c r="A1504" s="121">
        <v>51105.0</v>
      </c>
      <c r="B1504" s="119" t="s">
        <v>4946</v>
      </c>
      <c r="C1504" s="119" t="s">
        <v>635</v>
      </c>
      <c r="D1504" s="119" t="s">
        <v>4947</v>
      </c>
      <c r="E1504" s="119"/>
      <c r="F1504" s="121">
        <v>0.0</v>
      </c>
      <c r="G1504" s="121">
        <v>0.0</v>
      </c>
      <c r="H1504" s="122">
        <v>44222.47777777778</v>
      </c>
      <c r="I1504" s="122">
        <v>44223.635416666664</v>
      </c>
      <c r="J1504" s="124" t="s">
        <v>4948</v>
      </c>
      <c r="K1504" s="119"/>
      <c r="L1504" s="120"/>
      <c r="M1504" s="120"/>
      <c r="N1504" s="120"/>
      <c r="O1504" s="120"/>
      <c r="P1504" s="120"/>
      <c r="Q1504" s="120"/>
      <c r="R1504" s="120"/>
      <c r="S1504" s="120"/>
      <c r="T1504" s="120"/>
      <c r="U1504" s="120"/>
      <c r="V1504" s="120"/>
      <c r="W1504" s="120"/>
      <c r="X1504" s="120"/>
      <c r="Y1504" s="120"/>
      <c r="Z1504" s="120"/>
    </row>
    <row r="1505">
      <c r="A1505" s="121">
        <v>50330.0</v>
      </c>
      <c r="B1505" s="119" t="s">
        <v>4949</v>
      </c>
      <c r="C1505" s="119" t="s">
        <v>827</v>
      </c>
      <c r="D1505" s="119" t="s">
        <v>4950</v>
      </c>
      <c r="E1505" s="119" t="s">
        <v>654</v>
      </c>
      <c r="F1505" s="121">
        <v>3.0</v>
      </c>
      <c r="G1505" s="121">
        <v>0.0</v>
      </c>
      <c r="H1505" s="122">
        <v>44206.21319444444</v>
      </c>
      <c r="I1505" s="122">
        <v>44223.65694444445</v>
      </c>
      <c r="J1505" s="124" t="s">
        <v>4951</v>
      </c>
      <c r="K1505" s="119"/>
      <c r="L1505" s="120"/>
      <c r="M1505" s="120"/>
      <c r="N1505" s="120"/>
      <c r="O1505" s="120"/>
      <c r="P1505" s="120"/>
      <c r="Q1505" s="120"/>
      <c r="R1505" s="120"/>
      <c r="S1505" s="120"/>
      <c r="T1505" s="120"/>
      <c r="U1505" s="120"/>
      <c r="V1505" s="120"/>
      <c r="W1505" s="120"/>
      <c r="X1505" s="120"/>
      <c r="Y1505" s="120"/>
      <c r="Z1505" s="120"/>
    </row>
    <row r="1506">
      <c r="A1506" s="121">
        <v>49824.0</v>
      </c>
      <c r="B1506" s="119" t="s">
        <v>4952</v>
      </c>
      <c r="C1506" s="119" t="s">
        <v>841</v>
      </c>
      <c r="D1506" s="119" t="s">
        <v>4953</v>
      </c>
      <c r="E1506" s="119"/>
      <c r="F1506" s="121">
        <v>1.0</v>
      </c>
      <c r="G1506" s="121">
        <v>0.0</v>
      </c>
      <c r="H1506" s="122">
        <v>44189.402083333334</v>
      </c>
      <c r="I1506" s="122">
        <v>44223.71111111111</v>
      </c>
      <c r="J1506" s="124" t="s">
        <v>4954</v>
      </c>
      <c r="K1506" s="119"/>
      <c r="L1506" s="120"/>
      <c r="M1506" s="120"/>
      <c r="N1506" s="120"/>
      <c r="O1506" s="120"/>
      <c r="P1506" s="120"/>
      <c r="Q1506" s="120"/>
      <c r="R1506" s="120"/>
      <c r="S1506" s="120"/>
      <c r="T1506" s="120"/>
      <c r="U1506" s="120"/>
      <c r="V1506" s="120"/>
      <c r="W1506" s="120"/>
      <c r="X1506" s="120"/>
      <c r="Y1506" s="120"/>
      <c r="Z1506" s="120"/>
    </row>
    <row r="1507">
      <c r="A1507" s="121">
        <v>49542.0</v>
      </c>
      <c r="B1507" s="119" t="s">
        <v>4955</v>
      </c>
      <c r="C1507" s="119" t="s">
        <v>1095</v>
      </c>
      <c r="D1507" s="119" t="s">
        <v>4917</v>
      </c>
      <c r="E1507" s="119" t="s">
        <v>1091</v>
      </c>
      <c r="F1507" s="121">
        <v>1.0</v>
      </c>
      <c r="G1507" s="121">
        <v>0.0</v>
      </c>
      <c r="H1507" s="122">
        <v>44182.65902777778</v>
      </c>
      <c r="I1507" s="122">
        <v>44223.93125</v>
      </c>
      <c r="J1507" s="124" t="s">
        <v>4956</v>
      </c>
      <c r="K1507" s="119"/>
      <c r="L1507" s="120"/>
      <c r="M1507" s="120"/>
      <c r="N1507" s="120"/>
      <c r="O1507" s="120"/>
      <c r="P1507" s="120"/>
      <c r="Q1507" s="120"/>
      <c r="R1507" s="120"/>
      <c r="S1507" s="120"/>
      <c r="T1507" s="120"/>
      <c r="U1507" s="120"/>
      <c r="V1507" s="120"/>
      <c r="W1507" s="120"/>
      <c r="X1507" s="120"/>
      <c r="Y1507" s="120"/>
      <c r="Z1507" s="120"/>
    </row>
    <row r="1508">
      <c r="A1508" s="121">
        <v>51042.0</v>
      </c>
      <c r="B1508" s="119" t="s">
        <v>4957</v>
      </c>
      <c r="C1508" s="119" t="s">
        <v>4958</v>
      </c>
      <c r="D1508" s="119" t="s">
        <v>4959</v>
      </c>
      <c r="E1508" s="119" t="s">
        <v>582</v>
      </c>
      <c r="F1508" s="121">
        <v>10.0</v>
      </c>
      <c r="G1508" s="121">
        <v>0.0</v>
      </c>
      <c r="H1508" s="122">
        <v>44221.720138888886</v>
      </c>
      <c r="I1508" s="122">
        <v>44224.27222222222</v>
      </c>
      <c r="J1508" s="124" t="s">
        <v>4960</v>
      </c>
      <c r="K1508" s="119"/>
      <c r="L1508" s="120"/>
      <c r="M1508" s="120"/>
      <c r="N1508" s="120"/>
      <c r="O1508" s="120"/>
      <c r="P1508" s="120"/>
      <c r="Q1508" s="120"/>
      <c r="R1508" s="120"/>
      <c r="S1508" s="120"/>
      <c r="T1508" s="120"/>
      <c r="U1508" s="120"/>
      <c r="V1508" s="120"/>
      <c r="W1508" s="120"/>
      <c r="X1508" s="120"/>
      <c r="Y1508" s="120"/>
      <c r="Z1508" s="120"/>
    </row>
    <row r="1509">
      <c r="A1509" s="121">
        <v>51132.0</v>
      </c>
      <c r="B1509" s="119" t="s">
        <v>4961</v>
      </c>
      <c r="C1509" s="119" t="s">
        <v>1422</v>
      </c>
      <c r="D1509" s="119" t="s">
        <v>4962</v>
      </c>
      <c r="E1509" s="119"/>
      <c r="F1509" s="121">
        <v>7.0</v>
      </c>
      <c r="G1509" s="121">
        <v>0.0</v>
      </c>
      <c r="H1509" s="122">
        <v>44222.8375</v>
      </c>
      <c r="I1509" s="122">
        <v>44224.847916666666</v>
      </c>
      <c r="J1509" s="124" t="s">
        <v>4963</v>
      </c>
      <c r="K1509" s="119"/>
      <c r="L1509" s="120"/>
      <c r="M1509" s="120"/>
      <c r="N1509" s="120"/>
      <c r="O1509" s="120"/>
      <c r="P1509" s="120"/>
      <c r="Q1509" s="120"/>
      <c r="R1509" s="120"/>
      <c r="S1509" s="120"/>
      <c r="T1509" s="120"/>
      <c r="U1509" s="120"/>
      <c r="V1509" s="120"/>
      <c r="W1509" s="120"/>
      <c r="X1509" s="120"/>
      <c r="Y1509" s="120"/>
      <c r="Z1509" s="120"/>
    </row>
    <row r="1510">
      <c r="A1510" s="121">
        <v>24685.0</v>
      </c>
      <c r="B1510" s="119" t="s">
        <v>4964</v>
      </c>
      <c r="C1510" s="119" t="s">
        <v>608</v>
      </c>
      <c r="D1510" s="119" t="s">
        <v>1213</v>
      </c>
      <c r="E1510" s="119"/>
      <c r="F1510" s="121">
        <v>0.0</v>
      </c>
      <c r="G1510" s="121">
        <v>0.0</v>
      </c>
      <c r="H1510" s="122">
        <v>43693.80625</v>
      </c>
      <c r="I1510" s="122">
        <v>44225.01944444444</v>
      </c>
      <c r="J1510" s="124" t="s">
        <v>4965</v>
      </c>
      <c r="K1510" s="119"/>
      <c r="L1510" s="120"/>
      <c r="M1510" s="120"/>
      <c r="N1510" s="120"/>
      <c r="O1510" s="120"/>
      <c r="P1510" s="120"/>
      <c r="Q1510" s="120"/>
      <c r="R1510" s="120"/>
      <c r="S1510" s="120"/>
      <c r="T1510" s="120"/>
      <c r="U1510" s="120"/>
      <c r="V1510" s="120"/>
      <c r="W1510" s="120"/>
      <c r="X1510" s="120"/>
      <c r="Y1510" s="120"/>
      <c r="Z1510" s="120"/>
    </row>
    <row r="1511">
      <c r="A1511" s="121">
        <v>24543.0</v>
      </c>
      <c r="B1511" s="119" t="s">
        <v>4966</v>
      </c>
      <c r="C1511" s="119" t="s">
        <v>608</v>
      </c>
      <c r="D1511" s="119" t="s">
        <v>1213</v>
      </c>
      <c r="E1511" s="119"/>
      <c r="F1511" s="121">
        <v>0.0</v>
      </c>
      <c r="G1511" s="121">
        <v>0.0</v>
      </c>
      <c r="H1511" s="122">
        <v>43693.799305555556</v>
      </c>
      <c r="I1511" s="122">
        <v>44225.01944444444</v>
      </c>
      <c r="J1511" s="124" t="s">
        <v>4967</v>
      </c>
      <c r="K1511" s="119"/>
      <c r="L1511" s="120"/>
      <c r="M1511" s="120"/>
      <c r="N1511" s="120"/>
      <c r="O1511" s="120"/>
      <c r="P1511" s="120"/>
      <c r="Q1511" s="120"/>
      <c r="R1511" s="120"/>
      <c r="S1511" s="120"/>
      <c r="T1511" s="120"/>
      <c r="U1511" s="120"/>
      <c r="V1511" s="120"/>
      <c r="W1511" s="120"/>
      <c r="X1511" s="120"/>
      <c r="Y1511" s="120"/>
      <c r="Z1511" s="120"/>
    </row>
    <row r="1512">
      <c r="A1512" s="121">
        <v>49952.0</v>
      </c>
      <c r="B1512" s="119" t="s">
        <v>4968</v>
      </c>
      <c r="C1512" s="119" t="s">
        <v>1121</v>
      </c>
      <c r="D1512" s="119" t="s">
        <v>4969</v>
      </c>
      <c r="E1512" s="119" t="s">
        <v>642</v>
      </c>
      <c r="F1512" s="121">
        <v>3.0</v>
      </c>
      <c r="G1512" s="121">
        <v>0.0</v>
      </c>
      <c r="H1512" s="122">
        <v>44194.98125</v>
      </c>
      <c r="I1512" s="122">
        <v>44225.19513888889</v>
      </c>
      <c r="J1512" s="124" t="s">
        <v>4970</v>
      </c>
      <c r="K1512" s="119"/>
      <c r="L1512" s="120"/>
      <c r="M1512" s="120"/>
      <c r="N1512" s="120"/>
      <c r="O1512" s="120"/>
      <c r="P1512" s="120"/>
      <c r="Q1512" s="120"/>
      <c r="R1512" s="120"/>
      <c r="S1512" s="120"/>
      <c r="T1512" s="120"/>
      <c r="U1512" s="120"/>
      <c r="V1512" s="120"/>
      <c r="W1512" s="120"/>
      <c r="X1512" s="120"/>
      <c r="Y1512" s="120"/>
      <c r="Z1512" s="120"/>
    </row>
    <row r="1513">
      <c r="A1513" s="121">
        <v>50662.0</v>
      </c>
      <c r="B1513" s="119" t="s">
        <v>4971</v>
      </c>
      <c r="C1513" s="119" t="s">
        <v>1407</v>
      </c>
      <c r="D1513" s="119" t="s">
        <v>2903</v>
      </c>
      <c r="E1513" s="119"/>
      <c r="F1513" s="121">
        <v>4.0</v>
      </c>
      <c r="G1513" s="121">
        <v>0.0</v>
      </c>
      <c r="H1513" s="122">
        <v>44213.263194444444</v>
      </c>
      <c r="I1513" s="122">
        <v>44225.78333333333</v>
      </c>
      <c r="J1513" s="124" t="s">
        <v>4972</v>
      </c>
      <c r="K1513" s="119"/>
      <c r="L1513" s="120"/>
      <c r="M1513" s="120"/>
      <c r="N1513" s="120"/>
      <c r="O1513" s="120"/>
      <c r="P1513" s="120"/>
      <c r="Q1513" s="120"/>
      <c r="R1513" s="120"/>
      <c r="S1513" s="120"/>
      <c r="T1513" s="120"/>
      <c r="U1513" s="120"/>
      <c r="V1513" s="120"/>
      <c r="W1513" s="120"/>
      <c r="X1513" s="120"/>
      <c r="Y1513" s="120"/>
      <c r="Z1513" s="120"/>
    </row>
    <row r="1514">
      <c r="A1514" s="121">
        <v>51036.0</v>
      </c>
      <c r="B1514" s="119" t="s">
        <v>4973</v>
      </c>
      <c r="C1514" s="119" t="s">
        <v>4974</v>
      </c>
      <c r="D1514" s="119" t="s">
        <v>4975</v>
      </c>
      <c r="E1514" s="119" t="s">
        <v>2593</v>
      </c>
      <c r="F1514" s="121">
        <v>4.0</v>
      </c>
      <c r="G1514" s="121">
        <v>0.0</v>
      </c>
      <c r="H1514" s="122">
        <v>44221.62152777778</v>
      </c>
      <c r="I1514" s="122">
        <v>44227.975694444445</v>
      </c>
      <c r="J1514" s="124" t="s">
        <v>4976</v>
      </c>
      <c r="K1514" s="119"/>
      <c r="L1514" s="120"/>
      <c r="M1514" s="120"/>
      <c r="N1514" s="120"/>
      <c r="O1514" s="120"/>
      <c r="P1514" s="120"/>
      <c r="Q1514" s="120"/>
      <c r="R1514" s="120"/>
      <c r="S1514" s="120"/>
      <c r="T1514" s="120"/>
      <c r="U1514" s="120"/>
      <c r="V1514" s="120"/>
      <c r="W1514" s="120"/>
      <c r="X1514" s="120"/>
      <c r="Y1514" s="120"/>
      <c r="Z1514" s="120"/>
    </row>
    <row r="1515">
      <c r="A1515" s="121">
        <v>24714.0</v>
      </c>
      <c r="B1515" s="119" t="s">
        <v>4977</v>
      </c>
      <c r="C1515" s="119" t="s">
        <v>608</v>
      </c>
      <c r="D1515" s="119" t="s">
        <v>2922</v>
      </c>
      <c r="E1515" s="119" t="s">
        <v>1267</v>
      </c>
      <c r="F1515" s="121">
        <v>1.0</v>
      </c>
      <c r="G1515" s="121">
        <v>0.0</v>
      </c>
      <c r="H1515" s="122">
        <v>43693.80625</v>
      </c>
      <c r="I1515" s="122">
        <v>44229.00833333333</v>
      </c>
      <c r="J1515" s="124" t="s">
        <v>4978</v>
      </c>
      <c r="K1515" s="119"/>
      <c r="L1515" s="120"/>
      <c r="M1515" s="120"/>
      <c r="N1515" s="120"/>
      <c r="O1515" s="120"/>
      <c r="P1515" s="120"/>
      <c r="Q1515" s="120"/>
      <c r="R1515" s="120"/>
      <c r="S1515" s="120"/>
      <c r="T1515" s="120"/>
      <c r="U1515" s="120"/>
      <c r="V1515" s="120"/>
      <c r="W1515" s="120"/>
      <c r="X1515" s="120"/>
      <c r="Y1515" s="120"/>
      <c r="Z1515" s="120"/>
    </row>
    <row r="1516">
      <c r="A1516" s="121">
        <v>24577.0</v>
      </c>
      <c r="B1516" s="119" t="s">
        <v>4979</v>
      </c>
      <c r="C1516" s="119" t="s">
        <v>608</v>
      </c>
      <c r="D1516" s="119" t="s">
        <v>2922</v>
      </c>
      <c r="E1516" s="119" t="s">
        <v>1267</v>
      </c>
      <c r="F1516" s="121">
        <v>4.0</v>
      </c>
      <c r="G1516" s="121">
        <v>0.0</v>
      </c>
      <c r="H1516" s="122">
        <v>43693.8</v>
      </c>
      <c r="I1516" s="122">
        <v>44229.00833333333</v>
      </c>
      <c r="J1516" s="124" t="s">
        <v>4980</v>
      </c>
      <c r="K1516" s="119"/>
      <c r="L1516" s="120"/>
      <c r="M1516" s="120"/>
      <c r="N1516" s="120"/>
      <c r="O1516" s="120"/>
      <c r="P1516" s="120"/>
      <c r="Q1516" s="120"/>
      <c r="R1516" s="120"/>
      <c r="S1516" s="120"/>
      <c r="T1516" s="120"/>
      <c r="U1516" s="120"/>
      <c r="V1516" s="120"/>
      <c r="W1516" s="120"/>
      <c r="X1516" s="120"/>
      <c r="Y1516" s="120"/>
      <c r="Z1516" s="120"/>
    </row>
    <row r="1517">
      <c r="A1517" s="121">
        <v>48230.0</v>
      </c>
      <c r="B1517" s="119" t="s">
        <v>4981</v>
      </c>
      <c r="C1517" s="119" t="s">
        <v>1267</v>
      </c>
      <c r="D1517" s="119" t="s">
        <v>4982</v>
      </c>
      <c r="E1517" s="119"/>
      <c r="F1517" s="121">
        <v>4.0</v>
      </c>
      <c r="G1517" s="121">
        <v>0.0</v>
      </c>
      <c r="H1517" s="122">
        <v>44154.06875</v>
      </c>
      <c r="I1517" s="122">
        <v>44229.00833333333</v>
      </c>
      <c r="J1517" s="124" t="s">
        <v>4983</v>
      </c>
      <c r="K1517" s="119"/>
      <c r="L1517" s="120"/>
      <c r="M1517" s="120"/>
      <c r="N1517" s="120"/>
      <c r="O1517" s="120"/>
      <c r="P1517" s="120"/>
      <c r="Q1517" s="120"/>
      <c r="R1517" s="120"/>
      <c r="S1517" s="120"/>
      <c r="T1517" s="120"/>
      <c r="U1517" s="120"/>
      <c r="V1517" s="120"/>
      <c r="W1517" s="120"/>
      <c r="X1517" s="120"/>
      <c r="Y1517" s="120"/>
      <c r="Z1517" s="120"/>
    </row>
    <row r="1518">
      <c r="A1518" s="121">
        <v>36328.0</v>
      </c>
      <c r="B1518" s="119" t="s">
        <v>4984</v>
      </c>
      <c r="C1518" s="119" t="s">
        <v>1095</v>
      </c>
      <c r="D1518" s="119" t="s">
        <v>922</v>
      </c>
      <c r="E1518" s="119" t="s">
        <v>1267</v>
      </c>
      <c r="F1518" s="121">
        <v>0.0</v>
      </c>
      <c r="G1518" s="121">
        <v>0.0</v>
      </c>
      <c r="H1518" s="122">
        <v>43930.80347222222</v>
      </c>
      <c r="I1518" s="122">
        <v>44229.00833333333</v>
      </c>
      <c r="J1518" s="124" t="s">
        <v>4985</v>
      </c>
      <c r="K1518" s="119"/>
      <c r="L1518" s="120"/>
      <c r="M1518" s="120"/>
      <c r="N1518" s="120"/>
      <c r="O1518" s="120"/>
      <c r="P1518" s="120"/>
      <c r="Q1518" s="120"/>
      <c r="R1518" s="120"/>
      <c r="S1518" s="120"/>
      <c r="T1518" s="120"/>
      <c r="U1518" s="120"/>
      <c r="V1518" s="120"/>
      <c r="W1518" s="120"/>
      <c r="X1518" s="120"/>
      <c r="Y1518" s="120"/>
      <c r="Z1518" s="120"/>
    </row>
    <row r="1519">
      <c r="A1519" s="121">
        <v>51234.0</v>
      </c>
      <c r="B1519" s="119" t="s">
        <v>4986</v>
      </c>
      <c r="C1519" s="119" t="s">
        <v>1607</v>
      </c>
      <c r="D1519" s="119" t="s">
        <v>675</v>
      </c>
      <c r="E1519" s="119" t="s">
        <v>1607</v>
      </c>
      <c r="F1519" s="121">
        <v>0.0</v>
      </c>
      <c r="G1519" s="121">
        <v>0.0</v>
      </c>
      <c r="H1519" s="122">
        <v>44223.870833333334</v>
      </c>
      <c r="I1519" s="122">
        <v>44229.70416666667</v>
      </c>
      <c r="J1519" s="124" t="s">
        <v>4987</v>
      </c>
      <c r="K1519" s="119"/>
      <c r="L1519" s="120"/>
      <c r="M1519" s="120"/>
      <c r="N1519" s="120"/>
      <c r="O1519" s="120"/>
      <c r="P1519" s="120"/>
      <c r="Q1519" s="120"/>
      <c r="R1519" s="120"/>
      <c r="S1519" s="120"/>
      <c r="T1519" s="120"/>
      <c r="U1519" s="120"/>
      <c r="V1519" s="120"/>
      <c r="W1519" s="120"/>
      <c r="X1519" s="120"/>
      <c r="Y1519" s="120"/>
      <c r="Z1519" s="120"/>
    </row>
    <row r="1520">
      <c r="A1520" s="121">
        <v>49756.0</v>
      </c>
      <c r="B1520" s="119" t="s">
        <v>4988</v>
      </c>
      <c r="C1520" s="119" t="s">
        <v>841</v>
      </c>
      <c r="D1520" s="119" t="s">
        <v>737</v>
      </c>
      <c r="E1520" s="119"/>
      <c r="F1520" s="121">
        <v>4.0</v>
      </c>
      <c r="G1520" s="121">
        <v>0.0</v>
      </c>
      <c r="H1520" s="122">
        <v>44187.89027777778</v>
      </c>
      <c r="I1520" s="122">
        <v>44229.731944444444</v>
      </c>
      <c r="J1520" s="124" t="s">
        <v>4989</v>
      </c>
      <c r="K1520" s="119"/>
      <c r="L1520" s="120"/>
      <c r="M1520" s="120"/>
      <c r="N1520" s="120"/>
      <c r="O1520" s="120"/>
      <c r="P1520" s="120"/>
      <c r="Q1520" s="120"/>
      <c r="R1520" s="120"/>
      <c r="S1520" s="120"/>
      <c r="T1520" s="120"/>
      <c r="U1520" s="120"/>
      <c r="V1520" s="120"/>
      <c r="W1520" s="120"/>
      <c r="X1520" s="120"/>
      <c r="Y1520" s="120"/>
      <c r="Z1520" s="120"/>
    </row>
    <row r="1521">
      <c r="A1521" s="121">
        <v>51541.0</v>
      </c>
      <c r="B1521" s="119" t="s">
        <v>4990</v>
      </c>
      <c r="C1521" s="119" t="s">
        <v>4991</v>
      </c>
      <c r="D1521" s="119" t="s">
        <v>975</v>
      </c>
      <c r="E1521" s="119"/>
      <c r="F1521" s="121">
        <v>0.0</v>
      </c>
      <c r="G1521" s="121">
        <v>0.0</v>
      </c>
      <c r="H1521" s="122">
        <v>44229.36319444444</v>
      </c>
      <c r="I1521" s="122">
        <v>44229.76180555556</v>
      </c>
      <c r="J1521" s="124" t="s">
        <v>4992</v>
      </c>
      <c r="K1521" s="119"/>
      <c r="L1521" s="120"/>
      <c r="M1521" s="120"/>
      <c r="N1521" s="120"/>
      <c r="O1521" s="120"/>
      <c r="P1521" s="120"/>
      <c r="Q1521" s="120"/>
      <c r="R1521" s="120"/>
      <c r="S1521" s="120"/>
      <c r="T1521" s="120"/>
      <c r="U1521" s="120"/>
      <c r="V1521" s="120"/>
      <c r="W1521" s="120"/>
      <c r="X1521" s="120"/>
      <c r="Y1521" s="120"/>
      <c r="Z1521" s="120"/>
    </row>
    <row r="1522">
      <c r="A1522" s="121">
        <v>50381.0</v>
      </c>
      <c r="B1522" s="119" t="s">
        <v>4993</v>
      </c>
      <c r="C1522" s="119" t="s">
        <v>1095</v>
      </c>
      <c r="D1522" s="119" t="s">
        <v>4994</v>
      </c>
      <c r="E1522" s="119"/>
      <c r="F1522" s="121">
        <v>0.0</v>
      </c>
      <c r="G1522" s="121">
        <v>0.0</v>
      </c>
      <c r="H1522" s="122">
        <v>44207.75833333333</v>
      </c>
      <c r="I1522" s="122">
        <v>44229.97777777778</v>
      </c>
      <c r="J1522" s="124" t="s">
        <v>4995</v>
      </c>
      <c r="K1522" s="119"/>
      <c r="L1522" s="120"/>
      <c r="M1522" s="120"/>
      <c r="N1522" s="120"/>
      <c r="O1522" s="120"/>
      <c r="P1522" s="120"/>
      <c r="Q1522" s="120"/>
      <c r="R1522" s="120"/>
      <c r="S1522" s="120"/>
      <c r="T1522" s="120"/>
      <c r="U1522" s="120"/>
      <c r="V1522" s="120"/>
      <c r="W1522" s="120"/>
      <c r="X1522" s="120"/>
      <c r="Y1522" s="120"/>
      <c r="Z1522" s="120"/>
    </row>
    <row r="1523">
      <c r="A1523" s="121">
        <v>51366.0</v>
      </c>
      <c r="B1523" s="119" t="s">
        <v>4996</v>
      </c>
      <c r="C1523" s="119" t="s">
        <v>658</v>
      </c>
      <c r="D1523" s="119" t="s">
        <v>4997</v>
      </c>
      <c r="E1523" s="119" t="s">
        <v>658</v>
      </c>
      <c r="F1523" s="121">
        <v>0.0</v>
      </c>
      <c r="G1523" s="121">
        <v>0.0</v>
      </c>
      <c r="H1523" s="122">
        <v>44225.85138888889</v>
      </c>
      <c r="I1523" s="122">
        <v>44231.236805555556</v>
      </c>
      <c r="J1523" s="124" t="s">
        <v>4998</v>
      </c>
      <c r="K1523" s="119"/>
      <c r="L1523" s="120"/>
      <c r="M1523" s="120"/>
      <c r="N1523" s="120"/>
      <c r="O1523" s="120"/>
      <c r="P1523" s="120"/>
      <c r="Q1523" s="120"/>
      <c r="R1523" s="120"/>
      <c r="S1523" s="120"/>
      <c r="T1523" s="120"/>
      <c r="U1523" s="120"/>
      <c r="V1523" s="120"/>
      <c r="W1523" s="120"/>
      <c r="X1523" s="120"/>
      <c r="Y1523" s="120"/>
      <c r="Z1523" s="120"/>
    </row>
    <row r="1524">
      <c r="A1524" s="121">
        <v>51544.0</v>
      </c>
      <c r="B1524" s="119" t="s">
        <v>4999</v>
      </c>
      <c r="C1524" s="119" t="s">
        <v>1130</v>
      </c>
      <c r="D1524" s="119" t="s">
        <v>5000</v>
      </c>
      <c r="E1524" s="119" t="s">
        <v>1091</v>
      </c>
      <c r="F1524" s="121">
        <v>10.0</v>
      </c>
      <c r="G1524" s="121">
        <v>0.0</v>
      </c>
      <c r="H1524" s="122">
        <v>44229.37013888889</v>
      </c>
      <c r="I1524" s="122">
        <v>44231.78333333333</v>
      </c>
      <c r="J1524" s="124" t="s">
        <v>5001</v>
      </c>
      <c r="K1524" s="119"/>
      <c r="L1524" s="120"/>
      <c r="M1524" s="120"/>
      <c r="N1524" s="120"/>
      <c r="O1524" s="120"/>
      <c r="P1524" s="120"/>
      <c r="Q1524" s="120"/>
      <c r="R1524" s="120"/>
      <c r="S1524" s="120"/>
      <c r="T1524" s="120"/>
      <c r="U1524" s="120"/>
      <c r="V1524" s="120"/>
      <c r="W1524" s="120"/>
      <c r="X1524" s="120"/>
      <c r="Y1524" s="120"/>
      <c r="Z1524" s="120"/>
    </row>
    <row r="1525">
      <c r="A1525" s="121">
        <v>51438.0</v>
      </c>
      <c r="B1525" s="119" t="s">
        <v>5002</v>
      </c>
      <c r="C1525" s="119" t="s">
        <v>5003</v>
      </c>
      <c r="D1525" s="119" t="s">
        <v>1803</v>
      </c>
      <c r="E1525" s="119" t="s">
        <v>1143</v>
      </c>
      <c r="F1525" s="121">
        <v>5.0</v>
      </c>
      <c r="G1525" s="121">
        <v>0.0</v>
      </c>
      <c r="H1525" s="122">
        <v>44228.055555555555</v>
      </c>
      <c r="I1525" s="122">
        <v>44231.94513888889</v>
      </c>
      <c r="J1525" s="124" t="s">
        <v>5004</v>
      </c>
      <c r="K1525" s="119"/>
      <c r="L1525" s="120"/>
      <c r="M1525" s="120"/>
      <c r="N1525" s="120"/>
      <c r="O1525" s="120"/>
      <c r="P1525" s="120"/>
      <c r="Q1525" s="120"/>
      <c r="R1525" s="120"/>
      <c r="S1525" s="120"/>
      <c r="T1525" s="120"/>
      <c r="U1525" s="120"/>
      <c r="V1525" s="120"/>
      <c r="W1525" s="120"/>
      <c r="X1525" s="120"/>
      <c r="Y1525" s="120"/>
      <c r="Z1525" s="120"/>
    </row>
    <row r="1526">
      <c r="A1526" s="121">
        <v>49683.0</v>
      </c>
      <c r="B1526" s="119" t="s">
        <v>5005</v>
      </c>
      <c r="C1526" s="119" t="s">
        <v>5006</v>
      </c>
      <c r="D1526" s="119" t="s">
        <v>5007</v>
      </c>
      <c r="E1526" s="119" t="s">
        <v>5008</v>
      </c>
      <c r="F1526" s="121">
        <v>6.0</v>
      </c>
      <c r="G1526" s="121">
        <v>0.0</v>
      </c>
      <c r="H1526" s="122">
        <v>44186.65416666667</v>
      </c>
      <c r="I1526" s="122">
        <v>44234.30486111111</v>
      </c>
      <c r="J1526" s="124" t="s">
        <v>5009</v>
      </c>
      <c r="K1526" s="119"/>
      <c r="L1526" s="120"/>
      <c r="M1526" s="120"/>
      <c r="N1526" s="120"/>
      <c r="O1526" s="120"/>
      <c r="P1526" s="120"/>
      <c r="Q1526" s="120"/>
      <c r="R1526" s="120"/>
      <c r="S1526" s="120"/>
      <c r="T1526" s="120"/>
      <c r="U1526" s="120"/>
      <c r="V1526" s="120"/>
      <c r="W1526" s="120"/>
      <c r="X1526" s="120"/>
      <c r="Y1526" s="120"/>
      <c r="Z1526" s="120"/>
    </row>
    <row r="1527">
      <c r="A1527" s="121">
        <v>51434.0</v>
      </c>
      <c r="B1527" s="119" t="s">
        <v>5010</v>
      </c>
      <c r="C1527" s="119" t="s">
        <v>3136</v>
      </c>
      <c r="D1527" s="119" t="s">
        <v>675</v>
      </c>
      <c r="E1527" s="119" t="s">
        <v>807</v>
      </c>
      <c r="F1527" s="121">
        <v>2.0</v>
      </c>
      <c r="G1527" s="121">
        <v>0.0</v>
      </c>
      <c r="H1527" s="122">
        <v>44227.930555555555</v>
      </c>
      <c r="I1527" s="122">
        <v>44235.700694444444</v>
      </c>
      <c r="J1527" s="124" t="s">
        <v>5011</v>
      </c>
      <c r="K1527" s="119"/>
      <c r="L1527" s="120"/>
      <c r="M1527" s="120"/>
      <c r="N1527" s="120"/>
      <c r="O1527" s="120"/>
      <c r="P1527" s="120"/>
      <c r="Q1527" s="120"/>
      <c r="R1527" s="120"/>
      <c r="S1527" s="120"/>
      <c r="T1527" s="120"/>
      <c r="U1527" s="120"/>
      <c r="V1527" s="120"/>
      <c r="W1527" s="120"/>
      <c r="X1527" s="120"/>
      <c r="Y1527" s="120"/>
      <c r="Z1527" s="120"/>
    </row>
    <row r="1528">
      <c r="A1528" s="121">
        <v>51352.0</v>
      </c>
      <c r="B1528" s="119" t="s">
        <v>5012</v>
      </c>
      <c r="C1528" s="119" t="s">
        <v>3554</v>
      </c>
      <c r="D1528" s="119" t="s">
        <v>5013</v>
      </c>
      <c r="E1528" s="119"/>
      <c r="F1528" s="121">
        <v>3.0</v>
      </c>
      <c r="G1528" s="121">
        <v>0.0</v>
      </c>
      <c r="H1528" s="122">
        <v>44225.63958333333</v>
      </c>
      <c r="I1528" s="122">
        <v>44235.825</v>
      </c>
      <c r="J1528" s="124" t="s">
        <v>5014</v>
      </c>
      <c r="K1528" s="119"/>
      <c r="L1528" s="120"/>
      <c r="M1528" s="120"/>
      <c r="N1528" s="120"/>
      <c r="O1528" s="120"/>
      <c r="P1528" s="120"/>
      <c r="Q1528" s="120"/>
      <c r="R1528" s="120"/>
      <c r="S1528" s="120"/>
      <c r="T1528" s="120"/>
      <c r="U1528" s="120"/>
      <c r="V1528" s="120"/>
      <c r="W1528" s="120"/>
      <c r="X1528" s="120"/>
      <c r="Y1528" s="120"/>
      <c r="Z1528" s="120"/>
    </row>
    <row r="1529">
      <c r="A1529" s="121">
        <v>51889.0</v>
      </c>
      <c r="B1529" s="119" t="s">
        <v>5015</v>
      </c>
      <c r="C1529" s="119" t="s">
        <v>642</v>
      </c>
      <c r="D1529" s="119" t="s">
        <v>5016</v>
      </c>
      <c r="E1529" s="119"/>
      <c r="F1529" s="121">
        <v>1.0</v>
      </c>
      <c r="G1529" s="121">
        <v>0.0</v>
      </c>
      <c r="H1529" s="122">
        <v>44235.76458333333</v>
      </c>
      <c r="I1529" s="122">
        <v>44236.54027777778</v>
      </c>
      <c r="J1529" s="124" t="s">
        <v>5017</v>
      </c>
      <c r="K1529" s="119"/>
      <c r="L1529" s="120"/>
      <c r="M1529" s="120"/>
      <c r="N1529" s="120"/>
      <c r="O1529" s="120"/>
      <c r="P1529" s="120"/>
      <c r="Q1529" s="120"/>
      <c r="R1529" s="120"/>
      <c r="S1529" s="120"/>
      <c r="T1529" s="120"/>
      <c r="U1529" s="120"/>
      <c r="V1529" s="120"/>
      <c r="W1529" s="120"/>
      <c r="X1529" s="120"/>
      <c r="Y1529" s="120"/>
      <c r="Z1529" s="120"/>
    </row>
    <row r="1530">
      <c r="A1530" s="121">
        <v>51250.0</v>
      </c>
      <c r="B1530" s="119" t="s">
        <v>5018</v>
      </c>
      <c r="C1530" s="119" t="s">
        <v>5019</v>
      </c>
      <c r="D1530" s="119" t="s">
        <v>941</v>
      </c>
      <c r="E1530" s="119" t="s">
        <v>5020</v>
      </c>
      <c r="F1530" s="121">
        <v>1.0</v>
      </c>
      <c r="G1530" s="121">
        <v>0.0</v>
      </c>
      <c r="H1530" s="122">
        <v>44223.9875</v>
      </c>
      <c r="I1530" s="122">
        <v>44236.63888888889</v>
      </c>
      <c r="J1530" s="124" t="s">
        <v>5021</v>
      </c>
      <c r="K1530" s="119"/>
      <c r="L1530" s="120"/>
      <c r="M1530" s="120"/>
      <c r="N1530" s="120"/>
      <c r="O1530" s="120"/>
      <c r="P1530" s="120"/>
      <c r="Q1530" s="120"/>
      <c r="R1530" s="120"/>
      <c r="S1530" s="120"/>
      <c r="T1530" s="120"/>
      <c r="U1530" s="120"/>
      <c r="V1530" s="120"/>
      <c r="W1530" s="120"/>
      <c r="X1530" s="120"/>
      <c r="Y1530" s="120"/>
      <c r="Z1530" s="120"/>
    </row>
    <row r="1531">
      <c r="A1531" s="121">
        <v>51840.0</v>
      </c>
      <c r="B1531" s="119" t="s">
        <v>5022</v>
      </c>
      <c r="C1531" s="119" t="s">
        <v>2230</v>
      </c>
      <c r="D1531" s="119" t="s">
        <v>641</v>
      </c>
      <c r="E1531" s="119"/>
      <c r="F1531" s="121">
        <v>4.0</v>
      </c>
      <c r="G1531" s="121">
        <v>0.0</v>
      </c>
      <c r="H1531" s="122">
        <v>44233.92013888889</v>
      </c>
      <c r="I1531" s="122">
        <v>44236.649305555555</v>
      </c>
      <c r="J1531" s="124" t="s">
        <v>5023</v>
      </c>
      <c r="K1531" s="119"/>
      <c r="L1531" s="120"/>
      <c r="M1531" s="120"/>
      <c r="N1531" s="120"/>
      <c r="O1531" s="120"/>
      <c r="P1531" s="120"/>
      <c r="Q1531" s="120"/>
      <c r="R1531" s="120"/>
      <c r="S1531" s="120"/>
      <c r="T1531" s="120"/>
      <c r="U1531" s="120"/>
      <c r="V1531" s="120"/>
      <c r="W1531" s="120"/>
      <c r="X1531" s="120"/>
      <c r="Y1531" s="120"/>
      <c r="Z1531" s="120"/>
    </row>
    <row r="1532">
      <c r="A1532" s="121">
        <v>42125.0</v>
      </c>
      <c r="B1532" s="119" t="s">
        <v>5024</v>
      </c>
      <c r="C1532" s="119" t="s">
        <v>5025</v>
      </c>
      <c r="D1532" s="119" t="s">
        <v>2850</v>
      </c>
      <c r="E1532" s="119" t="s">
        <v>1149</v>
      </c>
      <c r="F1532" s="121">
        <v>18.0</v>
      </c>
      <c r="G1532" s="121">
        <v>0.0</v>
      </c>
      <c r="H1532" s="122">
        <v>44039.816666666666</v>
      </c>
      <c r="I1532" s="122">
        <v>44236.896527777775</v>
      </c>
      <c r="J1532" s="124" t="s">
        <v>5026</v>
      </c>
      <c r="K1532" s="119"/>
      <c r="L1532" s="120"/>
      <c r="M1532" s="120"/>
      <c r="N1532" s="120"/>
      <c r="O1532" s="120"/>
      <c r="P1532" s="120"/>
      <c r="Q1532" s="120"/>
      <c r="R1532" s="120"/>
      <c r="S1532" s="120"/>
      <c r="T1532" s="120"/>
      <c r="U1532" s="120"/>
      <c r="V1532" s="120"/>
      <c r="W1532" s="120"/>
      <c r="X1532" s="120"/>
      <c r="Y1532" s="120"/>
      <c r="Z1532" s="120"/>
    </row>
    <row r="1533">
      <c r="A1533" s="121">
        <v>49543.0</v>
      </c>
      <c r="B1533" s="119" t="s">
        <v>5027</v>
      </c>
      <c r="C1533" s="119" t="s">
        <v>1095</v>
      </c>
      <c r="D1533" s="119" t="s">
        <v>1079</v>
      </c>
      <c r="E1533" s="119" t="s">
        <v>1091</v>
      </c>
      <c r="F1533" s="121">
        <v>0.0</v>
      </c>
      <c r="G1533" s="121">
        <v>0.0</v>
      </c>
      <c r="H1533" s="122">
        <v>44182.66458333333</v>
      </c>
      <c r="I1533" s="122">
        <v>44237.291666666664</v>
      </c>
      <c r="J1533" s="124" t="s">
        <v>5028</v>
      </c>
      <c r="K1533" s="119"/>
      <c r="L1533" s="120"/>
      <c r="M1533" s="120"/>
      <c r="N1533" s="120"/>
      <c r="O1533" s="120"/>
      <c r="P1533" s="120"/>
      <c r="Q1533" s="120"/>
      <c r="R1533" s="120"/>
      <c r="S1533" s="120"/>
      <c r="T1533" s="120"/>
      <c r="U1533" s="120"/>
      <c r="V1533" s="120"/>
      <c r="W1533" s="120"/>
      <c r="X1533" s="120"/>
      <c r="Y1533" s="120"/>
      <c r="Z1533" s="120"/>
    </row>
    <row r="1534">
      <c r="A1534" s="121">
        <v>39784.0</v>
      </c>
      <c r="B1534" s="119" t="s">
        <v>5029</v>
      </c>
      <c r="C1534" s="119" t="s">
        <v>5030</v>
      </c>
      <c r="D1534" s="119" t="s">
        <v>1172</v>
      </c>
      <c r="E1534" s="119"/>
      <c r="F1534" s="121">
        <v>5.0</v>
      </c>
      <c r="G1534" s="121">
        <v>0.0</v>
      </c>
      <c r="H1534" s="122">
        <v>43992.629166666666</v>
      </c>
      <c r="I1534" s="122">
        <v>44238.725</v>
      </c>
      <c r="J1534" s="124" t="s">
        <v>5031</v>
      </c>
      <c r="K1534" s="119"/>
      <c r="L1534" s="120"/>
      <c r="M1534" s="120"/>
      <c r="N1534" s="120"/>
      <c r="O1534" s="120"/>
      <c r="P1534" s="120"/>
      <c r="Q1534" s="120"/>
      <c r="R1534" s="120"/>
      <c r="S1534" s="120"/>
      <c r="T1534" s="120"/>
      <c r="U1534" s="120"/>
      <c r="V1534" s="120"/>
      <c r="W1534" s="120"/>
      <c r="X1534" s="120"/>
      <c r="Y1534" s="120"/>
      <c r="Z1534" s="120"/>
    </row>
    <row r="1535">
      <c r="A1535" s="121">
        <v>47500.0</v>
      </c>
      <c r="B1535" s="119" t="s">
        <v>5032</v>
      </c>
      <c r="C1535" s="119" t="s">
        <v>1091</v>
      </c>
      <c r="D1535" s="119" t="s">
        <v>5033</v>
      </c>
      <c r="E1535" s="119" t="s">
        <v>642</v>
      </c>
      <c r="F1535" s="121">
        <v>6.0</v>
      </c>
      <c r="G1535" s="121">
        <v>0.0</v>
      </c>
      <c r="H1535" s="122">
        <v>44141.58472222222</v>
      </c>
      <c r="I1535" s="122">
        <v>44238.830555555556</v>
      </c>
      <c r="J1535" s="124" t="s">
        <v>5034</v>
      </c>
      <c r="K1535" s="119"/>
      <c r="L1535" s="120"/>
      <c r="M1535" s="120"/>
      <c r="N1535" s="120"/>
      <c r="O1535" s="120"/>
      <c r="P1535" s="120"/>
      <c r="Q1535" s="120"/>
      <c r="R1535" s="120"/>
      <c r="S1535" s="120"/>
      <c r="T1535" s="120"/>
      <c r="U1535" s="120"/>
      <c r="V1535" s="120"/>
      <c r="W1535" s="120"/>
      <c r="X1535" s="120"/>
      <c r="Y1535" s="120"/>
      <c r="Z1535" s="120"/>
    </row>
    <row r="1536">
      <c r="A1536" s="121">
        <v>34067.0</v>
      </c>
      <c r="B1536" s="119" t="s">
        <v>5035</v>
      </c>
      <c r="C1536" s="119" t="s">
        <v>2970</v>
      </c>
      <c r="D1536" s="119" t="s">
        <v>2892</v>
      </c>
      <c r="E1536" s="119" t="s">
        <v>2970</v>
      </c>
      <c r="F1536" s="121">
        <v>0.0</v>
      </c>
      <c r="G1536" s="121">
        <v>0.0</v>
      </c>
      <c r="H1536" s="122">
        <v>43892.72361111111</v>
      </c>
      <c r="I1536" s="122">
        <v>44240.01736111111</v>
      </c>
      <c r="J1536" s="124" t="s">
        <v>5036</v>
      </c>
      <c r="K1536" s="119"/>
      <c r="L1536" s="120"/>
      <c r="M1536" s="120"/>
      <c r="N1536" s="120"/>
      <c r="O1536" s="120"/>
      <c r="P1536" s="120"/>
      <c r="Q1536" s="120"/>
      <c r="R1536" s="120"/>
      <c r="S1536" s="120"/>
      <c r="T1536" s="120"/>
      <c r="U1536" s="120"/>
      <c r="V1536" s="120"/>
      <c r="W1536" s="120"/>
      <c r="X1536" s="120"/>
      <c r="Y1536" s="120"/>
      <c r="Z1536" s="120"/>
    </row>
    <row r="1537">
      <c r="A1537" s="121">
        <v>52163.0</v>
      </c>
      <c r="B1537" s="119" t="s">
        <v>5037</v>
      </c>
      <c r="C1537" s="119" t="s">
        <v>5038</v>
      </c>
      <c r="D1537" s="119" t="s">
        <v>1510</v>
      </c>
      <c r="E1537" s="119"/>
      <c r="F1537" s="121">
        <v>0.0</v>
      </c>
      <c r="G1537" s="121">
        <v>0.0</v>
      </c>
      <c r="H1537" s="122">
        <v>44238.90625</v>
      </c>
      <c r="I1537" s="122">
        <v>44242.70972222222</v>
      </c>
      <c r="J1537" s="124" t="s">
        <v>5039</v>
      </c>
      <c r="K1537" s="119"/>
      <c r="L1537" s="120"/>
      <c r="M1537" s="120"/>
      <c r="N1537" s="120"/>
      <c r="O1537" s="120"/>
      <c r="P1537" s="120"/>
      <c r="Q1537" s="120"/>
      <c r="R1537" s="120"/>
      <c r="S1537" s="120"/>
      <c r="T1537" s="120"/>
      <c r="U1537" s="120"/>
      <c r="V1537" s="120"/>
      <c r="W1537" s="120"/>
      <c r="X1537" s="120"/>
      <c r="Y1537" s="120"/>
      <c r="Z1537" s="120"/>
    </row>
    <row r="1538">
      <c r="A1538" s="121">
        <v>52002.0</v>
      </c>
      <c r="B1538" s="119" t="s">
        <v>5040</v>
      </c>
      <c r="C1538" s="119" t="s">
        <v>891</v>
      </c>
      <c r="D1538" s="119" t="s">
        <v>5041</v>
      </c>
      <c r="E1538" s="119"/>
      <c r="F1538" s="121">
        <v>3.0</v>
      </c>
      <c r="G1538" s="121">
        <v>0.0</v>
      </c>
      <c r="H1538" s="122">
        <v>44236.959027777775</v>
      </c>
      <c r="I1538" s="122">
        <v>44243.66875</v>
      </c>
      <c r="J1538" s="124" t="s">
        <v>5042</v>
      </c>
      <c r="K1538" s="119"/>
      <c r="L1538" s="120"/>
      <c r="M1538" s="120"/>
      <c r="N1538" s="120"/>
      <c r="O1538" s="120"/>
      <c r="P1538" s="120"/>
      <c r="Q1538" s="120"/>
      <c r="R1538" s="120"/>
      <c r="S1538" s="120"/>
      <c r="T1538" s="120"/>
      <c r="U1538" s="120"/>
      <c r="V1538" s="120"/>
      <c r="W1538" s="120"/>
      <c r="X1538" s="120"/>
      <c r="Y1538" s="120"/>
      <c r="Z1538" s="120"/>
    </row>
    <row r="1539">
      <c r="A1539" s="121">
        <v>51026.0</v>
      </c>
      <c r="B1539" s="119" t="s">
        <v>5043</v>
      </c>
      <c r="C1539" s="119" t="s">
        <v>725</v>
      </c>
      <c r="D1539" s="119" t="s">
        <v>5044</v>
      </c>
      <c r="E1539" s="119" t="s">
        <v>5045</v>
      </c>
      <c r="F1539" s="121">
        <v>19.0</v>
      </c>
      <c r="G1539" s="121">
        <v>0.0</v>
      </c>
      <c r="H1539" s="122">
        <v>44221.43263888889</v>
      </c>
      <c r="I1539" s="122">
        <v>44243.79583333333</v>
      </c>
      <c r="J1539" s="124" t="s">
        <v>5046</v>
      </c>
      <c r="K1539" s="119"/>
      <c r="L1539" s="120"/>
      <c r="M1539" s="120"/>
      <c r="N1539" s="120"/>
      <c r="O1539" s="120"/>
      <c r="P1539" s="120"/>
      <c r="Q1539" s="120"/>
      <c r="R1539" s="120"/>
      <c r="S1539" s="120"/>
      <c r="T1539" s="120"/>
      <c r="U1539" s="120"/>
      <c r="V1539" s="120"/>
      <c r="W1539" s="120"/>
      <c r="X1539" s="120"/>
      <c r="Y1539" s="120"/>
      <c r="Z1539" s="120"/>
    </row>
    <row r="1540">
      <c r="A1540" s="121">
        <v>42952.0</v>
      </c>
      <c r="B1540" s="119" t="s">
        <v>5047</v>
      </c>
      <c r="C1540" s="119" t="s">
        <v>827</v>
      </c>
      <c r="D1540" s="119" t="s">
        <v>5048</v>
      </c>
      <c r="E1540" s="119" t="s">
        <v>642</v>
      </c>
      <c r="F1540" s="121">
        <v>14.0</v>
      </c>
      <c r="G1540" s="121">
        <v>0.0</v>
      </c>
      <c r="H1540" s="122">
        <v>44055.97430555556</v>
      </c>
      <c r="I1540" s="122">
        <v>44244.81805555556</v>
      </c>
      <c r="J1540" s="124" t="s">
        <v>5049</v>
      </c>
      <c r="K1540" s="119"/>
      <c r="L1540" s="120"/>
      <c r="M1540" s="120"/>
      <c r="N1540" s="120"/>
      <c r="O1540" s="120"/>
      <c r="P1540" s="120"/>
      <c r="Q1540" s="120"/>
      <c r="R1540" s="120"/>
      <c r="S1540" s="120"/>
      <c r="T1540" s="120"/>
      <c r="U1540" s="120"/>
      <c r="V1540" s="120"/>
      <c r="W1540" s="120"/>
      <c r="X1540" s="120"/>
      <c r="Y1540" s="120"/>
      <c r="Z1540" s="120"/>
    </row>
    <row r="1541">
      <c r="A1541" s="121">
        <v>51719.0</v>
      </c>
      <c r="B1541" s="119" t="s">
        <v>5050</v>
      </c>
      <c r="C1541" s="119" t="s">
        <v>697</v>
      </c>
      <c r="D1541" s="119" t="s">
        <v>5051</v>
      </c>
      <c r="E1541" s="119"/>
      <c r="F1541" s="121">
        <v>2.0</v>
      </c>
      <c r="G1541" s="121">
        <v>0.0</v>
      </c>
      <c r="H1541" s="122">
        <v>44231.61597222222</v>
      </c>
      <c r="I1541" s="122">
        <v>44245.69375</v>
      </c>
      <c r="J1541" s="124" t="s">
        <v>5052</v>
      </c>
      <c r="K1541" s="119"/>
      <c r="L1541" s="120"/>
      <c r="M1541" s="120"/>
      <c r="N1541" s="120"/>
      <c r="O1541" s="120"/>
      <c r="P1541" s="120"/>
      <c r="Q1541" s="120"/>
      <c r="R1541" s="120"/>
      <c r="S1541" s="120"/>
      <c r="T1541" s="120"/>
      <c r="U1541" s="120"/>
      <c r="V1541" s="120"/>
      <c r="W1541" s="120"/>
      <c r="X1541" s="120"/>
      <c r="Y1541" s="120"/>
      <c r="Z1541" s="120"/>
    </row>
    <row r="1542">
      <c r="A1542" s="121">
        <v>52264.0</v>
      </c>
      <c r="B1542" s="119" t="s">
        <v>5053</v>
      </c>
      <c r="C1542" s="119" t="s">
        <v>3341</v>
      </c>
      <c r="D1542" s="119" t="s">
        <v>5054</v>
      </c>
      <c r="E1542" s="119"/>
      <c r="F1542" s="121">
        <v>18.0</v>
      </c>
      <c r="G1542" s="121">
        <v>0.0</v>
      </c>
      <c r="H1542" s="122">
        <v>44241.86875</v>
      </c>
      <c r="I1542" s="122">
        <v>44245.83472222222</v>
      </c>
      <c r="J1542" s="124" t="s">
        <v>5055</v>
      </c>
      <c r="K1542" s="119"/>
      <c r="L1542" s="120"/>
      <c r="M1542" s="120"/>
      <c r="N1542" s="120"/>
      <c r="O1542" s="120"/>
      <c r="P1542" s="120"/>
      <c r="Q1542" s="120"/>
      <c r="R1542" s="120"/>
      <c r="S1542" s="120"/>
      <c r="T1542" s="120"/>
      <c r="U1542" s="120"/>
      <c r="V1542" s="120"/>
      <c r="W1542" s="120"/>
      <c r="X1542" s="120"/>
      <c r="Y1542" s="120"/>
      <c r="Z1542" s="120"/>
    </row>
    <row r="1543">
      <c r="A1543" s="121">
        <v>41747.0</v>
      </c>
      <c r="B1543" s="119" t="s">
        <v>5056</v>
      </c>
      <c r="C1543" s="119" t="s">
        <v>665</v>
      </c>
      <c r="D1543" s="119" t="s">
        <v>1079</v>
      </c>
      <c r="E1543" s="119"/>
      <c r="F1543" s="121">
        <v>1.0</v>
      </c>
      <c r="G1543" s="121">
        <v>0.0</v>
      </c>
      <c r="H1543" s="122">
        <v>44032.972916666666</v>
      </c>
      <c r="I1543" s="122">
        <v>44246.02847222222</v>
      </c>
      <c r="J1543" s="124" t="s">
        <v>5057</v>
      </c>
      <c r="K1543" s="119"/>
      <c r="L1543" s="120"/>
      <c r="M1543" s="120"/>
      <c r="N1543" s="120"/>
      <c r="O1543" s="120"/>
      <c r="P1543" s="120"/>
      <c r="Q1543" s="120"/>
      <c r="R1543" s="120"/>
      <c r="S1543" s="120"/>
      <c r="T1543" s="120"/>
      <c r="U1543" s="120"/>
      <c r="V1543" s="120"/>
      <c r="W1543" s="120"/>
      <c r="X1543" s="120"/>
      <c r="Y1543" s="120"/>
      <c r="Z1543" s="120"/>
    </row>
    <row r="1544">
      <c r="A1544" s="121">
        <v>41742.0</v>
      </c>
      <c r="B1544" s="119" t="s">
        <v>5058</v>
      </c>
      <c r="C1544" s="119" t="s">
        <v>665</v>
      </c>
      <c r="D1544" s="119" t="s">
        <v>666</v>
      </c>
      <c r="E1544" s="119"/>
      <c r="F1544" s="121">
        <v>2.0</v>
      </c>
      <c r="G1544" s="121">
        <v>0.0</v>
      </c>
      <c r="H1544" s="122">
        <v>44032.972916666666</v>
      </c>
      <c r="I1544" s="122">
        <v>44246.02916666667</v>
      </c>
      <c r="J1544" s="124" t="s">
        <v>5059</v>
      </c>
      <c r="K1544" s="119"/>
      <c r="L1544" s="120"/>
      <c r="M1544" s="120"/>
      <c r="N1544" s="120"/>
      <c r="O1544" s="120"/>
      <c r="P1544" s="120"/>
      <c r="Q1544" s="120"/>
      <c r="R1544" s="120"/>
      <c r="S1544" s="120"/>
      <c r="T1544" s="120"/>
      <c r="U1544" s="120"/>
      <c r="V1544" s="120"/>
      <c r="W1544" s="120"/>
      <c r="X1544" s="120"/>
      <c r="Y1544" s="120"/>
      <c r="Z1544" s="120"/>
    </row>
    <row r="1545">
      <c r="A1545" s="121">
        <v>41739.0</v>
      </c>
      <c r="B1545" s="119" t="s">
        <v>5060</v>
      </c>
      <c r="C1545" s="119" t="s">
        <v>665</v>
      </c>
      <c r="D1545" s="119" t="s">
        <v>666</v>
      </c>
      <c r="E1545" s="119"/>
      <c r="F1545" s="121">
        <v>4.0</v>
      </c>
      <c r="G1545" s="121">
        <v>0.0</v>
      </c>
      <c r="H1545" s="122">
        <v>44032.972916666666</v>
      </c>
      <c r="I1545" s="122">
        <v>44246.02916666667</v>
      </c>
      <c r="J1545" s="124" t="s">
        <v>5061</v>
      </c>
      <c r="K1545" s="119"/>
      <c r="L1545" s="120"/>
      <c r="M1545" s="120"/>
      <c r="N1545" s="120"/>
      <c r="O1545" s="120"/>
      <c r="P1545" s="120"/>
      <c r="Q1545" s="120"/>
      <c r="R1545" s="120"/>
      <c r="S1545" s="120"/>
      <c r="T1545" s="120"/>
      <c r="U1545" s="120"/>
      <c r="V1545" s="120"/>
      <c r="W1545" s="120"/>
      <c r="X1545" s="120"/>
      <c r="Y1545" s="120"/>
      <c r="Z1545" s="120"/>
    </row>
    <row r="1546">
      <c r="A1546" s="121">
        <v>41738.0</v>
      </c>
      <c r="B1546" s="119" t="s">
        <v>5062</v>
      </c>
      <c r="C1546" s="119" t="s">
        <v>665</v>
      </c>
      <c r="D1546" s="119" t="s">
        <v>1079</v>
      </c>
      <c r="E1546" s="119"/>
      <c r="F1546" s="121">
        <v>2.0</v>
      </c>
      <c r="G1546" s="121">
        <v>0.0</v>
      </c>
      <c r="H1546" s="122">
        <v>44032.97222222222</v>
      </c>
      <c r="I1546" s="122">
        <v>44246.02916666667</v>
      </c>
      <c r="J1546" s="124" t="s">
        <v>5063</v>
      </c>
      <c r="K1546" s="119"/>
      <c r="L1546" s="120"/>
      <c r="M1546" s="120"/>
      <c r="N1546" s="120"/>
      <c r="O1546" s="120"/>
      <c r="P1546" s="120"/>
      <c r="Q1546" s="120"/>
      <c r="R1546" s="120"/>
      <c r="S1546" s="120"/>
      <c r="T1546" s="120"/>
      <c r="U1546" s="120"/>
      <c r="V1546" s="120"/>
      <c r="W1546" s="120"/>
      <c r="X1546" s="120"/>
      <c r="Y1546" s="120"/>
      <c r="Z1546" s="120"/>
    </row>
    <row r="1547">
      <c r="A1547" s="121">
        <v>41736.0</v>
      </c>
      <c r="B1547" s="119" t="s">
        <v>5064</v>
      </c>
      <c r="C1547" s="119" t="s">
        <v>665</v>
      </c>
      <c r="D1547" s="119" t="s">
        <v>666</v>
      </c>
      <c r="E1547" s="119"/>
      <c r="F1547" s="121">
        <v>2.0</v>
      </c>
      <c r="G1547" s="121">
        <v>0.0</v>
      </c>
      <c r="H1547" s="122">
        <v>44032.97222222222</v>
      </c>
      <c r="I1547" s="122">
        <v>44246.02916666667</v>
      </c>
      <c r="J1547" s="124" t="s">
        <v>5065</v>
      </c>
      <c r="K1547" s="119"/>
      <c r="L1547" s="120"/>
      <c r="M1547" s="120"/>
      <c r="N1547" s="120"/>
      <c r="O1547" s="120"/>
      <c r="P1547" s="120"/>
      <c r="Q1547" s="120"/>
      <c r="R1547" s="120"/>
      <c r="S1547" s="120"/>
      <c r="T1547" s="120"/>
      <c r="U1547" s="120"/>
      <c r="V1547" s="120"/>
      <c r="W1547" s="120"/>
      <c r="X1547" s="120"/>
      <c r="Y1547" s="120"/>
      <c r="Z1547" s="120"/>
    </row>
    <row r="1548">
      <c r="A1548" s="121">
        <v>41732.0</v>
      </c>
      <c r="B1548" s="119" t="s">
        <v>4903</v>
      </c>
      <c r="C1548" s="119" t="s">
        <v>665</v>
      </c>
      <c r="D1548" s="119" t="s">
        <v>1079</v>
      </c>
      <c r="E1548" s="119"/>
      <c r="F1548" s="121">
        <v>0.0</v>
      </c>
      <c r="G1548" s="121">
        <v>0.0</v>
      </c>
      <c r="H1548" s="122">
        <v>44032.97222222222</v>
      </c>
      <c r="I1548" s="122">
        <v>44246.02916666667</v>
      </c>
      <c r="J1548" s="124" t="s">
        <v>5066</v>
      </c>
      <c r="K1548" s="119"/>
      <c r="L1548" s="120"/>
      <c r="M1548" s="120"/>
      <c r="N1548" s="120"/>
      <c r="O1548" s="120"/>
      <c r="P1548" s="120"/>
      <c r="Q1548" s="120"/>
      <c r="R1548" s="120"/>
      <c r="S1548" s="120"/>
      <c r="T1548" s="120"/>
      <c r="U1548" s="120"/>
      <c r="V1548" s="120"/>
      <c r="W1548" s="120"/>
      <c r="X1548" s="120"/>
      <c r="Y1548" s="120"/>
      <c r="Z1548" s="120"/>
    </row>
    <row r="1549">
      <c r="A1549" s="121">
        <v>41713.0</v>
      </c>
      <c r="B1549" s="119" t="s">
        <v>5067</v>
      </c>
      <c r="C1549" s="119" t="s">
        <v>665</v>
      </c>
      <c r="D1549" s="119" t="s">
        <v>1079</v>
      </c>
      <c r="E1549" s="119"/>
      <c r="F1549" s="121">
        <v>0.0</v>
      </c>
      <c r="G1549" s="121">
        <v>0.0</v>
      </c>
      <c r="H1549" s="122">
        <v>44032.97222222222</v>
      </c>
      <c r="I1549" s="122">
        <v>44246.02916666667</v>
      </c>
      <c r="J1549" s="124" t="s">
        <v>5068</v>
      </c>
      <c r="K1549" s="119"/>
      <c r="L1549" s="120"/>
      <c r="M1549" s="120"/>
      <c r="N1549" s="120"/>
      <c r="O1549" s="120"/>
      <c r="P1549" s="120"/>
      <c r="Q1549" s="120"/>
      <c r="R1549" s="120"/>
      <c r="S1549" s="120"/>
      <c r="T1549" s="120"/>
      <c r="U1549" s="120"/>
      <c r="V1549" s="120"/>
      <c r="W1549" s="120"/>
      <c r="X1549" s="120"/>
      <c r="Y1549" s="120"/>
      <c r="Z1549" s="120"/>
    </row>
    <row r="1550">
      <c r="A1550" s="121">
        <v>41708.0</v>
      </c>
      <c r="B1550" s="119" t="s">
        <v>5069</v>
      </c>
      <c r="C1550" s="119" t="s">
        <v>665</v>
      </c>
      <c r="D1550" s="119" t="s">
        <v>1079</v>
      </c>
      <c r="E1550" s="119" t="s">
        <v>3927</v>
      </c>
      <c r="F1550" s="121">
        <v>2.0</v>
      </c>
      <c r="G1550" s="121">
        <v>0.0</v>
      </c>
      <c r="H1550" s="122">
        <v>44032.97222222222</v>
      </c>
      <c r="I1550" s="122">
        <v>44246.029861111114</v>
      </c>
      <c r="J1550" s="124" t="s">
        <v>5070</v>
      </c>
      <c r="K1550" s="119"/>
      <c r="L1550" s="120"/>
      <c r="M1550" s="120"/>
      <c r="N1550" s="120"/>
      <c r="O1550" s="120"/>
      <c r="P1550" s="120"/>
      <c r="Q1550" s="120"/>
      <c r="R1550" s="120"/>
      <c r="S1550" s="120"/>
      <c r="T1550" s="120"/>
      <c r="U1550" s="120"/>
      <c r="V1550" s="120"/>
      <c r="W1550" s="120"/>
      <c r="X1550" s="120"/>
      <c r="Y1550" s="120"/>
      <c r="Z1550" s="120"/>
    </row>
    <row r="1551">
      <c r="A1551" s="121">
        <v>41737.0</v>
      </c>
      <c r="B1551" s="119" t="s">
        <v>5071</v>
      </c>
      <c r="C1551" s="119" t="s">
        <v>665</v>
      </c>
      <c r="D1551" s="119" t="s">
        <v>1079</v>
      </c>
      <c r="E1551" s="119"/>
      <c r="F1551" s="121">
        <v>0.0</v>
      </c>
      <c r="G1551" s="121">
        <v>0.0</v>
      </c>
      <c r="H1551" s="122">
        <v>44032.97222222222</v>
      </c>
      <c r="I1551" s="122">
        <v>44246.029861111114</v>
      </c>
      <c r="J1551" s="124" t="s">
        <v>5072</v>
      </c>
      <c r="K1551" s="119"/>
      <c r="L1551" s="120"/>
      <c r="M1551" s="120"/>
      <c r="N1551" s="120"/>
      <c r="O1551" s="120"/>
      <c r="P1551" s="120"/>
      <c r="Q1551" s="120"/>
      <c r="R1551" s="120"/>
      <c r="S1551" s="120"/>
      <c r="T1551" s="120"/>
      <c r="U1551" s="120"/>
      <c r="V1551" s="120"/>
      <c r="W1551" s="120"/>
      <c r="X1551" s="120"/>
      <c r="Y1551" s="120"/>
      <c r="Z1551" s="120"/>
    </row>
    <row r="1552">
      <c r="A1552" s="121">
        <v>18627.0</v>
      </c>
      <c r="B1552" s="119" t="s">
        <v>5073</v>
      </c>
      <c r="C1552" s="119" t="s">
        <v>1309</v>
      </c>
      <c r="D1552" s="119" t="s">
        <v>872</v>
      </c>
      <c r="E1552" s="119"/>
      <c r="F1552" s="121">
        <v>34.0</v>
      </c>
      <c r="G1552" s="121">
        <v>0.0</v>
      </c>
      <c r="H1552" s="122">
        <v>43553.790972222225</v>
      </c>
      <c r="I1552" s="122">
        <v>44246.29513888889</v>
      </c>
      <c r="J1552" s="124" t="s">
        <v>5074</v>
      </c>
      <c r="K1552" s="119"/>
      <c r="L1552" s="120"/>
      <c r="M1552" s="120"/>
      <c r="N1552" s="120"/>
      <c r="O1552" s="120"/>
      <c r="P1552" s="120"/>
      <c r="Q1552" s="120"/>
      <c r="R1552" s="120"/>
      <c r="S1552" s="120"/>
      <c r="T1552" s="120"/>
      <c r="U1552" s="120"/>
      <c r="V1552" s="120"/>
      <c r="W1552" s="120"/>
      <c r="X1552" s="120"/>
      <c r="Y1552" s="120"/>
      <c r="Z1552" s="120"/>
    </row>
    <row r="1553">
      <c r="A1553" s="121">
        <v>50790.0</v>
      </c>
      <c r="B1553" s="119" t="s">
        <v>5075</v>
      </c>
      <c r="C1553" s="119" t="s">
        <v>658</v>
      </c>
      <c r="D1553" s="119" t="s">
        <v>5076</v>
      </c>
      <c r="E1553" s="119" t="s">
        <v>1671</v>
      </c>
      <c r="F1553" s="121">
        <v>16.0</v>
      </c>
      <c r="G1553" s="121">
        <v>0.0</v>
      </c>
      <c r="H1553" s="122">
        <v>44216.15277777778</v>
      </c>
      <c r="I1553" s="122">
        <v>44246.302083333336</v>
      </c>
      <c r="J1553" s="124" t="s">
        <v>5077</v>
      </c>
      <c r="K1553" s="119"/>
      <c r="L1553" s="120"/>
      <c r="M1553" s="120"/>
      <c r="N1553" s="120"/>
      <c r="O1553" s="120"/>
      <c r="P1553" s="120"/>
      <c r="Q1553" s="120"/>
      <c r="R1553" s="120"/>
      <c r="S1553" s="120"/>
      <c r="T1553" s="120"/>
      <c r="U1553" s="120"/>
      <c r="V1553" s="120"/>
      <c r="W1553" s="120"/>
      <c r="X1553" s="120"/>
      <c r="Y1553" s="120"/>
      <c r="Z1553" s="120"/>
    </row>
    <row r="1554">
      <c r="A1554" s="121">
        <v>51949.0</v>
      </c>
      <c r="B1554" s="119" t="s">
        <v>5078</v>
      </c>
      <c r="C1554" s="119" t="s">
        <v>1091</v>
      </c>
      <c r="D1554" s="119" t="s">
        <v>922</v>
      </c>
      <c r="E1554" s="119"/>
      <c r="F1554" s="121">
        <v>1.0</v>
      </c>
      <c r="G1554" s="121">
        <v>0.0</v>
      </c>
      <c r="H1554" s="122">
        <v>44236.35972222222</v>
      </c>
      <c r="I1554" s="122">
        <v>44246.68125</v>
      </c>
      <c r="J1554" s="124" t="s">
        <v>5079</v>
      </c>
      <c r="K1554" s="119"/>
      <c r="L1554" s="120"/>
      <c r="M1554" s="120"/>
      <c r="N1554" s="120"/>
      <c r="O1554" s="120"/>
      <c r="P1554" s="120"/>
      <c r="Q1554" s="120"/>
      <c r="R1554" s="120"/>
      <c r="S1554" s="120"/>
      <c r="T1554" s="120"/>
      <c r="U1554" s="120"/>
      <c r="V1554" s="120"/>
      <c r="W1554" s="120"/>
      <c r="X1554" s="120"/>
      <c r="Y1554" s="120"/>
      <c r="Z1554" s="120"/>
    </row>
    <row r="1555">
      <c r="A1555" s="121">
        <v>52468.0</v>
      </c>
      <c r="B1555" s="119" t="s">
        <v>5080</v>
      </c>
      <c r="C1555" s="119" t="s">
        <v>1247</v>
      </c>
      <c r="D1555" s="119" t="s">
        <v>3819</v>
      </c>
      <c r="E1555" s="119"/>
      <c r="F1555" s="121">
        <v>3.0</v>
      </c>
      <c r="G1555" s="121">
        <v>0.0</v>
      </c>
      <c r="H1555" s="122">
        <v>44245.9375</v>
      </c>
      <c r="I1555" s="122">
        <v>44246.75902777778</v>
      </c>
      <c r="J1555" s="124" t="s">
        <v>5081</v>
      </c>
      <c r="K1555" s="119"/>
      <c r="L1555" s="120"/>
      <c r="M1555" s="120"/>
      <c r="N1555" s="120"/>
      <c r="O1555" s="120"/>
      <c r="P1555" s="120"/>
      <c r="Q1555" s="120"/>
      <c r="R1555" s="120"/>
      <c r="S1555" s="120"/>
      <c r="T1555" s="120"/>
      <c r="U1555" s="120"/>
      <c r="V1555" s="120"/>
      <c r="W1555" s="120"/>
      <c r="X1555" s="120"/>
      <c r="Y1555" s="120"/>
      <c r="Z1555" s="120"/>
    </row>
    <row r="1556">
      <c r="A1556" s="121">
        <v>51592.0</v>
      </c>
      <c r="B1556" s="119" t="s">
        <v>5082</v>
      </c>
      <c r="C1556" s="119" t="s">
        <v>1422</v>
      </c>
      <c r="D1556" s="119" t="s">
        <v>1275</v>
      </c>
      <c r="E1556" s="119"/>
      <c r="F1556" s="121">
        <v>13.0</v>
      </c>
      <c r="G1556" s="121">
        <v>0.0</v>
      </c>
      <c r="H1556" s="122">
        <v>44229.95972222222</v>
      </c>
      <c r="I1556" s="122">
        <v>44247.17083333333</v>
      </c>
      <c r="J1556" s="124" t="s">
        <v>5083</v>
      </c>
      <c r="K1556" s="119"/>
      <c r="L1556" s="120"/>
      <c r="M1556" s="120"/>
      <c r="N1556" s="120"/>
      <c r="O1556" s="120"/>
      <c r="P1556" s="120"/>
      <c r="Q1556" s="120"/>
      <c r="R1556" s="120"/>
      <c r="S1556" s="120"/>
      <c r="T1556" s="120"/>
      <c r="U1556" s="120"/>
      <c r="V1556" s="120"/>
      <c r="W1556" s="120"/>
      <c r="X1556" s="120"/>
      <c r="Y1556" s="120"/>
      <c r="Z1556" s="120"/>
    </row>
    <row r="1557">
      <c r="A1557" s="121">
        <v>50967.0</v>
      </c>
      <c r="B1557" s="119" t="s">
        <v>5084</v>
      </c>
      <c r="C1557" s="119" t="s">
        <v>3554</v>
      </c>
      <c r="D1557" s="119" t="s">
        <v>5085</v>
      </c>
      <c r="E1557" s="119" t="s">
        <v>1091</v>
      </c>
      <c r="F1557" s="121">
        <v>2.0</v>
      </c>
      <c r="G1557" s="121">
        <v>0.0</v>
      </c>
      <c r="H1557" s="122">
        <v>44218.950694444444</v>
      </c>
      <c r="I1557" s="122">
        <v>44249.83888888889</v>
      </c>
      <c r="J1557" s="124" t="s">
        <v>5086</v>
      </c>
      <c r="K1557" s="119"/>
      <c r="L1557" s="120"/>
      <c r="M1557" s="120"/>
      <c r="N1557" s="120"/>
      <c r="O1557" s="120"/>
      <c r="P1557" s="120"/>
      <c r="Q1557" s="120"/>
      <c r="R1557" s="120"/>
      <c r="S1557" s="120"/>
      <c r="T1557" s="120"/>
      <c r="U1557" s="120"/>
      <c r="V1557" s="120"/>
      <c r="W1557" s="120"/>
      <c r="X1557" s="120"/>
      <c r="Y1557" s="120"/>
      <c r="Z1557" s="120"/>
    </row>
    <row r="1558">
      <c r="A1558" s="121">
        <v>52257.0</v>
      </c>
      <c r="B1558" s="119" t="s">
        <v>5087</v>
      </c>
      <c r="C1558" s="119" t="s">
        <v>5088</v>
      </c>
      <c r="D1558" s="119" t="s">
        <v>5089</v>
      </c>
      <c r="E1558" s="119"/>
      <c r="F1558" s="121">
        <v>2.0</v>
      </c>
      <c r="G1558" s="121">
        <v>0.0</v>
      </c>
      <c r="H1558" s="122">
        <v>44241.02291666667</v>
      </c>
      <c r="I1558" s="122">
        <v>44249.950694444444</v>
      </c>
      <c r="J1558" s="124" t="s">
        <v>5090</v>
      </c>
      <c r="K1558" s="119"/>
      <c r="L1558" s="120"/>
      <c r="M1558" s="120"/>
      <c r="N1558" s="120"/>
      <c r="O1558" s="120"/>
      <c r="P1558" s="120"/>
      <c r="Q1558" s="120"/>
      <c r="R1558" s="120"/>
      <c r="S1558" s="120"/>
      <c r="T1558" s="120"/>
      <c r="U1558" s="120"/>
      <c r="V1558" s="120"/>
      <c r="W1558" s="120"/>
      <c r="X1558" s="120"/>
      <c r="Y1558" s="120"/>
      <c r="Z1558" s="120"/>
    </row>
    <row r="1559">
      <c r="A1559" s="121">
        <v>51625.0</v>
      </c>
      <c r="B1559" s="119" t="s">
        <v>5091</v>
      </c>
      <c r="C1559" s="119" t="s">
        <v>1091</v>
      </c>
      <c r="D1559" s="119" t="s">
        <v>5092</v>
      </c>
      <c r="E1559" s="119"/>
      <c r="F1559" s="121">
        <v>1.0</v>
      </c>
      <c r="G1559" s="121">
        <v>0.0</v>
      </c>
      <c r="H1559" s="122">
        <v>44230.31875</v>
      </c>
      <c r="I1559" s="122">
        <v>44250.04583333333</v>
      </c>
      <c r="J1559" s="124" t="s">
        <v>5093</v>
      </c>
      <c r="K1559" s="119"/>
      <c r="L1559" s="120"/>
      <c r="M1559" s="120"/>
      <c r="N1559" s="120"/>
      <c r="O1559" s="120"/>
      <c r="P1559" s="120"/>
      <c r="Q1559" s="120"/>
      <c r="R1559" s="120"/>
      <c r="S1559" s="120"/>
      <c r="T1559" s="120"/>
      <c r="U1559" s="120"/>
      <c r="V1559" s="120"/>
      <c r="W1559" s="120"/>
      <c r="X1559" s="120"/>
      <c r="Y1559" s="120"/>
      <c r="Z1559" s="120"/>
    </row>
    <row r="1560">
      <c r="A1560" s="121">
        <v>52467.0</v>
      </c>
      <c r="B1560" s="119" t="s">
        <v>5094</v>
      </c>
      <c r="C1560" s="119" t="s">
        <v>1247</v>
      </c>
      <c r="D1560" s="119" t="s">
        <v>3819</v>
      </c>
      <c r="E1560" s="119"/>
      <c r="F1560" s="121">
        <v>6.0</v>
      </c>
      <c r="G1560" s="121">
        <v>0.0</v>
      </c>
      <c r="H1560" s="122">
        <v>44245.936111111114</v>
      </c>
      <c r="I1560" s="122">
        <v>44250.12847222222</v>
      </c>
      <c r="J1560" s="124" t="s">
        <v>5095</v>
      </c>
      <c r="K1560" s="119"/>
      <c r="L1560" s="120"/>
      <c r="M1560" s="120"/>
      <c r="N1560" s="120"/>
      <c r="O1560" s="120"/>
      <c r="P1560" s="120"/>
      <c r="Q1560" s="120"/>
      <c r="R1560" s="120"/>
      <c r="S1560" s="120"/>
      <c r="T1560" s="120"/>
      <c r="U1560" s="120"/>
      <c r="V1560" s="120"/>
      <c r="W1560" s="120"/>
      <c r="X1560" s="120"/>
      <c r="Y1560" s="120"/>
      <c r="Z1560" s="120"/>
    </row>
    <row r="1561">
      <c r="A1561" s="121">
        <v>51708.0</v>
      </c>
      <c r="B1561" s="119" t="s">
        <v>5096</v>
      </c>
      <c r="C1561" s="119" t="s">
        <v>1091</v>
      </c>
      <c r="D1561" s="119" t="s">
        <v>1597</v>
      </c>
      <c r="E1561" s="119"/>
      <c r="F1561" s="121">
        <v>2.0</v>
      </c>
      <c r="G1561" s="121">
        <v>0.0</v>
      </c>
      <c r="H1561" s="122">
        <v>44231.24097222222</v>
      </c>
      <c r="I1561" s="122">
        <v>44250.19930555556</v>
      </c>
      <c r="J1561" s="124" t="s">
        <v>5097</v>
      </c>
      <c r="K1561" s="119"/>
      <c r="L1561" s="120"/>
      <c r="M1561" s="120"/>
      <c r="N1561" s="120"/>
      <c r="O1561" s="120"/>
      <c r="P1561" s="120"/>
      <c r="Q1561" s="120"/>
      <c r="R1561" s="120"/>
      <c r="S1561" s="120"/>
      <c r="T1561" s="120"/>
      <c r="U1561" s="120"/>
      <c r="V1561" s="120"/>
      <c r="W1561" s="120"/>
      <c r="X1561" s="120"/>
      <c r="Y1561" s="120"/>
      <c r="Z1561" s="120"/>
    </row>
    <row r="1562">
      <c r="A1562" s="121">
        <v>51206.0</v>
      </c>
      <c r="B1562" s="119" t="s">
        <v>5098</v>
      </c>
      <c r="C1562" s="119" t="s">
        <v>5099</v>
      </c>
      <c r="D1562" s="119" t="s">
        <v>5100</v>
      </c>
      <c r="E1562" s="119"/>
      <c r="F1562" s="121">
        <v>13.0</v>
      </c>
      <c r="G1562" s="121">
        <v>0.0</v>
      </c>
      <c r="H1562" s="122">
        <v>44223.461805555555</v>
      </c>
      <c r="I1562" s="122">
        <v>44250.654861111114</v>
      </c>
      <c r="J1562" s="124" t="s">
        <v>5101</v>
      </c>
      <c r="K1562" s="119"/>
      <c r="L1562" s="120"/>
      <c r="M1562" s="120"/>
      <c r="N1562" s="120"/>
      <c r="O1562" s="120"/>
      <c r="P1562" s="120"/>
      <c r="Q1562" s="120"/>
      <c r="R1562" s="120"/>
      <c r="S1562" s="120"/>
      <c r="T1562" s="120"/>
      <c r="U1562" s="120"/>
      <c r="V1562" s="120"/>
      <c r="W1562" s="120"/>
      <c r="X1562" s="120"/>
      <c r="Y1562" s="120"/>
      <c r="Z1562" s="120"/>
    </row>
    <row r="1563">
      <c r="A1563" s="121">
        <v>52716.0</v>
      </c>
      <c r="B1563" s="119" t="s">
        <v>5102</v>
      </c>
      <c r="C1563" s="119" t="s">
        <v>732</v>
      </c>
      <c r="D1563" s="119" t="s">
        <v>641</v>
      </c>
      <c r="E1563" s="119"/>
      <c r="F1563" s="121">
        <v>1.0</v>
      </c>
      <c r="G1563" s="121">
        <v>0.0</v>
      </c>
      <c r="H1563" s="122">
        <v>44251.072916666664</v>
      </c>
      <c r="I1563" s="122">
        <v>44252.58611111111</v>
      </c>
      <c r="J1563" s="124" t="s">
        <v>5103</v>
      </c>
      <c r="K1563" s="119"/>
      <c r="L1563" s="120"/>
      <c r="M1563" s="120"/>
      <c r="N1563" s="120"/>
      <c r="O1563" s="120"/>
      <c r="P1563" s="120"/>
      <c r="Q1563" s="120"/>
      <c r="R1563" s="120"/>
      <c r="S1563" s="120"/>
      <c r="T1563" s="120"/>
      <c r="U1563" s="120"/>
      <c r="V1563" s="120"/>
      <c r="W1563" s="120"/>
      <c r="X1563" s="120"/>
      <c r="Y1563" s="120"/>
      <c r="Z1563" s="120"/>
    </row>
    <row r="1564">
      <c r="A1564" s="121">
        <v>50016.0</v>
      </c>
      <c r="B1564" s="119" t="s">
        <v>5104</v>
      </c>
      <c r="C1564" s="119" t="s">
        <v>3554</v>
      </c>
      <c r="D1564" s="119" t="s">
        <v>5105</v>
      </c>
      <c r="E1564" s="119"/>
      <c r="F1564" s="121">
        <v>1.0</v>
      </c>
      <c r="G1564" s="121">
        <v>0.0</v>
      </c>
      <c r="H1564" s="122">
        <v>44199.691666666666</v>
      </c>
      <c r="I1564" s="122">
        <v>44252.71597222222</v>
      </c>
      <c r="J1564" s="124" t="s">
        <v>5106</v>
      </c>
      <c r="K1564" s="119"/>
      <c r="L1564" s="120"/>
      <c r="M1564" s="120"/>
      <c r="N1564" s="120"/>
      <c r="O1564" s="120"/>
      <c r="P1564" s="120"/>
      <c r="Q1564" s="120"/>
      <c r="R1564" s="120"/>
      <c r="S1564" s="120"/>
      <c r="T1564" s="120"/>
      <c r="U1564" s="120"/>
      <c r="V1564" s="120"/>
      <c r="W1564" s="120"/>
      <c r="X1564" s="120"/>
      <c r="Y1564" s="120"/>
      <c r="Z1564" s="120"/>
    </row>
    <row r="1565">
      <c r="A1565" s="121">
        <v>51730.0</v>
      </c>
      <c r="B1565" s="119" t="s">
        <v>5107</v>
      </c>
      <c r="C1565" s="119" t="s">
        <v>5108</v>
      </c>
      <c r="D1565" s="119" t="s">
        <v>1122</v>
      </c>
      <c r="E1565" s="119"/>
      <c r="F1565" s="121">
        <v>1.0</v>
      </c>
      <c r="G1565" s="121">
        <v>0.0</v>
      </c>
      <c r="H1565" s="122">
        <v>44231.73611111111</v>
      </c>
      <c r="I1565" s="122">
        <v>44252.73541666667</v>
      </c>
      <c r="J1565" s="124" t="s">
        <v>5109</v>
      </c>
      <c r="K1565" s="119"/>
      <c r="L1565" s="120"/>
      <c r="M1565" s="120"/>
      <c r="N1565" s="120"/>
      <c r="O1565" s="120"/>
      <c r="P1565" s="120"/>
      <c r="Q1565" s="120"/>
      <c r="R1565" s="120"/>
      <c r="S1565" s="120"/>
      <c r="T1565" s="120"/>
      <c r="U1565" s="120"/>
      <c r="V1565" s="120"/>
      <c r="W1565" s="120"/>
      <c r="X1565" s="120"/>
      <c r="Y1565" s="120"/>
      <c r="Z1565" s="120"/>
    </row>
    <row r="1566">
      <c r="A1566" s="121">
        <v>52055.0</v>
      </c>
      <c r="B1566" s="119" t="s">
        <v>5110</v>
      </c>
      <c r="C1566" s="119" t="s">
        <v>5111</v>
      </c>
      <c r="D1566" s="119" t="s">
        <v>5112</v>
      </c>
      <c r="E1566" s="119"/>
      <c r="F1566" s="121">
        <v>3.0</v>
      </c>
      <c r="G1566" s="121">
        <v>0.0</v>
      </c>
      <c r="H1566" s="122">
        <v>44237.675</v>
      </c>
      <c r="I1566" s="122">
        <v>44252.81736111111</v>
      </c>
      <c r="J1566" s="124" t="s">
        <v>5113</v>
      </c>
      <c r="K1566" s="119"/>
      <c r="L1566" s="120"/>
      <c r="M1566" s="120"/>
      <c r="N1566" s="120"/>
      <c r="O1566" s="120"/>
      <c r="P1566" s="120"/>
      <c r="Q1566" s="120"/>
      <c r="R1566" s="120"/>
      <c r="S1566" s="120"/>
      <c r="T1566" s="120"/>
      <c r="U1566" s="120"/>
      <c r="V1566" s="120"/>
      <c r="W1566" s="120"/>
      <c r="X1566" s="120"/>
      <c r="Y1566" s="120"/>
      <c r="Z1566" s="120"/>
    </row>
    <row r="1567">
      <c r="A1567" s="121">
        <v>52724.0</v>
      </c>
      <c r="B1567" s="119" t="s">
        <v>5114</v>
      </c>
      <c r="C1567" s="119" t="s">
        <v>793</v>
      </c>
      <c r="D1567" s="119" t="s">
        <v>1007</v>
      </c>
      <c r="E1567" s="119" t="s">
        <v>793</v>
      </c>
      <c r="F1567" s="121">
        <v>0.0</v>
      </c>
      <c r="G1567" s="121">
        <v>0.0</v>
      </c>
      <c r="H1567" s="122">
        <v>44251.208333333336</v>
      </c>
      <c r="I1567" s="122">
        <v>44253.010416666664</v>
      </c>
      <c r="J1567" s="124" t="s">
        <v>5115</v>
      </c>
      <c r="K1567" s="119"/>
      <c r="L1567" s="120"/>
      <c r="M1567" s="120"/>
      <c r="N1567" s="120"/>
      <c r="O1567" s="120"/>
      <c r="P1567" s="120"/>
      <c r="Q1567" s="120"/>
      <c r="R1567" s="120"/>
      <c r="S1567" s="120"/>
      <c r="T1567" s="120"/>
      <c r="U1567" s="120"/>
      <c r="V1567" s="120"/>
      <c r="W1567" s="120"/>
      <c r="X1567" s="120"/>
      <c r="Y1567" s="120"/>
      <c r="Z1567" s="120"/>
    </row>
    <row r="1568">
      <c r="A1568" s="121">
        <v>52806.0</v>
      </c>
      <c r="B1568" s="119" t="s">
        <v>5116</v>
      </c>
      <c r="C1568" s="119" t="s">
        <v>5117</v>
      </c>
      <c r="D1568" s="119" t="s">
        <v>5118</v>
      </c>
      <c r="E1568" s="119"/>
      <c r="F1568" s="121">
        <v>6.0</v>
      </c>
      <c r="G1568" s="121">
        <v>0.0</v>
      </c>
      <c r="H1568" s="122">
        <v>44252.10486111111</v>
      </c>
      <c r="I1568" s="122">
        <v>44254.65833333333</v>
      </c>
      <c r="J1568" s="124" t="s">
        <v>5119</v>
      </c>
      <c r="K1568" s="119"/>
      <c r="L1568" s="120"/>
      <c r="M1568" s="120"/>
      <c r="N1568" s="120"/>
      <c r="O1568" s="120"/>
      <c r="P1568" s="120"/>
      <c r="Q1568" s="120"/>
      <c r="R1568" s="120"/>
      <c r="S1568" s="120"/>
      <c r="T1568" s="120"/>
      <c r="U1568" s="120"/>
      <c r="V1568" s="120"/>
      <c r="W1568" s="120"/>
      <c r="X1568" s="120"/>
      <c r="Y1568" s="120"/>
      <c r="Z1568" s="120"/>
    </row>
    <row r="1569">
      <c r="A1569" s="121">
        <v>52568.0</v>
      </c>
      <c r="B1569" s="119" t="s">
        <v>5120</v>
      </c>
      <c r="C1569" s="119" t="s">
        <v>5121</v>
      </c>
      <c r="D1569" s="119" t="s">
        <v>574</v>
      </c>
      <c r="E1569" s="119"/>
      <c r="F1569" s="121">
        <v>2.0</v>
      </c>
      <c r="G1569" s="121">
        <v>0.0</v>
      </c>
      <c r="H1569" s="122">
        <v>44248.322916666664</v>
      </c>
      <c r="I1569" s="122">
        <v>44256.75555555556</v>
      </c>
      <c r="J1569" s="124" t="s">
        <v>5122</v>
      </c>
      <c r="K1569" s="119"/>
      <c r="L1569" s="120"/>
      <c r="M1569" s="120"/>
      <c r="N1569" s="120"/>
      <c r="O1569" s="120"/>
      <c r="P1569" s="120"/>
      <c r="Q1569" s="120"/>
      <c r="R1569" s="120"/>
      <c r="S1569" s="120"/>
      <c r="T1569" s="120"/>
      <c r="U1569" s="120"/>
      <c r="V1569" s="120"/>
      <c r="W1569" s="120"/>
      <c r="X1569" s="120"/>
      <c r="Y1569" s="120"/>
      <c r="Z1569" s="120"/>
    </row>
    <row r="1570">
      <c r="A1570" s="121">
        <v>51992.0</v>
      </c>
      <c r="B1570" s="119" t="s">
        <v>5123</v>
      </c>
      <c r="C1570" s="119" t="s">
        <v>891</v>
      </c>
      <c r="D1570" s="119" t="s">
        <v>5124</v>
      </c>
      <c r="E1570" s="119"/>
      <c r="F1570" s="121">
        <v>6.0</v>
      </c>
      <c r="G1570" s="121">
        <v>0.0</v>
      </c>
      <c r="H1570" s="122">
        <v>44236.85486111111</v>
      </c>
      <c r="I1570" s="122">
        <v>44256.86319444444</v>
      </c>
      <c r="J1570" s="124" t="s">
        <v>5125</v>
      </c>
      <c r="K1570" s="119"/>
      <c r="L1570" s="120"/>
      <c r="M1570" s="120"/>
      <c r="N1570" s="120"/>
      <c r="O1570" s="120"/>
      <c r="P1570" s="120"/>
      <c r="Q1570" s="120"/>
      <c r="R1570" s="120"/>
      <c r="S1570" s="120"/>
      <c r="T1570" s="120"/>
      <c r="U1570" s="120"/>
      <c r="V1570" s="120"/>
      <c r="W1570" s="120"/>
      <c r="X1570" s="120"/>
      <c r="Y1570" s="120"/>
      <c r="Z1570" s="120"/>
    </row>
    <row r="1571">
      <c r="A1571" s="121">
        <v>52742.0</v>
      </c>
      <c r="B1571" s="119" t="s">
        <v>5126</v>
      </c>
      <c r="C1571" s="119" t="s">
        <v>573</v>
      </c>
      <c r="D1571" s="119" t="s">
        <v>5127</v>
      </c>
      <c r="E1571" s="119"/>
      <c r="F1571" s="121">
        <v>1.0</v>
      </c>
      <c r="G1571" s="121">
        <v>0.0</v>
      </c>
      <c r="H1571" s="122">
        <v>44251.490277777775</v>
      </c>
      <c r="I1571" s="122">
        <v>44256.97222222222</v>
      </c>
      <c r="J1571" s="124" t="s">
        <v>5128</v>
      </c>
      <c r="K1571" s="119"/>
      <c r="L1571" s="120"/>
      <c r="M1571" s="120"/>
      <c r="N1571" s="120"/>
      <c r="O1571" s="120"/>
      <c r="P1571" s="120"/>
      <c r="Q1571" s="120"/>
      <c r="R1571" s="120"/>
      <c r="S1571" s="120"/>
      <c r="T1571" s="120"/>
      <c r="U1571" s="120"/>
      <c r="V1571" s="120"/>
      <c r="W1571" s="120"/>
      <c r="X1571" s="120"/>
      <c r="Y1571" s="120"/>
      <c r="Z1571" s="120"/>
    </row>
    <row r="1572">
      <c r="A1572" s="121">
        <v>36247.0</v>
      </c>
      <c r="B1572" s="119" t="s">
        <v>5129</v>
      </c>
      <c r="C1572" s="119" t="s">
        <v>2416</v>
      </c>
      <c r="D1572" s="119" t="s">
        <v>5130</v>
      </c>
      <c r="E1572" s="119" t="s">
        <v>873</v>
      </c>
      <c r="F1572" s="121">
        <v>5.0</v>
      </c>
      <c r="G1572" s="121">
        <v>0.0</v>
      </c>
      <c r="H1572" s="122">
        <v>43929.76666666667</v>
      </c>
      <c r="I1572" s="122">
        <v>44257.30347222222</v>
      </c>
      <c r="J1572" s="124" t="s">
        <v>5131</v>
      </c>
      <c r="K1572" s="119"/>
      <c r="L1572" s="120"/>
      <c r="M1572" s="120"/>
      <c r="N1572" s="120"/>
      <c r="O1572" s="120"/>
      <c r="P1572" s="120"/>
      <c r="Q1572" s="120"/>
      <c r="R1572" s="120"/>
      <c r="S1572" s="120"/>
      <c r="T1572" s="120"/>
      <c r="U1572" s="120"/>
      <c r="V1572" s="120"/>
      <c r="W1572" s="120"/>
      <c r="X1572" s="120"/>
      <c r="Y1572" s="120"/>
      <c r="Z1572" s="120"/>
    </row>
    <row r="1573">
      <c r="A1573" s="121">
        <v>53000.0</v>
      </c>
      <c r="B1573" s="119" t="s">
        <v>5132</v>
      </c>
      <c r="C1573" s="119" t="s">
        <v>5133</v>
      </c>
      <c r="D1573" s="119" t="s">
        <v>5134</v>
      </c>
      <c r="E1573" s="119" t="s">
        <v>5135</v>
      </c>
      <c r="F1573" s="121">
        <v>4.0</v>
      </c>
      <c r="G1573" s="121">
        <v>0.0</v>
      </c>
      <c r="H1573" s="122">
        <v>44256.28333333333</v>
      </c>
      <c r="I1573" s="122">
        <v>44257.35902777778</v>
      </c>
      <c r="J1573" s="124" t="s">
        <v>5136</v>
      </c>
      <c r="K1573" s="119"/>
      <c r="L1573" s="120"/>
      <c r="M1573" s="120"/>
      <c r="N1573" s="120"/>
      <c r="O1573" s="120"/>
      <c r="P1573" s="120"/>
      <c r="Q1573" s="120"/>
      <c r="R1573" s="120"/>
      <c r="S1573" s="120"/>
      <c r="T1573" s="120"/>
      <c r="U1573" s="120"/>
      <c r="V1573" s="120"/>
      <c r="W1573" s="120"/>
      <c r="X1573" s="120"/>
      <c r="Y1573" s="120"/>
      <c r="Z1573" s="120"/>
    </row>
    <row r="1574">
      <c r="A1574" s="121">
        <v>38137.0</v>
      </c>
      <c r="B1574" s="119" t="s">
        <v>5137</v>
      </c>
      <c r="C1574" s="119" t="s">
        <v>682</v>
      </c>
      <c r="D1574" s="119" t="s">
        <v>5138</v>
      </c>
      <c r="E1574" s="119" t="s">
        <v>654</v>
      </c>
      <c r="F1574" s="121">
        <v>4.0</v>
      </c>
      <c r="G1574" s="121">
        <v>0.0</v>
      </c>
      <c r="H1574" s="122">
        <v>43959.77569444444</v>
      </c>
      <c r="I1574" s="122">
        <v>44257.78402777778</v>
      </c>
      <c r="J1574" s="124" t="s">
        <v>5139</v>
      </c>
      <c r="K1574" s="119"/>
      <c r="L1574" s="120"/>
      <c r="M1574" s="120"/>
      <c r="N1574" s="120"/>
      <c r="O1574" s="120"/>
      <c r="P1574" s="120"/>
      <c r="Q1574" s="120"/>
      <c r="R1574" s="120"/>
      <c r="S1574" s="120"/>
      <c r="T1574" s="120"/>
      <c r="U1574" s="120"/>
      <c r="V1574" s="120"/>
      <c r="W1574" s="120"/>
      <c r="X1574" s="120"/>
      <c r="Y1574" s="120"/>
      <c r="Z1574" s="120"/>
    </row>
    <row r="1575">
      <c r="A1575" s="121">
        <v>52213.0</v>
      </c>
      <c r="B1575" s="119" t="s">
        <v>5140</v>
      </c>
      <c r="C1575" s="119" t="s">
        <v>5141</v>
      </c>
      <c r="D1575" s="119" t="s">
        <v>5142</v>
      </c>
      <c r="E1575" s="119" t="s">
        <v>795</v>
      </c>
      <c r="F1575" s="121">
        <v>5.0</v>
      </c>
      <c r="G1575" s="121">
        <v>0.0</v>
      </c>
      <c r="H1575" s="122">
        <v>44239.709027777775</v>
      </c>
      <c r="I1575" s="122">
        <v>44257.79027777778</v>
      </c>
      <c r="J1575" s="124" t="s">
        <v>5143</v>
      </c>
      <c r="K1575" s="119"/>
      <c r="L1575" s="120"/>
      <c r="M1575" s="120"/>
      <c r="N1575" s="120"/>
      <c r="O1575" s="120"/>
      <c r="P1575" s="120"/>
      <c r="Q1575" s="120"/>
      <c r="R1575" s="120"/>
      <c r="S1575" s="120"/>
      <c r="T1575" s="120"/>
      <c r="U1575" s="120"/>
      <c r="V1575" s="120"/>
      <c r="W1575" s="120"/>
      <c r="X1575" s="120"/>
      <c r="Y1575" s="120"/>
      <c r="Z1575" s="120"/>
    </row>
    <row r="1576">
      <c r="A1576" s="121">
        <v>52526.0</v>
      </c>
      <c r="B1576" s="119" t="s">
        <v>5144</v>
      </c>
      <c r="C1576" s="119" t="s">
        <v>3554</v>
      </c>
      <c r="D1576" s="119" t="s">
        <v>4349</v>
      </c>
      <c r="E1576" s="119" t="s">
        <v>642</v>
      </c>
      <c r="F1576" s="121">
        <v>3.0</v>
      </c>
      <c r="G1576" s="121">
        <v>0.0</v>
      </c>
      <c r="H1576" s="122">
        <v>44246.92569444444</v>
      </c>
      <c r="I1576" s="122">
        <v>44257.79027777778</v>
      </c>
      <c r="J1576" s="124" t="s">
        <v>5145</v>
      </c>
      <c r="K1576" s="119"/>
      <c r="L1576" s="120"/>
      <c r="M1576" s="120"/>
      <c r="N1576" s="120"/>
      <c r="O1576" s="120"/>
      <c r="P1576" s="120"/>
      <c r="Q1576" s="120"/>
      <c r="R1576" s="120"/>
      <c r="S1576" s="120"/>
      <c r="T1576" s="120"/>
      <c r="U1576" s="120"/>
      <c r="V1576" s="120"/>
      <c r="W1576" s="120"/>
      <c r="X1576" s="120"/>
      <c r="Y1576" s="120"/>
      <c r="Z1576" s="120"/>
    </row>
    <row r="1577">
      <c r="A1577" s="121">
        <v>53030.0</v>
      </c>
      <c r="B1577" s="119" t="s">
        <v>5146</v>
      </c>
      <c r="C1577" s="119" t="s">
        <v>798</v>
      </c>
      <c r="D1577" s="119" t="s">
        <v>5147</v>
      </c>
      <c r="E1577" s="119"/>
      <c r="F1577" s="121">
        <v>0.0</v>
      </c>
      <c r="G1577" s="121">
        <v>0.0</v>
      </c>
      <c r="H1577" s="122">
        <v>44256.77361111111</v>
      </c>
      <c r="I1577" s="122">
        <v>44258.03680555556</v>
      </c>
      <c r="J1577" s="124" t="s">
        <v>5148</v>
      </c>
      <c r="K1577" s="119"/>
      <c r="L1577" s="120"/>
      <c r="M1577" s="120"/>
      <c r="N1577" s="120"/>
      <c r="O1577" s="120"/>
      <c r="P1577" s="120"/>
      <c r="Q1577" s="120"/>
      <c r="R1577" s="120"/>
      <c r="S1577" s="120"/>
      <c r="T1577" s="120"/>
      <c r="U1577" s="120"/>
      <c r="V1577" s="120"/>
      <c r="W1577" s="120"/>
      <c r="X1577" s="120"/>
      <c r="Y1577" s="120"/>
      <c r="Z1577" s="120"/>
    </row>
    <row r="1578">
      <c r="A1578" s="121">
        <v>50661.0</v>
      </c>
      <c r="B1578" s="119" t="s">
        <v>5149</v>
      </c>
      <c r="C1578" s="119" t="s">
        <v>1407</v>
      </c>
      <c r="D1578" s="119" t="s">
        <v>5150</v>
      </c>
      <c r="E1578" s="119"/>
      <c r="F1578" s="121">
        <v>2.0</v>
      </c>
      <c r="G1578" s="121">
        <v>0.0</v>
      </c>
      <c r="H1578" s="122">
        <v>44213.26111111111</v>
      </c>
      <c r="I1578" s="122">
        <v>44258.1125</v>
      </c>
      <c r="J1578" s="124" t="s">
        <v>5151</v>
      </c>
      <c r="K1578" s="119"/>
      <c r="L1578" s="120"/>
      <c r="M1578" s="120"/>
      <c r="N1578" s="120"/>
      <c r="O1578" s="120"/>
      <c r="P1578" s="120"/>
      <c r="Q1578" s="120"/>
      <c r="R1578" s="120"/>
      <c r="S1578" s="120"/>
      <c r="T1578" s="120"/>
      <c r="U1578" s="120"/>
      <c r="V1578" s="120"/>
      <c r="W1578" s="120"/>
      <c r="X1578" s="120"/>
      <c r="Y1578" s="120"/>
      <c r="Z1578" s="120"/>
    </row>
    <row r="1579">
      <c r="A1579" s="121">
        <v>41750.0</v>
      </c>
      <c r="B1579" s="119" t="s">
        <v>3746</v>
      </c>
      <c r="C1579" s="119" t="s">
        <v>665</v>
      </c>
      <c r="D1579" s="119" t="s">
        <v>666</v>
      </c>
      <c r="E1579" s="119"/>
      <c r="F1579" s="121">
        <v>6.0</v>
      </c>
      <c r="G1579" s="121">
        <v>0.0</v>
      </c>
      <c r="H1579" s="122">
        <v>44032.972916666666</v>
      </c>
      <c r="I1579" s="122">
        <v>44258.92986111111</v>
      </c>
      <c r="J1579" s="124" t="s">
        <v>5152</v>
      </c>
      <c r="K1579" s="119"/>
      <c r="L1579" s="120"/>
      <c r="M1579" s="120"/>
      <c r="N1579" s="120"/>
      <c r="O1579" s="120"/>
      <c r="P1579" s="120"/>
      <c r="Q1579" s="120"/>
      <c r="R1579" s="120"/>
      <c r="S1579" s="120"/>
      <c r="T1579" s="120"/>
      <c r="U1579" s="120"/>
      <c r="V1579" s="120"/>
      <c r="W1579" s="120"/>
      <c r="X1579" s="120"/>
      <c r="Y1579" s="120"/>
      <c r="Z1579" s="120"/>
    </row>
    <row r="1580">
      <c r="A1580" s="121">
        <v>38775.0</v>
      </c>
      <c r="B1580" s="119" t="s">
        <v>5153</v>
      </c>
      <c r="C1580" s="119" t="s">
        <v>1095</v>
      </c>
      <c r="D1580" s="119" t="s">
        <v>922</v>
      </c>
      <c r="E1580" s="119"/>
      <c r="F1580" s="121">
        <v>1.0</v>
      </c>
      <c r="G1580" s="121">
        <v>0.0</v>
      </c>
      <c r="H1580" s="122">
        <v>43971.61736111111</v>
      </c>
      <c r="I1580" s="122">
        <v>44260.69375</v>
      </c>
      <c r="J1580" s="124" t="s">
        <v>5154</v>
      </c>
      <c r="K1580" s="119"/>
      <c r="L1580" s="120"/>
      <c r="M1580" s="120"/>
      <c r="N1580" s="120"/>
      <c r="O1580" s="120"/>
      <c r="P1580" s="120"/>
      <c r="Q1580" s="120"/>
      <c r="R1580" s="120"/>
      <c r="S1580" s="120"/>
      <c r="T1580" s="120"/>
      <c r="U1580" s="120"/>
      <c r="V1580" s="120"/>
      <c r="W1580" s="120"/>
      <c r="X1580" s="120"/>
      <c r="Y1580" s="120"/>
      <c r="Z1580" s="120"/>
    </row>
    <row r="1581">
      <c r="A1581" s="121">
        <v>38779.0</v>
      </c>
      <c r="B1581" s="119" t="s">
        <v>5155</v>
      </c>
      <c r="C1581" s="119" t="s">
        <v>1095</v>
      </c>
      <c r="D1581" s="119" t="s">
        <v>922</v>
      </c>
      <c r="E1581" s="119" t="s">
        <v>1091</v>
      </c>
      <c r="F1581" s="121">
        <v>0.0</v>
      </c>
      <c r="G1581" s="121">
        <v>0.0</v>
      </c>
      <c r="H1581" s="122">
        <v>43971.625</v>
      </c>
      <c r="I1581" s="122">
        <v>44260.69375</v>
      </c>
      <c r="J1581" s="124" t="s">
        <v>5156</v>
      </c>
      <c r="K1581" s="119"/>
      <c r="L1581" s="120"/>
      <c r="M1581" s="120"/>
      <c r="N1581" s="120"/>
      <c r="O1581" s="120"/>
      <c r="P1581" s="120"/>
      <c r="Q1581" s="120"/>
      <c r="R1581" s="120"/>
      <c r="S1581" s="120"/>
      <c r="T1581" s="120"/>
      <c r="U1581" s="120"/>
      <c r="V1581" s="120"/>
      <c r="W1581" s="120"/>
      <c r="X1581" s="120"/>
      <c r="Y1581" s="120"/>
      <c r="Z1581" s="120"/>
    </row>
    <row r="1582">
      <c r="A1582" s="121">
        <v>51930.0</v>
      </c>
      <c r="B1582" s="119" t="s">
        <v>5157</v>
      </c>
      <c r="C1582" s="119" t="s">
        <v>5158</v>
      </c>
      <c r="D1582" s="119" t="s">
        <v>5159</v>
      </c>
      <c r="E1582" s="119" t="s">
        <v>582</v>
      </c>
      <c r="F1582" s="121">
        <v>4.0</v>
      </c>
      <c r="G1582" s="121">
        <v>0.0</v>
      </c>
      <c r="H1582" s="122">
        <v>44236.10902777778</v>
      </c>
      <c r="I1582" s="122">
        <v>44260.709027777775</v>
      </c>
      <c r="J1582" s="124" t="s">
        <v>5160</v>
      </c>
      <c r="K1582" s="119"/>
      <c r="L1582" s="120"/>
      <c r="M1582" s="120"/>
      <c r="N1582" s="120"/>
      <c r="O1582" s="120"/>
      <c r="P1582" s="120"/>
      <c r="Q1582" s="120"/>
      <c r="R1582" s="120"/>
      <c r="S1582" s="120"/>
      <c r="T1582" s="120"/>
      <c r="U1582" s="120"/>
      <c r="V1582" s="120"/>
      <c r="W1582" s="120"/>
      <c r="X1582" s="120"/>
      <c r="Y1582" s="120"/>
      <c r="Z1582" s="120"/>
    </row>
    <row r="1583">
      <c r="A1583" s="121">
        <v>53013.0</v>
      </c>
      <c r="B1583" s="119" t="s">
        <v>5161</v>
      </c>
      <c r="C1583" s="119" t="s">
        <v>1627</v>
      </c>
      <c r="D1583" s="119" t="s">
        <v>5162</v>
      </c>
      <c r="E1583" s="119" t="s">
        <v>1627</v>
      </c>
      <c r="F1583" s="121">
        <v>0.0</v>
      </c>
      <c r="G1583" s="121">
        <v>0.0</v>
      </c>
      <c r="H1583" s="122">
        <v>44256.43541666667</v>
      </c>
      <c r="I1583" s="122">
        <v>44261.260416666664</v>
      </c>
      <c r="J1583" s="124" t="s">
        <v>5163</v>
      </c>
      <c r="K1583" s="119"/>
      <c r="L1583" s="120"/>
      <c r="M1583" s="120"/>
      <c r="N1583" s="120"/>
      <c r="O1583" s="120"/>
      <c r="P1583" s="120"/>
      <c r="Q1583" s="120"/>
      <c r="R1583" s="120"/>
      <c r="S1583" s="120"/>
      <c r="T1583" s="120"/>
      <c r="U1583" s="120"/>
      <c r="V1583" s="120"/>
      <c r="W1583" s="120"/>
      <c r="X1583" s="120"/>
      <c r="Y1583" s="120"/>
      <c r="Z1583" s="120"/>
    </row>
    <row r="1584">
      <c r="A1584" s="121">
        <v>32193.0</v>
      </c>
      <c r="B1584" s="119" t="s">
        <v>5164</v>
      </c>
      <c r="C1584" s="119" t="s">
        <v>948</v>
      </c>
      <c r="D1584" s="119" t="s">
        <v>5165</v>
      </c>
      <c r="E1584" s="119"/>
      <c r="F1584" s="121">
        <v>2.0</v>
      </c>
      <c r="G1584" s="121">
        <v>0.0</v>
      </c>
      <c r="H1584" s="122">
        <v>43844.95972222222</v>
      </c>
      <c r="I1584" s="122">
        <v>44264.96111111111</v>
      </c>
      <c r="J1584" s="124" t="s">
        <v>5166</v>
      </c>
      <c r="K1584" s="119"/>
      <c r="L1584" s="120"/>
      <c r="M1584" s="120"/>
      <c r="N1584" s="120"/>
      <c r="O1584" s="120"/>
      <c r="P1584" s="120"/>
      <c r="Q1584" s="120"/>
      <c r="R1584" s="120"/>
      <c r="S1584" s="120"/>
      <c r="T1584" s="120"/>
      <c r="U1584" s="120"/>
      <c r="V1584" s="120"/>
      <c r="W1584" s="120"/>
      <c r="X1584" s="120"/>
      <c r="Y1584" s="120"/>
      <c r="Z1584" s="120"/>
    </row>
    <row r="1585">
      <c r="A1585" s="121">
        <v>53593.0</v>
      </c>
      <c r="B1585" s="119" t="s">
        <v>5167</v>
      </c>
      <c r="C1585" s="119" t="s">
        <v>5168</v>
      </c>
      <c r="D1585" s="119" t="s">
        <v>5169</v>
      </c>
      <c r="E1585" s="119"/>
      <c r="F1585" s="121">
        <v>2.0</v>
      </c>
      <c r="G1585" s="121">
        <v>0.0</v>
      </c>
      <c r="H1585" s="122">
        <v>44264.311111111114</v>
      </c>
      <c r="I1585" s="122">
        <v>44265.044444444444</v>
      </c>
      <c r="J1585" s="124" t="s">
        <v>5170</v>
      </c>
      <c r="K1585" s="119"/>
      <c r="L1585" s="120"/>
      <c r="M1585" s="120"/>
      <c r="N1585" s="120"/>
      <c r="O1585" s="120"/>
      <c r="P1585" s="120"/>
      <c r="Q1585" s="120"/>
      <c r="R1585" s="120"/>
      <c r="S1585" s="120"/>
      <c r="T1585" s="120"/>
      <c r="U1585" s="120"/>
      <c r="V1585" s="120"/>
      <c r="W1585" s="120"/>
      <c r="X1585" s="120"/>
      <c r="Y1585" s="120"/>
      <c r="Z1585" s="120"/>
    </row>
    <row r="1586">
      <c r="A1586" s="121">
        <v>53505.0</v>
      </c>
      <c r="B1586" s="119" t="s">
        <v>5171</v>
      </c>
      <c r="C1586" s="119" t="s">
        <v>5172</v>
      </c>
      <c r="D1586" s="119" t="s">
        <v>1076</v>
      </c>
      <c r="E1586" s="119" t="s">
        <v>1325</v>
      </c>
      <c r="F1586" s="121">
        <v>9.0</v>
      </c>
      <c r="G1586" s="121">
        <v>0.0</v>
      </c>
      <c r="H1586" s="122">
        <v>44263.62152777778</v>
      </c>
      <c r="I1586" s="122">
        <v>44265.760416666664</v>
      </c>
      <c r="J1586" s="124" t="s">
        <v>5173</v>
      </c>
      <c r="K1586" s="119"/>
      <c r="L1586" s="120"/>
      <c r="M1586" s="120"/>
      <c r="N1586" s="120"/>
      <c r="O1586" s="120"/>
      <c r="P1586" s="120"/>
      <c r="Q1586" s="120"/>
      <c r="R1586" s="120"/>
      <c r="S1586" s="120"/>
      <c r="T1586" s="120"/>
      <c r="U1586" s="120"/>
      <c r="V1586" s="120"/>
      <c r="W1586" s="120"/>
      <c r="X1586" s="120"/>
      <c r="Y1586" s="120"/>
      <c r="Z1586" s="120"/>
    </row>
    <row r="1587">
      <c r="A1587" s="121">
        <v>53540.0</v>
      </c>
      <c r="B1587" s="119" t="s">
        <v>5174</v>
      </c>
      <c r="C1587" s="119" t="s">
        <v>5175</v>
      </c>
      <c r="D1587" s="119" t="s">
        <v>906</v>
      </c>
      <c r="E1587" s="119"/>
      <c r="F1587" s="121">
        <v>2.0</v>
      </c>
      <c r="G1587" s="121">
        <v>0.0</v>
      </c>
      <c r="H1587" s="122">
        <v>44263.83541666667</v>
      </c>
      <c r="I1587" s="122">
        <v>44265.83263888889</v>
      </c>
      <c r="J1587" s="124" t="s">
        <v>5176</v>
      </c>
      <c r="K1587" s="119"/>
      <c r="L1587" s="120"/>
      <c r="M1587" s="120"/>
      <c r="N1587" s="120"/>
      <c r="O1587" s="120"/>
      <c r="P1587" s="120"/>
      <c r="Q1587" s="120"/>
      <c r="R1587" s="120"/>
      <c r="S1587" s="120"/>
      <c r="T1587" s="120"/>
      <c r="U1587" s="120"/>
      <c r="V1587" s="120"/>
      <c r="W1587" s="120"/>
      <c r="X1587" s="120"/>
      <c r="Y1587" s="120"/>
      <c r="Z1587" s="120"/>
    </row>
    <row r="1588">
      <c r="A1588" s="121">
        <v>51735.0</v>
      </c>
      <c r="B1588" s="119" t="s">
        <v>5177</v>
      </c>
      <c r="C1588" s="119" t="s">
        <v>5178</v>
      </c>
      <c r="D1588" s="119" t="s">
        <v>5179</v>
      </c>
      <c r="E1588" s="119" t="s">
        <v>1203</v>
      </c>
      <c r="F1588" s="121">
        <v>7.0</v>
      </c>
      <c r="G1588" s="121">
        <v>0.0</v>
      </c>
      <c r="H1588" s="122">
        <v>44231.774305555555</v>
      </c>
      <c r="I1588" s="122">
        <v>44265.9375</v>
      </c>
      <c r="J1588" s="124" t="s">
        <v>5180</v>
      </c>
      <c r="K1588" s="119"/>
      <c r="L1588" s="120"/>
      <c r="M1588" s="120"/>
      <c r="N1588" s="120"/>
      <c r="O1588" s="120"/>
      <c r="P1588" s="120"/>
      <c r="Q1588" s="120"/>
      <c r="R1588" s="120"/>
      <c r="S1588" s="120"/>
      <c r="T1588" s="120"/>
      <c r="U1588" s="120"/>
      <c r="V1588" s="120"/>
      <c r="W1588" s="120"/>
      <c r="X1588" s="120"/>
      <c r="Y1588" s="120"/>
      <c r="Z1588" s="120"/>
    </row>
    <row r="1589">
      <c r="A1589" s="121">
        <v>50002.0</v>
      </c>
      <c r="B1589" s="119" t="s">
        <v>5181</v>
      </c>
      <c r="C1589" s="119" t="s">
        <v>5182</v>
      </c>
      <c r="D1589" s="119" t="s">
        <v>1728</v>
      </c>
      <c r="E1589" s="119" t="s">
        <v>1036</v>
      </c>
      <c r="F1589" s="121">
        <v>4.0</v>
      </c>
      <c r="G1589" s="121">
        <v>0.0</v>
      </c>
      <c r="H1589" s="122">
        <v>44198.691666666666</v>
      </c>
      <c r="I1589" s="122">
        <v>44266.02916666667</v>
      </c>
      <c r="J1589" s="124" t="s">
        <v>5183</v>
      </c>
      <c r="K1589" s="119"/>
      <c r="L1589" s="120"/>
      <c r="M1589" s="120"/>
      <c r="N1589" s="120"/>
      <c r="O1589" s="120"/>
      <c r="P1589" s="120"/>
      <c r="Q1589" s="120"/>
      <c r="R1589" s="120"/>
      <c r="S1589" s="120"/>
      <c r="T1589" s="120"/>
      <c r="U1589" s="120"/>
      <c r="V1589" s="120"/>
      <c r="W1589" s="120"/>
      <c r="X1589" s="120"/>
      <c r="Y1589" s="120"/>
      <c r="Z1589" s="120"/>
    </row>
    <row r="1590">
      <c r="A1590" s="121">
        <v>50577.0</v>
      </c>
      <c r="B1590" s="119" t="s">
        <v>5184</v>
      </c>
      <c r="C1590" s="119" t="s">
        <v>5185</v>
      </c>
      <c r="D1590" s="119" t="s">
        <v>5186</v>
      </c>
      <c r="E1590" s="119" t="s">
        <v>679</v>
      </c>
      <c r="F1590" s="121">
        <v>19.0</v>
      </c>
      <c r="G1590" s="121">
        <v>0.0</v>
      </c>
      <c r="H1590" s="122">
        <v>44211.475</v>
      </c>
      <c r="I1590" s="122">
        <v>44266.299305555556</v>
      </c>
      <c r="J1590" s="124" t="s">
        <v>5187</v>
      </c>
      <c r="K1590" s="119"/>
      <c r="L1590" s="120"/>
      <c r="M1590" s="120"/>
      <c r="N1590" s="120"/>
      <c r="O1590" s="120"/>
      <c r="P1590" s="120"/>
      <c r="Q1590" s="120"/>
      <c r="R1590" s="120"/>
      <c r="S1590" s="120"/>
      <c r="T1590" s="120"/>
      <c r="U1590" s="120"/>
      <c r="V1590" s="120"/>
      <c r="W1590" s="120"/>
      <c r="X1590" s="120"/>
      <c r="Y1590" s="120"/>
      <c r="Z1590" s="120"/>
    </row>
    <row r="1591">
      <c r="A1591" s="121">
        <v>44640.0</v>
      </c>
      <c r="B1591" s="119" t="s">
        <v>5188</v>
      </c>
      <c r="C1591" s="119" t="s">
        <v>5189</v>
      </c>
      <c r="D1591" s="119" t="s">
        <v>2892</v>
      </c>
      <c r="E1591" s="119" t="s">
        <v>841</v>
      </c>
      <c r="F1591" s="121">
        <v>4.0</v>
      </c>
      <c r="G1591" s="121">
        <v>0.0</v>
      </c>
      <c r="H1591" s="122">
        <v>44088.688888888886</v>
      </c>
      <c r="I1591" s="122">
        <v>44266.654861111114</v>
      </c>
      <c r="J1591" s="124" t="s">
        <v>5190</v>
      </c>
      <c r="K1591" s="119"/>
      <c r="L1591" s="120"/>
      <c r="M1591" s="120"/>
      <c r="N1591" s="120"/>
      <c r="O1591" s="120"/>
      <c r="P1591" s="120"/>
      <c r="Q1591" s="120"/>
      <c r="R1591" s="120"/>
      <c r="S1591" s="120"/>
      <c r="T1591" s="120"/>
      <c r="U1591" s="120"/>
      <c r="V1591" s="120"/>
      <c r="W1591" s="120"/>
      <c r="X1591" s="120"/>
      <c r="Y1591" s="120"/>
      <c r="Z1591" s="120"/>
    </row>
    <row r="1592">
      <c r="A1592" s="121">
        <v>53833.0</v>
      </c>
      <c r="B1592" s="119" t="s">
        <v>5191</v>
      </c>
      <c r="C1592" s="119" t="s">
        <v>982</v>
      </c>
      <c r="D1592" s="119" t="s">
        <v>971</v>
      </c>
      <c r="E1592" s="119" t="s">
        <v>982</v>
      </c>
      <c r="F1592" s="121">
        <v>0.0</v>
      </c>
      <c r="G1592" s="121">
        <v>0.0</v>
      </c>
      <c r="H1592" s="122">
        <v>44266.760416666664</v>
      </c>
      <c r="I1592" s="122">
        <v>44266.80486111111</v>
      </c>
      <c r="J1592" s="124" t="s">
        <v>5192</v>
      </c>
      <c r="K1592" s="119"/>
      <c r="L1592" s="120"/>
      <c r="M1592" s="120"/>
      <c r="N1592" s="120"/>
      <c r="O1592" s="120"/>
      <c r="P1592" s="120"/>
      <c r="Q1592" s="120"/>
      <c r="R1592" s="120"/>
      <c r="S1592" s="120"/>
      <c r="T1592" s="120"/>
      <c r="U1592" s="120"/>
      <c r="V1592" s="120"/>
      <c r="W1592" s="120"/>
      <c r="X1592" s="120"/>
      <c r="Y1592" s="120"/>
      <c r="Z1592" s="120"/>
    </row>
    <row r="1593">
      <c r="A1593" s="121">
        <v>53182.0</v>
      </c>
      <c r="B1593" s="119" t="s">
        <v>5193</v>
      </c>
      <c r="C1593" s="119" t="s">
        <v>1095</v>
      </c>
      <c r="D1593" s="119" t="s">
        <v>4994</v>
      </c>
      <c r="E1593" s="119" t="s">
        <v>1091</v>
      </c>
      <c r="F1593" s="121">
        <v>0.0</v>
      </c>
      <c r="G1593" s="121">
        <v>0.0</v>
      </c>
      <c r="H1593" s="122">
        <v>44258.61319444444</v>
      </c>
      <c r="I1593" s="122">
        <v>44266.813888888886</v>
      </c>
      <c r="J1593" s="124" t="s">
        <v>5194</v>
      </c>
      <c r="K1593" s="119"/>
      <c r="L1593" s="120"/>
      <c r="M1593" s="120"/>
      <c r="N1593" s="120"/>
      <c r="O1593" s="120"/>
      <c r="P1593" s="120"/>
      <c r="Q1593" s="120"/>
      <c r="R1593" s="120"/>
      <c r="S1593" s="120"/>
      <c r="T1593" s="120"/>
      <c r="U1593" s="120"/>
      <c r="V1593" s="120"/>
      <c r="W1593" s="120"/>
      <c r="X1593" s="120"/>
      <c r="Y1593" s="120"/>
      <c r="Z1593" s="120"/>
    </row>
    <row r="1594">
      <c r="A1594" s="121">
        <v>53409.0</v>
      </c>
      <c r="B1594" s="119" t="s">
        <v>5195</v>
      </c>
      <c r="C1594" s="119" t="s">
        <v>5196</v>
      </c>
      <c r="D1594" s="119" t="s">
        <v>755</v>
      </c>
      <c r="E1594" s="119"/>
      <c r="F1594" s="121">
        <v>4.0</v>
      </c>
      <c r="G1594" s="121">
        <v>0.0</v>
      </c>
      <c r="H1594" s="122">
        <v>44260.90138888889</v>
      </c>
      <c r="I1594" s="122">
        <v>44266.91180555556</v>
      </c>
      <c r="J1594" s="124" t="s">
        <v>5197</v>
      </c>
      <c r="K1594" s="119"/>
      <c r="L1594" s="120"/>
      <c r="M1594" s="120"/>
      <c r="N1594" s="120"/>
      <c r="O1594" s="120"/>
      <c r="P1594" s="120"/>
      <c r="Q1594" s="120"/>
      <c r="R1594" s="120"/>
      <c r="S1594" s="120"/>
      <c r="T1594" s="120"/>
      <c r="U1594" s="120"/>
      <c r="V1594" s="120"/>
      <c r="W1594" s="120"/>
      <c r="X1594" s="120"/>
      <c r="Y1594" s="120"/>
      <c r="Z1594" s="120"/>
    </row>
    <row r="1595">
      <c r="A1595" s="121">
        <v>52581.0</v>
      </c>
      <c r="B1595" s="119" t="s">
        <v>5198</v>
      </c>
      <c r="C1595" s="119" t="s">
        <v>871</v>
      </c>
      <c r="D1595" s="119" t="s">
        <v>5054</v>
      </c>
      <c r="E1595" s="119" t="s">
        <v>1098</v>
      </c>
      <c r="F1595" s="121">
        <v>0.0</v>
      </c>
      <c r="G1595" s="121">
        <v>0.0</v>
      </c>
      <c r="H1595" s="122">
        <v>44249.14097222222</v>
      </c>
      <c r="I1595" s="122">
        <v>44267.20486111111</v>
      </c>
      <c r="J1595" s="124" t="s">
        <v>5199</v>
      </c>
      <c r="K1595" s="119"/>
      <c r="L1595" s="120"/>
      <c r="M1595" s="120"/>
      <c r="N1595" s="120"/>
      <c r="O1595" s="120"/>
      <c r="P1595" s="120"/>
      <c r="Q1595" s="120"/>
      <c r="R1595" s="120"/>
      <c r="S1595" s="120"/>
      <c r="T1595" s="120"/>
      <c r="U1595" s="120"/>
      <c r="V1595" s="120"/>
      <c r="W1595" s="120"/>
      <c r="X1595" s="120"/>
      <c r="Y1595" s="120"/>
      <c r="Z1595" s="120"/>
    </row>
    <row r="1596">
      <c r="A1596" s="121">
        <v>25580.0</v>
      </c>
      <c r="B1596" s="119" t="s">
        <v>5200</v>
      </c>
      <c r="C1596" s="119" t="s">
        <v>2460</v>
      </c>
      <c r="D1596" s="119" t="s">
        <v>1782</v>
      </c>
      <c r="E1596" s="119"/>
      <c r="F1596" s="121">
        <v>2.0</v>
      </c>
      <c r="G1596" s="121">
        <v>0.0</v>
      </c>
      <c r="H1596" s="122">
        <v>43711.561111111114</v>
      </c>
      <c r="I1596" s="122">
        <v>44267.62569444445</v>
      </c>
      <c r="J1596" s="124" t="s">
        <v>5201</v>
      </c>
      <c r="K1596" s="119"/>
      <c r="L1596" s="120"/>
      <c r="M1596" s="120"/>
      <c r="N1596" s="120"/>
      <c r="O1596" s="120"/>
      <c r="P1596" s="120"/>
      <c r="Q1596" s="120"/>
      <c r="R1596" s="120"/>
      <c r="S1596" s="120"/>
      <c r="T1596" s="120"/>
      <c r="U1596" s="120"/>
      <c r="V1596" s="120"/>
      <c r="W1596" s="120"/>
      <c r="X1596" s="120"/>
      <c r="Y1596" s="120"/>
      <c r="Z1596" s="120"/>
    </row>
    <row r="1597">
      <c r="A1597" s="121">
        <v>53062.0</v>
      </c>
      <c r="B1597" s="119" t="s">
        <v>5202</v>
      </c>
      <c r="C1597" s="119" t="s">
        <v>1103</v>
      </c>
      <c r="D1597" s="119" t="s">
        <v>666</v>
      </c>
      <c r="E1597" s="119" t="s">
        <v>1103</v>
      </c>
      <c r="F1597" s="121">
        <v>4.0</v>
      </c>
      <c r="G1597" s="121">
        <v>0.0</v>
      </c>
      <c r="H1597" s="122">
        <v>44256.98333333333</v>
      </c>
      <c r="I1597" s="122">
        <v>44267.86111111111</v>
      </c>
      <c r="J1597" s="124" t="s">
        <v>5203</v>
      </c>
      <c r="K1597" s="119"/>
      <c r="L1597" s="120"/>
      <c r="M1597" s="120"/>
      <c r="N1597" s="120"/>
      <c r="O1597" s="120"/>
      <c r="P1597" s="120"/>
      <c r="Q1597" s="120"/>
      <c r="R1597" s="120"/>
      <c r="S1597" s="120"/>
      <c r="T1597" s="120"/>
      <c r="U1597" s="120"/>
      <c r="V1597" s="120"/>
      <c r="W1597" s="120"/>
      <c r="X1597" s="120"/>
      <c r="Y1597" s="120"/>
      <c r="Z1597" s="120"/>
    </row>
    <row r="1598">
      <c r="A1598" s="121">
        <v>52044.0</v>
      </c>
      <c r="B1598" s="119" t="s">
        <v>5204</v>
      </c>
      <c r="C1598" s="119" t="s">
        <v>697</v>
      </c>
      <c r="D1598" s="119" t="s">
        <v>5205</v>
      </c>
      <c r="E1598" s="119" t="s">
        <v>1091</v>
      </c>
      <c r="F1598" s="121">
        <v>4.0</v>
      </c>
      <c r="G1598" s="121">
        <v>0.0</v>
      </c>
      <c r="H1598" s="122">
        <v>44237.5375</v>
      </c>
      <c r="I1598" s="122">
        <v>44267.87013888889</v>
      </c>
      <c r="J1598" s="124" t="s">
        <v>5206</v>
      </c>
      <c r="K1598" s="119"/>
      <c r="L1598" s="120"/>
      <c r="M1598" s="120"/>
      <c r="N1598" s="120"/>
      <c r="O1598" s="120"/>
      <c r="P1598" s="120"/>
      <c r="Q1598" s="120"/>
      <c r="R1598" s="120"/>
      <c r="S1598" s="120"/>
      <c r="T1598" s="120"/>
      <c r="U1598" s="120"/>
      <c r="V1598" s="120"/>
      <c r="W1598" s="120"/>
      <c r="X1598" s="120"/>
      <c r="Y1598" s="120"/>
      <c r="Z1598" s="120"/>
    </row>
    <row r="1599">
      <c r="A1599" s="121">
        <v>53092.0</v>
      </c>
      <c r="B1599" s="119" t="s">
        <v>5207</v>
      </c>
      <c r="C1599" s="119" t="s">
        <v>5133</v>
      </c>
      <c r="D1599" s="119" t="s">
        <v>5054</v>
      </c>
      <c r="E1599" s="119" t="s">
        <v>5135</v>
      </c>
      <c r="F1599" s="121">
        <v>3.0</v>
      </c>
      <c r="G1599" s="121">
        <v>0.0</v>
      </c>
      <c r="H1599" s="122">
        <v>44257.285416666666</v>
      </c>
      <c r="I1599" s="122">
        <v>44268.11944444444</v>
      </c>
      <c r="J1599" s="124" t="s">
        <v>5208</v>
      </c>
      <c r="K1599" s="119"/>
      <c r="L1599" s="120"/>
      <c r="M1599" s="120"/>
      <c r="N1599" s="120"/>
      <c r="O1599" s="120"/>
      <c r="P1599" s="120"/>
      <c r="Q1599" s="120"/>
      <c r="R1599" s="120"/>
      <c r="S1599" s="120"/>
      <c r="T1599" s="120"/>
      <c r="U1599" s="120"/>
      <c r="V1599" s="120"/>
      <c r="W1599" s="120"/>
      <c r="X1599" s="120"/>
      <c r="Y1599" s="120"/>
      <c r="Z1599" s="120"/>
    </row>
    <row r="1600">
      <c r="A1600" s="121">
        <v>53565.0</v>
      </c>
      <c r="B1600" s="119" t="s">
        <v>5209</v>
      </c>
      <c r="C1600" s="119" t="s">
        <v>5210</v>
      </c>
      <c r="D1600" s="119" t="s">
        <v>5211</v>
      </c>
      <c r="E1600" s="119" t="s">
        <v>642</v>
      </c>
      <c r="F1600" s="121">
        <v>8.0</v>
      </c>
      <c r="G1600" s="121">
        <v>0.0</v>
      </c>
      <c r="H1600" s="122">
        <v>44263.98541666667</v>
      </c>
      <c r="I1600" s="122">
        <v>44268.80694444444</v>
      </c>
      <c r="J1600" s="124" t="s">
        <v>5212</v>
      </c>
      <c r="K1600" s="119"/>
      <c r="L1600" s="120"/>
      <c r="M1600" s="120"/>
      <c r="N1600" s="120"/>
      <c r="O1600" s="120"/>
      <c r="P1600" s="120"/>
      <c r="Q1600" s="120"/>
      <c r="R1600" s="120"/>
      <c r="S1600" s="120"/>
      <c r="T1600" s="120"/>
      <c r="U1600" s="120"/>
      <c r="V1600" s="120"/>
      <c r="W1600" s="120"/>
      <c r="X1600" s="120"/>
      <c r="Y1600" s="120"/>
      <c r="Z1600" s="120"/>
    </row>
    <row r="1601">
      <c r="A1601" s="121">
        <v>53606.0</v>
      </c>
      <c r="B1601" s="119" t="s">
        <v>5213</v>
      </c>
      <c r="C1601" s="119" t="s">
        <v>1095</v>
      </c>
      <c r="D1601" s="119" t="s">
        <v>4994</v>
      </c>
      <c r="E1601" s="119" t="s">
        <v>1091</v>
      </c>
      <c r="F1601" s="121">
        <v>0.0</v>
      </c>
      <c r="G1601" s="121">
        <v>0.0</v>
      </c>
      <c r="H1601" s="122">
        <v>44264.65</v>
      </c>
      <c r="I1601" s="122">
        <v>44271.89444444444</v>
      </c>
      <c r="J1601" s="124" t="s">
        <v>5214</v>
      </c>
      <c r="K1601" s="119"/>
      <c r="L1601" s="120"/>
      <c r="M1601" s="120"/>
      <c r="N1601" s="120"/>
      <c r="O1601" s="120"/>
      <c r="P1601" s="120"/>
      <c r="Q1601" s="120"/>
      <c r="R1601" s="120"/>
      <c r="S1601" s="120"/>
      <c r="T1601" s="120"/>
      <c r="U1601" s="120"/>
      <c r="V1601" s="120"/>
      <c r="W1601" s="120"/>
      <c r="X1601" s="120"/>
      <c r="Y1601" s="120"/>
      <c r="Z1601" s="120"/>
    </row>
    <row r="1602">
      <c r="A1602" s="121">
        <v>53355.0</v>
      </c>
      <c r="B1602" s="119" t="s">
        <v>5215</v>
      </c>
      <c r="C1602" s="119" t="s">
        <v>578</v>
      </c>
      <c r="D1602" s="119" t="s">
        <v>1161</v>
      </c>
      <c r="E1602" s="119" t="s">
        <v>578</v>
      </c>
      <c r="F1602" s="121">
        <v>2.0</v>
      </c>
      <c r="G1602" s="121">
        <v>0.0</v>
      </c>
      <c r="H1602" s="122">
        <v>44260.49097222222</v>
      </c>
      <c r="I1602" s="122">
        <v>44272.62708333333</v>
      </c>
      <c r="J1602" s="124" t="s">
        <v>5216</v>
      </c>
      <c r="K1602" s="119"/>
      <c r="L1602" s="120"/>
      <c r="M1602" s="120"/>
      <c r="N1602" s="120"/>
      <c r="O1602" s="120"/>
      <c r="P1602" s="120"/>
      <c r="Q1602" s="120"/>
      <c r="R1602" s="120"/>
      <c r="S1602" s="120"/>
      <c r="T1602" s="120"/>
      <c r="U1602" s="120"/>
      <c r="V1602" s="120"/>
      <c r="W1602" s="120"/>
      <c r="X1602" s="120"/>
      <c r="Y1602" s="120"/>
      <c r="Z1602" s="120"/>
    </row>
    <row r="1603">
      <c r="A1603" s="121">
        <v>54051.0</v>
      </c>
      <c r="B1603" s="119" t="s">
        <v>5217</v>
      </c>
      <c r="C1603" s="119" t="s">
        <v>5218</v>
      </c>
      <c r="D1603" s="119" t="s">
        <v>5219</v>
      </c>
      <c r="E1603" s="119"/>
      <c r="F1603" s="121">
        <v>4.0</v>
      </c>
      <c r="G1603" s="121">
        <v>0.0</v>
      </c>
      <c r="H1603" s="122">
        <v>44271.32708333333</v>
      </c>
      <c r="I1603" s="122">
        <v>44272.686111111114</v>
      </c>
      <c r="J1603" s="124" t="s">
        <v>5220</v>
      </c>
      <c r="K1603" s="119"/>
      <c r="L1603" s="120"/>
      <c r="M1603" s="120"/>
      <c r="N1603" s="120"/>
      <c r="O1603" s="120"/>
      <c r="P1603" s="120"/>
      <c r="Q1603" s="120"/>
      <c r="R1603" s="120"/>
      <c r="S1603" s="120"/>
      <c r="T1603" s="120"/>
      <c r="U1603" s="120"/>
      <c r="V1603" s="120"/>
      <c r="W1603" s="120"/>
      <c r="X1603" s="120"/>
      <c r="Y1603" s="120"/>
      <c r="Z1603" s="120"/>
    </row>
    <row r="1604">
      <c r="A1604" s="121">
        <v>53159.0</v>
      </c>
      <c r="B1604" s="119" t="s">
        <v>5221</v>
      </c>
      <c r="C1604" s="119" t="s">
        <v>732</v>
      </c>
      <c r="D1604" s="119" t="s">
        <v>5222</v>
      </c>
      <c r="E1604" s="119" t="s">
        <v>706</v>
      </c>
      <c r="F1604" s="121">
        <v>1.0</v>
      </c>
      <c r="G1604" s="121">
        <v>0.0</v>
      </c>
      <c r="H1604" s="122">
        <v>44258.04513888889</v>
      </c>
      <c r="I1604" s="122">
        <v>44272.714583333334</v>
      </c>
      <c r="J1604" s="124" t="s">
        <v>5223</v>
      </c>
      <c r="K1604" s="119"/>
      <c r="L1604" s="120"/>
      <c r="M1604" s="120"/>
      <c r="N1604" s="120"/>
      <c r="O1604" s="120"/>
      <c r="P1604" s="120"/>
      <c r="Q1604" s="120"/>
      <c r="R1604" s="120"/>
      <c r="S1604" s="120"/>
      <c r="T1604" s="120"/>
      <c r="U1604" s="120"/>
      <c r="V1604" s="120"/>
      <c r="W1604" s="120"/>
      <c r="X1604" s="120"/>
      <c r="Y1604" s="120"/>
      <c r="Z1604" s="120"/>
    </row>
    <row r="1605">
      <c r="A1605" s="121">
        <v>52866.0</v>
      </c>
      <c r="B1605" s="119" t="s">
        <v>5224</v>
      </c>
      <c r="C1605" s="119" t="s">
        <v>982</v>
      </c>
      <c r="D1605" s="119" t="s">
        <v>975</v>
      </c>
      <c r="E1605" s="119" t="s">
        <v>982</v>
      </c>
      <c r="F1605" s="121">
        <v>0.0</v>
      </c>
      <c r="G1605" s="121">
        <v>0.0</v>
      </c>
      <c r="H1605" s="122">
        <v>44252.86111111111</v>
      </c>
      <c r="I1605" s="122">
        <v>44272.93819444445</v>
      </c>
      <c r="J1605" s="124" t="s">
        <v>5225</v>
      </c>
      <c r="K1605" s="119"/>
      <c r="L1605" s="120"/>
      <c r="M1605" s="120"/>
      <c r="N1605" s="120"/>
      <c r="O1605" s="120"/>
      <c r="P1605" s="120"/>
      <c r="Q1605" s="120"/>
      <c r="R1605" s="120"/>
      <c r="S1605" s="120"/>
      <c r="T1605" s="120"/>
      <c r="U1605" s="120"/>
      <c r="V1605" s="120"/>
      <c r="W1605" s="120"/>
      <c r="X1605" s="120"/>
      <c r="Y1605" s="120"/>
      <c r="Z1605" s="120"/>
    </row>
    <row r="1606">
      <c r="A1606" s="121">
        <v>53848.0</v>
      </c>
      <c r="B1606" s="119" t="s">
        <v>5226</v>
      </c>
      <c r="C1606" s="119" t="s">
        <v>982</v>
      </c>
      <c r="D1606" s="119" t="s">
        <v>5227</v>
      </c>
      <c r="E1606" s="119"/>
      <c r="F1606" s="121">
        <v>10.0</v>
      </c>
      <c r="G1606" s="121">
        <v>0.0</v>
      </c>
      <c r="H1606" s="122">
        <v>44266.90555555555</v>
      </c>
      <c r="I1606" s="122">
        <v>44273.05972222222</v>
      </c>
      <c r="J1606" s="124" t="s">
        <v>5228</v>
      </c>
      <c r="K1606" s="119"/>
      <c r="L1606" s="120"/>
      <c r="M1606" s="120"/>
      <c r="N1606" s="120"/>
      <c r="O1606" s="120"/>
      <c r="P1606" s="120"/>
      <c r="Q1606" s="120"/>
      <c r="R1606" s="120"/>
      <c r="S1606" s="120"/>
      <c r="T1606" s="120"/>
      <c r="U1606" s="120"/>
      <c r="V1606" s="120"/>
      <c r="W1606" s="120"/>
      <c r="X1606" s="120"/>
      <c r="Y1606" s="120"/>
      <c r="Z1606" s="120"/>
    </row>
    <row r="1607">
      <c r="A1607" s="121">
        <v>50214.0</v>
      </c>
      <c r="B1607" s="119" t="s">
        <v>5229</v>
      </c>
      <c r="C1607" s="119" t="s">
        <v>658</v>
      </c>
      <c r="D1607" s="119" t="s">
        <v>5230</v>
      </c>
      <c r="E1607" s="119" t="s">
        <v>658</v>
      </c>
      <c r="F1607" s="121">
        <v>9.0</v>
      </c>
      <c r="G1607" s="121">
        <v>0.0</v>
      </c>
      <c r="H1607" s="122">
        <v>44203.75486111111</v>
      </c>
      <c r="I1607" s="122">
        <v>44273.57152777778</v>
      </c>
      <c r="J1607" s="124" t="s">
        <v>5231</v>
      </c>
      <c r="K1607" s="119"/>
      <c r="L1607" s="120"/>
      <c r="M1607" s="120"/>
      <c r="N1607" s="120"/>
      <c r="O1607" s="120"/>
      <c r="P1607" s="120"/>
      <c r="Q1607" s="120"/>
      <c r="R1607" s="120"/>
      <c r="S1607" s="120"/>
      <c r="T1607" s="120"/>
      <c r="U1607" s="120"/>
      <c r="V1607" s="120"/>
      <c r="W1607" s="120"/>
      <c r="X1607" s="120"/>
      <c r="Y1607" s="120"/>
      <c r="Z1607" s="120"/>
    </row>
    <row r="1608">
      <c r="A1608" s="121">
        <v>53511.0</v>
      </c>
      <c r="B1608" s="119" t="s">
        <v>5232</v>
      </c>
      <c r="C1608" s="119" t="s">
        <v>1095</v>
      </c>
      <c r="D1608" s="119" t="s">
        <v>4994</v>
      </c>
      <c r="E1608" s="119" t="s">
        <v>1267</v>
      </c>
      <c r="F1608" s="121">
        <v>0.0</v>
      </c>
      <c r="G1608" s="121">
        <v>0.0</v>
      </c>
      <c r="H1608" s="122">
        <v>44263.697222222225</v>
      </c>
      <c r="I1608" s="122">
        <v>44274.697916666664</v>
      </c>
      <c r="J1608" s="124" t="s">
        <v>5233</v>
      </c>
      <c r="K1608" s="119"/>
      <c r="L1608" s="120"/>
      <c r="M1608" s="120"/>
      <c r="N1608" s="120"/>
      <c r="O1608" s="120"/>
      <c r="P1608" s="120"/>
      <c r="Q1608" s="120"/>
      <c r="R1608" s="120"/>
      <c r="S1608" s="120"/>
      <c r="T1608" s="120"/>
      <c r="U1608" s="120"/>
      <c r="V1608" s="120"/>
      <c r="W1608" s="120"/>
      <c r="X1608" s="120"/>
      <c r="Y1608" s="120"/>
      <c r="Z1608" s="120"/>
    </row>
    <row r="1609">
      <c r="A1609" s="121">
        <v>54320.0</v>
      </c>
      <c r="B1609" s="119" t="s">
        <v>5234</v>
      </c>
      <c r="C1609" s="119" t="s">
        <v>1639</v>
      </c>
      <c r="D1609" s="119" t="s">
        <v>4258</v>
      </c>
      <c r="E1609" s="119" t="s">
        <v>642</v>
      </c>
      <c r="F1609" s="121">
        <v>0.0</v>
      </c>
      <c r="G1609" s="121">
        <v>0.0</v>
      </c>
      <c r="H1609" s="122">
        <v>44274.56319444445</v>
      </c>
      <c r="I1609" s="122">
        <v>44275.11875</v>
      </c>
      <c r="J1609" s="124" t="s">
        <v>5235</v>
      </c>
      <c r="K1609" s="119"/>
      <c r="L1609" s="120"/>
      <c r="M1609" s="120"/>
      <c r="N1609" s="120"/>
      <c r="O1609" s="120"/>
      <c r="P1609" s="120"/>
      <c r="Q1609" s="120"/>
      <c r="R1609" s="120"/>
      <c r="S1609" s="120"/>
      <c r="T1609" s="120"/>
      <c r="U1609" s="120"/>
      <c r="V1609" s="120"/>
      <c r="W1609" s="120"/>
      <c r="X1609" s="120"/>
      <c r="Y1609" s="120"/>
      <c r="Z1609" s="120"/>
    </row>
    <row r="1610">
      <c r="A1610" s="121">
        <v>49707.0</v>
      </c>
      <c r="B1610" s="119" t="s">
        <v>5236</v>
      </c>
      <c r="C1610" s="119" t="s">
        <v>1095</v>
      </c>
      <c r="D1610" s="119" t="s">
        <v>1158</v>
      </c>
      <c r="E1610" s="119" t="s">
        <v>827</v>
      </c>
      <c r="F1610" s="121">
        <v>2.0</v>
      </c>
      <c r="G1610" s="121">
        <v>0.0</v>
      </c>
      <c r="H1610" s="122">
        <v>44186.89861111111</v>
      </c>
      <c r="I1610" s="122">
        <v>44275.152083333334</v>
      </c>
      <c r="J1610" s="124" t="s">
        <v>5237</v>
      </c>
      <c r="K1610" s="119"/>
      <c r="L1610" s="120"/>
      <c r="M1610" s="120"/>
      <c r="N1610" s="120"/>
      <c r="O1610" s="120"/>
      <c r="P1610" s="120"/>
      <c r="Q1610" s="120"/>
      <c r="R1610" s="120"/>
      <c r="S1610" s="120"/>
      <c r="T1610" s="120"/>
      <c r="U1610" s="120"/>
      <c r="V1610" s="120"/>
      <c r="W1610" s="120"/>
      <c r="X1610" s="120"/>
      <c r="Y1610" s="120"/>
      <c r="Z1610" s="120"/>
    </row>
    <row r="1611">
      <c r="A1611" s="121">
        <v>54321.0</v>
      </c>
      <c r="B1611" s="119" t="s">
        <v>5238</v>
      </c>
      <c r="C1611" s="119" t="s">
        <v>4213</v>
      </c>
      <c r="D1611" s="119" t="s">
        <v>5239</v>
      </c>
      <c r="E1611" s="119"/>
      <c r="F1611" s="121">
        <v>0.0</v>
      </c>
      <c r="G1611" s="121">
        <v>0.0</v>
      </c>
      <c r="H1611" s="122">
        <v>44274.58194444444</v>
      </c>
      <c r="I1611" s="122">
        <v>44277.84722222222</v>
      </c>
      <c r="J1611" s="124" t="s">
        <v>5240</v>
      </c>
      <c r="K1611" s="119"/>
      <c r="L1611" s="120"/>
      <c r="M1611" s="120"/>
      <c r="N1611" s="120"/>
      <c r="O1611" s="120"/>
      <c r="P1611" s="120"/>
      <c r="Q1611" s="120"/>
      <c r="R1611" s="120"/>
      <c r="S1611" s="120"/>
      <c r="T1611" s="120"/>
      <c r="U1611" s="120"/>
      <c r="V1611" s="120"/>
      <c r="W1611" s="120"/>
      <c r="X1611" s="120"/>
      <c r="Y1611" s="120"/>
      <c r="Z1611" s="120"/>
    </row>
    <row r="1612">
      <c r="A1612" s="121">
        <v>24670.0</v>
      </c>
      <c r="B1612" s="119" t="s">
        <v>5241</v>
      </c>
      <c r="C1612" s="119" t="s">
        <v>608</v>
      </c>
      <c r="D1612" s="119" t="s">
        <v>1367</v>
      </c>
      <c r="E1612" s="119" t="s">
        <v>957</v>
      </c>
      <c r="F1612" s="121">
        <v>0.0</v>
      </c>
      <c r="G1612" s="121">
        <v>0.0</v>
      </c>
      <c r="H1612" s="122">
        <v>43693.805555555555</v>
      </c>
      <c r="I1612" s="122">
        <v>44278.23472222222</v>
      </c>
      <c r="J1612" s="124" t="s">
        <v>5242</v>
      </c>
      <c r="K1612" s="119"/>
      <c r="L1612" s="120"/>
      <c r="M1612" s="120"/>
      <c r="N1612" s="120"/>
      <c r="O1612" s="120"/>
      <c r="P1612" s="120"/>
      <c r="Q1612" s="120"/>
      <c r="R1612" s="120"/>
      <c r="S1612" s="120"/>
      <c r="T1612" s="120"/>
      <c r="U1612" s="120"/>
      <c r="V1612" s="120"/>
      <c r="W1612" s="120"/>
      <c r="X1612" s="120"/>
      <c r="Y1612" s="120"/>
      <c r="Z1612" s="120"/>
    </row>
    <row r="1613">
      <c r="A1613" s="121">
        <v>24523.0</v>
      </c>
      <c r="B1613" s="119" t="s">
        <v>5243</v>
      </c>
      <c r="C1613" s="119" t="s">
        <v>608</v>
      </c>
      <c r="D1613" s="119" t="s">
        <v>1367</v>
      </c>
      <c r="E1613" s="119" t="s">
        <v>957</v>
      </c>
      <c r="F1613" s="121">
        <v>0.0</v>
      </c>
      <c r="G1613" s="121">
        <v>0.0</v>
      </c>
      <c r="H1613" s="122">
        <v>43693.79861111111</v>
      </c>
      <c r="I1613" s="122">
        <v>44278.23472222222</v>
      </c>
      <c r="J1613" s="124" t="s">
        <v>5244</v>
      </c>
      <c r="K1613" s="119"/>
      <c r="L1613" s="120"/>
      <c r="M1613" s="120"/>
      <c r="N1613" s="120"/>
      <c r="O1613" s="120"/>
      <c r="P1613" s="120"/>
      <c r="Q1613" s="120"/>
      <c r="R1613" s="120"/>
      <c r="S1613" s="120"/>
      <c r="T1613" s="120"/>
      <c r="U1613" s="120"/>
      <c r="V1613" s="120"/>
      <c r="W1613" s="120"/>
      <c r="X1613" s="120"/>
      <c r="Y1613" s="120"/>
      <c r="Z1613" s="120"/>
    </row>
    <row r="1614">
      <c r="A1614" s="121">
        <v>53643.0</v>
      </c>
      <c r="B1614" s="119" t="s">
        <v>5245</v>
      </c>
      <c r="C1614" s="119" t="s">
        <v>1095</v>
      </c>
      <c r="D1614" s="119" t="s">
        <v>4994</v>
      </c>
      <c r="E1614" s="119" t="s">
        <v>1091</v>
      </c>
      <c r="F1614" s="121">
        <v>0.0</v>
      </c>
      <c r="G1614" s="121">
        <v>0.0</v>
      </c>
      <c r="H1614" s="122">
        <v>44264.86736111111</v>
      </c>
      <c r="I1614" s="122">
        <v>44278.825</v>
      </c>
      <c r="J1614" s="124" t="s">
        <v>5246</v>
      </c>
      <c r="K1614" s="119"/>
      <c r="L1614" s="120"/>
      <c r="M1614" s="120"/>
      <c r="N1614" s="120"/>
      <c r="O1614" s="120"/>
      <c r="P1614" s="120"/>
      <c r="Q1614" s="120"/>
      <c r="R1614" s="120"/>
      <c r="S1614" s="120"/>
      <c r="T1614" s="120"/>
      <c r="U1614" s="120"/>
      <c r="V1614" s="120"/>
      <c r="W1614" s="120"/>
      <c r="X1614" s="120"/>
      <c r="Y1614" s="120"/>
      <c r="Z1614" s="120"/>
    </row>
    <row r="1615">
      <c r="A1615" s="121">
        <v>54048.0</v>
      </c>
      <c r="B1615" s="119" t="s">
        <v>5247</v>
      </c>
      <c r="C1615" s="119" t="s">
        <v>1091</v>
      </c>
      <c r="D1615" s="119" t="s">
        <v>5248</v>
      </c>
      <c r="E1615" s="119"/>
      <c r="F1615" s="121">
        <v>0.0</v>
      </c>
      <c r="G1615" s="121">
        <v>0.0</v>
      </c>
      <c r="H1615" s="122">
        <v>44271.214583333334</v>
      </c>
      <c r="I1615" s="122">
        <v>44279.125</v>
      </c>
      <c r="J1615" s="124" t="s">
        <v>5249</v>
      </c>
      <c r="K1615" s="119"/>
      <c r="L1615" s="120"/>
      <c r="M1615" s="120"/>
      <c r="N1615" s="120"/>
      <c r="O1615" s="120"/>
      <c r="P1615" s="120"/>
      <c r="Q1615" s="120"/>
      <c r="R1615" s="120"/>
      <c r="S1615" s="120"/>
      <c r="T1615" s="120"/>
      <c r="U1615" s="120"/>
      <c r="V1615" s="120"/>
      <c r="W1615" s="120"/>
      <c r="X1615" s="120"/>
      <c r="Y1615" s="120"/>
      <c r="Z1615" s="120"/>
    </row>
    <row r="1616">
      <c r="A1616" s="121">
        <v>54413.0</v>
      </c>
      <c r="B1616" s="119" t="s">
        <v>5250</v>
      </c>
      <c r="C1616" s="119" t="s">
        <v>827</v>
      </c>
      <c r="D1616" s="119" t="s">
        <v>3688</v>
      </c>
      <c r="E1616" s="119"/>
      <c r="F1616" s="121">
        <v>1.0</v>
      </c>
      <c r="G1616" s="121">
        <v>0.0</v>
      </c>
      <c r="H1616" s="122">
        <v>44277.54791666667</v>
      </c>
      <c r="I1616" s="122">
        <v>44279.175</v>
      </c>
      <c r="J1616" s="124" t="s">
        <v>5251</v>
      </c>
      <c r="K1616" s="119"/>
      <c r="L1616" s="120"/>
      <c r="M1616" s="120"/>
      <c r="N1616" s="120"/>
      <c r="O1616" s="120"/>
      <c r="P1616" s="120"/>
      <c r="Q1616" s="120"/>
      <c r="R1616" s="120"/>
      <c r="S1616" s="120"/>
      <c r="T1616" s="120"/>
      <c r="U1616" s="120"/>
      <c r="V1616" s="120"/>
      <c r="W1616" s="120"/>
      <c r="X1616" s="120"/>
      <c r="Y1616" s="120"/>
      <c r="Z1616" s="120"/>
    </row>
    <row r="1617">
      <c r="A1617" s="121">
        <v>44367.0</v>
      </c>
      <c r="B1617" s="119" t="s">
        <v>5252</v>
      </c>
      <c r="C1617" s="119" t="s">
        <v>5253</v>
      </c>
      <c r="D1617" s="119" t="s">
        <v>5254</v>
      </c>
      <c r="E1617" s="119"/>
      <c r="F1617" s="121">
        <v>0.0</v>
      </c>
      <c r="G1617" s="121">
        <v>0.0</v>
      </c>
      <c r="H1617" s="122">
        <v>44083.274305555555</v>
      </c>
      <c r="I1617" s="122">
        <v>44279.584027777775</v>
      </c>
      <c r="J1617" s="124" t="s">
        <v>5255</v>
      </c>
      <c r="K1617" s="119"/>
      <c r="L1617" s="120"/>
      <c r="M1617" s="120"/>
      <c r="N1617" s="120"/>
      <c r="O1617" s="120"/>
      <c r="P1617" s="120"/>
      <c r="Q1617" s="120"/>
      <c r="R1617" s="120"/>
      <c r="S1617" s="120"/>
      <c r="T1617" s="120"/>
      <c r="U1617" s="120"/>
      <c r="V1617" s="120"/>
      <c r="W1617" s="120"/>
      <c r="X1617" s="120"/>
      <c r="Y1617" s="120"/>
      <c r="Z1617" s="120"/>
    </row>
    <row r="1618">
      <c r="A1618" s="121">
        <v>53597.0</v>
      </c>
      <c r="B1618" s="119" t="s">
        <v>5256</v>
      </c>
      <c r="C1618" s="119" t="s">
        <v>5257</v>
      </c>
      <c r="D1618" s="119" t="s">
        <v>3851</v>
      </c>
      <c r="E1618" s="119"/>
      <c r="F1618" s="121">
        <v>4.0</v>
      </c>
      <c r="G1618" s="121">
        <v>0.0</v>
      </c>
      <c r="H1618" s="122">
        <v>44264.42847222222</v>
      </c>
      <c r="I1618" s="122">
        <v>44279.67361111111</v>
      </c>
      <c r="J1618" s="124" t="s">
        <v>5258</v>
      </c>
      <c r="K1618" s="119"/>
      <c r="L1618" s="120"/>
      <c r="M1618" s="120"/>
      <c r="N1618" s="120"/>
      <c r="O1618" s="120"/>
      <c r="P1618" s="120"/>
      <c r="Q1618" s="120"/>
      <c r="R1618" s="120"/>
      <c r="S1618" s="120"/>
      <c r="T1618" s="120"/>
      <c r="U1618" s="120"/>
      <c r="V1618" s="120"/>
      <c r="W1618" s="120"/>
      <c r="X1618" s="120"/>
      <c r="Y1618" s="120"/>
      <c r="Z1618" s="120"/>
    </row>
    <row r="1619">
      <c r="A1619" s="121">
        <v>53731.0</v>
      </c>
      <c r="B1619" s="119" t="s">
        <v>5259</v>
      </c>
      <c r="C1619" s="119" t="s">
        <v>5260</v>
      </c>
      <c r="D1619" s="119" t="s">
        <v>5261</v>
      </c>
      <c r="E1619" s="119"/>
      <c r="F1619" s="121">
        <v>1.0</v>
      </c>
      <c r="G1619" s="121">
        <v>0.0</v>
      </c>
      <c r="H1619" s="122">
        <v>44265.80486111111</v>
      </c>
      <c r="I1619" s="122">
        <v>44280.566666666666</v>
      </c>
      <c r="J1619" s="124" t="s">
        <v>5262</v>
      </c>
      <c r="K1619" s="119"/>
      <c r="L1619" s="120"/>
      <c r="M1619" s="120"/>
      <c r="N1619" s="120"/>
      <c r="O1619" s="120"/>
      <c r="P1619" s="120"/>
      <c r="Q1619" s="120"/>
      <c r="R1619" s="120"/>
      <c r="S1619" s="120"/>
      <c r="T1619" s="120"/>
      <c r="U1619" s="120"/>
      <c r="V1619" s="120"/>
      <c r="W1619" s="120"/>
      <c r="X1619" s="120"/>
      <c r="Y1619" s="120"/>
      <c r="Z1619" s="120"/>
    </row>
    <row r="1620">
      <c r="A1620" s="121">
        <v>24991.0</v>
      </c>
      <c r="B1620" s="119" t="s">
        <v>5263</v>
      </c>
      <c r="C1620" s="119" t="s">
        <v>5264</v>
      </c>
      <c r="D1620" s="119" t="s">
        <v>5265</v>
      </c>
      <c r="E1620" s="119"/>
      <c r="F1620" s="121">
        <v>18.0</v>
      </c>
      <c r="G1620" s="121">
        <v>0.0</v>
      </c>
      <c r="H1620" s="122">
        <v>43698.95</v>
      </c>
      <c r="I1620" s="122">
        <v>44280.76527777778</v>
      </c>
      <c r="J1620" s="124" t="s">
        <v>5266</v>
      </c>
      <c r="K1620" s="119"/>
      <c r="L1620" s="120"/>
      <c r="M1620" s="120"/>
      <c r="N1620" s="120"/>
      <c r="O1620" s="120"/>
      <c r="P1620" s="120"/>
      <c r="Q1620" s="120"/>
      <c r="R1620" s="120"/>
      <c r="S1620" s="120"/>
      <c r="T1620" s="120"/>
      <c r="U1620" s="120"/>
      <c r="V1620" s="120"/>
      <c r="W1620" s="120"/>
      <c r="X1620" s="120"/>
      <c r="Y1620" s="120"/>
      <c r="Z1620" s="120"/>
    </row>
    <row r="1621">
      <c r="A1621" s="121">
        <v>54549.0</v>
      </c>
      <c r="B1621" s="119" t="s">
        <v>5267</v>
      </c>
      <c r="C1621" s="119" t="s">
        <v>1167</v>
      </c>
      <c r="D1621" s="119" t="s">
        <v>975</v>
      </c>
      <c r="E1621" s="119" t="s">
        <v>1167</v>
      </c>
      <c r="F1621" s="121">
        <v>0.0</v>
      </c>
      <c r="G1621" s="121">
        <v>0.0</v>
      </c>
      <c r="H1621" s="122">
        <v>44278.92361111111</v>
      </c>
      <c r="I1621" s="122">
        <v>44280.813888888886</v>
      </c>
      <c r="J1621" s="124" t="s">
        <v>5268</v>
      </c>
      <c r="K1621" s="119"/>
      <c r="L1621" s="120"/>
      <c r="M1621" s="120"/>
      <c r="N1621" s="120"/>
      <c r="O1621" s="120"/>
      <c r="P1621" s="120"/>
      <c r="Q1621" s="120"/>
      <c r="R1621" s="120"/>
      <c r="S1621" s="120"/>
      <c r="T1621" s="120"/>
      <c r="U1621" s="120"/>
      <c r="V1621" s="120"/>
      <c r="W1621" s="120"/>
      <c r="X1621" s="120"/>
      <c r="Y1621" s="120"/>
      <c r="Z1621" s="120"/>
    </row>
    <row r="1622">
      <c r="A1622" s="121">
        <v>43500.0</v>
      </c>
      <c r="B1622" s="119" t="s">
        <v>5269</v>
      </c>
      <c r="C1622" s="119" t="s">
        <v>3554</v>
      </c>
      <c r="D1622" s="119" t="s">
        <v>941</v>
      </c>
      <c r="E1622" s="119"/>
      <c r="F1622" s="121">
        <v>2.0</v>
      </c>
      <c r="G1622" s="121">
        <v>0.0</v>
      </c>
      <c r="H1622" s="122">
        <v>44067.67083333333</v>
      </c>
      <c r="I1622" s="122">
        <v>44281.75833333333</v>
      </c>
      <c r="J1622" s="124" t="s">
        <v>5270</v>
      </c>
      <c r="K1622" s="119"/>
      <c r="L1622" s="120"/>
      <c r="M1622" s="120"/>
      <c r="N1622" s="120"/>
      <c r="O1622" s="120"/>
      <c r="P1622" s="120"/>
      <c r="Q1622" s="120"/>
      <c r="R1622" s="120"/>
      <c r="S1622" s="120"/>
      <c r="T1622" s="120"/>
      <c r="U1622" s="120"/>
      <c r="V1622" s="120"/>
      <c r="W1622" s="120"/>
      <c r="X1622" s="120"/>
      <c r="Y1622" s="120"/>
      <c r="Z1622" s="120"/>
    </row>
    <row r="1623">
      <c r="A1623" s="121">
        <v>51875.0</v>
      </c>
      <c r="B1623" s="119" t="s">
        <v>5271</v>
      </c>
      <c r="C1623" s="119" t="s">
        <v>1095</v>
      </c>
      <c r="D1623" s="119" t="s">
        <v>4994</v>
      </c>
      <c r="E1623" s="119" t="s">
        <v>5272</v>
      </c>
      <c r="F1623" s="121">
        <v>0.0</v>
      </c>
      <c r="G1623" s="121">
        <v>0.0</v>
      </c>
      <c r="H1623" s="122">
        <v>44235.65138888889</v>
      </c>
      <c r="I1623" s="122">
        <v>44282.64097222222</v>
      </c>
      <c r="J1623" s="124" t="s">
        <v>5273</v>
      </c>
      <c r="K1623" s="119"/>
      <c r="L1623" s="120"/>
      <c r="M1623" s="120"/>
      <c r="N1623" s="120"/>
      <c r="O1623" s="120"/>
      <c r="P1623" s="120"/>
      <c r="Q1623" s="120"/>
      <c r="R1623" s="120"/>
      <c r="S1623" s="120"/>
      <c r="T1623" s="120"/>
      <c r="U1623" s="120"/>
      <c r="V1623" s="120"/>
      <c r="W1623" s="120"/>
      <c r="X1623" s="120"/>
      <c r="Y1623" s="120"/>
      <c r="Z1623" s="120"/>
    </row>
    <row r="1624">
      <c r="A1624" s="121">
        <v>51242.0</v>
      </c>
      <c r="B1624" s="119" t="s">
        <v>5274</v>
      </c>
      <c r="C1624" s="119" t="s">
        <v>604</v>
      </c>
      <c r="D1624" s="119" t="s">
        <v>1158</v>
      </c>
      <c r="E1624" s="119" t="s">
        <v>1091</v>
      </c>
      <c r="F1624" s="121">
        <v>3.0</v>
      </c>
      <c r="G1624" s="121">
        <v>0.0</v>
      </c>
      <c r="H1624" s="122">
        <v>44223.92916666667</v>
      </c>
      <c r="I1624" s="122">
        <v>44284.049305555556</v>
      </c>
      <c r="J1624" s="124" t="s">
        <v>5275</v>
      </c>
      <c r="K1624" s="119"/>
      <c r="L1624" s="120"/>
      <c r="M1624" s="120"/>
      <c r="N1624" s="120"/>
      <c r="O1624" s="120"/>
      <c r="P1624" s="120"/>
      <c r="Q1624" s="120"/>
      <c r="R1624" s="120"/>
      <c r="S1624" s="120"/>
      <c r="T1624" s="120"/>
      <c r="U1624" s="120"/>
      <c r="V1624" s="120"/>
      <c r="W1624" s="120"/>
      <c r="X1624" s="120"/>
      <c r="Y1624" s="120"/>
      <c r="Z1624" s="120"/>
    </row>
    <row r="1625">
      <c r="A1625" s="121">
        <v>53336.0</v>
      </c>
      <c r="B1625" s="119" t="s">
        <v>5276</v>
      </c>
      <c r="C1625" s="119" t="s">
        <v>5277</v>
      </c>
      <c r="D1625" s="119" t="s">
        <v>5278</v>
      </c>
      <c r="E1625" s="119"/>
      <c r="F1625" s="121">
        <v>18.0</v>
      </c>
      <c r="G1625" s="121">
        <v>0.0</v>
      </c>
      <c r="H1625" s="122">
        <v>44260.169444444444</v>
      </c>
      <c r="I1625" s="122">
        <v>44284.126388888886</v>
      </c>
      <c r="J1625" s="124" t="s">
        <v>5279</v>
      </c>
      <c r="K1625" s="119"/>
      <c r="L1625" s="120"/>
      <c r="M1625" s="120"/>
      <c r="N1625" s="120"/>
      <c r="O1625" s="120"/>
      <c r="P1625" s="120"/>
      <c r="Q1625" s="120"/>
      <c r="R1625" s="120"/>
      <c r="S1625" s="120"/>
      <c r="T1625" s="120"/>
      <c r="U1625" s="120"/>
      <c r="V1625" s="120"/>
      <c r="W1625" s="120"/>
      <c r="X1625" s="120"/>
      <c r="Y1625" s="120"/>
      <c r="Z1625" s="120"/>
    </row>
    <row r="1626">
      <c r="A1626" s="121">
        <v>46849.0</v>
      </c>
      <c r="B1626" s="119" t="s">
        <v>5280</v>
      </c>
      <c r="C1626" s="119" t="s">
        <v>1093</v>
      </c>
      <c r="D1626" s="119" t="s">
        <v>5281</v>
      </c>
      <c r="E1626" s="119" t="s">
        <v>658</v>
      </c>
      <c r="F1626" s="121">
        <v>10.0</v>
      </c>
      <c r="G1626" s="121">
        <v>0.0</v>
      </c>
      <c r="H1626" s="122">
        <v>44130.674305555556</v>
      </c>
      <c r="I1626" s="122">
        <v>44284.654861111114</v>
      </c>
      <c r="J1626" s="124" t="s">
        <v>5282</v>
      </c>
      <c r="K1626" s="119"/>
      <c r="L1626" s="120"/>
      <c r="M1626" s="120"/>
      <c r="N1626" s="120"/>
      <c r="O1626" s="120"/>
      <c r="P1626" s="120"/>
      <c r="Q1626" s="120"/>
      <c r="R1626" s="120"/>
      <c r="S1626" s="120"/>
      <c r="T1626" s="120"/>
      <c r="U1626" s="120"/>
      <c r="V1626" s="120"/>
      <c r="W1626" s="120"/>
      <c r="X1626" s="120"/>
      <c r="Y1626" s="120"/>
      <c r="Z1626" s="120"/>
    </row>
    <row r="1627">
      <c r="A1627" s="121">
        <v>43495.0</v>
      </c>
      <c r="B1627" s="119" t="s">
        <v>5283</v>
      </c>
      <c r="C1627" s="119" t="s">
        <v>3554</v>
      </c>
      <c r="D1627" s="119" t="s">
        <v>941</v>
      </c>
      <c r="E1627" s="119"/>
      <c r="F1627" s="121">
        <v>1.0</v>
      </c>
      <c r="G1627" s="121">
        <v>0.0</v>
      </c>
      <c r="H1627" s="122">
        <v>44067.660416666666</v>
      </c>
      <c r="I1627" s="122">
        <v>44284.71041666667</v>
      </c>
      <c r="J1627" s="124" t="s">
        <v>5284</v>
      </c>
      <c r="K1627" s="119"/>
      <c r="L1627" s="120"/>
      <c r="M1627" s="120"/>
      <c r="N1627" s="120"/>
      <c r="O1627" s="120"/>
      <c r="P1627" s="120"/>
      <c r="Q1627" s="120"/>
      <c r="R1627" s="120"/>
      <c r="S1627" s="120"/>
      <c r="T1627" s="120"/>
      <c r="U1627" s="120"/>
      <c r="V1627" s="120"/>
      <c r="W1627" s="120"/>
      <c r="X1627" s="120"/>
      <c r="Y1627" s="120"/>
      <c r="Z1627" s="120"/>
    </row>
    <row r="1628">
      <c r="A1628" s="121">
        <v>41808.0</v>
      </c>
      <c r="B1628" s="119" t="s">
        <v>5285</v>
      </c>
      <c r="C1628" s="119" t="s">
        <v>697</v>
      </c>
      <c r="D1628" s="119" t="s">
        <v>941</v>
      </c>
      <c r="E1628" s="119"/>
      <c r="F1628" s="121">
        <v>0.0</v>
      </c>
      <c r="G1628" s="121">
        <v>0.0</v>
      </c>
      <c r="H1628" s="122">
        <v>44033.75486111111</v>
      </c>
      <c r="I1628" s="122">
        <v>44284.71319444444</v>
      </c>
      <c r="J1628" s="124" t="s">
        <v>5286</v>
      </c>
      <c r="K1628" s="119"/>
      <c r="L1628" s="120"/>
      <c r="M1628" s="120"/>
      <c r="N1628" s="120"/>
      <c r="O1628" s="120"/>
      <c r="P1628" s="120"/>
      <c r="Q1628" s="120"/>
      <c r="R1628" s="120"/>
      <c r="S1628" s="120"/>
      <c r="T1628" s="120"/>
      <c r="U1628" s="120"/>
      <c r="V1628" s="120"/>
      <c r="W1628" s="120"/>
      <c r="X1628" s="120"/>
      <c r="Y1628" s="120"/>
      <c r="Z1628" s="120"/>
    </row>
    <row r="1629">
      <c r="A1629" s="121">
        <v>50018.0</v>
      </c>
      <c r="B1629" s="119" t="s">
        <v>5287</v>
      </c>
      <c r="C1629" s="119" t="s">
        <v>3554</v>
      </c>
      <c r="D1629" s="119" t="s">
        <v>1338</v>
      </c>
      <c r="E1629" s="119"/>
      <c r="F1629" s="121">
        <v>2.0</v>
      </c>
      <c r="G1629" s="121">
        <v>0.0</v>
      </c>
      <c r="H1629" s="122">
        <v>44199.7</v>
      </c>
      <c r="I1629" s="122">
        <v>44284.71319444444</v>
      </c>
      <c r="J1629" s="124" t="s">
        <v>5288</v>
      </c>
      <c r="K1629" s="119"/>
      <c r="L1629" s="120"/>
      <c r="M1629" s="120"/>
      <c r="N1629" s="120"/>
      <c r="O1629" s="120"/>
      <c r="P1629" s="120"/>
      <c r="Q1629" s="120"/>
      <c r="R1629" s="120"/>
      <c r="S1629" s="120"/>
      <c r="T1629" s="120"/>
      <c r="U1629" s="120"/>
      <c r="V1629" s="120"/>
      <c r="W1629" s="120"/>
      <c r="X1629" s="120"/>
      <c r="Y1629" s="120"/>
      <c r="Z1629" s="120"/>
    </row>
    <row r="1630">
      <c r="A1630" s="121">
        <v>54311.0</v>
      </c>
      <c r="B1630" s="119" t="s">
        <v>5289</v>
      </c>
      <c r="C1630" s="119" t="s">
        <v>5290</v>
      </c>
      <c r="D1630" s="119" t="s">
        <v>5291</v>
      </c>
      <c r="E1630" s="119"/>
      <c r="F1630" s="121">
        <v>2.0</v>
      </c>
      <c r="G1630" s="121">
        <v>0.0</v>
      </c>
      <c r="H1630" s="122">
        <v>44274.36597222222</v>
      </c>
      <c r="I1630" s="122">
        <v>44284.720138888886</v>
      </c>
      <c r="J1630" s="124" t="s">
        <v>5292</v>
      </c>
      <c r="K1630" s="119"/>
      <c r="L1630" s="120"/>
      <c r="M1630" s="120"/>
      <c r="N1630" s="120"/>
      <c r="O1630" s="120"/>
      <c r="P1630" s="120"/>
      <c r="Q1630" s="120"/>
      <c r="R1630" s="120"/>
      <c r="S1630" s="120"/>
      <c r="T1630" s="120"/>
      <c r="U1630" s="120"/>
      <c r="V1630" s="120"/>
      <c r="W1630" s="120"/>
      <c r="X1630" s="120"/>
      <c r="Y1630" s="120"/>
      <c r="Z1630" s="120"/>
    </row>
    <row r="1631">
      <c r="A1631" s="121">
        <v>34209.0</v>
      </c>
      <c r="B1631" s="119" t="s">
        <v>5293</v>
      </c>
      <c r="C1631" s="119" t="s">
        <v>5294</v>
      </c>
      <c r="D1631" s="119" t="s">
        <v>941</v>
      </c>
      <c r="E1631" s="119"/>
      <c r="F1631" s="121">
        <v>1.0</v>
      </c>
      <c r="G1631" s="121">
        <v>0.0</v>
      </c>
      <c r="H1631" s="122">
        <v>43894.49236111111</v>
      </c>
      <c r="I1631" s="122">
        <v>44284.725</v>
      </c>
      <c r="J1631" s="124" t="s">
        <v>5295</v>
      </c>
      <c r="K1631" s="119"/>
      <c r="L1631" s="120"/>
      <c r="M1631" s="120"/>
      <c r="N1631" s="120"/>
      <c r="O1631" s="120"/>
      <c r="P1631" s="120"/>
      <c r="Q1631" s="120"/>
      <c r="R1631" s="120"/>
      <c r="S1631" s="120"/>
      <c r="T1631" s="120"/>
      <c r="U1631" s="120"/>
      <c r="V1631" s="120"/>
      <c r="W1631" s="120"/>
      <c r="X1631" s="120"/>
      <c r="Y1631" s="120"/>
      <c r="Z1631" s="120"/>
    </row>
    <row r="1632">
      <c r="A1632" s="121">
        <v>46881.0</v>
      </c>
      <c r="B1632" s="119" t="s">
        <v>5296</v>
      </c>
      <c r="C1632" s="119" t="s">
        <v>697</v>
      </c>
      <c r="D1632" s="119" t="s">
        <v>941</v>
      </c>
      <c r="E1632" s="119"/>
      <c r="F1632" s="121">
        <v>1.0</v>
      </c>
      <c r="G1632" s="121">
        <v>0.0</v>
      </c>
      <c r="H1632" s="122">
        <v>44130.930555555555</v>
      </c>
      <c r="I1632" s="122">
        <v>44284.725</v>
      </c>
      <c r="J1632" s="124" t="s">
        <v>5297</v>
      </c>
      <c r="K1632" s="119"/>
      <c r="L1632" s="120"/>
      <c r="M1632" s="120"/>
      <c r="N1632" s="120"/>
      <c r="O1632" s="120"/>
      <c r="P1632" s="120"/>
      <c r="Q1632" s="120"/>
      <c r="R1632" s="120"/>
      <c r="S1632" s="120"/>
      <c r="T1632" s="120"/>
      <c r="U1632" s="120"/>
      <c r="V1632" s="120"/>
      <c r="W1632" s="120"/>
      <c r="X1632" s="120"/>
      <c r="Y1632" s="120"/>
      <c r="Z1632" s="120"/>
    </row>
    <row r="1633">
      <c r="A1633" s="121">
        <v>43504.0</v>
      </c>
      <c r="B1633" s="119" t="s">
        <v>5298</v>
      </c>
      <c r="C1633" s="119" t="s">
        <v>3554</v>
      </c>
      <c r="D1633" s="119" t="s">
        <v>941</v>
      </c>
      <c r="E1633" s="119"/>
      <c r="F1633" s="121">
        <v>1.0</v>
      </c>
      <c r="G1633" s="121">
        <v>0.0</v>
      </c>
      <c r="H1633" s="122">
        <v>44067.69375</v>
      </c>
      <c r="I1633" s="122">
        <v>44284.725</v>
      </c>
      <c r="J1633" s="124" t="s">
        <v>5299</v>
      </c>
      <c r="K1633" s="119"/>
      <c r="L1633" s="120"/>
      <c r="M1633" s="120"/>
      <c r="N1633" s="120"/>
      <c r="O1633" s="120"/>
      <c r="P1633" s="120"/>
      <c r="Q1633" s="120"/>
      <c r="R1633" s="120"/>
      <c r="S1633" s="120"/>
      <c r="T1633" s="120"/>
      <c r="U1633" s="120"/>
      <c r="V1633" s="120"/>
      <c r="W1633" s="120"/>
      <c r="X1633" s="120"/>
      <c r="Y1633" s="120"/>
      <c r="Z1633" s="120"/>
    </row>
    <row r="1634">
      <c r="A1634" s="121">
        <v>41590.0</v>
      </c>
      <c r="B1634" s="119" t="s">
        <v>5300</v>
      </c>
      <c r="C1634" s="119" t="s">
        <v>697</v>
      </c>
      <c r="D1634" s="119" t="s">
        <v>941</v>
      </c>
      <c r="E1634" s="119"/>
      <c r="F1634" s="121">
        <v>1.0</v>
      </c>
      <c r="G1634" s="121">
        <v>0.0</v>
      </c>
      <c r="H1634" s="122">
        <v>44029.52847222222</v>
      </c>
      <c r="I1634" s="122">
        <v>44284.73611111111</v>
      </c>
      <c r="J1634" s="124" t="s">
        <v>5301</v>
      </c>
      <c r="K1634" s="119"/>
      <c r="L1634" s="120"/>
      <c r="M1634" s="120"/>
      <c r="N1634" s="120"/>
      <c r="O1634" s="120"/>
      <c r="P1634" s="120"/>
      <c r="Q1634" s="120"/>
      <c r="R1634" s="120"/>
      <c r="S1634" s="120"/>
      <c r="T1634" s="120"/>
      <c r="U1634" s="120"/>
      <c r="V1634" s="120"/>
      <c r="W1634" s="120"/>
      <c r="X1634" s="120"/>
      <c r="Y1634" s="120"/>
      <c r="Z1634" s="120"/>
    </row>
    <row r="1635">
      <c r="A1635" s="121">
        <v>54502.0</v>
      </c>
      <c r="B1635" s="119" t="s">
        <v>5302</v>
      </c>
      <c r="C1635" s="119" t="s">
        <v>1254</v>
      </c>
      <c r="D1635" s="119" t="s">
        <v>1484</v>
      </c>
      <c r="E1635" s="119"/>
      <c r="F1635" s="121">
        <v>0.0</v>
      </c>
      <c r="G1635" s="121">
        <v>0.0</v>
      </c>
      <c r="H1635" s="122">
        <v>44278.60138888889</v>
      </c>
      <c r="I1635" s="122">
        <v>44284.76597222222</v>
      </c>
      <c r="J1635" s="124" t="s">
        <v>5303</v>
      </c>
      <c r="K1635" s="119"/>
      <c r="L1635" s="120"/>
      <c r="M1635" s="120"/>
      <c r="N1635" s="120"/>
      <c r="O1635" s="120"/>
      <c r="P1635" s="120"/>
      <c r="Q1635" s="120"/>
      <c r="R1635" s="120"/>
      <c r="S1635" s="120"/>
      <c r="T1635" s="120"/>
      <c r="U1635" s="120"/>
      <c r="V1635" s="120"/>
      <c r="W1635" s="120"/>
      <c r="X1635" s="120"/>
      <c r="Y1635" s="120"/>
      <c r="Z1635" s="120"/>
    </row>
    <row r="1636">
      <c r="A1636" s="121">
        <v>53605.0</v>
      </c>
      <c r="B1636" s="119" t="s">
        <v>5304</v>
      </c>
      <c r="C1636" s="119" t="s">
        <v>1095</v>
      </c>
      <c r="D1636" s="119" t="s">
        <v>4994</v>
      </c>
      <c r="E1636" s="119" t="s">
        <v>658</v>
      </c>
      <c r="F1636" s="121">
        <v>9.0</v>
      </c>
      <c r="G1636" s="121">
        <v>0.0</v>
      </c>
      <c r="H1636" s="122">
        <v>44264.64722222222</v>
      </c>
      <c r="I1636" s="122">
        <v>44284.90138888889</v>
      </c>
      <c r="J1636" s="124" t="s">
        <v>5305</v>
      </c>
      <c r="K1636" s="119"/>
      <c r="L1636" s="120"/>
      <c r="M1636" s="120"/>
      <c r="N1636" s="120"/>
      <c r="O1636" s="120"/>
      <c r="P1636" s="120"/>
      <c r="Q1636" s="120"/>
      <c r="R1636" s="120"/>
      <c r="S1636" s="120"/>
      <c r="T1636" s="120"/>
      <c r="U1636" s="120"/>
      <c r="V1636" s="120"/>
      <c r="W1636" s="120"/>
      <c r="X1636" s="120"/>
      <c r="Y1636" s="120"/>
      <c r="Z1636" s="120"/>
    </row>
    <row r="1637">
      <c r="A1637" s="121">
        <v>54382.0</v>
      </c>
      <c r="B1637" s="119" t="s">
        <v>5306</v>
      </c>
      <c r="C1637" s="119" t="s">
        <v>827</v>
      </c>
      <c r="D1637" s="119" t="s">
        <v>5307</v>
      </c>
      <c r="E1637" s="119"/>
      <c r="F1637" s="121">
        <v>24.0</v>
      </c>
      <c r="G1637" s="121">
        <v>0.0</v>
      </c>
      <c r="H1637" s="122">
        <v>44276.1</v>
      </c>
      <c r="I1637" s="122">
        <v>44285.106944444444</v>
      </c>
      <c r="J1637" s="124" t="s">
        <v>5308</v>
      </c>
      <c r="K1637" s="119"/>
      <c r="L1637" s="120"/>
      <c r="M1637" s="120"/>
      <c r="N1637" s="120"/>
      <c r="O1637" s="120"/>
      <c r="P1637" s="120"/>
      <c r="Q1637" s="120"/>
      <c r="R1637" s="120"/>
      <c r="S1637" s="120"/>
      <c r="T1637" s="120"/>
      <c r="U1637" s="120"/>
      <c r="V1637" s="120"/>
      <c r="W1637" s="120"/>
      <c r="X1637" s="120"/>
      <c r="Y1637" s="120"/>
      <c r="Z1637" s="120"/>
    </row>
    <row r="1638">
      <c r="A1638" s="121">
        <v>54452.0</v>
      </c>
      <c r="B1638" s="119" t="s">
        <v>5309</v>
      </c>
      <c r="C1638" s="119" t="s">
        <v>1130</v>
      </c>
      <c r="D1638" s="119" t="s">
        <v>5310</v>
      </c>
      <c r="E1638" s="119" t="s">
        <v>582</v>
      </c>
      <c r="F1638" s="121">
        <v>1.0</v>
      </c>
      <c r="G1638" s="121">
        <v>0.0</v>
      </c>
      <c r="H1638" s="122">
        <v>44277.87847222222</v>
      </c>
      <c r="I1638" s="122">
        <v>44285.60972222222</v>
      </c>
      <c r="J1638" s="124" t="s">
        <v>5311</v>
      </c>
      <c r="K1638" s="119"/>
      <c r="L1638" s="120"/>
      <c r="M1638" s="120"/>
      <c r="N1638" s="120"/>
      <c r="O1638" s="120"/>
      <c r="P1638" s="120"/>
      <c r="Q1638" s="120"/>
      <c r="R1638" s="120"/>
      <c r="S1638" s="120"/>
      <c r="T1638" s="120"/>
      <c r="U1638" s="120"/>
      <c r="V1638" s="120"/>
      <c r="W1638" s="120"/>
      <c r="X1638" s="120"/>
      <c r="Y1638" s="120"/>
      <c r="Z1638" s="120"/>
    </row>
    <row r="1639">
      <c r="A1639" s="121">
        <v>53608.0</v>
      </c>
      <c r="B1639" s="119" t="s">
        <v>5312</v>
      </c>
      <c r="C1639" s="119" t="s">
        <v>1095</v>
      </c>
      <c r="D1639" s="119" t="s">
        <v>4994</v>
      </c>
      <c r="E1639" s="119" t="s">
        <v>1091</v>
      </c>
      <c r="F1639" s="121">
        <v>3.0</v>
      </c>
      <c r="G1639" s="121">
        <v>0.0</v>
      </c>
      <c r="H1639" s="122">
        <v>44264.65555555555</v>
      </c>
      <c r="I1639" s="122">
        <v>44285.916666666664</v>
      </c>
      <c r="J1639" s="124" t="s">
        <v>5313</v>
      </c>
      <c r="K1639" s="119"/>
      <c r="L1639" s="120"/>
      <c r="M1639" s="120"/>
      <c r="N1639" s="120"/>
      <c r="O1639" s="120"/>
      <c r="P1639" s="120"/>
      <c r="Q1639" s="120"/>
      <c r="R1639" s="120"/>
      <c r="S1639" s="120"/>
      <c r="T1639" s="120"/>
      <c r="U1639" s="120"/>
      <c r="V1639" s="120"/>
      <c r="W1639" s="120"/>
      <c r="X1639" s="120"/>
      <c r="Y1639" s="120"/>
      <c r="Z1639" s="120"/>
    </row>
    <row r="1640">
      <c r="A1640" s="121">
        <v>53523.0</v>
      </c>
      <c r="B1640" s="119" t="s">
        <v>5314</v>
      </c>
      <c r="C1640" s="119" t="s">
        <v>1095</v>
      </c>
      <c r="D1640" s="119" t="s">
        <v>5315</v>
      </c>
      <c r="E1640" s="119" t="s">
        <v>1091</v>
      </c>
      <c r="F1640" s="121">
        <v>2.0</v>
      </c>
      <c r="G1640" s="121">
        <v>0.0</v>
      </c>
      <c r="H1640" s="122">
        <v>44263.72986111111</v>
      </c>
      <c r="I1640" s="122">
        <v>44285.916666666664</v>
      </c>
      <c r="J1640" s="124" t="s">
        <v>5316</v>
      </c>
      <c r="K1640" s="119"/>
      <c r="L1640" s="120"/>
      <c r="M1640" s="120"/>
      <c r="N1640" s="120"/>
      <c r="O1640" s="120"/>
      <c r="P1640" s="120"/>
      <c r="Q1640" s="120"/>
      <c r="R1640" s="120"/>
      <c r="S1640" s="120"/>
      <c r="T1640" s="120"/>
      <c r="U1640" s="120"/>
      <c r="V1640" s="120"/>
      <c r="W1640" s="120"/>
      <c r="X1640" s="120"/>
      <c r="Y1640" s="120"/>
      <c r="Z1640" s="120"/>
    </row>
    <row r="1641">
      <c r="A1641" s="121">
        <v>51996.0</v>
      </c>
      <c r="B1641" s="119" t="s">
        <v>5317</v>
      </c>
      <c r="C1641" s="119" t="s">
        <v>599</v>
      </c>
      <c r="D1641" s="119" t="s">
        <v>5318</v>
      </c>
      <c r="E1641" s="119"/>
      <c r="F1641" s="121">
        <v>17.0</v>
      </c>
      <c r="G1641" s="121">
        <v>0.0</v>
      </c>
      <c r="H1641" s="122">
        <v>44236.927777777775</v>
      </c>
      <c r="I1641" s="122">
        <v>44286.48819444444</v>
      </c>
      <c r="J1641" s="124" t="s">
        <v>5319</v>
      </c>
      <c r="K1641" s="119"/>
      <c r="L1641" s="120"/>
      <c r="M1641" s="120"/>
      <c r="N1641" s="120"/>
      <c r="O1641" s="120"/>
      <c r="P1641" s="120"/>
      <c r="Q1641" s="120"/>
      <c r="R1641" s="120"/>
      <c r="S1641" s="120"/>
      <c r="T1641" s="120"/>
      <c r="U1641" s="120"/>
      <c r="V1641" s="120"/>
      <c r="W1641" s="120"/>
      <c r="X1641" s="120"/>
      <c r="Y1641" s="120"/>
      <c r="Z1641" s="120"/>
    </row>
    <row r="1642">
      <c r="A1642" s="121">
        <v>54683.0</v>
      </c>
      <c r="B1642" s="119" t="s">
        <v>5320</v>
      </c>
      <c r="C1642" s="119" t="s">
        <v>994</v>
      </c>
      <c r="D1642" s="119" t="s">
        <v>941</v>
      </c>
      <c r="E1642" s="119"/>
      <c r="F1642" s="121">
        <v>10.0</v>
      </c>
      <c r="G1642" s="121">
        <v>0.0</v>
      </c>
      <c r="H1642" s="122">
        <v>44280.62708333333</v>
      </c>
      <c r="I1642" s="122">
        <v>44286.62986111111</v>
      </c>
      <c r="J1642" s="124" t="s">
        <v>5321</v>
      </c>
      <c r="K1642" s="119"/>
      <c r="L1642" s="120"/>
      <c r="M1642" s="120"/>
      <c r="N1642" s="120"/>
      <c r="O1642" s="120"/>
      <c r="P1642" s="120"/>
      <c r="Q1642" s="120"/>
      <c r="R1642" s="120"/>
      <c r="S1642" s="120"/>
      <c r="T1642" s="120"/>
      <c r="U1642" s="120"/>
      <c r="V1642" s="120"/>
      <c r="W1642" s="120"/>
      <c r="X1642" s="120"/>
      <c r="Y1642" s="120"/>
      <c r="Z1642" s="120"/>
    </row>
    <row r="1643">
      <c r="A1643" s="121">
        <v>51877.0</v>
      </c>
      <c r="B1643" s="119" t="s">
        <v>5322</v>
      </c>
      <c r="C1643" s="119" t="s">
        <v>5323</v>
      </c>
      <c r="D1643" s="119" t="s">
        <v>803</v>
      </c>
      <c r="E1643" s="119"/>
      <c r="F1643" s="121">
        <v>3.0</v>
      </c>
      <c r="G1643" s="121">
        <v>0.0</v>
      </c>
      <c r="H1643" s="122">
        <v>44235.65902777778</v>
      </c>
      <c r="I1643" s="122">
        <v>44286.74930555555</v>
      </c>
      <c r="J1643" s="124" t="s">
        <v>5324</v>
      </c>
      <c r="K1643" s="119"/>
      <c r="L1643" s="120"/>
      <c r="M1643" s="120"/>
      <c r="N1643" s="120"/>
      <c r="O1643" s="120"/>
      <c r="P1643" s="120"/>
      <c r="Q1643" s="120"/>
      <c r="R1643" s="120"/>
      <c r="S1643" s="120"/>
      <c r="T1643" s="120"/>
      <c r="U1643" s="120"/>
      <c r="V1643" s="120"/>
      <c r="W1643" s="120"/>
      <c r="X1643" s="120"/>
      <c r="Y1643" s="120"/>
      <c r="Z1643" s="120"/>
    </row>
    <row r="1644">
      <c r="A1644" s="121">
        <v>53322.0</v>
      </c>
      <c r="B1644" s="119" t="s">
        <v>5325</v>
      </c>
      <c r="C1644" s="119" t="s">
        <v>5326</v>
      </c>
      <c r="D1644" s="119" t="s">
        <v>5327</v>
      </c>
      <c r="E1644" s="119" t="s">
        <v>5328</v>
      </c>
      <c r="F1644" s="121">
        <v>6.0</v>
      </c>
      <c r="G1644" s="121">
        <v>0.0</v>
      </c>
      <c r="H1644" s="122">
        <v>44260.024305555555</v>
      </c>
      <c r="I1644" s="122">
        <v>44287.86875</v>
      </c>
      <c r="J1644" s="124" t="s">
        <v>5329</v>
      </c>
      <c r="K1644" s="119"/>
      <c r="L1644" s="120"/>
      <c r="M1644" s="120"/>
      <c r="N1644" s="120"/>
      <c r="O1644" s="120"/>
      <c r="P1644" s="120"/>
      <c r="Q1644" s="120"/>
      <c r="R1644" s="120"/>
      <c r="S1644" s="120"/>
      <c r="T1644" s="120"/>
      <c r="U1644" s="120"/>
      <c r="V1644" s="120"/>
      <c r="W1644" s="120"/>
      <c r="X1644" s="120"/>
      <c r="Y1644" s="120"/>
      <c r="Z1644" s="120"/>
    </row>
    <row r="1645">
      <c r="A1645" s="121">
        <v>24731.0</v>
      </c>
      <c r="B1645" s="119" t="s">
        <v>5330</v>
      </c>
      <c r="C1645" s="119" t="s">
        <v>608</v>
      </c>
      <c r="D1645" s="119" t="s">
        <v>5331</v>
      </c>
      <c r="E1645" s="119" t="s">
        <v>1627</v>
      </c>
      <c r="F1645" s="121">
        <v>0.0</v>
      </c>
      <c r="G1645" s="121">
        <v>0.0</v>
      </c>
      <c r="H1645" s="122">
        <v>43693.80694444444</v>
      </c>
      <c r="I1645" s="122">
        <v>44289.22430555556</v>
      </c>
      <c r="J1645" s="124" t="s">
        <v>5332</v>
      </c>
      <c r="K1645" s="119"/>
      <c r="L1645" s="120"/>
      <c r="M1645" s="120"/>
      <c r="N1645" s="120"/>
      <c r="O1645" s="120"/>
      <c r="P1645" s="120"/>
      <c r="Q1645" s="120"/>
      <c r="R1645" s="120"/>
      <c r="S1645" s="120"/>
      <c r="T1645" s="120"/>
      <c r="U1645" s="120"/>
      <c r="V1645" s="120"/>
      <c r="W1645" s="120"/>
      <c r="X1645" s="120"/>
      <c r="Y1645" s="120"/>
      <c r="Z1645" s="120"/>
    </row>
    <row r="1646">
      <c r="A1646" s="121">
        <v>54457.0</v>
      </c>
      <c r="B1646" s="119" t="s">
        <v>5333</v>
      </c>
      <c r="C1646" s="119" t="s">
        <v>5334</v>
      </c>
      <c r="D1646" s="119" t="s">
        <v>4513</v>
      </c>
      <c r="E1646" s="119"/>
      <c r="F1646" s="121">
        <v>6.0</v>
      </c>
      <c r="G1646" s="121">
        <v>0.0</v>
      </c>
      <c r="H1646" s="122">
        <v>44277.95694444444</v>
      </c>
      <c r="I1646" s="122">
        <v>44291.33263888889</v>
      </c>
      <c r="J1646" s="124" t="s">
        <v>5335</v>
      </c>
      <c r="K1646" s="119"/>
      <c r="L1646" s="120"/>
      <c r="M1646" s="120"/>
      <c r="N1646" s="120"/>
      <c r="O1646" s="120"/>
      <c r="P1646" s="120"/>
      <c r="Q1646" s="120"/>
      <c r="R1646" s="120"/>
      <c r="S1646" s="120"/>
      <c r="T1646" s="120"/>
      <c r="U1646" s="120"/>
      <c r="V1646" s="120"/>
      <c r="W1646" s="120"/>
      <c r="X1646" s="120"/>
      <c r="Y1646" s="120"/>
      <c r="Z1646" s="120"/>
    </row>
    <row r="1647">
      <c r="A1647" s="121">
        <v>53516.0</v>
      </c>
      <c r="B1647" s="119" t="s">
        <v>5336</v>
      </c>
      <c r="C1647" s="119" t="s">
        <v>1095</v>
      </c>
      <c r="D1647" s="119" t="s">
        <v>5315</v>
      </c>
      <c r="E1647" s="119" t="s">
        <v>957</v>
      </c>
      <c r="F1647" s="121">
        <v>0.0</v>
      </c>
      <c r="G1647" s="121">
        <v>0.0</v>
      </c>
      <c r="H1647" s="122">
        <v>44263.70972222222</v>
      </c>
      <c r="I1647" s="122">
        <v>44291.71597222222</v>
      </c>
      <c r="J1647" s="124" t="s">
        <v>5337</v>
      </c>
      <c r="K1647" s="119"/>
      <c r="L1647" s="120"/>
      <c r="M1647" s="120"/>
      <c r="N1647" s="120"/>
      <c r="O1647" s="120"/>
      <c r="P1647" s="120"/>
      <c r="Q1647" s="120"/>
      <c r="R1647" s="120"/>
      <c r="S1647" s="120"/>
      <c r="T1647" s="120"/>
      <c r="U1647" s="120"/>
      <c r="V1647" s="120"/>
      <c r="W1647" s="120"/>
      <c r="X1647" s="120"/>
      <c r="Y1647" s="120"/>
      <c r="Z1647" s="120"/>
    </row>
    <row r="1648">
      <c r="A1648" s="121">
        <v>54114.0</v>
      </c>
      <c r="B1648" s="119" t="s">
        <v>5338</v>
      </c>
      <c r="C1648" s="119" t="s">
        <v>1464</v>
      </c>
      <c r="D1648" s="119" t="s">
        <v>5339</v>
      </c>
      <c r="E1648" s="119"/>
      <c r="F1648" s="121">
        <v>0.0</v>
      </c>
      <c r="G1648" s="121">
        <v>0.0</v>
      </c>
      <c r="H1648" s="122">
        <v>44272.013194444444</v>
      </c>
      <c r="I1648" s="122">
        <v>44291.884722222225</v>
      </c>
      <c r="J1648" s="124" t="s">
        <v>5340</v>
      </c>
      <c r="K1648" s="119"/>
      <c r="L1648" s="120"/>
      <c r="M1648" s="120"/>
      <c r="N1648" s="120"/>
      <c r="O1648" s="120"/>
      <c r="P1648" s="120"/>
      <c r="Q1648" s="120"/>
      <c r="R1648" s="120"/>
      <c r="S1648" s="120"/>
      <c r="T1648" s="120"/>
      <c r="U1648" s="120"/>
      <c r="V1648" s="120"/>
      <c r="W1648" s="120"/>
      <c r="X1648" s="120"/>
      <c r="Y1648" s="120"/>
      <c r="Z1648" s="120"/>
    </row>
    <row r="1649">
      <c r="A1649" s="121">
        <v>24751.0</v>
      </c>
      <c r="B1649" s="119" t="s">
        <v>5341</v>
      </c>
      <c r="C1649" s="119" t="s">
        <v>608</v>
      </c>
      <c r="D1649" s="119" t="s">
        <v>1367</v>
      </c>
      <c r="E1649" s="119" t="s">
        <v>957</v>
      </c>
      <c r="F1649" s="121">
        <v>0.0</v>
      </c>
      <c r="G1649" s="121">
        <v>0.0</v>
      </c>
      <c r="H1649" s="122">
        <v>43693.80694444444</v>
      </c>
      <c r="I1649" s="122">
        <v>44292.04652777778</v>
      </c>
      <c r="J1649" s="124" t="s">
        <v>5342</v>
      </c>
      <c r="K1649" s="119"/>
      <c r="L1649" s="120"/>
      <c r="M1649" s="120"/>
      <c r="N1649" s="120"/>
      <c r="O1649" s="120"/>
      <c r="P1649" s="120"/>
      <c r="Q1649" s="120"/>
      <c r="R1649" s="120"/>
      <c r="S1649" s="120"/>
      <c r="T1649" s="120"/>
      <c r="U1649" s="120"/>
      <c r="V1649" s="120"/>
      <c r="W1649" s="120"/>
      <c r="X1649" s="120"/>
      <c r="Y1649" s="120"/>
      <c r="Z1649" s="120"/>
    </row>
    <row r="1650">
      <c r="A1650" s="121">
        <v>24614.0</v>
      </c>
      <c r="B1650" s="119" t="s">
        <v>5343</v>
      </c>
      <c r="C1650" s="119" t="s">
        <v>608</v>
      </c>
      <c r="D1650" s="119" t="s">
        <v>1367</v>
      </c>
      <c r="E1650" s="119" t="s">
        <v>957</v>
      </c>
      <c r="F1650" s="121">
        <v>0.0</v>
      </c>
      <c r="G1650" s="121">
        <v>0.0</v>
      </c>
      <c r="H1650" s="122">
        <v>43693.80069444444</v>
      </c>
      <c r="I1650" s="122">
        <v>44292.04652777778</v>
      </c>
      <c r="J1650" s="124" t="s">
        <v>5344</v>
      </c>
      <c r="K1650" s="119"/>
      <c r="L1650" s="120"/>
      <c r="M1650" s="120"/>
      <c r="N1650" s="120"/>
      <c r="O1650" s="120"/>
      <c r="P1650" s="120"/>
      <c r="Q1650" s="120"/>
      <c r="R1650" s="120"/>
      <c r="S1650" s="120"/>
      <c r="T1650" s="120"/>
      <c r="U1650" s="120"/>
      <c r="V1650" s="120"/>
      <c r="W1650" s="120"/>
      <c r="X1650" s="120"/>
      <c r="Y1650" s="120"/>
      <c r="Z1650" s="120"/>
    </row>
    <row r="1651">
      <c r="A1651" s="121">
        <v>24640.0</v>
      </c>
      <c r="B1651" s="119" t="s">
        <v>5345</v>
      </c>
      <c r="C1651" s="119" t="s">
        <v>608</v>
      </c>
      <c r="D1651" s="119" t="s">
        <v>1367</v>
      </c>
      <c r="E1651" s="119" t="s">
        <v>957</v>
      </c>
      <c r="F1651" s="121">
        <v>0.0</v>
      </c>
      <c r="G1651" s="121">
        <v>0.0</v>
      </c>
      <c r="H1651" s="122">
        <v>43693.80138888889</v>
      </c>
      <c r="I1651" s="122">
        <v>44292.04652777778</v>
      </c>
      <c r="J1651" s="124" t="s">
        <v>5346</v>
      </c>
      <c r="K1651" s="119"/>
      <c r="L1651" s="120"/>
      <c r="M1651" s="120"/>
      <c r="N1651" s="120"/>
      <c r="O1651" s="120"/>
      <c r="P1651" s="120"/>
      <c r="Q1651" s="120"/>
      <c r="R1651" s="120"/>
      <c r="S1651" s="120"/>
      <c r="T1651" s="120"/>
      <c r="U1651" s="120"/>
      <c r="V1651" s="120"/>
      <c r="W1651" s="120"/>
      <c r="X1651" s="120"/>
      <c r="Y1651" s="120"/>
      <c r="Z1651" s="120"/>
    </row>
    <row r="1652">
      <c r="A1652" s="121">
        <v>52253.0</v>
      </c>
      <c r="B1652" s="119" t="s">
        <v>5347</v>
      </c>
      <c r="C1652" s="119" t="s">
        <v>5008</v>
      </c>
      <c r="D1652" s="119" t="s">
        <v>5348</v>
      </c>
      <c r="E1652" s="119" t="s">
        <v>5349</v>
      </c>
      <c r="F1652" s="121">
        <v>1.0</v>
      </c>
      <c r="G1652" s="121">
        <v>0.0</v>
      </c>
      <c r="H1652" s="122">
        <v>44240.70972222222</v>
      </c>
      <c r="I1652" s="122">
        <v>44292.64861111111</v>
      </c>
      <c r="J1652" s="124" t="s">
        <v>5350</v>
      </c>
      <c r="K1652" s="119"/>
      <c r="L1652" s="120"/>
      <c r="M1652" s="120"/>
      <c r="N1652" s="120"/>
      <c r="O1652" s="120"/>
      <c r="P1652" s="120"/>
      <c r="Q1652" s="120"/>
      <c r="R1652" s="120"/>
      <c r="S1652" s="120"/>
      <c r="T1652" s="120"/>
      <c r="U1652" s="120"/>
      <c r="V1652" s="120"/>
      <c r="W1652" s="120"/>
      <c r="X1652" s="120"/>
      <c r="Y1652" s="120"/>
      <c r="Z1652" s="120"/>
    </row>
    <row r="1653">
      <c r="A1653" s="121">
        <v>54631.0</v>
      </c>
      <c r="B1653" s="119" t="s">
        <v>5351</v>
      </c>
      <c r="C1653" s="119" t="s">
        <v>697</v>
      </c>
      <c r="D1653" s="119" t="s">
        <v>1569</v>
      </c>
      <c r="E1653" s="119" t="s">
        <v>582</v>
      </c>
      <c r="F1653" s="121">
        <v>1.0</v>
      </c>
      <c r="G1653" s="121">
        <v>0.0</v>
      </c>
      <c r="H1653" s="122">
        <v>44279.93402777778</v>
      </c>
      <c r="I1653" s="122">
        <v>44292.9375</v>
      </c>
      <c r="J1653" s="124" t="s">
        <v>5352</v>
      </c>
      <c r="K1653" s="119"/>
      <c r="L1653" s="120"/>
      <c r="M1653" s="120"/>
      <c r="N1653" s="120"/>
      <c r="O1653" s="120"/>
      <c r="P1653" s="120"/>
      <c r="Q1653" s="120"/>
      <c r="R1653" s="120"/>
      <c r="S1653" s="120"/>
      <c r="T1653" s="120"/>
      <c r="U1653" s="120"/>
      <c r="V1653" s="120"/>
      <c r="W1653" s="120"/>
      <c r="X1653" s="120"/>
      <c r="Y1653" s="120"/>
      <c r="Z1653" s="120"/>
    </row>
    <row r="1654">
      <c r="A1654" s="121">
        <v>52027.0</v>
      </c>
      <c r="B1654" s="119" t="s">
        <v>5353</v>
      </c>
      <c r="C1654" s="119" t="s">
        <v>1091</v>
      </c>
      <c r="D1654" s="119" t="s">
        <v>5354</v>
      </c>
      <c r="E1654" s="119"/>
      <c r="F1654" s="121">
        <v>2.0</v>
      </c>
      <c r="G1654" s="121">
        <v>0.0</v>
      </c>
      <c r="H1654" s="122">
        <v>44237.29305555556</v>
      </c>
      <c r="I1654" s="122">
        <v>44293.39513888889</v>
      </c>
      <c r="J1654" s="124" t="s">
        <v>5355</v>
      </c>
      <c r="K1654" s="119"/>
      <c r="L1654" s="120"/>
      <c r="M1654" s="120"/>
      <c r="N1654" s="120"/>
      <c r="O1654" s="120"/>
      <c r="P1654" s="120"/>
      <c r="Q1654" s="120"/>
      <c r="R1654" s="120"/>
      <c r="S1654" s="120"/>
      <c r="T1654" s="120"/>
      <c r="U1654" s="120"/>
      <c r="V1654" s="120"/>
      <c r="W1654" s="120"/>
      <c r="X1654" s="120"/>
      <c r="Y1654" s="120"/>
      <c r="Z1654" s="120"/>
    </row>
    <row r="1655">
      <c r="A1655" s="121">
        <v>51948.0</v>
      </c>
      <c r="B1655" s="119" t="s">
        <v>5356</v>
      </c>
      <c r="C1655" s="119" t="s">
        <v>1091</v>
      </c>
      <c r="D1655" s="119" t="s">
        <v>5357</v>
      </c>
      <c r="E1655" s="119"/>
      <c r="F1655" s="121">
        <v>3.0</v>
      </c>
      <c r="G1655" s="121">
        <v>0.0</v>
      </c>
      <c r="H1655" s="122">
        <v>44236.34444444445</v>
      </c>
      <c r="I1655" s="122">
        <v>44293.39513888889</v>
      </c>
      <c r="J1655" s="124" t="s">
        <v>5358</v>
      </c>
      <c r="K1655" s="119"/>
      <c r="L1655" s="120"/>
      <c r="M1655" s="120"/>
      <c r="N1655" s="120"/>
      <c r="O1655" s="120"/>
      <c r="P1655" s="120"/>
      <c r="Q1655" s="120"/>
      <c r="R1655" s="120"/>
      <c r="S1655" s="120"/>
      <c r="T1655" s="120"/>
      <c r="U1655" s="120"/>
      <c r="V1655" s="120"/>
      <c r="W1655" s="120"/>
      <c r="X1655" s="120"/>
      <c r="Y1655" s="120"/>
      <c r="Z1655" s="120"/>
    </row>
    <row r="1656">
      <c r="A1656" s="121">
        <v>43499.0</v>
      </c>
      <c r="B1656" s="119" t="s">
        <v>5359</v>
      </c>
      <c r="C1656" s="119" t="s">
        <v>3554</v>
      </c>
      <c r="D1656" s="119" t="s">
        <v>941</v>
      </c>
      <c r="E1656" s="119"/>
      <c r="F1656" s="121">
        <v>0.0</v>
      </c>
      <c r="G1656" s="121">
        <v>0.0</v>
      </c>
      <c r="H1656" s="122">
        <v>44067.66736111111</v>
      </c>
      <c r="I1656" s="122">
        <v>44293.56527777778</v>
      </c>
      <c r="J1656" s="124" t="s">
        <v>5360</v>
      </c>
      <c r="K1656" s="119"/>
      <c r="L1656" s="120"/>
      <c r="M1656" s="120"/>
      <c r="N1656" s="120"/>
      <c r="O1656" s="120"/>
      <c r="P1656" s="120"/>
      <c r="Q1656" s="120"/>
      <c r="R1656" s="120"/>
      <c r="S1656" s="120"/>
      <c r="T1656" s="120"/>
      <c r="U1656" s="120"/>
      <c r="V1656" s="120"/>
      <c r="W1656" s="120"/>
      <c r="X1656" s="120"/>
      <c r="Y1656" s="120"/>
      <c r="Z1656" s="120"/>
    </row>
    <row r="1657">
      <c r="A1657" s="121">
        <v>49649.0</v>
      </c>
      <c r="B1657" s="119" t="s">
        <v>5361</v>
      </c>
      <c r="C1657" s="119" t="s">
        <v>5362</v>
      </c>
      <c r="D1657" s="119" t="s">
        <v>4655</v>
      </c>
      <c r="E1657" s="119"/>
      <c r="F1657" s="121">
        <v>2.0</v>
      </c>
      <c r="G1657" s="121">
        <v>0.0</v>
      </c>
      <c r="H1657" s="122">
        <v>44185.19861111111</v>
      </c>
      <c r="I1657" s="122">
        <v>44293.895833333336</v>
      </c>
      <c r="J1657" s="124" t="s">
        <v>5363</v>
      </c>
      <c r="K1657" s="119"/>
      <c r="L1657" s="120"/>
      <c r="M1657" s="120"/>
      <c r="N1657" s="120"/>
      <c r="O1657" s="120"/>
      <c r="P1657" s="120"/>
      <c r="Q1657" s="120"/>
      <c r="R1657" s="120"/>
      <c r="S1657" s="120"/>
      <c r="T1657" s="120"/>
      <c r="U1657" s="120"/>
      <c r="V1657" s="120"/>
      <c r="W1657" s="120"/>
      <c r="X1657" s="120"/>
      <c r="Y1657" s="120"/>
      <c r="Z1657" s="120"/>
    </row>
    <row r="1658">
      <c r="A1658" s="121">
        <v>55284.0</v>
      </c>
      <c r="B1658" s="119" t="s">
        <v>5364</v>
      </c>
      <c r="C1658" s="119" t="s">
        <v>827</v>
      </c>
      <c r="D1658" s="119" t="s">
        <v>1523</v>
      </c>
      <c r="E1658" s="119" t="s">
        <v>582</v>
      </c>
      <c r="F1658" s="121">
        <v>1.0</v>
      </c>
      <c r="G1658" s="121">
        <v>0.0</v>
      </c>
      <c r="H1658" s="122">
        <v>44290.09722222222</v>
      </c>
      <c r="I1658" s="122">
        <v>44294.14791666667</v>
      </c>
      <c r="J1658" s="124" t="s">
        <v>5365</v>
      </c>
      <c r="K1658" s="119"/>
      <c r="L1658" s="120"/>
      <c r="M1658" s="120"/>
      <c r="N1658" s="120"/>
      <c r="O1658" s="120"/>
      <c r="P1658" s="120"/>
      <c r="Q1658" s="120"/>
      <c r="R1658" s="120"/>
      <c r="S1658" s="120"/>
      <c r="T1658" s="120"/>
      <c r="U1658" s="120"/>
      <c r="V1658" s="120"/>
      <c r="W1658" s="120"/>
      <c r="X1658" s="120"/>
      <c r="Y1658" s="120"/>
      <c r="Z1658" s="120"/>
    </row>
    <row r="1659">
      <c r="A1659" s="121">
        <v>55266.0</v>
      </c>
      <c r="B1659" s="119" t="s">
        <v>5366</v>
      </c>
      <c r="C1659" s="119" t="s">
        <v>5367</v>
      </c>
      <c r="D1659" s="119" t="s">
        <v>1484</v>
      </c>
      <c r="E1659" s="119"/>
      <c r="F1659" s="121">
        <v>2.0</v>
      </c>
      <c r="G1659" s="121">
        <v>0.0</v>
      </c>
      <c r="H1659" s="122">
        <v>44289.05625</v>
      </c>
      <c r="I1659" s="122">
        <v>44294.28194444445</v>
      </c>
      <c r="J1659" s="124" t="s">
        <v>5368</v>
      </c>
      <c r="K1659" s="119"/>
      <c r="L1659" s="120"/>
      <c r="M1659" s="120"/>
      <c r="N1659" s="120"/>
      <c r="O1659" s="120"/>
      <c r="P1659" s="120"/>
      <c r="Q1659" s="120"/>
      <c r="R1659" s="120"/>
      <c r="S1659" s="120"/>
      <c r="T1659" s="120"/>
      <c r="U1659" s="120"/>
      <c r="V1659" s="120"/>
      <c r="W1659" s="120"/>
      <c r="X1659" s="120"/>
      <c r="Y1659" s="120"/>
      <c r="Z1659" s="120"/>
    </row>
    <row r="1660">
      <c r="A1660" s="121">
        <v>55203.0</v>
      </c>
      <c r="B1660" s="119" t="s">
        <v>5369</v>
      </c>
      <c r="C1660" s="119" t="s">
        <v>871</v>
      </c>
      <c r="D1660" s="119" t="s">
        <v>5370</v>
      </c>
      <c r="E1660" s="119"/>
      <c r="F1660" s="121">
        <v>4.0</v>
      </c>
      <c r="G1660" s="121">
        <v>0.0</v>
      </c>
      <c r="H1660" s="122">
        <v>44288.084027777775</v>
      </c>
      <c r="I1660" s="122">
        <v>44294.65</v>
      </c>
      <c r="J1660" s="124" t="s">
        <v>5371</v>
      </c>
      <c r="K1660" s="119"/>
      <c r="L1660" s="120"/>
      <c r="M1660" s="120"/>
      <c r="N1660" s="120"/>
      <c r="O1660" s="120"/>
      <c r="P1660" s="120"/>
      <c r="Q1660" s="120"/>
      <c r="R1660" s="120"/>
      <c r="S1660" s="120"/>
      <c r="T1660" s="120"/>
      <c r="U1660" s="120"/>
      <c r="V1660" s="120"/>
      <c r="W1660" s="120"/>
      <c r="X1660" s="120"/>
      <c r="Y1660" s="120"/>
      <c r="Z1660" s="120"/>
    </row>
    <row r="1661">
      <c r="A1661" s="121">
        <v>52719.0</v>
      </c>
      <c r="B1661" s="119" t="s">
        <v>5372</v>
      </c>
      <c r="C1661" s="119" t="s">
        <v>5373</v>
      </c>
      <c r="D1661" s="119" t="s">
        <v>5374</v>
      </c>
      <c r="E1661" s="119"/>
      <c r="F1661" s="121">
        <v>3.0</v>
      </c>
      <c r="G1661" s="121">
        <v>0.0</v>
      </c>
      <c r="H1661" s="122">
        <v>44251.11944444444</v>
      </c>
      <c r="I1661" s="122">
        <v>44294.950694444444</v>
      </c>
      <c r="J1661" s="124" t="s">
        <v>5375</v>
      </c>
      <c r="K1661" s="119"/>
      <c r="L1661" s="120"/>
      <c r="M1661" s="120"/>
      <c r="N1661" s="120"/>
      <c r="O1661" s="120"/>
      <c r="P1661" s="120"/>
      <c r="Q1661" s="120"/>
      <c r="R1661" s="120"/>
      <c r="S1661" s="120"/>
      <c r="T1661" s="120"/>
      <c r="U1661" s="120"/>
      <c r="V1661" s="120"/>
      <c r="W1661" s="120"/>
      <c r="X1661" s="120"/>
      <c r="Y1661" s="120"/>
      <c r="Z1661" s="120"/>
    </row>
    <row r="1662">
      <c r="A1662" s="121">
        <v>55670.0</v>
      </c>
      <c r="B1662" s="119" t="s">
        <v>5376</v>
      </c>
      <c r="C1662" s="119" t="s">
        <v>1091</v>
      </c>
      <c r="D1662" s="119" t="s">
        <v>5377</v>
      </c>
      <c r="E1662" s="119"/>
      <c r="F1662" s="121">
        <v>1.0</v>
      </c>
      <c r="G1662" s="121">
        <v>0.0</v>
      </c>
      <c r="H1662" s="122">
        <v>44295.45486111111</v>
      </c>
      <c r="I1662" s="122">
        <v>44295.725</v>
      </c>
      <c r="J1662" s="124" t="s">
        <v>5378</v>
      </c>
      <c r="K1662" s="119"/>
      <c r="L1662" s="120"/>
      <c r="M1662" s="120"/>
      <c r="N1662" s="120"/>
      <c r="O1662" s="120"/>
      <c r="P1662" s="120"/>
      <c r="Q1662" s="120"/>
      <c r="R1662" s="120"/>
      <c r="S1662" s="120"/>
      <c r="T1662" s="120"/>
      <c r="U1662" s="120"/>
      <c r="V1662" s="120"/>
      <c r="W1662" s="120"/>
      <c r="X1662" s="120"/>
      <c r="Y1662" s="120"/>
      <c r="Z1662" s="120"/>
    </row>
    <row r="1663">
      <c r="A1663" s="121">
        <v>55599.0</v>
      </c>
      <c r="B1663" s="119" t="s">
        <v>5379</v>
      </c>
      <c r="C1663" s="119" t="s">
        <v>827</v>
      </c>
      <c r="D1663" s="119" t="s">
        <v>1865</v>
      </c>
      <c r="E1663" s="119"/>
      <c r="F1663" s="121">
        <v>1.0</v>
      </c>
      <c r="G1663" s="121">
        <v>0.0</v>
      </c>
      <c r="H1663" s="122">
        <v>44294.275</v>
      </c>
      <c r="I1663" s="122">
        <v>44297.96111111111</v>
      </c>
      <c r="J1663" s="124" t="s">
        <v>5380</v>
      </c>
      <c r="K1663" s="119"/>
      <c r="L1663" s="120"/>
      <c r="M1663" s="120"/>
      <c r="N1663" s="120"/>
      <c r="O1663" s="120"/>
      <c r="P1663" s="120"/>
      <c r="Q1663" s="120"/>
      <c r="R1663" s="120"/>
      <c r="S1663" s="120"/>
      <c r="T1663" s="120"/>
      <c r="U1663" s="120"/>
      <c r="V1663" s="120"/>
      <c r="W1663" s="120"/>
      <c r="X1663" s="120"/>
      <c r="Y1663" s="120"/>
      <c r="Z1663" s="120"/>
    </row>
    <row r="1664">
      <c r="A1664" s="121">
        <v>53651.0</v>
      </c>
      <c r="B1664" s="119" t="s">
        <v>5381</v>
      </c>
      <c r="C1664" s="119" t="s">
        <v>1095</v>
      </c>
      <c r="D1664" s="119" t="s">
        <v>4994</v>
      </c>
      <c r="E1664" s="119" t="s">
        <v>957</v>
      </c>
      <c r="F1664" s="121">
        <v>3.0</v>
      </c>
      <c r="G1664" s="121">
        <v>0.0</v>
      </c>
      <c r="H1664" s="122">
        <v>44264.88888888889</v>
      </c>
      <c r="I1664" s="122">
        <v>44298.7</v>
      </c>
      <c r="J1664" s="124" t="s">
        <v>5382</v>
      </c>
      <c r="K1664" s="119"/>
      <c r="L1664" s="120"/>
      <c r="M1664" s="120"/>
      <c r="N1664" s="120"/>
      <c r="O1664" s="120"/>
      <c r="P1664" s="120"/>
      <c r="Q1664" s="120"/>
      <c r="R1664" s="120"/>
      <c r="S1664" s="120"/>
      <c r="T1664" s="120"/>
      <c r="U1664" s="120"/>
      <c r="V1664" s="120"/>
      <c r="W1664" s="120"/>
      <c r="X1664" s="120"/>
      <c r="Y1664" s="120"/>
      <c r="Z1664" s="120"/>
    </row>
    <row r="1665">
      <c r="A1665" s="121">
        <v>55707.0</v>
      </c>
      <c r="B1665" s="119" t="s">
        <v>5383</v>
      </c>
      <c r="C1665" s="119" t="s">
        <v>940</v>
      </c>
      <c r="D1665" s="119" t="s">
        <v>1859</v>
      </c>
      <c r="E1665" s="119"/>
      <c r="F1665" s="121">
        <v>1.0</v>
      </c>
      <c r="G1665" s="121">
        <v>0.0</v>
      </c>
      <c r="H1665" s="122">
        <v>44295.84930555556</v>
      </c>
      <c r="I1665" s="122">
        <v>44298.964583333334</v>
      </c>
      <c r="J1665" s="124" t="s">
        <v>5384</v>
      </c>
      <c r="K1665" s="119"/>
      <c r="L1665" s="120"/>
      <c r="M1665" s="120"/>
      <c r="N1665" s="120"/>
      <c r="O1665" s="120"/>
      <c r="P1665" s="120"/>
      <c r="Q1665" s="120"/>
      <c r="R1665" s="120"/>
      <c r="S1665" s="120"/>
      <c r="T1665" s="120"/>
      <c r="U1665" s="120"/>
      <c r="V1665" s="120"/>
      <c r="W1665" s="120"/>
      <c r="X1665" s="120"/>
      <c r="Y1665" s="120"/>
      <c r="Z1665" s="120"/>
    </row>
    <row r="1666">
      <c r="A1666" s="121">
        <v>54211.0</v>
      </c>
      <c r="B1666" s="119" t="s">
        <v>5385</v>
      </c>
      <c r="C1666" s="119" t="s">
        <v>682</v>
      </c>
      <c r="D1666" s="119" t="s">
        <v>675</v>
      </c>
      <c r="E1666" s="119" t="s">
        <v>807</v>
      </c>
      <c r="F1666" s="121">
        <v>0.0</v>
      </c>
      <c r="G1666" s="121">
        <v>0.0</v>
      </c>
      <c r="H1666" s="122">
        <v>44272.88888888889</v>
      </c>
      <c r="I1666" s="122">
        <v>44299.04861111111</v>
      </c>
      <c r="J1666" s="124" t="s">
        <v>5386</v>
      </c>
      <c r="K1666" s="119"/>
      <c r="L1666" s="120"/>
      <c r="M1666" s="120"/>
      <c r="N1666" s="120"/>
      <c r="O1666" s="120"/>
      <c r="P1666" s="120"/>
      <c r="Q1666" s="120"/>
      <c r="R1666" s="120"/>
      <c r="S1666" s="120"/>
      <c r="T1666" s="120"/>
      <c r="U1666" s="120"/>
      <c r="V1666" s="120"/>
      <c r="W1666" s="120"/>
      <c r="X1666" s="120"/>
      <c r="Y1666" s="120"/>
      <c r="Z1666" s="120"/>
    </row>
    <row r="1667">
      <c r="A1667" s="121">
        <v>50844.0</v>
      </c>
      <c r="B1667" s="119" t="s">
        <v>5387</v>
      </c>
      <c r="C1667" s="119" t="s">
        <v>732</v>
      </c>
      <c r="D1667" s="119" t="s">
        <v>2998</v>
      </c>
      <c r="E1667" s="119"/>
      <c r="F1667" s="121">
        <v>5.0</v>
      </c>
      <c r="G1667" s="121">
        <v>0.0</v>
      </c>
      <c r="H1667" s="122">
        <v>44216.92847222222</v>
      </c>
      <c r="I1667" s="122">
        <v>44299.1</v>
      </c>
      <c r="J1667" s="124" t="s">
        <v>5388</v>
      </c>
      <c r="K1667" s="119"/>
      <c r="L1667" s="120"/>
      <c r="M1667" s="120"/>
      <c r="N1667" s="120"/>
      <c r="O1667" s="120"/>
      <c r="P1667" s="120"/>
      <c r="Q1667" s="120"/>
      <c r="R1667" s="120"/>
      <c r="S1667" s="120"/>
      <c r="T1667" s="120"/>
      <c r="U1667" s="120"/>
      <c r="V1667" s="120"/>
      <c r="W1667" s="120"/>
      <c r="X1667" s="120"/>
      <c r="Y1667" s="120"/>
      <c r="Z1667" s="120"/>
    </row>
    <row r="1668">
      <c r="A1668" s="121">
        <v>53190.0</v>
      </c>
      <c r="B1668" s="119" t="s">
        <v>5389</v>
      </c>
      <c r="C1668" s="119" t="s">
        <v>5390</v>
      </c>
      <c r="D1668" s="119" t="s">
        <v>5391</v>
      </c>
      <c r="E1668" s="119"/>
      <c r="F1668" s="121">
        <v>0.0</v>
      </c>
      <c r="G1668" s="121">
        <v>0.0</v>
      </c>
      <c r="H1668" s="122">
        <v>44258.70416666667</v>
      </c>
      <c r="I1668" s="122">
        <v>44299.34027777778</v>
      </c>
      <c r="J1668" s="124" t="s">
        <v>5392</v>
      </c>
      <c r="K1668" s="119"/>
      <c r="L1668" s="120"/>
      <c r="M1668" s="120"/>
      <c r="N1668" s="120"/>
      <c r="O1668" s="120"/>
      <c r="P1668" s="120"/>
      <c r="Q1668" s="120"/>
      <c r="R1668" s="120"/>
      <c r="S1668" s="120"/>
      <c r="T1668" s="120"/>
      <c r="U1668" s="120"/>
      <c r="V1668" s="120"/>
      <c r="W1668" s="120"/>
      <c r="X1668" s="120"/>
      <c r="Y1668" s="120"/>
      <c r="Z1668" s="120"/>
    </row>
    <row r="1669">
      <c r="A1669" s="121">
        <v>49375.0</v>
      </c>
      <c r="B1669" s="119" t="s">
        <v>5393</v>
      </c>
      <c r="C1669" s="119" t="s">
        <v>1247</v>
      </c>
      <c r="D1669" s="119" t="s">
        <v>1236</v>
      </c>
      <c r="E1669" s="119" t="s">
        <v>5394</v>
      </c>
      <c r="F1669" s="121">
        <v>11.0</v>
      </c>
      <c r="G1669" s="121">
        <v>0.0</v>
      </c>
      <c r="H1669" s="122">
        <v>44180.010416666664</v>
      </c>
      <c r="I1669" s="122">
        <v>44299.78611111111</v>
      </c>
      <c r="J1669" s="124" t="s">
        <v>5395</v>
      </c>
      <c r="K1669" s="119"/>
      <c r="L1669" s="120"/>
      <c r="M1669" s="120"/>
      <c r="N1669" s="120"/>
      <c r="O1669" s="120"/>
      <c r="P1669" s="120"/>
      <c r="Q1669" s="120"/>
      <c r="R1669" s="120"/>
      <c r="S1669" s="120"/>
      <c r="T1669" s="120"/>
      <c r="U1669" s="120"/>
      <c r="V1669" s="120"/>
      <c r="W1669" s="120"/>
      <c r="X1669" s="120"/>
      <c r="Y1669" s="120"/>
      <c r="Z1669" s="120"/>
    </row>
    <row r="1670">
      <c r="A1670" s="121">
        <v>55516.0</v>
      </c>
      <c r="B1670" s="119" t="s">
        <v>5396</v>
      </c>
      <c r="C1670" s="119" t="s">
        <v>658</v>
      </c>
      <c r="D1670" s="119" t="s">
        <v>1271</v>
      </c>
      <c r="E1670" s="119" t="s">
        <v>658</v>
      </c>
      <c r="F1670" s="121">
        <v>4.0</v>
      </c>
      <c r="G1670" s="121">
        <v>0.0</v>
      </c>
      <c r="H1670" s="122">
        <v>44293.7875</v>
      </c>
      <c r="I1670" s="122">
        <v>44299.895833333336</v>
      </c>
      <c r="J1670" s="124" t="s">
        <v>5397</v>
      </c>
      <c r="K1670" s="119"/>
      <c r="L1670" s="120"/>
      <c r="M1670" s="120"/>
      <c r="N1670" s="120"/>
      <c r="O1670" s="120"/>
      <c r="P1670" s="120"/>
      <c r="Q1670" s="120"/>
      <c r="R1670" s="120"/>
      <c r="S1670" s="120"/>
      <c r="T1670" s="120"/>
      <c r="U1670" s="120"/>
      <c r="V1670" s="120"/>
      <c r="W1670" s="120"/>
      <c r="X1670" s="120"/>
      <c r="Y1670" s="120"/>
      <c r="Z1670" s="120"/>
    </row>
    <row r="1671">
      <c r="A1671" s="121">
        <v>53976.0</v>
      </c>
      <c r="B1671" s="119" t="s">
        <v>5398</v>
      </c>
      <c r="C1671" s="119" t="s">
        <v>827</v>
      </c>
      <c r="D1671" s="119" t="s">
        <v>5399</v>
      </c>
      <c r="E1671" s="119"/>
      <c r="F1671" s="121">
        <v>8.0</v>
      </c>
      <c r="G1671" s="121">
        <v>0.0</v>
      </c>
      <c r="H1671" s="122">
        <v>44269.20625</v>
      </c>
      <c r="I1671" s="122">
        <v>44299.94652777778</v>
      </c>
      <c r="J1671" s="124" t="s">
        <v>5400</v>
      </c>
      <c r="K1671" s="119"/>
      <c r="L1671" s="120"/>
      <c r="M1671" s="120"/>
      <c r="N1671" s="120"/>
      <c r="O1671" s="120"/>
      <c r="P1671" s="120"/>
      <c r="Q1671" s="120"/>
      <c r="R1671" s="120"/>
      <c r="S1671" s="120"/>
      <c r="T1671" s="120"/>
      <c r="U1671" s="120"/>
      <c r="V1671" s="120"/>
      <c r="W1671" s="120"/>
      <c r="X1671" s="120"/>
      <c r="Y1671" s="120"/>
      <c r="Z1671" s="120"/>
    </row>
    <row r="1672">
      <c r="A1672" s="121">
        <v>56047.0</v>
      </c>
      <c r="B1672" s="119" t="s">
        <v>5401</v>
      </c>
      <c r="C1672" s="119" t="s">
        <v>1309</v>
      </c>
      <c r="D1672" s="119" t="s">
        <v>975</v>
      </c>
      <c r="E1672" s="119"/>
      <c r="F1672" s="121">
        <v>1.0</v>
      </c>
      <c r="G1672" s="121">
        <v>0.0</v>
      </c>
      <c r="H1672" s="122">
        <v>44300.77847222222</v>
      </c>
      <c r="I1672" s="122">
        <v>44300.78125</v>
      </c>
      <c r="J1672" s="124" t="s">
        <v>5402</v>
      </c>
      <c r="K1672" s="119"/>
      <c r="L1672" s="120"/>
      <c r="M1672" s="120"/>
      <c r="N1672" s="120"/>
      <c r="O1672" s="120"/>
      <c r="P1672" s="120"/>
      <c r="Q1672" s="120"/>
      <c r="R1672" s="120"/>
      <c r="S1672" s="120"/>
      <c r="T1672" s="120"/>
      <c r="U1672" s="120"/>
      <c r="V1672" s="120"/>
      <c r="W1672" s="120"/>
      <c r="X1672" s="120"/>
      <c r="Y1672" s="120"/>
      <c r="Z1672" s="120"/>
    </row>
    <row r="1673">
      <c r="A1673" s="121">
        <v>56050.0</v>
      </c>
      <c r="B1673" s="119" t="s">
        <v>5403</v>
      </c>
      <c r="C1673" s="119" t="s">
        <v>1309</v>
      </c>
      <c r="D1673" s="119" t="s">
        <v>975</v>
      </c>
      <c r="E1673" s="119"/>
      <c r="F1673" s="121">
        <v>0.0</v>
      </c>
      <c r="G1673" s="121">
        <v>0.0</v>
      </c>
      <c r="H1673" s="122">
        <v>44300.782638888886</v>
      </c>
      <c r="I1673" s="122">
        <v>44300.78333333333</v>
      </c>
      <c r="J1673" s="124" t="s">
        <v>5404</v>
      </c>
      <c r="K1673" s="119"/>
      <c r="L1673" s="120"/>
      <c r="M1673" s="120"/>
      <c r="N1673" s="120"/>
      <c r="O1673" s="120"/>
      <c r="P1673" s="120"/>
      <c r="Q1673" s="120"/>
      <c r="R1673" s="120"/>
      <c r="S1673" s="120"/>
      <c r="T1673" s="120"/>
      <c r="U1673" s="120"/>
      <c r="V1673" s="120"/>
      <c r="W1673" s="120"/>
      <c r="X1673" s="120"/>
      <c r="Y1673" s="120"/>
      <c r="Z1673" s="120"/>
    </row>
    <row r="1674">
      <c r="A1674" s="121">
        <v>55849.0</v>
      </c>
      <c r="B1674" s="119" t="s">
        <v>5405</v>
      </c>
      <c r="C1674" s="119" t="s">
        <v>682</v>
      </c>
      <c r="D1674" s="119" t="s">
        <v>5406</v>
      </c>
      <c r="E1674" s="119" t="s">
        <v>642</v>
      </c>
      <c r="F1674" s="121">
        <v>5.0</v>
      </c>
      <c r="G1674" s="121">
        <v>0.0</v>
      </c>
      <c r="H1674" s="122">
        <v>44298.95972222222</v>
      </c>
      <c r="I1674" s="122">
        <v>44301.325694444444</v>
      </c>
      <c r="J1674" s="124" t="s">
        <v>5407</v>
      </c>
      <c r="K1674" s="119"/>
      <c r="L1674" s="120"/>
      <c r="M1674" s="120"/>
      <c r="N1674" s="120"/>
      <c r="O1674" s="120"/>
      <c r="P1674" s="120"/>
      <c r="Q1674" s="120"/>
      <c r="R1674" s="120"/>
      <c r="S1674" s="120"/>
      <c r="T1674" s="120"/>
      <c r="U1674" s="120"/>
      <c r="V1674" s="120"/>
      <c r="W1674" s="120"/>
      <c r="X1674" s="120"/>
      <c r="Y1674" s="120"/>
      <c r="Z1674" s="120"/>
    </row>
    <row r="1675">
      <c r="A1675" s="121">
        <v>55086.0</v>
      </c>
      <c r="B1675" s="119" t="s">
        <v>5408</v>
      </c>
      <c r="C1675" s="119" t="s">
        <v>658</v>
      </c>
      <c r="D1675" s="119" t="s">
        <v>5409</v>
      </c>
      <c r="E1675" s="119" t="s">
        <v>658</v>
      </c>
      <c r="F1675" s="121">
        <v>1.0</v>
      </c>
      <c r="G1675" s="121">
        <v>0.0</v>
      </c>
      <c r="H1675" s="122">
        <v>44286.79236111111</v>
      </c>
      <c r="I1675" s="122">
        <v>44301.461805555555</v>
      </c>
      <c r="J1675" s="124" t="s">
        <v>5410</v>
      </c>
      <c r="K1675" s="119"/>
      <c r="L1675" s="120"/>
      <c r="M1675" s="120"/>
      <c r="N1675" s="120"/>
      <c r="O1675" s="120"/>
      <c r="P1675" s="120"/>
      <c r="Q1675" s="120"/>
      <c r="R1675" s="120"/>
      <c r="S1675" s="120"/>
      <c r="T1675" s="120"/>
      <c r="U1675" s="120"/>
      <c r="V1675" s="120"/>
      <c r="W1675" s="120"/>
      <c r="X1675" s="120"/>
      <c r="Y1675" s="120"/>
      <c r="Z1675" s="120"/>
    </row>
    <row r="1676">
      <c r="A1676" s="121">
        <v>46507.0</v>
      </c>
      <c r="B1676" s="119" t="s">
        <v>5411</v>
      </c>
      <c r="C1676" s="119" t="s">
        <v>5412</v>
      </c>
      <c r="D1676" s="119" t="s">
        <v>5413</v>
      </c>
      <c r="E1676" s="119" t="s">
        <v>1627</v>
      </c>
      <c r="F1676" s="121">
        <v>4.0</v>
      </c>
      <c r="G1676" s="121">
        <v>0.0</v>
      </c>
      <c r="H1676" s="122">
        <v>44121.103472222225</v>
      </c>
      <c r="I1676" s="122">
        <v>44301.510416666664</v>
      </c>
      <c r="J1676" s="124" t="s">
        <v>5414</v>
      </c>
      <c r="K1676" s="119"/>
      <c r="L1676" s="120"/>
      <c r="M1676" s="120"/>
      <c r="N1676" s="120"/>
      <c r="O1676" s="120"/>
      <c r="P1676" s="120"/>
      <c r="Q1676" s="120"/>
      <c r="R1676" s="120"/>
      <c r="S1676" s="120"/>
      <c r="T1676" s="120"/>
      <c r="U1676" s="120"/>
      <c r="V1676" s="120"/>
      <c r="W1676" s="120"/>
      <c r="X1676" s="120"/>
      <c r="Y1676" s="120"/>
      <c r="Z1676" s="120"/>
    </row>
    <row r="1677">
      <c r="A1677" s="121">
        <v>24673.0</v>
      </c>
      <c r="B1677" s="119" t="s">
        <v>5415</v>
      </c>
      <c r="C1677" s="119" t="s">
        <v>608</v>
      </c>
      <c r="D1677" s="119" t="s">
        <v>5331</v>
      </c>
      <c r="E1677" s="119" t="s">
        <v>1627</v>
      </c>
      <c r="F1677" s="121">
        <v>0.0</v>
      </c>
      <c r="G1677" s="121">
        <v>0.0</v>
      </c>
      <c r="H1677" s="122">
        <v>43693.805555555555</v>
      </c>
      <c r="I1677" s="122">
        <v>44301.510416666664</v>
      </c>
      <c r="J1677" s="124" t="s">
        <v>5416</v>
      </c>
      <c r="K1677" s="119"/>
      <c r="L1677" s="120"/>
      <c r="M1677" s="120"/>
      <c r="N1677" s="120"/>
      <c r="O1677" s="120"/>
      <c r="P1677" s="120"/>
      <c r="Q1677" s="120"/>
      <c r="R1677" s="120"/>
      <c r="S1677" s="120"/>
      <c r="T1677" s="120"/>
      <c r="U1677" s="120"/>
      <c r="V1677" s="120"/>
      <c r="W1677" s="120"/>
      <c r="X1677" s="120"/>
      <c r="Y1677" s="120"/>
      <c r="Z1677" s="120"/>
    </row>
    <row r="1678">
      <c r="A1678" s="121">
        <v>24526.0</v>
      </c>
      <c r="B1678" s="119" t="s">
        <v>5417</v>
      </c>
      <c r="C1678" s="119" t="s">
        <v>608</v>
      </c>
      <c r="D1678" s="119" t="s">
        <v>5331</v>
      </c>
      <c r="E1678" s="119" t="s">
        <v>1627</v>
      </c>
      <c r="F1678" s="121">
        <v>0.0</v>
      </c>
      <c r="G1678" s="121">
        <v>0.0</v>
      </c>
      <c r="H1678" s="122">
        <v>43693.79861111111</v>
      </c>
      <c r="I1678" s="122">
        <v>44301.510416666664</v>
      </c>
      <c r="J1678" s="124" t="s">
        <v>5418</v>
      </c>
      <c r="K1678" s="119"/>
      <c r="L1678" s="120"/>
      <c r="M1678" s="120"/>
      <c r="N1678" s="120"/>
      <c r="O1678" s="120"/>
      <c r="P1678" s="120"/>
      <c r="Q1678" s="120"/>
      <c r="R1678" s="120"/>
      <c r="S1678" s="120"/>
      <c r="T1678" s="120"/>
      <c r="U1678" s="120"/>
      <c r="V1678" s="120"/>
      <c r="W1678" s="120"/>
      <c r="X1678" s="120"/>
      <c r="Y1678" s="120"/>
      <c r="Z1678" s="120"/>
    </row>
    <row r="1679">
      <c r="A1679" s="121">
        <v>24597.0</v>
      </c>
      <c r="B1679" s="119" t="s">
        <v>5419</v>
      </c>
      <c r="C1679" s="119" t="s">
        <v>608</v>
      </c>
      <c r="D1679" s="119" t="s">
        <v>5331</v>
      </c>
      <c r="E1679" s="119" t="s">
        <v>1627</v>
      </c>
      <c r="F1679" s="121">
        <v>0.0</v>
      </c>
      <c r="G1679" s="121">
        <v>0.0</v>
      </c>
      <c r="H1679" s="122">
        <v>43693.8</v>
      </c>
      <c r="I1679" s="122">
        <v>44301.510416666664</v>
      </c>
      <c r="J1679" s="124" t="s">
        <v>5420</v>
      </c>
      <c r="K1679" s="119"/>
      <c r="L1679" s="120"/>
      <c r="M1679" s="120"/>
      <c r="N1679" s="120"/>
      <c r="O1679" s="120"/>
      <c r="P1679" s="120"/>
      <c r="Q1679" s="120"/>
      <c r="R1679" s="120"/>
      <c r="S1679" s="120"/>
      <c r="T1679" s="120"/>
      <c r="U1679" s="120"/>
      <c r="V1679" s="120"/>
      <c r="W1679" s="120"/>
      <c r="X1679" s="120"/>
      <c r="Y1679" s="120"/>
      <c r="Z1679" s="120"/>
    </row>
    <row r="1680">
      <c r="A1680" s="121">
        <v>55657.0</v>
      </c>
      <c r="B1680" s="119" t="s">
        <v>5421</v>
      </c>
      <c r="C1680" s="119" t="s">
        <v>635</v>
      </c>
      <c r="D1680" s="119" t="s">
        <v>5422</v>
      </c>
      <c r="E1680" s="119" t="s">
        <v>582</v>
      </c>
      <c r="F1680" s="121">
        <v>4.0</v>
      </c>
      <c r="G1680" s="121">
        <v>0.0</v>
      </c>
      <c r="H1680" s="122">
        <v>44295.177777777775</v>
      </c>
      <c r="I1680" s="122">
        <v>44301.675</v>
      </c>
      <c r="J1680" s="124" t="s">
        <v>5423</v>
      </c>
      <c r="K1680" s="119"/>
      <c r="L1680" s="120"/>
      <c r="M1680" s="120"/>
      <c r="N1680" s="120"/>
      <c r="O1680" s="120"/>
      <c r="P1680" s="120"/>
      <c r="Q1680" s="120"/>
      <c r="R1680" s="120"/>
      <c r="S1680" s="120"/>
      <c r="T1680" s="120"/>
      <c r="U1680" s="120"/>
      <c r="V1680" s="120"/>
      <c r="W1680" s="120"/>
      <c r="X1680" s="120"/>
      <c r="Y1680" s="120"/>
      <c r="Z1680" s="120"/>
    </row>
    <row r="1681">
      <c r="A1681" s="121">
        <v>53512.0</v>
      </c>
      <c r="B1681" s="119" t="s">
        <v>5424</v>
      </c>
      <c r="C1681" s="119" t="s">
        <v>1095</v>
      </c>
      <c r="D1681" s="119" t="s">
        <v>4994</v>
      </c>
      <c r="E1681" s="119" t="s">
        <v>658</v>
      </c>
      <c r="F1681" s="121">
        <v>0.0</v>
      </c>
      <c r="G1681" s="121">
        <v>0.0</v>
      </c>
      <c r="H1681" s="122">
        <v>44263.69861111111</v>
      </c>
      <c r="I1681" s="122">
        <v>44301.92222222222</v>
      </c>
      <c r="J1681" s="124" t="s">
        <v>5425</v>
      </c>
      <c r="K1681" s="119"/>
      <c r="L1681" s="120"/>
      <c r="M1681" s="120"/>
      <c r="N1681" s="120"/>
      <c r="O1681" s="120"/>
      <c r="P1681" s="120"/>
      <c r="Q1681" s="120"/>
      <c r="R1681" s="120"/>
      <c r="S1681" s="120"/>
      <c r="T1681" s="120"/>
      <c r="U1681" s="120"/>
      <c r="V1681" s="120"/>
      <c r="W1681" s="120"/>
      <c r="X1681" s="120"/>
      <c r="Y1681" s="120"/>
      <c r="Z1681" s="120"/>
    </row>
    <row r="1682">
      <c r="A1682" s="121">
        <v>50699.0</v>
      </c>
      <c r="B1682" s="119" t="s">
        <v>5426</v>
      </c>
      <c r="C1682" s="119" t="s">
        <v>902</v>
      </c>
      <c r="D1682" s="119" t="s">
        <v>5427</v>
      </c>
      <c r="E1682" s="119" t="s">
        <v>5428</v>
      </c>
      <c r="F1682" s="121">
        <v>0.0</v>
      </c>
      <c r="G1682" s="121">
        <v>0.0</v>
      </c>
      <c r="H1682" s="122">
        <v>44214.88263888889</v>
      </c>
      <c r="I1682" s="122">
        <v>44302.01111111111</v>
      </c>
      <c r="J1682" s="124" t="s">
        <v>5429</v>
      </c>
      <c r="K1682" s="119"/>
      <c r="L1682" s="120"/>
      <c r="M1682" s="120"/>
      <c r="N1682" s="120"/>
      <c r="O1682" s="120"/>
      <c r="P1682" s="120"/>
      <c r="Q1682" s="120"/>
      <c r="R1682" s="120"/>
      <c r="S1682" s="120"/>
      <c r="T1682" s="120"/>
      <c r="U1682" s="120"/>
      <c r="V1682" s="120"/>
      <c r="W1682" s="120"/>
      <c r="X1682" s="120"/>
      <c r="Y1682" s="120"/>
      <c r="Z1682" s="120"/>
    </row>
    <row r="1683">
      <c r="A1683" s="121">
        <v>55359.0</v>
      </c>
      <c r="B1683" s="119" t="s">
        <v>5430</v>
      </c>
      <c r="C1683" s="119" t="s">
        <v>5431</v>
      </c>
      <c r="D1683" s="119" t="s">
        <v>5432</v>
      </c>
      <c r="E1683" s="119" t="s">
        <v>1940</v>
      </c>
      <c r="F1683" s="121">
        <v>2.0</v>
      </c>
      <c r="G1683" s="121">
        <v>0.0</v>
      </c>
      <c r="H1683" s="122">
        <v>44292.31180555555</v>
      </c>
      <c r="I1683" s="122">
        <v>44302.74236111111</v>
      </c>
      <c r="J1683" s="124" t="s">
        <v>5433</v>
      </c>
      <c r="K1683" s="119"/>
      <c r="L1683" s="120"/>
      <c r="M1683" s="120"/>
      <c r="N1683" s="120"/>
      <c r="O1683" s="120"/>
      <c r="P1683" s="120"/>
      <c r="Q1683" s="120"/>
      <c r="R1683" s="120"/>
      <c r="S1683" s="120"/>
      <c r="T1683" s="120"/>
      <c r="U1683" s="120"/>
      <c r="V1683" s="120"/>
      <c r="W1683" s="120"/>
      <c r="X1683" s="120"/>
      <c r="Y1683" s="120"/>
      <c r="Z1683" s="120"/>
    </row>
    <row r="1684">
      <c r="A1684" s="121">
        <v>56240.0</v>
      </c>
      <c r="B1684" s="119" t="s">
        <v>5434</v>
      </c>
      <c r="C1684" s="119" t="s">
        <v>5435</v>
      </c>
      <c r="D1684" s="119" t="s">
        <v>941</v>
      </c>
      <c r="E1684" s="119"/>
      <c r="F1684" s="121">
        <v>0.0</v>
      </c>
      <c r="G1684" s="121">
        <v>0.0</v>
      </c>
      <c r="H1684" s="122">
        <v>44302.32083333333</v>
      </c>
      <c r="I1684" s="122">
        <v>44302.8</v>
      </c>
      <c r="J1684" s="124" t="s">
        <v>5436</v>
      </c>
      <c r="K1684" s="119"/>
      <c r="L1684" s="120"/>
      <c r="M1684" s="120"/>
      <c r="N1684" s="120"/>
      <c r="O1684" s="120"/>
      <c r="P1684" s="120"/>
      <c r="Q1684" s="120"/>
      <c r="R1684" s="120"/>
      <c r="S1684" s="120"/>
      <c r="T1684" s="120"/>
      <c r="U1684" s="120"/>
      <c r="V1684" s="120"/>
      <c r="W1684" s="120"/>
      <c r="X1684" s="120"/>
      <c r="Y1684" s="120"/>
      <c r="Z1684" s="120"/>
    </row>
    <row r="1685">
      <c r="A1685" s="121">
        <v>54783.0</v>
      </c>
      <c r="B1685" s="119" t="s">
        <v>5437</v>
      </c>
      <c r="C1685" s="119" t="s">
        <v>1320</v>
      </c>
      <c r="D1685" s="119" t="s">
        <v>1308</v>
      </c>
      <c r="E1685" s="119" t="s">
        <v>1320</v>
      </c>
      <c r="F1685" s="121">
        <v>3.0</v>
      </c>
      <c r="G1685" s="121">
        <v>0.0</v>
      </c>
      <c r="H1685" s="122">
        <v>44281.73402777778</v>
      </c>
      <c r="I1685" s="122">
        <v>44302.88055555556</v>
      </c>
      <c r="J1685" s="124" t="s">
        <v>5438</v>
      </c>
      <c r="K1685" s="119"/>
      <c r="L1685" s="120"/>
      <c r="M1685" s="120"/>
      <c r="N1685" s="120"/>
      <c r="O1685" s="120"/>
      <c r="P1685" s="120"/>
      <c r="Q1685" s="120"/>
      <c r="R1685" s="120"/>
      <c r="S1685" s="120"/>
      <c r="T1685" s="120"/>
      <c r="U1685" s="120"/>
      <c r="V1685" s="120"/>
      <c r="W1685" s="120"/>
      <c r="X1685" s="120"/>
      <c r="Y1685" s="120"/>
      <c r="Z1685" s="120"/>
    </row>
    <row r="1686">
      <c r="A1686" s="121">
        <v>38199.0</v>
      </c>
      <c r="B1686" s="119" t="s">
        <v>5439</v>
      </c>
      <c r="C1686" s="119" t="s">
        <v>5440</v>
      </c>
      <c r="D1686" s="119" t="s">
        <v>941</v>
      </c>
      <c r="E1686" s="119"/>
      <c r="F1686" s="121">
        <v>4.0</v>
      </c>
      <c r="G1686" s="121">
        <v>0.0</v>
      </c>
      <c r="H1686" s="122">
        <v>43960.84305555555</v>
      </c>
      <c r="I1686" s="122">
        <v>44305.90694444445</v>
      </c>
      <c r="J1686" s="124" t="s">
        <v>5441</v>
      </c>
      <c r="K1686" s="119"/>
      <c r="L1686" s="120"/>
      <c r="M1686" s="120"/>
      <c r="N1686" s="120"/>
      <c r="O1686" s="120"/>
      <c r="P1686" s="120"/>
      <c r="Q1686" s="120"/>
      <c r="R1686" s="120"/>
      <c r="S1686" s="120"/>
      <c r="T1686" s="120"/>
      <c r="U1686" s="120"/>
      <c r="V1686" s="120"/>
      <c r="W1686" s="120"/>
      <c r="X1686" s="120"/>
      <c r="Y1686" s="120"/>
      <c r="Z1686" s="120"/>
    </row>
    <row r="1687">
      <c r="A1687" s="121">
        <v>54304.0</v>
      </c>
      <c r="B1687" s="119" t="s">
        <v>5442</v>
      </c>
      <c r="C1687" s="119" t="s">
        <v>827</v>
      </c>
      <c r="D1687" s="119" t="s">
        <v>1158</v>
      </c>
      <c r="E1687" s="119"/>
      <c r="F1687" s="121">
        <v>1.0</v>
      </c>
      <c r="G1687" s="121">
        <v>0.0</v>
      </c>
      <c r="H1687" s="122">
        <v>44274.123611111114</v>
      </c>
      <c r="I1687" s="122">
        <v>44306.376388888886</v>
      </c>
      <c r="J1687" s="124" t="s">
        <v>5443</v>
      </c>
      <c r="K1687" s="119"/>
      <c r="L1687" s="120"/>
      <c r="M1687" s="120"/>
      <c r="N1687" s="120"/>
      <c r="O1687" s="120"/>
      <c r="P1687" s="120"/>
      <c r="Q1687" s="120"/>
      <c r="R1687" s="120"/>
      <c r="S1687" s="120"/>
      <c r="T1687" s="120"/>
      <c r="U1687" s="120"/>
      <c r="V1687" s="120"/>
      <c r="W1687" s="120"/>
      <c r="X1687" s="120"/>
      <c r="Y1687" s="120"/>
      <c r="Z1687" s="120"/>
    </row>
    <row r="1688">
      <c r="A1688" s="121">
        <v>53093.0</v>
      </c>
      <c r="B1688" s="119" t="s">
        <v>5444</v>
      </c>
      <c r="C1688" s="119" t="s">
        <v>5133</v>
      </c>
      <c r="D1688" s="119" t="s">
        <v>5054</v>
      </c>
      <c r="E1688" s="119" t="s">
        <v>5135</v>
      </c>
      <c r="F1688" s="121">
        <v>0.0</v>
      </c>
      <c r="G1688" s="121">
        <v>0.0</v>
      </c>
      <c r="H1688" s="122">
        <v>44257.28680555556</v>
      </c>
      <c r="I1688" s="122">
        <v>44307.691666666666</v>
      </c>
      <c r="J1688" s="124" t="s">
        <v>5445</v>
      </c>
      <c r="K1688" s="119"/>
      <c r="L1688" s="120"/>
      <c r="M1688" s="120"/>
      <c r="N1688" s="120"/>
      <c r="O1688" s="120"/>
      <c r="P1688" s="120"/>
      <c r="Q1688" s="120"/>
      <c r="R1688" s="120"/>
      <c r="S1688" s="120"/>
      <c r="T1688" s="120"/>
      <c r="U1688" s="120"/>
      <c r="V1688" s="120"/>
      <c r="W1688" s="120"/>
      <c r="X1688" s="120"/>
      <c r="Y1688" s="120"/>
      <c r="Z1688" s="120"/>
    </row>
    <row r="1689">
      <c r="A1689" s="121">
        <v>55459.0</v>
      </c>
      <c r="B1689" s="119" t="s">
        <v>5446</v>
      </c>
      <c r="C1689" s="119" t="s">
        <v>5447</v>
      </c>
      <c r="D1689" s="119" t="s">
        <v>3967</v>
      </c>
      <c r="E1689" s="119"/>
      <c r="F1689" s="121">
        <v>2.0</v>
      </c>
      <c r="G1689" s="121">
        <v>0.0</v>
      </c>
      <c r="H1689" s="122">
        <v>44293.60763888889</v>
      </c>
      <c r="I1689" s="122">
        <v>44307.75625</v>
      </c>
      <c r="J1689" s="124" t="s">
        <v>5448</v>
      </c>
      <c r="K1689" s="119"/>
      <c r="L1689" s="120"/>
      <c r="M1689" s="120"/>
      <c r="N1689" s="120"/>
      <c r="O1689" s="120"/>
      <c r="P1689" s="120"/>
      <c r="Q1689" s="120"/>
      <c r="R1689" s="120"/>
      <c r="S1689" s="120"/>
      <c r="T1689" s="120"/>
      <c r="U1689" s="120"/>
      <c r="V1689" s="120"/>
      <c r="W1689" s="120"/>
      <c r="X1689" s="120"/>
      <c r="Y1689" s="120"/>
      <c r="Z1689" s="120"/>
    </row>
    <row r="1690">
      <c r="A1690" s="121">
        <v>55222.0</v>
      </c>
      <c r="B1690" s="119" t="s">
        <v>5449</v>
      </c>
      <c r="C1690" s="119" t="s">
        <v>5450</v>
      </c>
      <c r="D1690" s="119" t="s">
        <v>641</v>
      </c>
      <c r="E1690" s="119"/>
      <c r="F1690" s="121">
        <v>5.0</v>
      </c>
      <c r="G1690" s="121">
        <v>0.0</v>
      </c>
      <c r="H1690" s="122">
        <v>44288.336805555555</v>
      </c>
      <c r="I1690" s="122">
        <v>44307.90347222222</v>
      </c>
      <c r="J1690" s="124" t="s">
        <v>5451</v>
      </c>
      <c r="K1690" s="119"/>
      <c r="L1690" s="120"/>
      <c r="M1690" s="120"/>
      <c r="N1690" s="120"/>
      <c r="O1690" s="120"/>
      <c r="P1690" s="120"/>
      <c r="Q1690" s="120"/>
      <c r="R1690" s="120"/>
      <c r="S1690" s="120"/>
      <c r="T1690" s="120"/>
      <c r="U1690" s="120"/>
      <c r="V1690" s="120"/>
      <c r="W1690" s="120"/>
      <c r="X1690" s="120"/>
      <c r="Y1690" s="120"/>
      <c r="Z1690" s="120"/>
    </row>
    <row r="1691">
      <c r="A1691" s="121">
        <v>48152.0</v>
      </c>
      <c r="B1691" s="119" t="s">
        <v>5452</v>
      </c>
      <c r="C1691" s="119" t="s">
        <v>5453</v>
      </c>
      <c r="D1691" s="119" t="s">
        <v>5454</v>
      </c>
      <c r="E1691" s="119"/>
      <c r="F1691" s="121">
        <v>3.0</v>
      </c>
      <c r="G1691" s="121">
        <v>0.0</v>
      </c>
      <c r="H1691" s="122">
        <v>44153.12291666667</v>
      </c>
      <c r="I1691" s="122">
        <v>44308.154861111114</v>
      </c>
      <c r="J1691" s="124" t="s">
        <v>5455</v>
      </c>
      <c r="K1691" s="119"/>
      <c r="L1691" s="120"/>
      <c r="M1691" s="120"/>
      <c r="N1691" s="120"/>
      <c r="O1691" s="120"/>
      <c r="P1691" s="120"/>
      <c r="Q1691" s="120"/>
      <c r="R1691" s="120"/>
      <c r="S1691" s="120"/>
      <c r="T1691" s="120"/>
      <c r="U1691" s="120"/>
      <c r="V1691" s="120"/>
      <c r="W1691" s="120"/>
      <c r="X1691" s="120"/>
      <c r="Y1691" s="120"/>
      <c r="Z1691" s="120"/>
    </row>
    <row r="1692">
      <c r="A1692" s="121">
        <v>54302.0</v>
      </c>
      <c r="B1692" s="119" t="s">
        <v>5456</v>
      </c>
      <c r="C1692" s="119" t="s">
        <v>827</v>
      </c>
      <c r="D1692" s="119" t="s">
        <v>1158</v>
      </c>
      <c r="E1692" s="119" t="s">
        <v>1627</v>
      </c>
      <c r="F1692" s="121">
        <v>0.0</v>
      </c>
      <c r="G1692" s="121">
        <v>0.0</v>
      </c>
      <c r="H1692" s="122">
        <v>44274.10833333333</v>
      </c>
      <c r="I1692" s="122">
        <v>44308.57986111111</v>
      </c>
      <c r="J1692" s="124" t="s">
        <v>5457</v>
      </c>
      <c r="K1692" s="119"/>
      <c r="L1692" s="120"/>
      <c r="M1692" s="120"/>
      <c r="N1692" s="120"/>
      <c r="O1692" s="120"/>
      <c r="P1692" s="120"/>
      <c r="Q1692" s="120"/>
      <c r="R1692" s="120"/>
      <c r="S1692" s="120"/>
      <c r="T1692" s="120"/>
      <c r="U1692" s="120"/>
      <c r="V1692" s="120"/>
      <c r="W1692" s="120"/>
      <c r="X1692" s="120"/>
      <c r="Y1692" s="120"/>
      <c r="Z1692" s="120"/>
    </row>
    <row r="1693">
      <c r="A1693" s="121">
        <v>53964.0</v>
      </c>
      <c r="B1693" s="119" t="s">
        <v>5458</v>
      </c>
      <c r="C1693" s="119" t="s">
        <v>5459</v>
      </c>
      <c r="D1693" s="119" t="s">
        <v>2612</v>
      </c>
      <c r="E1693" s="119"/>
      <c r="F1693" s="121">
        <v>13.0</v>
      </c>
      <c r="G1693" s="121">
        <v>0.0</v>
      </c>
      <c r="H1693" s="122">
        <v>44268.356944444444</v>
      </c>
      <c r="I1693" s="122">
        <v>44308.614583333336</v>
      </c>
      <c r="J1693" s="124" t="s">
        <v>5460</v>
      </c>
      <c r="K1693" s="119"/>
      <c r="L1693" s="120"/>
      <c r="M1693" s="120"/>
      <c r="N1693" s="120"/>
      <c r="O1693" s="120"/>
      <c r="P1693" s="120"/>
      <c r="Q1693" s="120"/>
      <c r="R1693" s="120"/>
      <c r="S1693" s="120"/>
      <c r="T1693" s="120"/>
      <c r="U1693" s="120"/>
      <c r="V1693" s="120"/>
      <c r="W1693" s="120"/>
      <c r="X1693" s="120"/>
      <c r="Y1693" s="120"/>
      <c r="Z1693" s="120"/>
    </row>
    <row r="1694">
      <c r="A1694" s="121">
        <v>56490.0</v>
      </c>
      <c r="B1694" s="119" t="s">
        <v>5461</v>
      </c>
      <c r="C1694" s="119" t="s">
        <v>682</v>
      </c>
      <c r="D1694" s="119" t="s">
        <v>5462</v>
      </c>
      <c r="E1694" s="119"/>
      <c r="F1694" s="121">
        <v>3.0</v>
      </c>
      <c r="G1694" s="121">
        <v>0.0</v>
      </c>
      <c r="H1694" s="122">
        <v>44306.68958333333</v>
      </c>
      <c r="I1694" s="122">
        <v>44308.669444444444</v>
      </c>
      <c r="J1694" s="124" t="s">
        <v>5463</v>
      </c>
      <c r="K1694" s="119"/>
      <c r="L1694" s="120"/>
      <c r="M1694" s="120"/>
      <c r="N1694" s="120"/>
      <c r="O1694" s="120"/>
      <c r="P1694" s="120"/>
      <c r="Q1694" s="120"/>
      <c r="R1694" s="120"/>
      <c r="S1694" s="120"/>
      <c r="T1694" s="120"/>
      <c r="U1694" s="120"/>
      <c r="V1694" s="120"/>
      <c r="W1694" s="120"/>
      <c r="X1694" s="120"/>
      <c r="Y1694" s="120"/>
      <c r="Z1694" s="120"/>
    </row>
    <row r="1695">
      <c r="A1695" s="121">
        <v>56342.0</v>
      </c>
      <c r="B1695" s="119" t="s">
        <v>5464</v>
      </c>
      <c r="C1695" s="119" t="s">
        <v>5465</v>
      </c>
      <c r="D1695" s="119" t="s">
        <v>5466</v>
      </c>
      <c r="E1695" s="119"/>
      <c r="F1695" s="121">
        <v>2.0</v>
      </c>
      <c r="G1695" s="121">
        <v>0.0</v>
      </c>
      <c r="H1695" s="122">
        <v>44304.68194444444</v>
      </c>
      <c r="I1695" s="122">
        <v>44308.97361111111</v>
      </c>
      <c r="J1695" s="124" t="s">
        <v>5467</v>
      </c>
      <c r="K1695" s="119"/>
      <c r="L1695" s="120"/>
      <c r="M1695" s="120"/>
      <c r="N1695" s="120"/>
      <c r="O1695" s="120"/>
      <c r="P1695" s="120"/>
      <c r="Q1695" s="120"/>
      <c r="R1695" s="120"/>
      <c r="S1695" s="120"/>
      <c r="T1695" s="120"/>
      <c r="U1695" s="120"/>
      <c r="V1695" s="120"/>
      <c r="W1695" s="120"/>
      <c r="X1695" s="120"/>
      <c r="Y1695" s="120"/>
      <c r="Z1695" s="120"/>
    </row>
    <row r="1696">
      <c r="A1696" s="121">
        <v>55587.0</v>
      </c>
      <c r="B1696" s="119" t="s">
        <v>5468</v>
      </c>
      <c r="C1696" s="119" t="s">
        <v>5469</v>
      </c>
      <c r="D1696" s="119" t="s">
        <v>5470</v>
      </c>
      <c r="E1696" s="119"/>
      <c r="F1696" s="121">
        <v>1.0</v>
      </c>
      <c r="G1696" s="121">
        <v>0.0</v>
      </c>
      <c r="H1696" s="122">
        <v>44294.21875</v>
      </c>
      <c r="I1696" s="122">
        <v>44309.62569444445</v>
      </c>
      <c r="J1696" s="124" t="s">
        <v>5471</v>
      </c>
      <c r="K1696" s="119"/>
      <c r="L1696" s="120"/>
      <c r="M1696" s="120"/>
      <c r="N1696" s="120"/>
      <c r="O1696" s="120"/>
      <c r="P1696" s="120"/>
      <c r="Q1696" s="120"/>
      <c r="R1696" s="120"/>
      <c r="S1696" s="120"/>
      <c r="T1696" s="120"/>
      <c r="U1696" s="120"/>
      <c r="V1696" s="120"/>
      <c r="W1696" s="120"/>
      <c r="X1696" s="120"/>
      <c r="Y1696" s="120"/>
      <c r="Z1696" s="120"/>
    </row>
    <row r="1697">
      <c r="A1697" s="121">
        <v>56380.0</v>
      </c>
      <c r="B1697" s="119" t="s">
        <v>5472</v>
      </c>
      <c r="C1697" s="119" t="s">
        <v>5473</v>
      </c>
      <c r="D1697" s="119" t="s">
        <v>906</v>
      </c>
      <c r="E1697" s="119"/>
      <c r="F1697" s="121">
        <v>6.0</v>
      </c>
      <c r="G1697" s="121">
        <v>0.0</v>
      </c>
      <c r="H1697" s="122">
        <v>44305.62430555555</v>
      </c>
      <c r="I1697" s="122">
        <v>44309.657638888886</v>
      </c>
      <c r="J1697" s="124" t="s">
        <v>5474</v>
      </c>
      <c r="K1697" s="119"/>
      <c r="L1697" s="120"/>
      <c r="M1697" s="120"/>
      <c r="N1697" s="120"/>
      <c r="O1697" s="120"/>
      <c r="P1697" s="120"/>
      <c r="Q1697" s="120"/>
      <c r="R1697" s="120"/>
      <c r="S1697" s="120"/>
      <c r="T1697" s="120"/>
      <c r="U1697" s="120"/>
      <c r="V1697" s="120"/>
      <c r="W1697" s="120"/>
      <c r="X1697" s="120"/>
      <c r="Y1697" s="120"/>
      <c r="Z1697" s="120"/>
    </row>
    <row r="1698">
      <c r="A1698" s="121">
        <v>45687.0</v>
      </c>
      <c r="B1698" s="119" t="s">
        <v>5475</v>
      </c>
      <c r="C1698" s="119" t="s">
        <v>5476</v>
      </c>
      <c r="D1698" s="119" t="s">
        <v>5477</v>
      </c>
      <c r="E1698" s="119"/>
      <c r="F1698" s="121">
        <v>7.0</v>
      </c>
      <c r="G1698" s="121">
        <v>0.0</v>
      </c>
      <c r="H1698" s="122">
        <v>44105.80138888889</v>
      </c>
      <c r="I1698" s="122">
        <v>44309.74652777778</v>
      </c>
      <c r="J1698" s="124" t="s">
        <v>5478</v>
      </c>
      <c r="K1698" s="119"/>
      <c r="L1698" s="120"/>
      <c r="M1698" s="120"/>
      <c r="N1698" s="120"/>
      <c r="O1698" s="120"/>
      <c r="P1698" s="120"/>
      <c r="Q1698" s="120"/>
      <c r="R1698" s="120"/>
      <c r="S1698" s="120"/>
      <c r="T1698" s="120"/>
      <c r="U1698" s="120"/>
      <c r="V1698" s="120"/>
      <c r="W1698" s="120"/>
      <c r="X1698" s="120"/>
      <c r="Y1698" s="120"/>
      <c r="Z1698" s="120"/>
    </row>
    <row r="1699">
      <c r="A1699" s="121">
        <v>56233.0</v>
      </c>
      <c r="B1699" s="119" t="s">
        <v>5479</v>
      </c>
      <c r="C1699" s="119" t="s">
        <v>1671</v>
      </c>
      <c r="D1699" s="119" t="s">
        <v>1823</v>
      </c>
      <c r="E1699" s="119"/>
      <c r="F1699" s="121">
        <v>19.0</v>
      </c>
      <c r="G1699" s="121">
        <v>0.0</v>
      </c>
      <c r="H1699" s="122">
        <v>44302.21944444445</v>
      </c>
      <c r="I1699" s="122">
        <v>44309.822916666664</v>
      </c>
      <c r="J1699" s="124" t="s">
        <v>5480</v>
      </c>
      <c r="K1699" s="119"/>
      <c r="L1699" s="120"/>
      <c r="M1699" s="120"/>
      <c r="N1699" s="120"/>
      <c r="O1699" s="120"/>
      <c r="P1699" s="120"/>
      <c r="Q1699" s="120"/>
      <c r="R1699" s="120"/>
      <c r="S1699" s="120"/>
      <c r="T1699" s="120"/>
      <c r="U1699" s="120"/>
      <c r="V1699" s="120"/>
      <c r="W1699" s="120"/>
      <c r="X1699" s="120"/>
      <c r="Y1699" s="120"/>
      <c r="Z1699" s="120"/>
    </row>
    <row r="1700">
      <c r="A1700" s="121">
        <v>56738.0</v>
      </c>
      <c r="B1700" s="119" t="s">
        <v>5481</v>
      </c>
      <c r="C1700" s="119" t="s">
        <v>1167</v>
      </c>
      <c r="D1700" s="119" t="s">
        <v>5482</v>
      </c>
      <c r="E1700" s="119" t="s">
        <v>1309</v>
      </c>
      <c r="F1700" s="121">
        <v>4.0</v>
      </c>
      <c r="G1700" s="121">
        <v>0.0</v>
      </c>
      <c r="H1700" s="122">
        <v>44308.927083333336</v>
      </c>
      <c r="I1700" s="122">
        <v>44309.84097222222</v>
      </c>
      <c r="J1700" s="124" t="s">
        <v>5483</v>
      </c>
      <c r="K1700" s="119"/>
      <c r="L1700" s="120"/>
      <c r="M1700" s="120"/>
      <c r="N1700" s="120"/>
      <c r="O1700" s="120"/>
      <c r="P1700" s="120"/>
      <c r="Q1700" s="120"/>
      <c r="R1700" s="120"/>
      <c r="S1700" s="120"/>
      <c r="T1700" s="120"/>
      <c r="U1700" s="120"/>
      <c r="V1700" s="120"/>
      <c r="W1700" s="120"/>
      <c r="X1700" s="120"/>
      <c r="Y1700" s="120"/>
      <c r="Z1700" s="120"/>
    </row>
    <row r="1701">
      <c r="A1701" s="121">
        <v>55552.0</v>
      </c>
      <c r="B1701" s="119" t="s">
        <v>5484</v>
      </c>
      <c r="C1701" s="119" t="s">
        <v>5326</v>
      </c>
      <c r="D1701" s="119" t="s">
        <v>3333</v>
      </c>
      <c r="E1701" s="119"/>
      <c r="F1701" s="121">
        <v>2.0</v>
      </c>
      <c r="G1701" s="121">
        <v>0.0</v>
      </c>
      <c r="H1701" s="122">
        <v>44293.84444444445</v>
      </c>
      <c r="I1701" s="122">
        <v>44309.86388888889</v>
      </c>
      <c r="J1701" s="124" t="s">
        <v>5485</v>
      </c>
      <c r="K1701" s="119"/>
      <c r="L1701" s="120"/>
      <c r="M1701" s="120"/>
      <c r="N1701" s="120"/>
      <c r="O1701" s="120"/>
      <c r="P1701" s="120"/>
      <c r="Q1701" s="120"/>
      <c r="R1701" s="120"/>
      <c r="S1701" s="120"/>
      <c r="T1701" s="120"/>
      <c r="U1701" s="120"/>
      <c r="V1701" s="120"/>
      <c r="W1701" s="120"/>
      <c r="X1701" s="120"/>
      <c r="Y1701" s="120"/>
      <c r="Z1701" s="120"/>
    </row>
    <row r="1702">
      <c r="A1702" s="121">
        <v>45664.0</v>
      </c>
      <c r="B1702" s="119" t="s">
        <v>5486</v>
      </c>
      <c r="C1702" s="119" t="s">
        <v>5487</v>
      </c>
      <c r="D1702" s="119" t="s">
        <v>941</v>
      </c>
      <c r="E1702" s="119"/>
      <c r="F1702" s="121">
        <v>7.0</v>
      </c>
      <c r="G1702" s="121">
        <v>0.0</v>
      </c>
      <c r="H1702" s="122">
        <v>44105.60486111111</v>
      </c>
      <c r="I1702" s="122">
        <v>44311.006944444445</v>
      </c>
      <c r="J1702" s="124" t="s">
        <v>5488</v>
      </c>
      <c r="K1702" s="119"/>
      <c r="L1702" s="120"/>
      <c r="M1702" s="120"/>
      <c r="N1702" s="120"/>
      <c r="O1702" s="120"/>
      <c r="P1702" s="120"/>
      <c r="Q1702" s="120"/>
      <c r="R1702" s="120"/>
      <c r="S1702" s="120"/>
      <c r="T1702" s="120"/>
      <c r="U1702" s="120"/>
      <c r="V1702" s="120"/>
      <c r="W1702" s="120"/>
      <c r="X1702" s="120"/>
      <c r="Y1702" s="120"/>
      <c r="Z1702" s="120"/>
    </row>
    <row r="1703">
      <c r="A1703" s="121">
        <v>53633.0</v>
      </c>
      <c r="B1703" s="119" t="s">
        <v>5489</v>
      </c>
      <c r="C1703" s="119" t="s">
        <v>5272</v>
      </c>
      <c r="D1703" s="119" t="s">
        <v>5490</v>
      </c>
      <c r="E1703" s="119"/>
      <c r="F1703" s="121">
        <v>0.0</v>
      </c>
      <c r="G1703" s="121">
        <v>0.0</v>
      </c>
      <c r="H1703" s="122">
        <v>44264.81041666667</v>
      </c>
      <c r="I1703" s="122">
        <v>44311.97777777778</v>
      </c>
      <c r="J1703" s="124" t="s">
        <v>5491</v>
      </c>
      <c r="K1703" s="119"/>
      <c r="L1703" s="120"/>
      <c r="M1703" s="120"/>
      <c r="N1703" s="120"/>
      <c r="O1703" s="120"/>
      <c r="P1703" s="120"/>
      <c r="Q1703" s="120"/>
      <c r="R1703" s="120"/>
      <c r="S1703" s="120"/>
      <c r="T1703" s="120"/>
      <c r="U1703" s="120"/>
      <c r="V1703" s="120"/>
      <c r="W1703" s="120"/>
      <c r="X1703" s="120"/>
      <c r="Y1703" s="120"/>
      <c r="Z1703" s="120"/>
    </row>
    <row r="1704">
      <c r="A1704" s="121">
        <v>56760.0</v>
      </c>
      <c r="B1704" s="119" t="s">
        <v>5492</v>
      </c>
      <c r="C1704" s="119" t="s">
        <v>5493</v>
      </c>
      <c r="D1704" s="119" t="s">
        <v>5494</v>
      </c>
      <c r="E1704" s="119"/>
      <c r="F1704" s="121">
        <v>0.0</v>
      </c>
      <c r="G1704" s="121">
        <v>0.0</v>
      </c>
      <c r="H1704" s="122">
        <v>44309.154861111114</v>
      </c>
      <c r="I1704" s="122">
        <v>44312.697916666664</v>
      </c>
      <c r="J1704" s="124" t="s">
        <v>5495</v>
      </c>
      <c r="K1704" s="119"/>
      <c r="L1704" s="120"/>
      <c r="M1704" s="120"/>
      <c r="N1704" s="120"/>
      <c r="O1704" s="120"/>
      <c r="P1704" s="120"/>
      <c r="Q1704" s="120"/>
      <c r="R1704" s="120"/>
      <c r="S1704" s="120"/>
      <c r="T1704" s="120"/>
      <c r="U1704" s="120"/>
      <c r="V1704" s="120"/>
      <c r="W1704" s="120"/>
      <c r="X1704" s="120"/>
      <c r="Y1704" s="120"/>
      <c r="Z1704" s="120"/>
    </row>
    <row r="1705">
      <c r="A1705" s="121">
        <v>48141.0</v>
      </c>
      <c r="B1705" s="119" t="s">
        <v>5496</v>
      </c>
      <c r="C1705" s="119" t="s">
        <v>1607</v>
      </c>
      <c r="D1705" s="119" t="s">
        <v>675</v>
      </c>
      <c r="E1705" s="119" t="s">
        <v>1607</v>
      </c>
      <c r="F1705" s="121">
        <v>0.0</v>
      </c>
      <c r="G1705" s="121">
        <v>0.0</v>
      </c>
      <c r="H1705" s="122">
        <v>44153.021527777775</v>
      </c>
      <c r="I1705" s="122">
        <v>44313.089583333334</v>
      </c>
      <c r="J1705" s="124" t="s">
        <v>5497</v>
      </c>
      <c r="K1705" s="119"/>
      <c r="L1705" s="120"/>
      <c r="M1705" s="120"/>
      <c r="N1705" s="120"/>
      <c r="O1705" s="120"/>
      <c r="P1705" s="120"/>
      <c r="Q1705" s="120"/>
      <c r="R1705" s="120"/>
      <c r="S1705" s="120"/>
      <c r="T1705" s="120"/>
      <c r="U1705" s="120"/>
      <c r="V1705" s="120"/>
      <c r="W1705" s="120"/>
      <c r="X1705" s="120"/>
      <c r="Y1705" s="120"/>
      <c r="Z1705" s="120"/>
    </row>
    <row r="1706">
      <c r="A1706" s="121">
        <v>56243.0</v>
      </c>
      <c r="B1706" s="119" t="s">
        <v>5498</v>
      </c>
      <c r="C1706" s="119" t="s">
        <v>5499</v>
      </c>
      <c r="D1706" s="119" t="s">
        <v>5500</v>
      </c>
      <c r="E1706" s="119"/>
      <c r="F1706" s="121">
        <v>2.0</v>
      </c>
      <c r="G1706" s="121">
        <v>0.0</v>
      </c>
      <c r="H1706" s="122">
        <v>44302.34583333333</v>
      </c>
      <c r="I1706" s="122">
        <v>44313.55416666667</v>
      </c>
      <c r="J1706" s="124" t="s">
        <v>5501</v>
      </c>
      <c r="K1706" s="119"/>
      <c r="L1706" s="120"/>
      <c r="M1706" s="120"/>
      <c r="N1706" s="120"/>
      <c r="O1706" s="120"/>
      <c r="P1706" s="120"/>
      <c r="Q1706" s="120"/>
      <c r="R1706" s="120"/>
      <c r="S1706" s="120"/>
      <c r="T1706" s="120"/>
      <c r="U1706" s="120"/>
      <c r="V1706" s="120"/>
      <c r="W1706" s="120"/>
      <c r="X1706" s="120"/>
      <c r="Y1706" s="120"/>
      <c r="Z1706" s="120"/>
    </row>
    <row r="1707">
      <c r="A1707" s="121">
        <v>40941.0</v>
      </c>
      <c r="B1707" s="119" t="s">
        <v>5502</v>
      </c>
      <c r="C1707" s="119" t="s">
        <v>760</v>
      </c>
      <c r="D1707" s="119" t="s">
        <v>1066</v>
      </c>
      <c r="E1707" s="119"/>
      <c r="F1707" s="121">
        <v>6.0</v>
      </c>
      <c r="G1707" s="121">
        <v>0.0</v>
      </c>
      <c r="H1707" s="122">
        <v>44014.854166666664</v>
      </c>
      <c r="I1707" s="122">
        <v>44313.68194444444</v>
      </c>
      <c r="J1707" s="124" t="s">
        <v>5503</v>
      </c>
      <c r="K1707" s="119"/>
      <c r="L1707" s="120"/>
      <c r="M1707" s="120"/>
      <c r="N1707" s="120"/>
      <c r="O1707" s="120"/>
      <c r="P1707" s="120"/>
      <c r="Q1707" s="120"/>
      <c r="R1707" s="120"/>
      <c r="S1707" s="120"/>
      <c r="T1707" s="120"/>
      <c r="U1707" s="120"/>
      <c r="V1707" s="120"/>
      <c r="W1707" s="120"/>
      <c r="X1707" s="120"/>
      <c r="Y1707" s="120"/>
      <c r="Z1707" s="120"/>
    </row>
    <row r="1708">
      <c r="A1708" s="121">
        <v>54878.0</v>
      </c>
      <c r="B1708" s="119" t="s">
        <v>5504</v>
      </c>
      <c r="C1708" s="119" t="s">
        <v>957</v>
      </c>
      <c r="D1708" s="119" t="s">
        <v>4258</v>
      </c>
      <c r="E1708" s="119"/>
      <c r="F1708" s="121">
        <v>9.0</v>
      </c>
      <c r="G1708" s="121">
        <v>0.0</v>
      </c>
      <c r="H1708" s="122">
        <v>44284.625</v>
      </c>
      <c r="I1708" s="122">
        <v>44313.76180555556</v>
      </c>
      <c r="J1708" s="124" t="s">
        <v>5505</v>
      </c>
      <c r="K1708" s="119"/>
      <c r="L1708" s="120"/>
      <c r="M1708" s="120"/>
      <c r="N1708" s="120"/>
      <c r="O1708" s="120"/>
      <c r="P1708" s="120"/>
      <c r="Q1708" s="120"/>
      <c r="R1708" s="120"/>
      <c r="S1708" s="120"/>
      <c r="T1708" s="120"/>
      <c r="U1708" s="120"/>
      <c r="V1708" s="120"/>
      <c r="W1708" s="120"/>
      <c r="X1708" s="120"/>
      <c r="Y1708" s="120"/>
      <c r="Z1708" s="120"/>
    </row>
    <row r="1709">
      <c r="A1709" s="121">
        <v>46702.0</v>
      </c>
      <c r="B1709" s="119" t="s">
        <v>5506</v>
      </c>
      <c r="C1709" s="119" t="s">
        <v>5507</v>
      </c>
      <c r="D1709" s="119" t="s">
        <v>5508</v>
      </c>
      <c r="E1709" s="119" t="s">
        <v>1627</v>
      </c>
      <c r="F1709" s="121">
        <v>3.0</v>
      </c>
      <c r="G1709" s="121">
        <v>0.0</v>
      </c>
      <c r="H1709" s="122">
        <v>44126.34375</v>
      </c>
      <c r="I1709" s="122">
        <v>44313.79513888889</v>
      </c>
      <c r="J1709" s="124" t="s">
        <v>5509</v>
      </c>
      <c r="K1709" s="119"/>
      <c r="L1709" s="120"/>
      <c r="M1709" s="120"/>
      <c r="N1709" s="120"/>
      <c r="O1709" s="120"/>
      <c r="P1709" s="120"/>
      <c r="Q1709" s="120"/>
      <c r="R1709" s="120"/>
      <c r="S1709" s="120"/>
      <c r="T1709" s="120"/>
      <c r="U1709" s="120"/>
      <c r="V1709" s="120"/>
      <c r="W1709" s="120"/>
      <c r="X1709" s="120"/>
      <c r="Y1709" s="120"/>
      <c r="Z1709" s="120"/>
    </row>
    <row r="1710">
      <c r="A1710" s="121">
        <v>55604.0</v>
      </c>
      <c r="B1710" s="119" t="s">
        <v>5510</v>
      </c>
      <c r="C1710" s="119" t="s">
        <v>1199</v>
      </c>
      <c r="D1710" s="119" t="s">
        <v>3882</v>
      </c>
      <c r="E1710" s="119"/>
      <c r="F1710" s="121">
        <v>2.0</v>
      </c>
      <c r="G1710" s="121">
        <v>0.0</v>
      </c>
      <c r="H1710" s="122">
        <v>44294.41111111111</v>
      </c>
      <c r="I1710" s="122">
        <v>44313.850694444445</v>
      </c>
      <c r="J1710" s="124" t="s">
        <v>5511</v>
      </c>
      <c r="K1710" s="119"/>
      <c r="L1710" s="120"/>
      <c r="M1710" s="120"/>
      <c r="N1710" s="120"/>
      <c r="O1710" s="120"/>
      <c r="P1710" s="120"/>
      <c r="Q1710" s="120"/>
      <c r="R1710" s="120"/>
      <c r="S1710" s="120"/>
      <c r="T1710" s="120"/>
      <c r="U1710" s="120"/>
      <c r="V1710" s="120"/>
      <c r="W1710" s="120"/>
      <c r="X1710" s="120"/>
      <c r="Y1710" s="120"/>
      <c r="Z1710" s="120"/>
    </row>
    <row r="1711">
      <c r="A1711" s="121">
        <v>55606.0</v>
      </c>
      <c r="B1711" s="119" t="s">
        <v>5512</v>
      </c>
      <c r="C1711" s="119" t="s">
        <v>5513</v>
      </c>
      <c r="D1711" s="119" t="s">
        <v>3350</v>
      </c>
      <c r="E1711" s="119" t="s">
        <v>2065</v>
      </c>
      <c r="F1711" s="121">
        <v>1.0</v>
      </c>
      <c r="G1711" s="121">
        <v>0.0</v>
      </c>
      <c r="H1711" s="122">
        <v>44294.49236111111</v>
      </c>
      <c r="I1711" s="122">
        <v>44313.86597222222</v>
      </c>
      <c r="J1711" s="124" t="s">
        <v>5514</v>
      </c>
      <c r="K1711" s="119"/>
      <c r="L1711" s="120"/>
      <c r="M1711" s="120"/>
      <c r="N1711" s="120"/>
      <c r="O1711" s="120"/>
      <c r="P1711" s="120"/>
      <c r="Q1711" s="120"/>
      <c r="R1711" s="120"/>
      <c r="S1711" s="120"/>
      <c r="T1711" s="120"/>
      <c r="U1711" s="120"/>
      <c r="V1711" s="120"/>
      <c r="W1711" s="120"/>
      <c r="X1711" s="120"/>
      <c r="Y1711" s="120"/>
      <c r="Z1711" s="120"/>
    </row>
    <row r="1712">
      <c r="A1712" s="121">
        <v>53237.0</v>
      </c>
      <c r="B1712" s="119" t="s">
        <v>5515</v>
      </c>
      <c r="C1712" s="119" t="s">
        <v>1671</v>
      </c>
      <c r="D1712" s="119" t="s">
        <v>4982</v>
      </c>
      <c r="E1712" s="119" t="s">
        <v>1091</v>
      </c>
      <c r="F1712" s="121">
        <v>14.0</v>
      </c>
      <c r="G1712" s="121">
        <v>0.0</v>
      </c>
      <c r="H1712" s="122">
        <v>44259.1875</v>
      </c>
      <c r="I1712" s="122">
        <v>44313.86875</v>
      </c>
      <c r="J1712" s="124" t="s">
        <v>5516</v>
      </c>
      <c r="K1712" s="119"/>
      <c r="L1712" s="120"/>
      <c r="M1712" s="120"/>
      <c r="N1712" s="120"/>
      <c r="O1712" s="120"/>
      <c r="P1712" s="120"/>
      <c r="Q1712" s="120"/>
      <c r="R1712" s="120"/>
      <c r="S1712" s="120"/>
      <c r="T1712" s="120"/>
      <c r="U1712" s="120"/>
      <c r="V1712" s="120"/>
      <c r="W1712" s="120"/>
      <c r="X1712" s="120"/>
      <c r="Y1712" s="120"/>
      <c r="Z1712" s="120"/>
    </row>
    <row r="1713">
      <c r="A1713" s="121">
        <v>24648.0</v>
      </c>
      <c r="B1713" s="119" t="s">
        <v>5517</v>
      </c>
      <c r="C1713" s="119" t="s">
        <v>608</v>
      </c>
      <c r="D1713" s="119" t="s">
        <v>5331</v>
      </c>
      <c r="E1713" s="119"/>
      <c r="F1713" s="121">
        <v>1.0</v>
      </c>
      <c r="G1713" s="121">
        <v>0.0</v>
      </c>
      <c r="H1713" s="122">
        <v>43693.80138888889</v>
      </c>
      <c r="I1713" s="122">
        <v>44313.90972222222</v>
      </c>
      <c r="J1713" s="124" t="s">
        <v>5518</v>
      </c>
      <c r="K1713" s="119"/>
      <c r="L1713" s="120"/>
      <c r="M1713" s="120"/>
      <c r="N1713" s="120"/>
      <c r="O1713" s="120"/>
      <c r="P1713" s="120"/>
      <c r="Q1713" s="120"/>
      <c r="R1713" s="120"/>
      <c r="S1713" s="120"/>
      <c r="T1713" s="120"/>
      <c r="U1713" s="120"/>
      <c r="V1713" s="120"/>
      <c r="W1713" s="120"/>
      <c r="X1713" s="120"/>
      <c r="Y1713" s="120"/>
      <c r="Z1713" s="120"/>
    </row>
    <row r="1714">
      <c r="A1714" s="121">
        <v>55561.0</v>
      </c>
      <c r="B1714" s="119" t="s">
        <v>5519</v>
      </c>
      <c r="C1714" s="119" t="s">
        <v>1095</v>
      </c>
      <c r="D1714" s="119" t="s">
        <v>5520</v>
      </c>
      <c r="E1714" s="119"/>
      <c r="F1714" s="121">
        <v>0.0</v>
      </c>
      <c r="G1714" s="121">
        <v>0.0</v>
      </c>
      <c r="H1714" s="122">
        <v>44293.90972222222</v>
      </c>
      <c r="I1714" s="122">
        <v>44313.96875</v>
      </c>
      <c r="J1714" s="124" t="s">
        <v>5521</v>
      </c>
      <c r="K1714" s="119"/>
      <c r="L1714" s="120"/>
      <c r="M1714" s="120"/>
      <c r="N1714" s="120"/>
      <c r="O1714" s="120"/>
      <c r="P1714" s="120"/>
      <c r="Q1714" s="120"/>
      <c r="R1714" s="120"/>
      <c r="S1714" s="120"/>
      <c r="T1714" s="120"/>
      <c r="U1714" s="120"/>
      <c r="V1714" s="120"/>
      <c r="W1714" s="120"/>
      <c r="X1714" s="120"/>
      <c r="Y1714" s="120"/>
      <c r="Z1714" s="120"/>
    </row>
    <row r="1715">
      <c r="A1715" s="121">
        <v>56145.0</v>
      </c>
      <c r="B1715" s="119" t="s">
        <v>5522</v>
      </c>
      <c r="C1715" s="119" t="s">
        <v>5523</v>
      </c>
      <c r="D1715" s="119" t="s">
        <v>5524</v>
      </c>
      <c r="E1715" s="119"/>
      <c r="F1715" s="121">
        <v>2.0</v>
      </c>
      <c r="G1715" s="121">
        <v>0.0</v>
      </c>
      <c r="H1715" s="122">
        <v>44301.583333333336</v>
      </c>
      <c r="I1715" s="122">
        <v>44314.07361111111</v>
      </c>
      <c r="J1715" s="124" t="s">
        <v>5525</v>
      </c>
      <c r="K1715" s="119"/>
      <c r="L1715" s="120"/>
      <c r="M1715" s="120"/>
      <c r="N1715" s="120"/>
      <c r="O1715" s="120"/>
      <c r="P1715" s="120"/>
      <c r="Q1715" s="120"/>
      <c r="R1715" s="120"/>
      <c r="S1715" s="120"/>
      <c r="T1715" s="120"/>
      <c r="U1715" s="120"/>
      <c r="V1715" s="120"/>
      <c r="W1715" s="120"/>
      <c r="X1715" s="120"/>
      <c r="Y1715" s="120"/>
      <c r="Z1715" s="120"/>
    </row>
    <row r="1716">
      <c r="A1716" s="121">
        <v>49015.0</v>
      </c>
      <c r="B1716" s="119" t="s">
        <v>5526</v>
      </c>
      <c r="C1716" s="119" t="s">
        <v>1091</v>
      </c>
      <c r="D1716" s="119" t="s">
        <v>5527</v>
      </c>
      <c r="E1716" s="119"/>
      <c r="F1716" s="121">
        <v>5.0</v>
      </c>
      <c r="G1716" s="121">
        <v>0.0</v>
      </c>
      <c r="H1716" s="122">
        <v>44173.5375</v>
      </c>
      <c r="I1716" s="122">
        <v>44314.15555555555</v>
      </c>
      <c r="J1716" s="124" t="s">
        <v>5528</v>
      </c>
      <c r="K1716" s="119"/>
      <c r="L1716" s="120"/>
      <c r="M1716" s="120"/>
      <c r="N1716" s="120"/>
      <c r="O1716" s="120"/>
      <c r="P1716" s="120"/>
      <c r="Q1716" s="120"/>
      <c r="R1716" s="120"/>
      <c r="S1716" s="120"/>
      <c r="T1716" s="120"/>
      <c r="U1716" s="120"/>
      <c r="V1716" s="120"/>
      <c r="W1716" s="120"/>
      <c r="X1716" s="120"/>
      <c r="Y1716" s="120"/>
      <c r="Z1716" s="120"/>
    </row>
    <row r="1717">
      <c r="A1717" s="121">
        <v>56650.0</v>
      </c>
      <c r="B1717" s="119" t="s">
        <v>5529</v>
      </c>
      <c r="C1717" s="119" t="s">
        <v>1422</v>
      </c>
      <c r="D1717" s="119" t="s">
        <v>5530</v>
      </c>
      <c r="E1717" s="119"/>
      <c r="F1717" s="121">
        <v>1.0</v>
      </c>
      <c r="G1717" s="121">
        <v>0.0</v>
      </c>
      <c r="H1717" s="122">
        <v>44307.96805555555</v>
      </c>
      <c r="I1717" s="122">
        <v>44314.166666666664</v>
      </c>
      <c r="J1717" s="124" t="s">
        <v>5531</v>
      </c>
      <c r="K1717" s="119"/>
      <c r="L1717" s="120"/>
      <c r="M1717" s="120"/>
      <c r="N1717" s="120"/>
      <c r="O1717" s="120"/>
      <c r="P1717" s="120"/>
      <c r="Q1717" s="120"/>
      <c r="R1717" s="120"/>
      <c r="S1717" s="120"/>
      <c r="T1717" s="120"/>
      <c r="U1717" s="120"/>
      <c r="V1717" s="120"/>
      <c r="W1717" s="120"/>
      <c r="X1717" s="120"/>
      <c r="Y1717" s="120"/>
      <c r="Z1717" s="120"/>
    </row>
    <row r="1718">
      <c r="A1718" s="121">
        <v>13180.0</v>
      </c>
      <c r="B1718" s="119" t="s">
        <v>5532</v>
      </c>
      <c r="C1718" s="119" t="s">
        <v>5533</v>
      </c>
      <c r="D1718" s="119" t="s">
        <v>2558</v>
      </c>
      <c r="E1718" s="119"/>
      <c r="F1718" s="121">
        <v>3.0</v>
      </c>
      <c r="G1718" s="121">
        <v>0.0</v>
      </c>
      <c r="H1718" s="122">
        <v>43399.873611111114</v>
      </c>
      <c r="I1718" s="122">
        <v>44314.62708333333</v>
      </c>
      <c r="J1718" s="124" t="s">
        <v>5534</v>
      </c>
      <c r="K1718" s="119"/>
      <c r="L1718" s="120"/>
      <c r="M1718" s="120"/>
      <c r="N1718" s="120"/>
      <c r="O1718" s="120"/>
      <c r="P1718" s="120"/>
      <c r="Q1718" s="120"/>
      <c r="R1718" s="120"/>
      <c r="S1718" s="120"/>
      <c r="T1718" s="120"/>
      <c r="U1718" s="120"/>
      <c r="V1718" s="120"/>
      <c r="W1718" s="120"/>
      <c r="X1718" s="120"/>
      <c r="Y1718" s="120"/>
      <c r="Z1718" s="120"/>
    </row>
    <row r="1719">
      <c r="A1719" s="121">
        <v>54960.0</v>
      </c>
      <c r="B1719" s="119" t="s">
        <v>5535</v>
      </c>
      <c r="C1719" s="119" t="s">
        <v>1631</v>
      </c>
      <c r="D1719" s="119" t="s">
        <v>975</v>
      </c>
      <c r="E1719" s="119" t="s">
        <v>1631</v>
      </c>
      <c r="F1719" s="121">
        <v>1.0</v>
      </c>
      <c r="G1719" s="121">
        <v>0.0</v>
      </c>
      <c r="H1719" s="122">
        <v>44285.6375</v>
      </c>
      <c r="I1719" s="122">
        <v>44314.865277777775</v>
      </c>
      <c r="J1719" s="124" t="s">
        <v>5536</v>
      </c>
      <c r="K1719" s="119"/>
      <c r="L1719" s="120"/>
      <c r="M1719" s="120"/>
      <c r="N1719" s="120"/>
      <c r="O1719" s="120"/>
      <c r="P1719" s="120"/>
      <c r="Q1719" s="120"/>
      <c r="R1719" s="120"/>
      <c r="S1719" s="120"/>
      <c r="T1719" s="120"/>
      <c r="U1719" s="120"/>
      <c r="V1719" s="120"/>
      <c r="W1719" s="120"/>
      <c r="X1719" s="120"/>
      <c r="Y1719" s="120"/>
      <c r="Z1719" s="120"/>
    </row>
    <row r="1720">
      <c r="A1720" s="121">
        <v>57122.0</v>
      </c>
      <c r="B1720" s="119" t="s">
        <v>5537</v>
      </c>
      <c r="C1720" s="119" t="s">
        <v>5538</v>
      </c>
      <c r="D1720" s="119" t="s">
        <v>5539</v>
      </c>
      <c r="E1720" s="119"/>
      <c r="F1720" s="121">
        <v>3.0</v>
      </c>
      <c r="G1720" s="121">
        <v>0.0</v>
      </c>
      <c r="H1720" s="122">
        <v>44314.527083333334</v>
      </c>
      <c r="I1720" s="122">
        <v>44315.10555555556</v>
      </c>
      <c r="J1720" s="124" t="s">
        <v>5540</v>
      </c>
      <c r="K1720" s="119"/>
      <c r="L1720" s="120"/>
      <c r="M1720" s="120"/>
      <c r="N1720" s="120"/>
      <c r="O1720" s="120"/>
      <c r="P1720" s="120"/>
      <c r="Q1720" s="120"/>
      <c r="R1720" s="120"/>
      <c r="S1720" s="120"/>
      <c r="T1720" s="120"/>
      <c r="U1720" s="120"/>
      <c r="V1720" s="120"/>
      <c r="W1720" s="120"/>
      <c r="X1720" s="120"/>
      <c r="Y1720" s="120"/>
      <c r="Z1720" s="120"/>
    </row>
    <row r="1721">
      <c r="A1721" s="121">
        <v>57006.0</v>
      </c>
      <c r="B1721" s="119" t="s">
        <v>5541</v>
      </c>
      <c r="C1721" s="119" t="s">
        <v>1091</v>
      </c>
      <c r="D1721" s="119" t="s">
        <v>1172</v>
      </c>
      <c r="E1721" s="119"/>
      <c r="F1721" s="121">
        <v>1.0</v>
      </c>
      <c r="G1721" s="121">
        <v>0.0</v>
      </c>
      <c r="H1721" s="122">
        <v>44313.46666666667</v>
      </c>
      <c r="I1721" s="122">
        <v>44315.770833333336</v>
      </c>
      <c r="J1721" s="124" t="s">
        <v>5542</v>
      </c>
      <c r="K1721" s="119"/>
      <c r="L1721" s="120"/>
      <c r="M1721" s="120"/>
      <c r="N1721" s="120"/>
      <c r="O1721" s="120"/>
      <c r="P1721" s="120"/>
      <c r="Q1721" s="120"/>
      <c r="R1721" s="120"/>
      <c r="S1721" s="120"/>
      <c r="T1721" s="120"/>
      <c r="U1721" s="120"/>
      <c r="V1721" s="120"/>
      <c r="W1721" s="120"/>
      <c r="X1721" s="120"/>
      <c r="Y1721" s="120"/>
      <c r="Z1721" s="120"/>
    </row>
    <row r="1722">
      <c r="A1722" s="121">
        <v>56527.0</v>
      </c>
      <c r="B1722" s="119" t="s">
        <v>5543</v>
      </c>
      <c r="C1722" s="119" t="s">
        <v>1309</v>
      </c>
      <c r="D1722" s="119" t="s">
        <v>5544</v>
      </c>
      <c r="E1722" s="119" t="s">
        <v>1309</v>
      </c>
      <c r="F1722" s="121">
        <v>0.0</v>
      </c>
      <c r="G1722" s="121">
        <v>0.0</v>
      </c>
      <c r="H1722" s="122">
        <v>44306.83125</v>
      </c>
      <c r="I1722" s="122">
        <v>44315.799305555556</v>
      </c>
      <c r="J1722" s="124" t="s">
        <v>5545</v>
      </c>
      <c r="K1722" s="119"/>
      <c r="L1722" s="120"/>
      <c r="M1722" s="120"/>
      <c r="N1722" s="120"/>
      <c r="O1722" s="120"/>
      <c r="P1722" s="120"/>
      <c r="Q1722" s="120"/>
      <c r="R1722" s="120"/>
      <c r="S1722" s="120"/>
      <c r="T1722" s="120"/>
      <c r="U1722" s="120"/>
      <c r="V1722" s="120"/>
      <c r="W1722" s="120"/>
      <c r="X1722" s="120"/>
      <c r="Y1722" s="120"/>
      <c r="Z1722" s="120"/>
    </row>
    <row r="1723">
      <c r="A1723" s="121">
        <v>57166.0</v>
      </c>
      <c r="B1723" s="119" t="s">
        <v>5546</v>
      </c>
      <c r="C1723" s="119" t="s">
        <v>946</v>
      </c>
      <c r="D1723" s="119" t="s">
        <v>5547</v>
      </c>
      <c r="E1723" s="119"/>
      <c r="F1723" s="121">
        <v>0.0</v>
      </c>
      <c r="G1723" s="121">
        <v>0.0</v>
      </c>
      <c r="H1723" s="122">
        <v>44314.74652777778</v>
      </c>
      <c r="I1723" s="122">
        <v>44315.950694444444</v>
      </c>
      <c r="J1723" s="124" t="s">
        <v>5548</v>
      </c>
      <c r="K1723" s="119"/>
      <c r="L1723" s="120"/>
      <c r="M1723" s="120"/>
      <c r="N1723" s="120"/>
      <c r="O1723" s="120"/>
      <c r="P1723" s="120"/>
      <c r="Q1723" s="120"/>
      <c r="R1723" s="120"/>
      <c r="S1723" s="120"/>
      <c r="T1723" s="120"/>
      <c r="U1723" s="120"/>
      <c r="V1723" s="120"/>
      <c r="W1723" s="120"/>
      <c r="X1723" s="120"/>
      <c r="Y1723" s="120"/>
      <c r="Z1723" s="120"/>
    </row>
    <row r="1724">
      <c r="A1724" s="121">
        <v>57032.0</v>
      </c>
      <c r="B1724" s="119" t="s">
        <v>5549</v>
      </c>
      <c r="C1724" s="119" t="s">
        <v>1137</v>
      </c>
      <c r="D1724" s="119" t="s">
        <v>5550</v>
      </c>
      <c r="E1724" s="119" t="s">
        <v>1137</v>
      </c>
      <c r="F1724" s="121">
        <v>4.0</v>
      </c>
      <c r="G1724" s="121">
        <v>0.0</v>
      </c>
      <c r="H1724" s="122">
        <v>44313.68819444445</v>
      </c>
      <c r="I1724" s="122">
        <v>44318.075694444444</v>
      </c>
      <c r="J1724" s="124" t="s">
        <v>5551</v>
      </c>
      <c r="K1724" s="119"/>
      <c r="L1724" s="120"/>
      <c r="M1724" s="120"/>
      <c r="N1724" s="120"/>
      <c r="O1724" s="120"/>
      <c r="P1724" s="120"/>
      <c r="Q1724" s="120"/>
      <c r="R1724" s="120"/>
      <c r="S1724" s="120"/>
      <c r="T1724" s="120"/>
      <c r="U1724" s="120"/>
      <c r="V1724" s="120"/>
      <c r="W1724" s="120"/>
      <c r="X1724" s="120"/>
      <c r="Y1724" s="120"/>
      <c r="Z1724" s="120"/>
    </row>
    <row r="1725">
      <c r="A1725" s="121">
        <v>54296.0</v>
      </c>
      <c r="B1725" s="119" t="s">
        <v>5552</v>
      </c>
      <c r="C1725" s="119" t="s">
        <v>827</v>
      </c>
      <c r="D1725" s="119" t="s">
        <v>1158</v>
      </c>
      <c r="E1725" s="119" t="s">
        <v>1627</v>
      </c>
      <c r="F1725" s="121">
        <v>0.0</v>
      </c>
      <c r="G1725" s="121">
        <v>0.0</v>
      </c>
      <c r="H1725" s="122">
        <v>44274.07777777778</v>
      </c>
      <c r="I1725" s="122">
        <v>44318.95972222222</v>
      </c>
      <c r="J1725" s="124" t="s">
        <v>5553</v>
      </c>
      <c r="K1725" s="119"/>
      <c r="L1725" s="120"/>
      <c r="M1725" s="120"/>
      <c r="N1725" s="120"/>
      <c r="O1725" s="120"/>
      <c r="P1725" s="120"/>
      <c r="Q1725" s="120"/>
      <c r="R1725" s="120"/>
      <c r="S1725" s="120"/>
      <c r="T1725" s="120"/>
      <c r="U1725" s="120"/>
      <c r="V1725" s="120"/>
      <c r="W1725" s="120"/>
      <c r="X1725" s="120"/>
      <c r="Y1725" s="120"/>
      <c r="Z1725" s="120"/>
    </row>
    <row r="1726">
      <c r="A1726" s="121">
        <v>57193.0</v>
      </c>
      <c r="B1726" s="119" t="s">
        <v>5554</v>
      </c>
      <c r="C1726" s="119" t="s">
        <v>1631</v>
      </c>
      <c r="D1726" s="119" t="s">
        <v>975</v>
      </c>
      <c r="E1726" s="119" t="s">
        <v>1631</v>
      </c>
      <c r="F1726" s="121">
        <v>2.0</v>
      </c>
      <c r="G1726" s="121">
        <v>0.0</v>
      </c>
      <c r="H1726" s="122">
        <v>44314.89375</v>
      </c>
      <c r="I1726" s="122">
        <v>44319.83125</v>
      </c>
      <c r="J1726" s="124" t="s">
        <v>5555</v>
      </c>
      <c r="K1726" s="119"/>
      <c r="L1726" s="120"/>
      <c r="M1726" s="120"/>
      <c r="N1726" s="120"/>
      <c r="O1726" s="120"/>
      <c r="P1726" s="120"/>
      <c r="Q1726" s="120"/>
      <c r="R1726" s="120"/>
      <c r="S1726" s="120"/>
      <c r="T1726" s="120"/>
      <c r="U1726" s="120"/>
      <c r="V1726" s="120"/>
      <c r="W1726" s="120"/>
      <c r="X1726" s="120"/>
      <c r="Y1726" s="120"/>
      <c r="Z1726" s="120"/>
    </row>
    <row r="1727">
      <c r="A1727" s="121">
        <v>54555.0</v>
      </c>
      <c r="B1727" s="119" t="s">
        <v>5556</v>
      </c>
      <c r="C1727" s="119" t="s">
        <v>5272</v>
      </c>
      <c r="D1727" s="119" t="s">
        <v>3637</v>
      </c>
      <c r="E1727" s="119"/>
      <c r="F1727" s="121">
        <v>9.0</v>
      </c>
      <c r="G1727" s="121">
        <v>0.0</v>
      </c>
      <c r="H1727" s="122">
        <v>44278.99513888889</v>
      </c>
      <c r="I1727" s="122">
        <v>44320.07847222222</v>
      </c>
      <c r="J1727" s="124" t="s">
        <v>5557</v>
      </c>
      <c r="K1727" s="119"/>
      <c r="L1727" s="120"/>
      <c r="M1727" s="120"/>
      <c r="N1727" s="120"/>
      <c r="O1727" s="120"/>
      <c r="P1727" s="120"/>
      <c r="Q1727" s="120"/>
      <c r="R1727" s="120"/>
      <c r="S1727" s="120"/>
      <c r="T1727" s="120"/>
      <c r="U1727" s="120"/>
      <c r="V1727" s="120"/>
      <c r="W1727" s="120"/>
      <c r="X1727" s="120"/>
      <c r="Y1727" s="120"/>
      <c r="Z1727" s="120"/>
    </row>
    <row r="1728">
      <c r="A1728" s="121">
        <v>39425.0</v>
      </c>
      <c r="B1728" s="119" t="s">
        <v>5558</v>
      </c>
      <c r="C1728" s="119" t="s">
        <v>3554</v>
      </c>
      <c r="D1728" s="119" t="s">
        <v>941</v>
      </c>
      <c r="E1728" s="119"/>
      <c r="F1728" s="121">
        <v>0.0</v>
      </c>
      <c r="G1728" s="121">
        <v>0.0</v>
      </c>
      <c r="H1728" s="122">
        <v>43985.08263888889</v>
      </c>
      <c r="I1728" s="122">
        <v>44320.652083333334</v>
      </c>
      <c r="J1728" s="124" t="s">
        <v>5559</v>
      </c>
      <c r="K1728" s="119"/>
      <c r="L1728" s="120"/>
      <c r="M1728" s="120"/>
      <c r="N1728" s="120"/>
      <c r="O1728" s="120"/>
      <c r="P1728" s="120"/>
      <c r="Q1728" s="120"/>
      <c r="R1728" s="120"/>
      <c r="S1728" s="120"/>
      <c r="T1728" s="120"/>
      <c r="U1728" s="120"/>
      <c r="V1728" s="120"/>
      <c r="W1728" s="120"/>
      <c r="X1728" s="120"/>
      <c r="Y1728" s="120"/>
      <c r="Z1728" s="120"/>
    </row>
    <row r="1729">
      <c r="A1729" s="121">
        <v>51225.0</v>
      </c>
      <c r="B1729" s="119" t="s">
        <v>5560</v>
      </c>
      <c r="C1729" s="119" t="s">
        <v>1203</v>
      </c>
      <c r="D1729" s="119" t="s">
        <v>5561</v>
      </c>
      <c r="E1729" s="119"/>
      <c r="F1729" s="121">
        <v>2.0</v>
      </c>
      <c r="G1729" s="121">
        <v>0.0</v>
      </c>
      <c r="H1729" s="122">
        <v>44223.79236111111</v>
      </c>
      <c r="I1729" s="122">
        <v>44322.58541666667</v>
      </c>
      <c r="J1729" s="124" t="s">
        <v>5562</v>
      </c>
      <c r="K1729" s="119"/>
      <c r="L1729" s="120"/>
      <c r="M1729" s="120"/>
      <c r="N1729" s="120"/>
      <c r="O1729" s="120"/>
      <c r="P1729" s="120"/>
      <c r="Q1729" s="120"/>
      <c r="R1729" s="120"/>
      <c r="S1729" s="120"/>
      <c r="T1729" s="120"/>
      <c r="U1729" s="120"/>
      <c r="V1729" s="120"/>
      <c r="W1729" s="120"/>
      <c r="X1729" s="120"/>
      <c r="Y1729" s="120"/>
      <c r="Z1729" s="120"/>
    </row>
    <row r="1730">
      <c r="A1730" s="121">
        <v>57343.0</v>
      </c>
      <c r="B1730" s="119" t="s">
        <v>5563</v>
      </c>
      <c r="C1730" s="119" t="s">
        <v>5564</v>
      </c>
      <c r="D1730" s="119" t="s">
        <v>5565</v>
      </c>
      <c r="E1730" s="119"/>
      <c r="F1730" s="121">
        <v>2.0</v>
      </c>
      <c r="G1730" s="121">
        <v>0.0</v>
      </c>
      <c r="H1730" s="122">
        <v>44316.291666666664</v>
      </c>
      <c r="I1730" s="122">
        <v>44322.69583333333</v>
      </c>
      <c r="J1730" s="124" t="s">
        <v>5566</v>
      </c>
      <c r="K1730" s="119"/>
      <c r="L1730" s="120"/>
      <c r="M1730" s="120"/>
      <c r="N1730" s="120"/>
      <c r="O1730" s="120"/>
      <c r="P1730" s="120"/>
      <c r="Q1730" s="120"/>
      <c r="R1730" s="120"/>
      <c r="S1730" s="120"/>
      <c r="T1730" s="120"/>
      <c r="U1730" s="120"/>
      <c r="V1730" s="120"/>
      <c r="W1730" s="120"/>
      <c r="X1730" s="120"/>
      <c r="Y1730" s="120"/>
      <c r="Z1730" s="120"/>
    </row>
    <row r="1731">
      <c r="A1731" s="121">
        <v>56820.0</v>
      </c>
      <c r="B1731" s="119" t="s">
        <v>5567</v>
      </c>
      <c r="C1731" s="119" t="s">
        <v>635</v>
      </c>
      <c r="D1731" s="119" t="s">
        <v>5568</v>
      </c>
      <c r="E1731" s="119" t="s">
        <v>582</v>
      </c>
      <c r="F1731" s="121">
        <v>2.0</v>
      </c>
      <c r="G1731" s="121">
        <v>0.0</v>
      </c>
      <c r="H1731" s="122">
        <v>44309.85763888889</v>
      </c>
      <c r="I1731" s="122">
        <v>44323.35486111111</v>
      </c>
      <c r="J1731" s="124" t="s">
        <v>5569</v>
      </c>
      <c r="K1731" s="119"/>
      <c r="L1731" s="120"/>
      <c r="M1731" s="120"/>
      <c r="N1731" s="120"/>
      <c r="O1731" s="120"/>
      <c r="P1731" s="120"/>
      <c r="Q1731" s="120"/>
      <c r="R1731" s="120"/>
      <c r="S1731" s="120"/>
      <c r="T1731" s="120"/>
      <c r="U1731" s="120"/>
      <c r="V1731" s="120"/>
      <c r="W1731" s="120"/>
      <c r="X1731" s="120"/>
      <c r="Y1731" s="120"/>
      <c r="Z1731" s="120"/>
    </row>
    <row r="1732">
      <c r="A1732" s="121">
        <v>54295.0</v>
      </c>
      <c r="B1732" s="119" t="s">
        <v>5570</v>
      </c>
      <c r="C1732" s="119" t="s">
        <v>827</v>
      </c>
      <c r="D1732" s="119" t="s">
        <v>1158</v>
      </c>
      <c r="E1732" s="119" t="s">
        <v>1710</v>
      </c>
      <c r="F1732" s="121">
        <v>2.0</v>
      </c>
      <c r="G1732" s="121">
        <v>0.0</v>
      </c>
      <c r="H1732" s="122">
        <v>44274.075</v>
      </c>
      <c r="I1732" s="122">
        <v>44323.38263888889</v>
      </c>
      <c r="J1732" s="124" t="s">
        <v>5571</v>
      </c>
      <c r="K1732" s="119"/>
      <c r="L1732" s="120"/>
      <c r="M1732" s="120"/>
      <c r="N1732" s="120"/>
      <c r="O1732" s="120"/>
      <c r="P1732" s="120"/>
      <c r="Q1732" s="120"/>
      <c r="R1732" s="120"/>
      <c r="S1732" s="120"/>
      <c r="T1732" s="120"/>
      <c r="U1732" s="120"/>
      <c r="V1732" s="120"/>
      <c r="W1732" s="120"/>
      <c r="X1732" s="120"/>
      <c r="Y1732" s="120"/>
      <c r="Z1732" s="120"/>
    </row>
    <row r="1733">
      <c r="A1733" s="121">
        <v>57799.0</v>
      </c>
      <c r="B1733" s="119" t="s">
        <v>5572</v>
      </c>
      <c r="C1733" s="119" t="s">
        <v>5573</v>
      </c>
      <c r="D1733" s="119" t="s">
        <v>1158</v>
      </c>
      <c r="E1733" s="119"/>
      <c r="F1733" s="121">
        <v>0.0</v>
      </c>
      <c r="G1733" s="121">
        <v>0.0</v>
      </c>
      <c r="H1733" s="122">
        <v>44323.23125</v>
      </c>
      <c r="I1733" s="122">
        <v>44326.13055555556</v>
      </c>
      <c r="J1733" s="124" t="s">
        <v>5574</v>
      </c>
      <c r="K1733" s="119"/>
      <c r="L1733" s="120"/>
      <c r="M1733" s="120"/>
      <c r="N1733" s="120"/>
      <c r="O1733" s="120"/>
      <c r="P1733" s="120"/>
      <c r="Q1733" s="120"/>
      <c r="R1733" s="120"/>
      <c r="S1733" s="120"/>
      <c r="T1733" s="120"/>
      <c r="U1733" s="120"/>
      <c r="V1733" s="120"/>
      <c r="W1733" s="120"/>
      <c r="X1733" s="120"/>
      <c r="Y1733" s="120"/>
      <c r="Z1733" s="120"/>
    </row>
    <row r="1734">
      <c r="A1734" s="121">
        <v>30696.0</v>
      </c>
      <c r="B1734" s="119" t="s">
        <v>5575</v>
      </c>
      <c r="C1734" s="119" t="s">
        <v>841</v>
      </c>
      <c r="D1734" s="119" t="s">
        <v>5576</v>
      </c>
      <c r="E1734" s="119" t="s">
        <v>679</v>
      </c>
      <c r="F1734" s="121">
        <v>3.0</v>
      </c>
      <c r="G1734" s="121">
        <v>0.0</v>
      </c>
      <c r="H1734" s="122">
        <v>43802.92847222222</v>
      </c>
      <c r="I1734" s="122">
        <v>44326.72708333333</v>
      </c>
      <c r="J1734" s="124" t="s">
        <v>5577</v>
      </c>
      <c r="K1734" s="119"/>
      <c r="L1734" s="120"/>
      <c r="M1734" s="120"/>
      <c r="N1734" s="120"/>
      <c r="O1734" s="120"/>
      <c r="P1734" s="120"/>
      <c r="Q1734" s="120"/>
      <c r="R1734" s="120"/>
      <c r="S1734" s="120"/>
      <c r="T1734" s="120"/>
      <c r="U1734" s="120"/>
      <c r="V1734" s="120"/>
      <c r="W1734" s="120"/>
      <c r="X1734" s="120"/>
      <c r="Y1734" s="120"/>
      <c r="Z1734" s="120"/>
    </row>
    <row r="1735">
      <c r="A1735" s="121">
        <v>42163.0</v>
      </c>
      <c r="B1735" s="119" t="s">
        <v>5578</v>
      </c>
      <c r="C1735" s="119" t="s">
        <v>578</v>
      </c>
      <c r="D1735" s="119" t="s">
        <v>2436</v>
      </c>
      <c r="E1735" s="119"/>
      <c r="F1735" s="121">
        <v>8.0</v>
      </c>
      <c r="G1735" s="121">
        <v>0.0</v>
      </c>
      <c r="H1735" s="122">
        <v>44040.57152777778</v>
      </c>
      <c r="I1735" s="122">
        <v>44326.78680555556</v>
      </c>
      <c r="J1735" s="124" t="s">
        <v>5579</v>
      </c>
      <c r="K1735" s="119"/>
      <c r="L1735" s="120"/>
      <c r="M1735" s="120"/>
      <c r="N1735" s="120"/>
      <c r="O1735" s="120"/>
      <c r="P1735" s="120"/>
      <c r="Q1735" s="120"/>
      <c r="R1735" s="120"/>
      <c r="S1735" s="120"/>
      <c r="T1735" s="120"/>
      <c r="U1735" s="120"/>
      <c r="V1735" s="120"/>
      <c r="W1735" s="120"/>
      <c r="X1735" s="120"/>
      <c r="Y1735" s="120"/>
      <c r="Z1735" s="120"/>
    </row>
    <row r="1736">
      <c r="A1736" s="121">
        <v>49769.0</v>
      </c>
      <c r="B1736" s="119" t="s">
        <v>5580</v>
      </c>
      <c r="C1736" s="119" t="s">
        <v>592</v>
      </c>
      <c r="D1736" s="119" t="s">
        <v>3967</v>
      </c>
      <c r="E1736" s="119"/>
      <c r="F1736" s="121">
        <v>8.0</v>
      </c>
      <c r="G1736" s="121">
        <v>0.0</v>
      </c>
      <c r="H1736" s="122">
        <v>44187.98888888889</v>
      </c>
      <c r="I1736" s="122">
        <v>44326.90138888889</v>
      </c>
      <c r="J1736" s="124" t="s">
        <v>5581</v>
      </c>
      <c r="K1736" s="119"/>
      <c r="L1736" s="120"/>
      <c r="M1736" s="120"/>
      <c r="N1736" s="120"/>
      <c r="O1736" s="120"/>
      <c r="P1736" s="120"/>
      <c r="Q1736" s="120"/>
      <c r="R1736" s="120"/>
      <c r="S1736" s="120"/>
      <c r="T1736" s="120"/>
      <c r="U1736" s="120"/>
      <c r="V1736" s="120"/>
      <c r="W1736" s="120"/>
      <c r="X1736" s="120"/>
      <c r="Y1736" s="120"/>
      <c r="Z1736" s="120"/>
    </row>
    <row r="1737">
      <c r="A1737" s="121">
        <v>57944.0</v>
      </c>
      <c r="B1737" s="119" t="s">
        <v>5582</v>
      </c>
      <c r="C1737" s="119" t="s">
        <v>5583</v>
      </c>
      <c r="D1737" s="119" t="s">
        <v>5584</v>
      </c>
      <c r="E1737" s="119"/>
      <c r="F1737" s="121">
        <v>0.0</v>
      </c>
      <c r="G1737" s="121">
        <v>0.0</v>
      </c>
      <c r="H1737" s="122">
        <v>44326.53888888889</v>
      </c>
      <c r="I1737" s="122">
        <v>44327.92222222222</v>
      </c>
      <c r="J1737" s="124" t="s">
        <v>5585</v>
      </c>
      <c r="K1737" s="119"/>
      <c r="L1737" s="120"/>
      <c r="M1737" s="120"/>
      <c r="N1737" s="120"/>
      <c r="O1737" s="120"/>
      <c r="P1737" s="120"/>
      <c r="Q1737" s="120"/>
      <c r="R1737" s="120"/>
      <c r="S1737" s="120"/>
      <c r="T1737" s="120"/>
      <c r="U1737" s="120"/>
      <c r="V1737" s="120"/>
      <c r="W1737" s="120"/>
      <c r="X1737" s="120"/>
      <c r="Y1737" s="120"/>
      <c r="Z1737" s="120"/>
    </row>
    <row r="1738">
      <c r="A1738" s="121">
        <v>55579.0</v>
      </c>
      <c r="B1738" s="119" t="s">
        <v>5586</v>
      </c>
      <c r="C1738" s="119" t="s">
        <v>3018</v>
      </c>
      <c r="D1738" s="119" t="s">
        <v>4414</v>
      </c>
      <c r="E1738" s="119"/>
      <c r="F1738" s="121">
        <v>8.0</v>
      </c>
      <c r="G1738" s="121">
        <v>0.0</v>
      </c>
      <c r="H1738" s="122">
        <v>44294.075694444444</v>
      </c>
      <c r="I1738" s="122">
        <v>44328.038194444445</v>
      </c>
      <c r="J1738" s="124" t="s">
        <v>5587</v>
      </c>
      <c r="K1738" s="119"/>
      <c r="L1738" s="120"/>
      <c r="M1738" s="120"/>
      <c r="N1738" s="120"/>
      <c r="O1738" s="120"/>
      <c r="P1738" s="120"/>
      <c r="Q1738" s="120"/>
      <c r="R1738" s="120"/>
      <c r="S1738" s="120"/>
      <c r="T1738" s="120"/>
      <c r="U1738" s="120"/>
      <c r="V1738" s="120"/>
      <c r="W1738" s="120"/>
      <c r="X1738" s="120"/>
      <c r="Y1738" s="120"/>
      <c r="Z1738" s="120"/>
    </row>
    <row r="1739">
      <c r="A1739" s="121">
        <v>56129.0</v>
      </c>
      <c r="B1739" s="119" t="s">
        <v>5588</v>
      </c>
      <c r="C1739" s="119" t="s">
        <v>5272</v>
      </c>
      <c r="D1739" s="119" t="s">
        <v>790</v>
      </c>
      <c r="E1739" s="119"/>
      <c r="F1739" s="121">
        <v>0.0</v>
      </c>
      <c r="G1739" s="121">
        <v>0.0</v>
      </c>
      <c r="H1739" s="122">
        <v>44301.353472222225</v>
      </c>
      <c r="I1739" s="122">
        <v>44328.07847222222</v>
      </c>
      <c r="J1739" s="124" t="s">
        <v>5589</v>
      </c>
      <c r="K1739" s="119"/>
      <c r="L1739" s="120"/>
      <c r="M1739" s="120"/>
      <c r="N1739" s="120"/>
      <c r="O1739" s="120"/>
      <c r="P1739" s="120"/>
      <c r="Q1739" s="120"/>
      <c r="R1739" s="120"/>
      <c r="S1739" s="120"/>
      <c r="T1739" s="120"/>
      <c r="U1739" s="120"/>
      <c r="V1739" s="120"/>
      <c r="W1739" s="120"/>
      <c r="X1739" s="120"/>
      <c r="Y1739" s="120"/>
      <c r="Z1739" s="120"/>
    </row>
    <row r="1740">
      <c r="A1740" s="121">
        <v>13764.0</v>
      </c>
      <c r="B1740" s="119" t="s">
        <v>5590</v>
      </c>
      <c r="C1740" s="119" t="s">
        <v>592</v>
      </c>
      <c r="D1740" s="119" t="s">
        <v>5591</v>
      </c>
      <c r="E1740" s="119"/>
      <c r="F1740" s="121">
        <v>1.0</v>
      </c>
      <c r="G1740" s="121">
        <v>0.0</v>
      </c>
      <c r="H1740" s="122">
        <v>43413.16805555556</v>
      </c>
      <c r="I1740" s="122">
        <v>44328.17083333333</v>
      </c>
      <c r="J1740" s="124" t="s">
        <v>5592</v>
      </c>
      <c r="K1740" s="119"/>
      <c r="L1740" s="120"/>
      <c r="M1740" s="120"/>
      <c r="N1740" s="120"/>
      <c r="O1740" s="120"/>
      <c r="P1740" s="120"/>
      <c r="Q1740" s="120"/>
      <c r="R1740" s="120"/>
      <c r="S1740" s="120"/>
      <c r="T1740" s="120"/>
      <c r="U1740" s="120"/>
      <c r="V1740" s="120"/>
      <c r="W1740" s="120"/>
      <c r="X1740" s="120"/>
      <c r="Y1740" s="120"/>
      <c r="Z1740" s="120"/>
    </row>
    <row r="1741">
      <c r="A1741" s="121">
        <v>48519.0</v>
      </c>
      <c r="B1741" s="119" t="s">
        <v>5593</v>
      </c>
      <c r="C1741" s="119" t="s">
        <v>5594</v>
      </c>
      <c r="D1741" s="119" t="s">
        <v>4493</v>
      </c>
      <c r="E1741" s="119"/>
      <c r="F1741" s="121">
        <v>2.0</v>
      </c>
      <c r="G1741" s="121">
        <v>0.0</v>
      </c>
      <c r="H1741" s="122">
        <v>44162.63958333333</v>
      </c>
      <c r="I1741" s="122">
        <v>44328.59097222222</v>
      </c>
      <c r="J1741" s="124" t="s">
        <v>5595</v>
      </c>
      <c r="K1741" s="119"/>
      <c r="L1741" s="120"/>
      <c r="M1741" s="120"/>
      <c r="N1741" s="120"/>
      <c r="O1741" s="120"/>
      <c r="P1741" s="120"/>
      <c r="Q1741" s="120"/>
      <c r="R1741" s="120"/>
      <c r="S1741" s="120"/>
      <c r="T1741" s="120"/>
      <c r="U1741" s="120"/>
      <c r="V1741" s="120"/>
      <c r="W1741" s="120"/>
      <c r="X1741" s="120"/>
      <c r="Y1741" s="120"/>
      <c r="Z1741" s="120"/>
    </row>
    <row r="1742">
      <c r="A1742" s="121">
        <v>57719.0</v>
      </c>
      <c r="B1742" s="119" t="s">
        <v>5596</v>
      </c>
      <c r="C1742" s="119" t="s">
        <v>1199</v>
      </c>
      <c r="D1742" s="119" t="s">
        <v>5597</v>
      </c>
      <c r="E1742" s="119"/>
      <c r="F1742" s="121">
        <v>0.0</v>
      </c>
      <c r="G1742" s="121">
        <v>0.0</v>
      </c>
      <c r="H1742" s="122">
        <v>44322.40555555555</v>
      </c>
      <c r="I1742" s="122">
        <v>44328.75277777778</v>
      </c>
      <c r="J1742" s="124" t="s">
        <v>5598</v>
      </c>
      <c r="K1742" s="119"/>
      <c r="L1742" s="120"/>
      <c r="M1742" s="120"/>
      <c r="N1742" s="120"/>
      <c r="O1742" s="120"/>
      <c r="P1742" s="120"/>
      <c r="Q1742" s="120"/>
      <c r="R1742" s="120"/>
      <c r="S1742" s="120"/>
      <c r="T1742" s="120"/>
      <c r="U1742" s="120"/>
      <c r="V1742" s="120"/>
      <c r="W1742" s="120"/>
      <c r="X1742" s="120"/>
      <c r="Y1742" s="120"/>
      <c r="Z1742" s="120"/>
    </row>
    <row r="1743">
      <c r="A1743" s="121">
        <v>55868.0</v>
      </c>
      <c r="B1743" s="119" t="s">
        <v>5599</v>
      </c>
      <c r="C1743" s="119" t="s">
        <v>5600</v>
      </c>
      <c r="D1743" s="119" t="s">
        <v>5601</v>
      </c>
      <c r="E1743" s="119" t="s">
        <v>1449</v>
      </c>
      <c r="F1743" s="121">
        <v>8.0</v>
      </c>
      <c r="G1743" s="121">
        <v>0.0</v>
      </c>
      <c r="H1743" s="122">
        <v>44299.10902777778</v>
      </c>
      <c r="I1743" s="122">
        <v>44328.87152777778</v>
      </c>
      <c r="J1743" s="124" t="s">
        <v>5602</v>
      </c>
      <c r="K1743" s="119"/>
      <c r="L1743" s="120"/>
      <c r="M1743" s="120"/>
      <c r="N1743" s="120"/>
      <c r="O1743" s="120"/>
      <c r="P1743" s="120"/>
      <c r="Q1743" s="120"/>
      <c r="R1743" s="120"/>
      <c r="S1743" s="120"/>
      <c r="T1743" s="120"/>
      <c r="U1743" s="120"/>
      <c r="V1743" s="120"/>
      <c r="W1743" s="120"/>
      <c r="X1743" s="120"/>
      <c r="Y1743" s="120"/>
      <c r="Z1743" s="120"/>
    </row>
    <row r="1744">
      <c r="A1744" s="121">
        <v>57956.0</v>
      </c>
      <c r="B1744" s="119" t="s">
        <v>5603</v>
      </c>
      <c r="C1744" s="119" t="s">
        <v>5604</v>
      </c>
      <c r="D1744" s="119" t="s">
        <v>5605</v>
      </c>
      <c r="E1744" s="119"/>
      <c r="F1744" s="121">
        <v>3.0</v>
      </c>
      <c r="G1744" s="121">
        <v>0.0</v>
      </c>
      <c r="H1744" s="122">
        <v>44326.69375</v>
      </c>
      <c r="I1744" s="122">
        <v>44328.907638888886</v>
      </c>
      <c r="J1744" s="124" t="s">
        <v>5606</v>
      </c>
      <c r="K1744" s="119"/>
      <c r="L1744" s="120"/>
      <c r="M1744" s="120"/>
      <c r="N1744" s="120"/>
      <c r="O1744" s="120"/>
      <c r="P1744" s="120"/>
      <c r="Q1744" s="120"/>
      <c r="R1744" s="120"/>
      <c r="S1744" s="120"/>
      <c r="T1744" s="120"/>
      <c r="U1744" s="120"/>
      <c r="V1744" s="120"/>
      <c r="W1744" s="120"/>
      <c r="X1744" s="120"/>
      <c r="Y1744" s="120"/>
      <c r="Z1744" s="120"/>
    </row>
    <row r="1745">
      <c r="A1745" s="121">
        <v>57649.0</v>
      </c>
      <c r="B1745" s="119" t="s">
        <v>5607</v>
      </c>
      <c r="C1745" s="119" t="s">
        <v>1457</v>
      </c>
      <c r="D1745" s="119" t="s">
        <v>4130</v>
      </c>
      <c r="E1745" s="119"/>
      <c r="F1745" s="121">
        <v>8.0</v>
      </c>
      <c r="G1745" s="121">
        <v>0.0</v>
      </c>
      <c r="H1745" s="122">
        <v>44321.7125</v>
      </c>
      <c r="I1745" s="122">
        <v>44329.572222222225</v>
      </c>
      <c r="J1745" s="124" t="s">
        <v>5608</v>
      </c>
      <c r="K1745" s="119"/>
      <c r="L1745" s="120"/>
      <c r="M1745" s="120"/>
      <c r="N1745" s="120"/>
      <c r="O1745" s="120"/>
      <c r="P1745" s="120"/>
      <c r="Q1745" s="120"/>
      <c r="R1745" s="120"/>
      <c r="S1745" s="120"/>
      <c r="T1745" s="120"/>
      <c r="U1745" s="120"/>
      <c r="V1745" s="120"/>
      <c r="W1745" s="120"/>
      <c r="X1745" s="120"/>
      <c r="Y1745" s="120"/>
      <c r="Z1745" s="120"/>
    </row>
    <row r="1746">
      <c r="A1746" s="121">
        <v>47112.0</v>
      </c>
      <c r="B1746" s="119" t="s">
        <v>5609</v>
      </c>
      <c r="C1746" s="119" t="s">
        <v>635</v>
      </c>
      <c r="D1746" s="119" t="s">
        <v>5610</v>
      </c>
      <c r="E1746" s="119" t="s">
        <v>1627</v>
      </c>
      <c r="F1746" s="121">
        <v>25.0</v>
      </c>
      <c r="G1746" s="121">
        <v>0.0</v>
      </c>
      <c r="H1746" s="122">
        <v>44134.42152777778</v>
      </c>
      <c r="I1746" s="122">
        <v>44329.63333333333</v>
      </c>
      <c r="J1746" s="124" t="s">
        <v>5611</v>
      </c>
      <c r="K1746" s="119"/>
      <c r="L1746" s="120"/>
      <c r="M1746" s="120"/>
      <c r="N1746" s="120"/>
      <c r="O1746" s="120"/>
      <c r="P1746" s="120"/>
      <c r="Q1746" s="120"/>
      <c r="R1746" s="120"/>
      <c r="S1746" s="120"/>
      <c r="T1746" s="120"/>
      <c r="U1746" s="120"/>
      <c r="V1746" s="120"/>
      <c r="W1746" s="120"/>
      <c r="X1746" s="120"/>
      <c r="Y1746" s="120"/>
      <c r="Z1746" s="120"/>
    </row>
    <row r="1747">
      <c r="A1747" s="121">
        <v>49205.0</v>
      </c>
      <c r="B1747" s="119" t="s">
        <v>5612</v>
      </c>
      <c r="C1747" s="119" t="s">
        <v>732</v>
      </c>
      <c r="D1747" s="119" t="s">
        <v>2005</v>
      </c>
      <c r="E1747" s="119" t="s">
        <v>5613</v>
      </c>
      <c r="F1747" s="121">
        <v>2.0</v>
      </c>
      <c r="G1747" s="121">
        <v>0.0</v>
      </c>
      <c r="H1747" s="122">
        <v>44175.981944444444</v>
      </c>
      <c r="I1747" s="122">
        <v>44329.64097222222</v>
      </c>
      <c r="J1747" s="124" t="s">
        <v>5614</v>
      </c>
      <c r="K1747" s="119"/>
      <c r="L1747" s="120"/>
      <c r="M1747" s="120"/>
      <c r="N1747" s="120"/>
      <c r="O1747" s="120"/>
      <c r="P1747" s="120"/>
      <c r="Q1747" s="120"/>
      <c r="R1747" s="120"/>
      <c r="S1747" s="120"/>
      <c r="T1747" s="120"/>
      <c r="U1747" s="120"/>
      <c r="V1747" s="120"/>
      <c r="W1747" s="120"/>
      <c r="X1747" s="120"/>
      <c r="Y1747" s="120"/>
      <c r="Z1747" s="120"/>
    </row>
    <row r="1748">
      <c r="A1748" s="121">
        <v>25095.0</v>
      </c>
      <c r="B1748" s="119" t="s">
        <v>5615</v>
      </c>
      <c r="C1748" s="119" t="s">
        <v>5616</v>
      </c>
      <c r="D1748" s="119" t="s">
        <v>5617</v>
      </c>
      <c r="E1748" s="119"/>
      <c r="F1748" s="121">
        <v>2.0</v>
      </c>
      <c r="G1748" s="121">
        <v>0.0</v>
      </c>
      <c r="H1748" s="122">
        <v>43700.56180555555</v>
      </c>
      <c r="I1748" s="122">
        <v>44329.69583333333</v>
      </c>
      <c r="J1748" s="124" t="s">
        <v>5618</v>
      </c>
      <c r="K1748" s="119"/>
      <c r="L1748" s="120"/>
      <c r="M1748" s="120"/>
      <c r="N1748" s="120"/>
      <c r="O1748" s="120"/>
      <c r="P1748" s="120"/>
      <c r="Q1748" s="120"/>
      <c r="R1748" s="120"/>
      <c r="S1748" s="120"/>
      <c r="T1748" s="120"/>
      <c r="U1748" s="120"/>
      <c r="V1748" s="120"/>
      <c r="W1748" s="120"/>
      <c r="X1748" s="120"/>
      <c r="Y1748" s="120"/>
      <c r="Z1748" s="120"/>
    </row>
    <row r="1749">
      <c r="A1749" s="121">
        <v>58157.0</v>
      </c>
      <c r="B1749" s="119" t="s">
        <v>5619</v>
      </c>
      <c r="C1749" s="119" t="s">
        <v>1167</v>
      </c>
      <c r="D1749" s="119" t="s">
        <v>975</v>
      </c>
      <c r="E1749" s="119"/>
      <c r="F1749" s="121">
        <v>0.0</v>
      </c>
      <c r="G1749" s="121">
        <v>0.0</v>
      </c>
      <c r="H1749" s="122">
        <v>44328.694444444445</v>
      </c>
      <c r="I1749" s="122">
        <v>44329.73472222222</v>
      </c>
      <c r="J1749" s="124" t="s">
        <v>5620</v>
      </c>
      <c r="K1749" s="119"/>
      <c r="L1749" s="120"/>
      <c r="M1749" s="120"/>
      <c r="N1749" s="120"/>
      <c r="O1749" s="120"/>
      <c r="P1749" s="120"/>
      <c r="Q1749" s="120"/>
      <c r="R1749" s="120"/>
      <c r="S1749" s="120"/>
      <c r="T1749" s="120"/>
      <c r="U1749" s="120"/>
      <c r="V1749" s="120"/>
      <c r="W1749" s="120"/>
      <c r="X1749" s="120"/>
      <c r="Y1749" s="120"/>
      <c r="Z1749" s="120"/>
    </row>
    <row r="1750">
      <c r="A1750" s="121">
        <v>51800.0</v>
      </c>
      <c r="B1750" s="119" t="s">
        <v>5621</v>
      </c>
      <c r="C1750" s="119" t="s">
        <v>5622</v>
      </c>
      <c r="D1750" s="119" t="s">
        <v>5477</v>
      </c>
      <c r="E1750" s="119"/>
      <c r="F1750" s="121">
        <v>2.0</v>
      </c>
      <c r="G1750" s="121">
        <v>0.0</v>
      </c>
      <c r="H1750" s="122">
        <v>44232.80972222222</v>
      </c>
      <c r="I1750" s="122">
        <v>44329.88680555556</v>
      </c>
      <c r="J1750" s="124" t="s">
        <v>5623</v>
      </c>
      <c r="K1750" s="119"/>
      <c r="L1750" s="120"/>
      <c r="M1750" s="120"/>
      <c r="N1750" s="120"/>
      <c r="O1750" s="120"/>
      <c r="P1750" s="120"/>
      <c r="Q1750" s="120"/>
      <c r="R1750" s="120"/>
      <c r="S1750" s="120"/>
      <c r="T1750" s="120"/>
      <c r="U1750" s="120"/>
      <c r="V1750" s="120"/>
      <c r="W1750" s="120"/>
      <c r="X1750" s="120"/>
      <c r="Y1750" s="120"/>
      <c r="Z1750" s="120"/>
    </row>
    <row r="1751">
      <c r="A1751" s="121">
        <v>42048.0</v>
      </c>
      <c r="B1751" s="119" t="s">
        <v>5624</v>
      </c>
      <c r="C1751" s="119" t="s">
        <v>5625</v>
      </c>
      <c r="D1751" s="119" t="s">
        <v>5626</v>
      </c>
      <c r="E1751" s="119" t="s">
        <v>3248</v>
      </c>
      <c r="F1751" s="121">
        <v>3.0</v>
      </c>
      <c r="G1751" s="121">
        <v>0.0</v>
      </c>
      <c r="H1751" s="122">
        <v>44037.03055555555</v>
      </c>
      <c r="I1751" s="122">
        <v>44331.870833333334</v>
      </c>
      <c r="J1751" s="124" t="s">
        <v>5627</v>
      </c>
      <c r="K1751" s="119"/>
      <c r="L1751" s="120"/>
      <c r="M1751" s="120"/>
      <c r="N1751" s="120"/>
      <c r="O1751" s="120"/>
      <c r="P1751" s="120"/>
      <c r="Q1751" s="120"/>
      <c r="R1751" s="120"/>
      <c r="S1751" s="120"/>
      <c r="T1751" s="120"/>
      <c r="U1751" s="120"/>
      <c r="V1751" s="120"/>
      <c r="W1751" s="120"/>
      <c r="X1751" s="120"/>
      <c r="Y1751" s="120"/>
      <c r="Z1751" s="120"/>
    </row>
    <row r="1752">
      <c r="A1752" s="121">
        <v>34272.0</v>
      </c>
      <c r="B1752" s="119" t="s">
        <v>5628</v>
      </c>
      <c r="C1752" s="119" t="s">
        <v>2486</v>
      </c>
      <c r="D1752" s="119" t="s">
        <v>4238</v>
      </c>
      <c r="E1752" s="119"/>
      <c r="F1752" s="121">
        <v>36.0</v>
      </c>
      <c r="G1752" s="121">
        <v>0.0</v>
      </c>
      <c r="H1752" s="122">
        <v>43895.0</v>
      </c>
      <c r="I1752" s="122">
        <v>44333.51666666667</v>
      </c>
      <c r="J1752" s="124" t="s">
        <v>5629</v>
      </c>
      <c r="K1752" s="119"/>
      <c r="L1752" s="120"/>
      <c r="M1752" s="120"/>
      <c r="N1752" s="120"/>
      <c r="O1752" s="120"/>
      <c r="P1752" s="120"/>
      <c r="Q1752" s="120"/>
      <c r="R1752" s="120"/>
      <c r="S1752" s="120"/>
      <c r="T1752" s="120"/>
      <c r="U1752" s="120"/>
      <c r="V1752" s="120"/>
      <c r="W1752" s="120"/>
      <c r="X1752" s="120"/>
      <c r="Y1752" s="120"/>
      <c r="Z1752" s="120"/>
    </row>
    <row r="1753">
      <c r="A1753" s="121">
        <v>46763.0</v>
      </c>
      <c r="B1753" s="119" t="s">
        <v>5630</v>
      </c>
      <c r="C1753" s="119" t="s">
        <v>5631</v>
      </c>
      <c r="D1753" s="119" t="s">
        <v>1684</v>
      </c>
      <c r="E1753" s="119"/>
      <c r="F1753" s="121">
        <v>1.0</v>
      </c>
      <c r="G1753" s="121">
        <v>0.0</v>
      </c>
      <c r="H1753" s="122">
        <v>44127.518055555556</v>
      </c>
      <c r="I1753" s="122">
        <v>44333.54027777778</v>
      </c>
      <c r="J1753" s="124" t="s">
        <v>5632</v>
      </c>
      <c r="K1753" s="119"/>
      <c r="L1753" s="120"/>
      <c r="M1753" s="120"/>
      <c r="N1753" s="120"/>
      <c r="O1753" s="120"/>
      <c r="P1753" s="120"/>
      <c r="Q1753" s="120"/>
      <c r="R1753" s="120"/>
      <c r="S1753" s="120"/>
      <c r="T1753" s="120"/>
      <c r="U1753" s="120"/>
      <c r="V1753" s="120"/>
      <c r="W1753" s="120"/>
      <c r="X1753" s="120"/>
      <c r="Y1753" s="120"/>
      <c r="Z1753" s="120"/>
    </row>
    <row r="1754">
      <c r="A1754" s="121">
        <v>58381.0</v>
      </c>
      <c r="B1754" s="119" t="s">
        <v>5633</v>
      </c>
      <c r="C1754" s="119" t="s">
        <v>1671</v>
      </c>
      <c r="D1754" s="119" t="s">
        <v>5634</v>
      </c>
      <c r="E1754" s="119" t="s">
        <v>642</v>
      </c>
      <c r="F1754" s="121">
        <v>2.0</v>
      </c>
      <c r="G1754" s="121">
        <v>0.0</v>
      </c>
      <c r="H1754" s="122">
        <v>44333.36875</v>
      </c>
      <c r="I1754" s="122">
        <v>44333.845138888886</v>
      </c>
      <c r="J1754" s="124" t="s">
        <v>5635</v>
      </c>
      <c r="K1754" s="119"/>
      <c r="L1754" s="120"/>
      <c r="M1754" s="120"/>
      <c r="N1754" s="120"/>
      <c r="O1754" s="120"/>
      <c r="P1754" s="120"/>
      <c r="Q1754" s="120"/>
      <c r="R1754" s="120"/>
      <c r="S1754" s="120"/>
      <c r="T1754" s="120"/>
      <c r="U1754" s="120"/>
      <c r="V1754" s="120"/>
      <c r="W1754" s="120"/>
      <c r="X1754" s="120"/>
      <c r="Y1754" s="120"/>
      <c r="Z1754" s="120"/>
    </row>
    <row r="1755">
      <c r="A1755" s="121">
        <v>57679.0</v>
      </c>
      <c r="B1755" s="119" t="s">
        <v>5636</v>
      </c>
      <c r="C1755" s="119" t="s">
        <v>841</v>
      </c>
      <c r="D1755" s="119" t="s">
        <v>4130</v>
      </c>
      <c r="E1755" s="119"/>
      <c r="F1755" s="121">
        <v>0.0</v>
      </c>
      <c r="G1755" s="121">
        <v>0.0</v>
      </c>
      <c r="H1755" s="122">
        <v>44321.84930555556</v>
      </c>
      <c r="I1755" s="122">
        <v>44333.86736111111</v>
      </c>
      <c r="J1755" s="124" t="s">
        <v>5637</v>
      </c>
      <c r="K1755" s="119"/>
      <c r="L1755" s="120"/>
      <c r="M1755" s="120"/>
      <c r="N1755" s="120"/>
      <c r="O1755" s="120"/>
      <c r="P1755" s="120"/>
      <c r="Q1755" s="120"/>
      <c r="R1755" s="120"/>
      <c r="S1755" s="120"/>
      <c r="T1755" s="120"/>
      <c r="U1755" s="120"/>
      <c r="V1755" s="120"/>
      <c r="W1755" s="120"/>
      <c r="X1755" s="120"/>
      <c r="Y1755" s="120"/>
      <c r="Z1755" s="120"/>
    </row>
    <row r="1756">
      <c r="A1756" s="121">
        <v>52732.0</v>
      </c>
      <c r="B1756" s="119" t="s">
        <v>5638</v>
      </c>
      <c r="C1756" s="119" t="s">
        <v>5639</v>
      </c>
      <c r="D1756" s="119" t="s">
        <v>5640</v>
      </c>
      <c r="E1756" s="119"/>
      <c r="F1756" s="121">
        <v>4.0</v>
      </c>
      <c r="G1756" s="121">
        <v>0.0</v>
      </c>
      <c r="H1756" s="122">
        <v>44251.31736111111</v>
      </c>
      <c r="I1756" s="122">
        <v>44334.052083333336</v>
      </c>
      <c r="J1756" s="124" t="s">
        <v>5641</v>
      </c>
      <c r="K1756" s="119"/>
      <c r="L1756" s="120"/>
      <c r="M1756" s="120"/>
      <c r="N1756" s="120"/>
      <c r="O1756" s="120"/>
      <c r="P1756" s="120"/>
      <c r="Q1756" s="120"/>
      <c r="R1756" s="120"/>
      <c r="S1756" s="120"/>
      <c r="T1756" s="120"/>
      <c r="U1756" s="120"/>
      <c r="V1756" s="120"/>
      <c r="W1756" s="120"/>
      <c r="X1756" s="120"/>
      <c r="Y1756" s="120"/>
      <c r="Z1756" s="120"/>
    </row>
    <row r="1757">
      <c r="A1757" s="121">
        <v>58394.0</v>
      </c>
      <c r="B1757" s="119" t="s">
        <v>5642</v>
      </c>
      <c r="C1757" s="119" t="s">
        <v>994</v>
      </c>
      <c r="D1757" s="119" t="s">
        <v>5643</v>
      </c>
      <c r="E1757" s="119"/>
      <c r="F1757" s="121">
        <v>0.0</v>
      </c>
      <c r="G1757" s="121">
        <v>0.0</v>
      </c>
      <c r="H1757" s="122">
        <v>44333.638194444444</v>
      </c>
      <c r="I1757" s="122">
        <v>44334.100694444445</v>
      </c>
      <c r="J1757" s="124" t="s">
        <v>5644</v>
      </c>
      <c r="K1757" s="119"/>
      <c r="L1757" s="120"/>
      <c r="M1757" s="120"/>
      <c r="N1757" s="120"/>
      <c r="O1757" s="120"/>
      <c r="P1757" s="120"/>
      <c r="Q1757" s="120"/>
      <c r="R1757" s="120"/>
      <c r="S1757" s="120"/>
      <c r="T1757" s="120"/>
      <c r="U1757" s="120"/>
      <c r="V1757" s="120"/>
      <c r="W1757" s="120"/>
      <c r="X1757" s="120"/>
      <c r="Y1757" s="120"/>
      <c r="Z1757" s="120"/>
    </row>
    <row r="1758">
      <c r="A1758" s="121">
        <v>55273.0</v>
      </c>
      <c r="B1758" s="119" t="s">
        <v>5645</v>
      </c>
      <c r="C1758" s="119" t="s">
        <v>5003</v>
      </c>
      <c r="D1758" s="119" t="s">
        <v>906</v>
      </c>
      <c r="E1758" s="119"/>
      <c r="F1758" s="121">
        <v>2.0</v>
      </c>
      <c r="G1758" s="121">
        <v>0.0</v>
      </c>
      <c r="H1758" s="122">
        <v>44289.342361111114</v>
      </c>
      <c r="I1758" s="122">
        <v>44336.77847222222</v>
      </c>
      <c r="J1758" s="124" t="s">
        <v>5646</v>
      </c>
      <c r="K1758" s="119"/>
      <c r="L1758" s="120"/>
      <c r="M1758" s="120"/>
      <c r="N1758" s="120"/>
      <c r="O1758" s="120"/>
      <c r="P1758" s="120"/>
      <c r="Q1758" s="120"/>
      <c r="R1758" s="120"/>
      <c r="S1758" s="120"/>
      <c r="T1758" s="120"/>
      <c r="U1758" s="120"/>
      <c r="V1758" s="120"/>
      <c r="W1758" s="120"/>
      <c r="X1758" s="120"/>
      <c r="Y1758" s="120"/>
      <c r="Z1758" s="120"/>
    </row>
    <row r="1759">
      <c r="A1759" s="121">
        <v>58470.0</v>
      </c>
      <c r="B1759" s="119" t="s">
        <v>5647</v>
      </c>
      <c r="C1759" s="119" t="s">
        <v>5648</v>
      </c>
      <c r="D1759" s="119" t="s">
        <v>5649</v>
      </c>
      <c r="E1759" s="119"/>
      <c r="F1759" s="121">
        <v>0.0</v>
      </c>
      <c r="G1759" s="121">
        <v>0.0</v>
      </c>
      <c r="H1759" s="122">
        <v>44334.305555555555</v>
      </c>
      <c r="I1759" s="122">
        <v>44336.94652777778</v>
      </c>
      <c r="J1759" s="124" t="s">
        <v>5650</v>
      </c>
      <c r="K1759" s="119"/>
      <c r="L1759" s="120"/>
      <c r="M1759" s="120"/>
      <c r="N1759" s="120"/>
      <c r="O1759" s="120"/>
      <c r="P1759" s="120"/>
      <c r="Q1759" s="120"/>
      <c r="R1759" s="120"/>
      <c r="S1759" s="120"/>
      <c r="T1759" s="120"/>
      <c r="U1759" s="120"/>
      <c r="V1759" s="120"/>
      <c r="W1759" s="120"/>
      <c r="X1759" s="120"/>
      <c r="Y1759" s="120"/>
      <c r="Z1759" s="120"/>
    </row>
    <row r="1760">
      <c r="A1760" s="121">
        <v>58551.0</v>
      </c>
      <c r="B1760" s="119" t="s">
        <v>5651</v>
      </c>
      <c r="C1760" s="119" t="s">
        <v>1235</v>
      </c>
      <c r="D1760" s="119" t="s">
        <v>5652</v>
      </c>
      <c r="E1760" s="119"/>
      <c r="F1760" s="121">
        <v>1.0</v>
      </c>
      <c r="G1760" s="121">
        <v>0.0</v>
      </c>
      <c r="H1760" s="122">
        <v>44335.46319444444</v>
      </c>
      <c r="I1760" s="122">
        <v>44338.021527777775</v>
      </c>
      <c r="J1760" s="124" t="s">
        <v>5653</v>
      </c>
      <c r="K1760" s="119"/>
      <c r="L1760" s="120"/>
      <c r="M1760" s="120"/>
      <c r="N1760" s="120"/>
      <c r="O1760" s="120"/>
      <c r="P1760" s="120"/>
      <c r="Q1760" s="120"/>
      <c r="R1760" s="120"/>
      <c r="S1760" s="120"/>
      <c r="T1760" s="120"/>
      <c r="U1760" s="120"/>
      <c r="V1760" s="120"/>
      <c r="W1760" s="120"/>
      <c r="X1760" s="120"/>
      <c r="Y1760" s="120"/>
      <c r="Z1760" s="120"/>
    </row>
    <row r="1761">
      <c r="A1761" s="121">
        <v>57509.0</v>
      </c>
      <c r="B1761" s="119" t="s">
        <v>5654</v>
      </c>
      <c r="C1761" s="119" t="s">
        <v>5655</v>
      </c>
      <c r="D1761" s="119" t="s">
        <v>1728</v>
      </c>
      <c r="E1761" s="119" t="s">
        <v>5656</v>
      </c>
      <c r="F1761" s="121">
        <v>1.0</v>
      </c>
      <c r="G1761" s="121">
        <v>0.0</v>
      </c>
      <c r="H1761" s="122">
        <v>44319.944444444445</v>
      </c>
      <c r="I1761" s="122">
        <v>44338.10972222222</v>
      </c>
      <c r="J1761" s="124" t="s">
        <v>5657</v>
      </c>
      <c r="K1761" s="119"/>
      <c r="L1761" s="120"/>
      <c r="M1761" s="120"/>
      <c r="N1761" s="120"/>
      <c r="O1761" s="120"/>
      <c r="P1761" s="120"/>
      <c r="Q1761" s="120"/>
      <c r="R1761" s="120"/>
      <c r="S1761" s="120"/>
      <c r="T1761" s="120"/>
      <c r="U1761" s="120"/>
      <c r="V1761" s="120"/>
      <c r="W1761" s="120"/>
      <c r="X1761" s="120"/>
      <c r="Y1761" s="120"/>
      <c r="Z1761" s="120"/>
    </row>
    <row r="1762">
      <c r="A1762" s="121">
        <v>33046.0</v>
      </c>
      <c r="B1762" s="119" t="s">
        <v>5658</v>
      </c>
      <c r="C1762" s="119" t="s">
        <v>697</v>
      </c>
      <c r="D1762" s="119" t="s">
        <v>906</v>
      </c>
      <c r="E1762" s="119"/>
      <c r="F1762" s="121">
        <v>6.0</v>
      </c>
      <c r="G1762" s="121">
        <v>0.0</v>
      </c>
      <c r="H1762" s="122">
        <v>43867.64513888889</v>
      </c>
      <c r="I1762" s="122">
        <v>44340.868055555555</v>
      </c>
      <c r="J1762" s="124" t="s">
        <v>5659</v>
      </c>
      <c r="K1762" s="119"/>
      <c r="L1762" s="120"/>
      <c r="M1762" s="120"/>
      <c r="N1762" s="120"/>
      <c r="O1762" s="120"/>
      <c r="P1762" s="120"/>
      <c r="Q1762" s="120"/>
      <c r="R1762" s="120"/>
      <c r="S1762" s="120"/>
      <c r="T1762" s="120"/>
      <c r="U1762" s="120"/>
      <c r="V1762" s="120"/>
      <c r="W1762" s="120"/>
      <c r="X1762" s="120"/>
      <c r="Y1762" s="120"/>
      <c r="Z1762" s="120"/>
    </row>
    <row r="1763">
      <c r="A1763" s="121">
        <v>57416.0</v>
      </c>
      <c r="B1763" s="119" t="s">
        <v>5660</v>
      </c>
      <c r="C1763" s="119" t="s">
        <v>5661</v>
      </c>
      <c r="D1763" s="119" t="s">
        <v>5662</v>
      </c>
      <c r="E1763" s="119" t="s">
        <v>725</v>
      </c>
      <c r="F1763" s="121">
        <v>15.0</v>
      </c>
      <c r="G1763" s="121">
        <v>0.0</v>
      </c>
      <c r="H1763" s="122">
        <v>44317.472916666666</v>
      </c>
      <c r="I1763" s="122">
        <v>44342.220138888886</v>
      </c>
      <c r="J1763" s="124" t="s">
        <v>5663</v>
      </c>
      <c r="K1763" s="119"/>
      <c r="L1763" s="120"/>
      <c r="M1763" s="120"/>
      <c r="N1763" s="120"/>
      <c r="O1763" s="120"/>
      <c r="P1763" s="120"/>
      <c r="Q1763" s="120"/>
      <c r="R1763" s="120"/>
      <c r="S1763" s="120"/>
      <c r="T1763" s="120"/>
      <c r="U1763" s="120"/>
      <c r="V1763" s="120"/>
      <c r="W1763" s="120"/>
      <c r="X1763" s="120"/>
      <c r="Y1763" s="120"/>
      <c r="Z1763" s="120"/>
    </row>
    <row r="1764">
      <c r="A1764" s="121">
        <v>58534.0</v>
      </c>
      <c r="B1764" s="119" t="s">
        <v>5664</v>
      </c>
      <c r="C1764" s="119" t="s">
        <v>642</v>
      </c>
      <c r="D1764" s="119" t="s">
        <v>5665</v>
      </c>
      <c r="E1764" s="119"/>
      <c r="F1764" s="121">
        <v>4.0</v>
      </c>
      <c r="G1764" s="121">
        <v>0.0</v>
      </c>
      <c r="H1764" s="122">
        <v>44335.23611111111</v>
      </c>
      <c r="I1764" s="122">
        <v>44342.27361111111</v>
      </c>
      <c r="J1764" s="124" t="s">
        <v>5666</v>
      </c>
      <c r="K1764" s="119"/>
      <c r="L1764" s="120"/>
      <c r="M1764" s="120"/>
      <c r="N1764" s="120"/>
      <c r="O1764" s="120"/>
      <c r="P1764" s="120"/>
      <c r="Q1764" s="120"/>
      <c r="R1764" s="120"/>
      <c r="S1764" s="120"/>
      <c r="T1764" s="120"/>
      <c r="U1764" s="120"/>
      <c r="V1764" s="120"/>
      <c r="W1764" s="120"/>
      <c r="X1764" s="120"/>
      <c r="Y1764" s="120"/>
      <c r="Z1764" s="120"/>
    </row>
    <row r="1765">
      <c r="A1765" s="121">
        <v>55741.0</v>
      </c>
      <c r="B1765" s="119" t="s">
        <v>5667</v>
      </c>
      <c r="C1765" s="119" t="s">
        <v>3018</v>
      </c>
      <c r="D1765" s="119" t="s">
        <v>5668</v>
      </c>
      <c r="E1765" s="119"/>
      <c r="F1765" s="121">
        <v>3.0</v>
      </c>
      <c r="G1765" s="121">
        <v>0.0</v>
      </c>
      <c r="H1765" s="122">
        <v>44296.75347222222</v>
      </c>
      <c r="I1765" s="122">
        <v>44342.65347222222</v>
      </c>
      <c r="J1765" s="124" t="s">
        <v>5669</v>
      </c>
      <c r="K1765" s="119"/>
      <c r="L1765" s="120"/>
      <c r="M1765" s="120"/>
      <c r="N1765" s="120"/>
      <c r="O1765" s="120"/>
      <c r="P1765" s="120"/>
      <c r="Q1765" s="120"/>
      <c r="R1765" s="120"/>
      <c r="S1765" s="120"/>
      <c r="T1765" s="120"/>
      <c r="U1765" s="120"/>
      <c r="V1765" s="120"/>
      <c r="W1765" s="120"/>
      <c r="X1765" s="120"/>
      <c r="Y1765" s="120"/>
      <c r="Z1765" s="120"/>
    </row>
    <row r="1766">
      <c r="A1766" s="121">
        <v>58959.0</v>
      </c>
      <c r="B1766" s="119" t="s">
        <v>5670</v>
      </c>
      <c r="C1766" s="119" t="s">
        <v>5671</v>
      </c>
      <c r="D1766" s="119" t="s">
        <v>3054</v>
      </c>
      <c r="E1766" s="119"/>
      <c r="F1766" s="121">
        <v>0.0</v>
      </c>
      <c r="G1766" s="121">
        <v>0.0</v>
      </c>
      <c r="H1766" s="122">
        <v>44341.95138888889</v>
      </c>
      <c r="I1766" s="122">
        <v>44342.98888888889</v>
      </c>
      <c r="J1766" s="124" t="s">
        <v>5672</v>
      </c>
      <c r="K1766" s="119"/>
      <c r="L1766" s="120"/>
      <c r="M1766" s="120"/>
      <c r="N1766" s="120"/>
      <c r="O1766" s="120"/>
      <c r="P1766" s="120"/>
      <c r="Q1766" s="120"/>
      <c r="R1766" s="120"/>
      <c r="S1766" s="120"/>
      <c r="T1766" s="120"/>
      <c r="U1766" s="120"/>
      <c r="V1766" s="120"/>
      <c r="W1766" s="120"/>
      <c r="X1766" s="120"/>
      <c r="Y1766" s="120"/>
      <c r="Z1766" s="120"/>
    </row>
    <row r="1767">
      <c r="A1767" s="121">
        <v>57211.0</v>
      </c>
      <c r="B1767" s="119" t="s">
        <v>5673</v>
      </c>
      <c r="C1767" s="119" t="s">
        <v>5008</v>
      </c>
      <c r="D1767" s="119" t="s">
        <v>5674</v>
      </c>
      <c r="E1767" s="119" t="s">
        <v>5008</v>
      </c>
      <c r="F1767" s="121">
        <v>1.0</v>
      </c>
      <c r="G1767" s="121">
        <v>0.0</v>
      </c>
      <c r="H1767" s="122">
        <v>44314.95416666667</v>
      </c>
      <c r="I1767" s="122">
        <v>44343.14166666667</v>
      </c>
      <c r="J1767" s="124" t="s">
        <v>5675</v>
      </c>
      <c r="K1767" s="119"/>
      <c r="L1767" s="120"/>
      <c r="M1767" s="120"/>
      <c r="N1767" s="120"/>
      <c r="O1767" s="120"/>
      <c r="P1767" s="120"/>
      <c r="Q1767" s="120"/>
      <c r="R1767" s="120"/>
      <c r="S1767" s="120"/>
      <c r="T1767" s="120"/>
      <c r="U1767" s="120"/>
      <c r="V1767" s="120"/>
      <c r="W1767" s="120"/>
      <c r="X1767" s="120"/>
      <c r="Y1767" s="120"/>
      <c r="Z1767" s="120"/>
    </row>
    <row r="1768">
      <c r="A1768" s="121">
        <v>58903.0</v>
      </c>
      <c r="B1768" s="119" t="s">
        <v>5676</v>
      </c>
      <c r="C1768" s="119" t="s">
        <v>5677</v>
      </c>
      <c r="D1768" s="119" t="s">
        <v>5678</v>
      </c>
      <c r="E1768" s="119"/>
      <c r="F1768" s="121">
        <v>1.0</v>
      </c>
      <c r="G1768" s="121">
        <v>0.0</v>
      </c>
      <c r="H1768" s="122">
        <v>44341.23888888889</v>
      </c>
      <c r="I1768" s="122">
        <v>44343.663194444445</v>
      </c>
      <c r="J1768" s="124" t="s">
        <v>5679</v>
      </c>
      <c r="K1768" s="119"/>
      <c r="L1768" s="120"/>
      <c r="M1768" s="120"/>
      <c r="N1768" s="120"/>
      <c r="O1768" s="120"/>
      <c r="P1768" s="120"/>
      <c r="Q1768" s="120"/>
      <c r="R1768" s="120"/>
      <c r="S1768" s="120"/>
      <c r="T1768" s="120"/>
      <c r="U1768" s="120"/>
      <c r="V1768" s="120"/>
      <c r="W1768" s="120"/>
      <c r="X1768" s="120"/>
      <c r="Y1768" s="120"/>
      <c r="Z1768" s="120"/>
    </row>
    <row r="1769">
      <c r="A1769" s="121">
        <v>24745.0</v>
      </c>
      <c r="B1769" s="119" t="s">
        <v>5680</v>
      </c>
      <c r="C1769" s="119" t="s">
        <v>608</v>
      </c>
      <c r="D1769" s="119" t="s">
        <v>2922</v>
      </c>
      <c r="E1769" s="119" t="s">
        <v>5681</v>
      </c>
      <c r="F1769" s="121">
        <v>1.0</v>
      </c>
      <c r="G1769" s="121">
        <v>0.0</v>
      </c>
      <c r="H1769" s="122">
        <v>43693.80694444444</v>
      </c>
      <c r="I1769" s="122">
        <v>44343.71388888889</v>
      </c>
      <c r="J1769" s="124" t="s">
        <v>5682</v>
      </c>
      <c r="K1769" s="119"/>
      <c r="L1769" s="120"/>
      <c r="M1769" s="120"/>
      <c r="N1769" s="120"/>
      <c r="O1769" s="120"/>
      <c r="P1769" s="120"/>
      <c r="Q1769" s="120"/>
      <c r="R1769" s="120"/>
      <c r="S1769" s="120"/>
      <c r="T1769" s="120"/>
      <c r="U1769" s="120"/>
      <c r="V1769" s="120"/>
      <c r="W1769" s="120"/>
      <c r="X1769" s="120"/>
      <c r="Y1769" s="120"/>
      <c r="Z1769" s="120"/>
    </row>
    <row r="1770">
      <c r="A1770" s="121">
        <v>56914.0</v>
      </c>
      <c r="B1770" s="119" t="s">
        <v>5683</v>
      </c>
      <c r="C1770" s="119" t="s">
        <v>5684</v>
      </c>
      <c r="D1770" s="119" t="s">
        <v>803</v>
      </c>
      <c r="E1770" s="119"/>
      <c r="F1770" s="121">
        <v>1.0</v>
      </c>
      <c r="G1770" s="121">
        <v>0.0</v>
      </c>
      <c r="H1770" s="122">
        <v>44312.475694444445</v>
      </c>
      <c r="I1770" s="122">
        <v>44343.79583333333</v>
      </c>
      <c r="J1770" s="124" t="s">
        <v>5685</v>
      </c>
      <c r="K1770" s="119"/>
      <c r="L1770" s="120"/>
      <c r="M1770" s="120"/>
      <c r="N1770" s="120"/>
      <c r="O1770" s="120"/>
      <c r="P1770" s="120"/>
      <c r="Q1770" s="120"/>
      <c r="R1770" s="120"/>
      <c r="S1770" s="120"/>
      <c r="T1770" s="120"/>
      <c r="U1770" s="120"/>
      <c r="V1770" s="120"/>
      <c r="W1770" s="120"/>
      <c r="X1770" s="120"/>
      <c r="Y1770" s="120"/>
      <c r="Z1770" s="120"/>
    </row>
    <row r="1771">
      <c r="A1771" s="121">
        <v>52751.0</v>
      </c>
      <c r="B1771" s="119" t="s">
        <v>5686</v>
      </c>
      <c r="C1771" s="119" t="s">
        <v>697</v>
      </c>
      <c r="D1771" s="119" t="s">
        <v>883</v>
      </c>
      <c r="E1771" s="119"/>
      <c r="F1771" s="121">
        <v>16.0</v>
      </c>
      <c r="G1771" s="121">
        <v>0.0</v>
      </c>
      <c r="H1771" s="122">
        <v>44251.708333333336</v>
      </c>
      <c r="I1771" s="122">
        <v>44345.561111111114</v>
      </c>
      <c r="J1771" s="124" t="s">
        <v>5687</v>
      </c>
      <c r="K1771" s="119"/>
      <c r="L1771" s="120"/>
      <c r="M1771" s="120"/>
      <c r="N1771" s="120"/>
      <c r="O1771" s="120"/>
      <c r="P1771" s="120"/>
      <c r="Q1771" s="120"/>
      <c r="R1771" s="120"/>
      <c r="S1771" s="120"/>
      <c r="T1771" s="120"/>
      <c r="U1771" s="120"/>
      <c r="V1771" s="120"/>
      <c r="W1771" s="120"/>
      <c r="X1771" s="120"/>
      <c r="Y1771" s="120"/>
      <c r="Z1771" s="120"/>
    </row>
    <row r="1772">
      <c r="A1772" s="121">
        <v>24754.0</v>
      </c>
      <c r="B1772" s="119" t="s">
        <v>5688</v>
      </c>
      <c r="C1772" s="119" t="s">
        <v>608</v>
      </c>
      <c r="D1772" s="119" t="s">
        <v>2922</v>
      </c>
      <c r="E1772" s="119" t="s">
        <v>582</v>
      </c>
      <c r="F1772" s="121">
        <v>1.0</v>
      </c>
      <c r="G1772" s="121">
        <v>0.0</v>
      </c>
      <c r="H1772" s="122">
        <v>43693.80694444444</v>
      </c>
      <c r="I1772" s="122">
        <v>44348.23541666667</v>
      </c>
      <c r="J1772" s="124" t="s">
        <v>5689</v>
      </c>
      <c r="K1772" s="119"/>
      <c r="L1772" s="120"/>
      <c r="M1772" s="120"/>
      <c r="N1772" s="120"/>
      <c r="O1772" s="120"/>
      <c r="P1772" s="120"/>
      <c r="Q1772" s="120"/>
      <c r="R1772" s="120"/>
      <c r="S1772" s="120"/>
      <c r="T1772" s="120"/>
      <c r="U1772" s="120"/>
      <c r="V1772" s="120"/>
      <c r="W1772" s="120"/>
      <c r="X1772" s="120"/>
      <c r="Y1772" s="120"/>
      <c r="Z1772" s="120"/>
    </row>
    <row r="1773">
      <c r="A1773" s="121">
        <v>24616.0</v>
      </c>
      <c r="B1773" s="119" t="s">
        <v>5690</v>
      </c>
      <c r="C1773" s="119" t="s">
        <v>608</v>
      </c>
      <c r="D1773" s="119" t="s">
        <v>5691</v>
      </c>
      <c r="E1773" s="119" t="s">
        <v>5681</v>
      </c>
      <c r="F1773" s="121">
        <v>1.0</v>
      </c>
      <c r="G1773" s="121">
        <v>0.0</v>
      </c>
      <c r="H1773" s="122">
        <v>43693.80069444444</v>
      </c>
      <c r="I1773" s="122">
        <v>44348.23541666667</v>
      </c>
      <c r="J1773" s="124" t="s">
        <v>5692</v>
      </c>
      <c r="K1773" s="119"/>
      <c r="L1773" s="120"/>
      <c r="M1773" s="120"/>
      <c r="N1773" s="120"/>
      <c r="O1773" s="120"/>
      <c r="P1773" s="120"/>
      <c r="Q1773" s="120"/>
      <c r="R1773" s="120"/>
      <c r="S1773" s="120"/>
      <c r="T1773" s="120"/>
      <c r="U1773" s="120"/>
      <c r="V1773" s="120"/>
      <c r="W1773" s="120"/>
      <c r="X1773" s="120"/>
      <c r="Y1773" s="120"/>
      <c r="Z1773" s="120"/>
    </row>
    <row r="1774">
      <c r="A1774" s="121">
        <v>19277.0</v>
      </c>
      <c r="B1774" s="119" t="s">
        <v>5693</v>
      </c>
      <c r="C1774" s="119" t="s">
        <v>1443</v>
      </c>
      <c r="D1774" s="119" t="s">
        <v>5694</v>
      </c>
      <c r="E1774" s="119" t="s">
        <v>5695</v>
      </c>
      <c r="F1774" s="121">
        <v>14.0</v>
      </c>
      <c r="G1774" s="121">
        <v>0.0</v>
      </c>
      <c r="H1774" s="122">
        <v>43570.88333333333</v>
      </c>
      <c r="I1774" s="122">
        <v>44348.720138888886</v>
      </c>
      <c r="J1774" s="124" t="s">
        <v>5696</v>
      </c>
      <c r="K1774" s="119"/>
      <c r="L1774" s="120"/>
      <c r="M1774" s="120"/>
      <c r="N1774" s="120"/>
      <c r="O1774" s="120"/>
      <c r="P1774" s="120"/>
      <c r="Q1774" s="120"/>
      <c r="R1774" s="120"/>
      <c r="S1774" s="120"/>
      <c r="T1774" s="120"/>
      <c r="U1774" s="120"/>
      <c r="V1774" s="120"/>
      <c r="W1774" s="120"/>
      <c r="X1774" s="120"/>
      <c r="Y1774" s="120"/>
      <c r="Z1774" s="120"/>
    </row>
    <row r="1775">
      <c r="A1775" s="121">
        <v>58634.0</v>
      </c>
      <c r="B1775" s="119" t="s">
        <v>5697</v>
      </c>
      <c r="C1775" s="119" t="s">
        <v>5698</v>
      </c>
      <c r="D1775" s="119" t="s">
        <v>1597</v>
      </c>
      <c r="E1775" s="119"/>
      <c r="F1775" s="121">
        <v>4.0</v>
      </c>
      <c r="G1775" s="121">
        <v>0.0</v>
      </c>
      <c r="H1775" s="122">
        <v>44336.0875</v>
      </c>
      <c r="I1775" s="122">
        <v>44348.79513888889</v>
      </c>
      <c r="J1775" s="124" t="s">
        <v>5699</v>
      </c>
      <c r="K1775" s="119"/>
      <c r="L1775" s="120"/>
      <c r="M1775" s="120"/>
      <c r="N1775" s="120"/>
      <c r="O1775" s="120"/>
      <c r="P1775" s="120"/>
      <c r="Q1775" s="120"/>
      <c r="R1775" s="120"/>
      <c r="S1775" s="120"/>
      <c r="T1775" s="120"/>
      <c r="U1775" s="120"/>
      <c r="V1775" s="120"/>
      <c r="W1775" s="120"/>
      <c r="X1775" s="120"/>
      <c r="Y1775" s="120"/>
      <c r="Z1775" s="120"/>
    </row>
    <row r="1776">
      <c r="A1776" s="121">
        <v>40977.0</v>
      </c>
      <c r="B1776" s="119" t="s">
        <v>5700</v>
      </c>
      <c r="C1776" s="119" t="s">
        <v>4190</v>
      </c>
      <c r="D1776" s="119" t="s">
        <v>5701</v>
      </c>
      <c r="E1776" s="119"/>
      <c r="F1776" s="121">
        <v>3.0</v>
      </c>
      <c r="G1776" s="121">
        <v>0.0</v>
      </c>
      <c r="H1776" s="122">
        <v>44016.21527777778</v>
      </c>
      <c r="I1776" s="122">
        <v>44348.87222222222</v>
      </c>
      <c r="J1776" s="124" t="s">
        <v>5702</v>
      </c>
      <c r="K1776" s="119"/>
      <c r="L1776" s="120"/>
      <c r="M1776" s="120"/>
      <c r="N1776" s="120"/>
      <c r="O1776" s="120"/>
      <c r="P1776" s="120"/>
      <c r="Q1776" s="120"/>
      <c r="R1776" s="120"/>
      <c r="S1776" s="120"/>
      <c r="T1776" s="120"/>
      <c r="U1776" s="120"/>
      <c r="V1776" s="120"/>
      <c r="W1776" s="120"/>
      <c r="X1776" s="120"/>
      <c r="Y1776" s="120"/>
      <c r="Z1776" s="120"/>
    </row>
    <row r="1777">
      <c r="A1777" s="121">
        <v>57878.0</v>
      </c>
      <c r="B1777" s="119" t="s">
        <v>5703</v>
      </c>
      <c r="C1777" s="119" t="s">
        <v>902</v>
      </c>
      <c r="D1777" s="119" t="s">
        <v>5704</v>
      </c>
      <c r="E1777" s="119" t="s">
        <v>5705</v>
      </c>
      <c r="F1777" s="121">
        <v>1.0</v>
      </c>
      <c r="G1777" s="121">
        <v>0.0</v>
      </c>
      <c r="H1777" s="122">
        <v>44324.00902777778</v>
      </c>
      <c r="I1777" s="122">
        <v>44348.87708333333</v>
      </c>
      <c r="J1777" s="124" t="s">
        <v>5706</v>
      </c>
      <c r="K1777" s="119"/>
      <c r="L1777" s="120"/>
      <c r="M1777" s="120"/>
      <c r="N1777" s="120"/>
      <c r="O1777" s="120"/>
      <c r="P1777" s="120"/>
      <c r="Q1777" s="120"/>
      <c r="R1777" s="120"/>
      <c r="S1777" s="120"/>
      <c r="T1777" s="120"/>
      <c r="U1777" s="120"/>
      <c r="V1777" s="120"/>
      <c r="W1777" s="120"/>
      <c r="X1777" s="120"/>
      <c r="Y1777" s="120"/>
      <c r="Z1777" s="120"/>
    </row>
    <row r="1778">
      <c r="A1778" s="121">
        <v>54443.0</v>
      </c>
      <c r="B1778" s="119" t="s">
        <v>5707</v>
      </c>
      <c r="C1778" s="119" t="s">
        <v>5708</v>
      </c>
      <c r="D1778" s="119" t="s">
        <v>1597</v>
      </c>
      <c r="E1778" s="119"/>
      <c r="F1778" s="121">
        <v>1.0</v>
      </c>
      <c r="G1778" s="121">
        <v>0.0</v>
      </c>
      <c r="H1778" s="122">
        <v>44277.81736111111</v>
      </c>
      <c r="I1778" s="122">
        <v>44348.95</v>
      </c>
      <c r="J1778" s="124" t="s">
        <v>5709</v>
      </c>
      <c r="K1778" s="119"/>
      <c r="L1778" s="120"/>
      <c r="M1778" s="120"/>
      <c r="N1778" s="120"/>
      <c r="O1778" s="120"/>
      <c r="P1778" s="120"/>
      <c r="Q1778" s="120"/>
      <c r="R1778" s="120"/>
      <c r="S1778" s="120"/>
      <c r="T1778" s="120"/>
      <c r="U1778" s="120"/>
      <c r="V1778" s="120"/>
      <c r="W1778" s="120"/>
      <c r="X1778" s="120"/>
      <c r="Y1778" s="120"/>
      <c r="Z1778" s="120"/>
    </row>
    <row r="1779">
      <c r="A1779" s="121">
        <v>59078.0</v>
      </c>
      <c r="B1779" s="119" t="s">
        <v>5710</v>
      </c>
      <c r="C1779" s="119" t="s">
        <v>5711</v>
      </c>
      <c r="D1779" s="119" t="s">
        <v>5712</v>
      </c>
      <c r="E1779" s="119"/>
      <c r="F1779" s="121">
        <v>1.0</v>
      </c>
      <c r="G1779" s="121">
        <v>0.0</v>
      </c>
      <c r="H1779" s="122">
        <v>44343.53055555555</v>
      </c>
      <c r="I1779" s="122">
        <v>44349.13958333333</v>
      </c>
      <c r="J1779" s="124" t="s">
        <v>5713</v>
      </c>
      <c r="K1779" s="119"/>
      <c r="L1779" s="120"/>
      <c r="M1779" s="120"/>
      <c r="N1779" s="120"/>
      <c r="O1779" s="120"/>
      <c r="P1779" s="120"/>
      <c r="Q1779" s="120"/>
      <c r="R1779" s="120"/>
      <c r="S1779" s="120"/>
      <c r="T1779" s="120"/>
      <c r="U1779" s="120"/>
      <c r="V1779" s="120"/>
      <c r="W1779" s="120"/>
      <c r="X1779" s="120"/>
      <c r="Y1779" s="120"/>
      <c r="Z1779" s="120"/>
    </row>
    <row r="1780">
      <c r="A1780" s="121">
        <v>59201.0</v>
      </c>
      <c r="B1780" s="119" t="s">
        <v>5714</v>
      </c>
      <c r="C1780" s="119" t="s">
        <v>578</v>
      </c>
      <c r="D1780" s="119" t="s">
        <v>5715</v>
      </c>
      <c r="E1780" s="119"/>
      <c r="F1780" s="121">
        <v>2.0</v>
      </c>
      <c r="G1780" s="121">
        <v>0.0</v>
      </c>
      <c r="H1780" s="122">
        <v>44347.407638888886</v>
      </c>
      <c r="I1780" s="122">
        <v>44349.20694444444</v>
      </c>
      <c r="J1780" s="124" t="s">
        <v>5716</v>
      </c>
      <c r="K1780" s="119"/>
      <c r="L1780" s="120"/>
      <c r="M1780" s="120"/>
      <c r="N1780" s="120"/>
      <c r="O1780" s="120"/>
      <c r="P1780" s="120"/>
      <c r="Q1780" s="120"/>
      <c r="R1780" s="120"/>
      <c r="S1780" s="120"/>
      <c r="T1780" s="120"/>
      <c r="U1780" s="120"/>
      <c r="V1780" s="120"/>
      <c r="W1780" s="120"/>
      <c r="X1780" s="120"/>
      <c r="Y1780" s="120"/>
      <c r="Z1780" s="120"/>
    </row>
    <row r="1781">
      <c r="A1781" s="121">
        <v>55185.0</v>
      </c>
      <c r="B1781" s="119" t="s">
        <v>5717</v>
      </c>
      <c r="C1781" s="119" t="s">
        <v>5718</v>
      </c>
      <c r="D1781" s="119" t="s">
        <v>906</v>
      </c>
      <c r="E1781" s="119"/>
      <c r="F1781" s="121">
        <v>1.0</v>
      </c>
      <c r="G1781" s="121">
        <v>0.0</v>
      </c>
      <c r="H1781" s="122">
        <v>44287.94861111111</v>
      </c>
      <c r="I1781" s="122">
        <v>44349.82777777778</v>
      </c>
      <c r="J1781" s="124" t="s">
        <v>5719</v>
      </c>
      <c r="K1781" s="119"/>
      <c r="L1781" s="120"/>
      <c r="M1781" s="120"/>
      <c r="N1781" s="120"/>
      <c r="O1781" s="120"/>
      <c r="P1781" s="120"/>
      <c r="Q1781" s="120"/>
      <c r="R1781" s="120"/>
      <c r="S1781" s="120"/>
      <c r="T1781" s="120"/>
      <c r="U1781" s="120"/>
      <c r="V1781" s="120"/>
      <c r="W1781" s="120"/>
      <c r="X1781" s="120"/>
      <c r="Y1781" s="120"/>
      <c r="Z1781" s="120"/>
    </row>
    <row r="1782">
      <c r="A1782" s="121">
        <v>59075.0</v>
      </c>
      <c r="B1782" s="119" t="s">
        <v>5720</v>
      </c>
      <c r="C1782" s="119" t="s">
        <v>5721</v>
      </c>
      <c r="D1782" s="119" t="s">
        <v>1728</v>
      </c>
      <c r="E1782" s="119" t="s">
        <v>3782</v>
      </c>
      <c r="F1782" s="121">
        <v>1.0</v>
      </c>
      <c r="G1782" s="121">
        <v>0.0</v>
      </c>
      <c r="H1782" s="122">
        <v>44343.40416666667</v>
      </c>
      <c r="I1782" s="122">
        <v>44350.85555555556</v>
      </c>
      <c r="J1782" s="124" t="s">
        <v>5722</v>
      </c>
      <c r="K1782" s="119"/>
      <c r="L1782" s="120"/>
      <c r="M1782" s="120"/>
      <c r="N1782" s="120"/>
      <c r="O1782" s="120"/>
      <c r="P1782" s="120"/>
      <c r="Q1782" s="120"/>
      <c r="R1782" s="120"/>
      <c r="S1782" s="120"/>
      <c r="T1782" s="120"/>
      <c r="U1782" s="120"/>
      <c r="V1782" s="120"/>
      <c r="W1782" s="120"/>
      <c r="X1782" s="120"/>
      <c r="Y1782" s="120"/>
      <c r="Z1782" s="120"/>
    </row>
    <row r="1783">
      <c r="A1783" s="121">
        <v>33384.0</v>
      </c>
      <c r="B1783" s="119" t="s">
        <v>5723</v>
      </c>
      <c r="C1783" s="119" t="s">
        <v>2666</v>
      </c>
      <c r="D1783" s="119" t="s">
        <v>5724</v>
      </c>
      <c r="E1783" s="119" t="s">
        <v>5725</v>
      </c>
      <c r="F1783" s="121">
        <v>5.0</v>
      </c>
      <c r="G1783" s="121">
        <v>0.0</v>
      </c>
      <c r="H1783" s="122">
        <v>43876.83888888889</v>
      </c>
      <c r="I1783" s="122">
        <v>44351.64791666667</v>
      </c>
      <c r="J1783" s="124" t="s">
        <v>5726</v>
      </c>
      <c r="K1783" s="119"/>
      <c r="L1783" s="120"/>
      <c r="M1783" s="120"/>
      <c r="N1783" s="120"/>
      <c r="O1783" s="120"/>
      <c r="P1783" s="120"/>
      <c r="Q1783" s="120"/>
      <c r="R1783" s="120"/>
      <c r="S1783" s="120"/>
      <c r="T1783" s="120"/>
      <c r="U1783" s="120"/>
      <c r="V1783" s="120"/>
      <c r="W1783" s="120"/>
      <c r="X1783" s="120"/>
      <c r="Y1783" s="120"/>
      <c r="Z1783" s="120"/>
    </row>
    <row r="1784">
      <c r="A1784" s="121">
        <v>58545.0</v>
      </c>
      <c r="B1784" s="119" t="s">
        <v>5727</v>
      </c>
      <c r="C1784" s="119" t="s">
        <v>5728</v>
      </c>
      <c r="D1784" s="119" t="s">
        <v>2159</v>
      </c>
      <c r="E1784" s="119" t="s">
        <v>1209</v>
      </c>
      <c r="F1784" s="121">
        <v>9.0</v>
      </c>
      <c r="G1784" s="121">
        <v>0.0</v>
      </c>
      <c r="H1784" s="122">
        <v>44335.319444444445</v>
      </c>
      <c r="I1784" s="122">
        <v>44351.694444444445</v>
      </c>
      <c r="J1784" s="124" t="s">
        <v>5729</v>
      </c>
      <c r="K1784" s="119"/>
      <c r="L1784" s="120"/>
      <c r="M1784" s="120"/>
      <c r="N1784" s="120"/>
      <c r="O1784" s="120"/>
      <c r="P1784" s="120"/>
      <c r="Q1784" s="120"/>
      <c r="R1784" s="120"/>
      <c r="S1784" s="120"/>
      <c r="T1784" s="120"/>
      <c r="U1784" s="120"/>
      <c r="V1784" s="120"/>
      <c r="W1784" s="120"/>
      <c r="X1784" s="120"/>
      <c r="Y1784" s="120"/>
      <c r="Z1784" s="120"/>
    </row>
    <row r="1785">
      <c r="A1785" s="121">
        <v>59300.0</v>
      </c>
      <c r="B1785" s="119" t="s">
        <v>5730</v>
      </c>
      <c r="C1785" s="119" t="s">
        <v>5731</v>
      </c>
      <c r="D1785" s="119" t="s">
        <v>1543</v>
      </c>
      <c r="E1785" s="119"/>
      <c r="F1785" s="121">
        <v>1.0</v>
      </c>
      <c r="G1785" s="121">
        <v>0.0</v>
      </c>
      <c r="H1785" s="122">
        <v>44349.56875</v>
      </c>
      <c r="I1785" s="122">
        <v>44351.71527777778</v>
      </c>
      <c r="J1785" s="124" t="s">
        <v>5732</v>
      </c>
      <c r="K1785" s="119"/>
      <c r="L1785" s="120"/>
      <c r="M1785" s="120"/>
      <c r="N1785" s="120"/>
      <c r="O1785" s="120"/>
      <c r="P1785" s="120"/>
      <c r="Q1785" s="120"/>
      <c r="R1785" s="120"/>
      <c r="S1785" s="120"/>
      <c r="T1785" s="120"/>
      <c r="U1785" s="120"/>
      <c r="V1785" s="120"/>
      <c r="W1785" s="120"/>
      <c r="X1785" s="120"/>
      <c r="Y1785" s="120"/>
      <c r="Z1785" s="120"/>
    </row>
    <row r="1786">
      <c r="A1786" s="121">
        <v>24726.0</v>
      </c>
      <c r="B1786" s="119" t="s">
        <v>5733</v>
      </c>
      <c r="C1786" s="119" t="s">
        <v>608</v>
      </c>
      <c r="D1786" s="119" t="s">
        <v>1213</v>
      </c>
      <c r="E1786" s="119" t="s">
        <v>582</v>
      </c>
      <c r="F1786" s="121">
        <v>0.0</v>
      </c>
      <c r="G1786" s="121">
        <v>0.0</v>
      </c>
      <c r="H1786" s="122">
        <v>43693.80694444444</v>
      </c>
      <c r="I1786" s="122">
        <v>44353.388194444444</v>
      </c>
      <c r="J1786" s="124" t="s">
        <v>5734</v>
      </c>
      <c r="K1786" s="119"/>
      <c r="L1786" s="120"/>
      <c r="M1786" s="120"/>
      <c r="N1786" s="120"/>
      <c r="O1786" s="120"/>
      <c r="P1786" s="120"/>
      <c r="Q1786" s="120"/>
      <c r="R1786" s="120"/>
      <c r="S1786" s="120"/>
      <c r="T1786" s="120"/>
      <c r="U1786" s="120"/>
      <c r="V1786" s="120"/>
      <c r="W1786" s="120"/>
      <c r="X1786" s="120"/>
      <c r="Y1786" s="120"/>
      <c r="Z1786" s="120"/>
    </row>
    <row r="1787">
      <c r="A1787" s="121">
        <v>56683.0</v>
      </c>
      <c r="B1787" s="119" t="s">
        <v>5735</v>
      </c>
      <c r="C1787" s="119" t="s">
        <v>697</v>
      </c>
      <c r="D1787" s="119" t="s">
        <v>737</v>
      </c>
      <c r="E1787" s="119" t="s">
        <v>1267</v>
      </c>
      <c r="F1787" s="121">
        <v>9.0</v>
      </c>
      <c r="G1787" s="121">
        <v>0.0</v>
      </c>
      <c r="H1787" s="122">
        <v>44308.38402777778</v>
      </c>
      <c r="I1787" s="122">
        <v>44354.68125</v>
      </c>
      <c r="J1787" s="124" t="s">
        <v>5736</v>
      </c>
      <c r="K1787" s="119"/>
      <c r="L1787" s="120"/>
      <c r="M1787" s="120"/>
      <c r="N1787" s="120"/>
      <c r="O1787" s="120"/>
      <c r="P1787" s="120"/>
      <c r="Q1787" s="120"/>
      <c r="R1787" s="120"/>
      <c r="S1787" s="120"/>
      <c r="T1787" s="120"/>
      <c r="U1787" s="120"/>
      <c r="V1787" s="120"/>
      <c r="W1787" s="120"/>
      <c r="X1787" s="120"/>
      <c r="Y1787" s="120"/>
      <c r="Z1787" s="120"/>
    </row>
    <row r="1788">
      <c r="A1788" s="121">
        <v>54712.0</v>
      </c>
      <c r="B1788" s="119" t="s">
        <v>5737</v>
      </c>
      <c r="C1788" s="119" t="s">
        <v>1167</v>
      </c>
      <c r="D1788" s="119" t="s">
        <v>975</v>
      </c>
      <c r="E1788" s="119" t="s">
        <v>1631</v>
      </c>
      <c r="F1788" s="121">
        <v>2.0</v>
      </c>
      <c r="G1788" s="121">
        <v>0.0</v>
      </c>
      <c r="H1788" s="122">
        <v>44280.76666666667</v>
      </c>
      <c r="I1788" s="122">
        <v>44354.779861111114</v>
      </c>
      <c r="J1788" s="124" t="s">
        <v>5738</v>
      </c>
      <c r="K1788" s="119"/>
      <c r="L1788" s="120"/>
      <c r="M1788" s="120"/>
      <c r="N1788" s="120"/>
      <c r="O1788" s="120"/>
      <c r="P1788" s="120"/>
      <c r="Q1788" s="120"/>
      <c r="R1788" s="120"/>
      <c r="S1788" s="120"/>
      <c r="T1788" s="120"/>
      <c r="U1788" s="120"/>
      <c r="V1788" s="120"/>
      <c r="W1788" s="120"/>
      <c r="X1788" s="120"/>
      <c r="Y1788" s="120"/>
      <c r="Z1788" s="120"/>
    </row>
    <row r="1789">
      <c r="A1789" s="121">
        <v>55909.0</v>
      </c>
      <c r="B1789" s="119" t="s">
        <v>5739</v>
      </c>
      <c r="C1789" s="119" t="s">
        <v>592</v>
      </c>
      <c r="D1789" s="119" t="s">
        <v>1597</v>
      </c>
      <c r="E1789" s="119"/>
      <c r="F1789" s="121">
        <v>1.0</v>
      </c>
      <c r="G1789" s="121">
        <v>0.0</v>
      </c>
      <c r="H1789" s="122">
        <v>44299.625</v>
      </c>
      <c r="I1789" s="122">
        <v>44354.82013888889</v>
      </c>
      <c r="J1789" s="124" t="s">
        <v>5740</v>
      </c>
      <c r="K1789" s="119"/>
      <c r="L1789" s="120"/>
      <c r="M1789" s="120"/>
      <c r="N1789" s="120"/>
      <c r="O1789" s="120"/>
      <c r="P1789" s="120"/>
      <c r="Q1789" s="120"/>
      <c r="R1789" s="120"/>
      <c r="S1789" s="120"/>
      <c r="T1789" s="120"/>
      <c r="U1789" s="120"/>
      <c r="V1789" s="120"/>
      <c r="W1789" s="120"/>
      <c r="X1789" s="120"/>
      <c r="Y1789" s="120"/>
      <c r="Z1789" s="120"/>
    </row>
    <row r="1790">
      <c r="A1790" s="121">
        <v>59150.0</v>
      </c>
      <c r="B1790" s="119" t="s">
        <v>5741</v>
      </c>
      <c r="C1790" s="119" t="s">
        <v>5742</v>
      </c>
      <c r="D1790" s="119" t="s">
        <v>4028</v>
      </c>
      <c r="E1790" s="119" t="s">
        <v>5743</v>
      </c>
      <c r="F1790" s="121">
        <v>1.0</v>
      </c>
      <c r="G1790" s="121">
        <v>0.0</v>
      </c>
      <c r="H1790" s="122">
        <v>44344.646527777775</v>
      </c>
      <c r="I1790" s="122">
        <v>44354.84652777778</v>
      </c>
      <c r="J1790" s="124" t="s">
        <v>5744</v>
      </c>
      <c r="K1790" s="119"/>
      <c r="L1790" s="120"/>
      <c r="M1790" s="120"/>
      <c r="N1790" s="120"/>
      <c r="O1790" s="120"/>
      <c r="P1790" s="120"/>
      <c r="Q1790" s="120"/>
      <c r="R1790" s="120"/>
      <c r="S1790" s="120"/>
      <c r="T1790" s="120"/>
      <c r="U1790" s="120"/>
      <c r="V1790" s="120"/>
      <c r="W1790" s="120"/>
      <c r="X1790" s="120"/>
      <c r="Y1790" s="120"/>
      <c r="Z1790" s="120"/>
    </row>
    <row r="1791">
      <c r="A1791" s="121">
        <v>59477.0</v>
      </c>
      <c r="B1791" s="119" t="s">
        <v>5745</v>
      </c>
      <c r="C1791" s="119" t="s">
        <v>1267</v>
      </c>
      <c r="D1791" s="119" t="s">
        <v>5746</v>
      </c>
      <c r="E1791" s="119"/>
      <c r="F1791" s="121">
        <v>0.0</v>
      </c>
      <c r="G1791" s="121">
        <v>0.0</v>
      </c>
      <c r="H1791" s="122">
        <v>44351.85277777778</v>
      </c>
      <c r="I1791" s="122">
        <v>44354.885416666664</v>
      </c>
      <c r="J1791" s="124" t="s">
        <v>5747</v>
      </c>
      <c r="K1791" s="119"/>
      <c r="L1791" s="120"/>
      <c r="M1791" s="120"/>
      <c r="N1791" s="120"/>
      <c r="O1791" s="120"/>
      <c r="P1791" s="120"/>
      <c r="Q1791" s="120"/>
      <c r="R1791" s="120"/>
      <c r="S1791" s="120"/>
      <c r="T1791" s="120"/>
      <c r="U1791" s="120"/>
      <c r="V1791" s="120"/>
      <c r="W1791" s="120"/>
      <c r="X1791" s="120"/>
      <c r="Y1791" s="120"/>
      <c r="Z1791" s="120"/>
    </row>
    <row r="1792">
      <c r="A1792" s="121">
        <v>56463.0</v>
      </c>
      <c r="B1792" s="119" t="s">
        <v>5748</v>
      </c>
      <c r="C1792" s="119" t="s">
        <v>1627</v>
      </c>
      <c r="D1792" s="119" t="s">
        <v>5749</v>
      </c>
      <c r="E1792" s="119" t="s">
        <v>1627</v>
      </c>
      <c r="F1792" s="121">
        <v>1.0</v>
      </c>
      <c r="G1792" s="121">
        <v>0.0</v>
      </c>
      <c r="H1792" s="122">
        <v>44306.42986111111</v>
      </c>
      <c r="I1792" s="122">
        <v>44355.86041666667</v>
      </c>
      <c r="J1792" s="124" t="s">
        <v>5750</v>
      </c>
      <c r="K1792" s="119"/>
      <c r="L1792" s="120"/>
      <c r="M1792" s="120"/>
      <c r="N1792" s="120"/>
      <c r="O1792" s="120"/>
      <c r="P1792" s="120"/>
      <c r="Q1792" s="120"/>
      <c r="R1792" s="120"/>
      <c r="S1792" s="120"/>
      <c r="T1792" s="120"/>
      <c r="U1792" s="120"/>
      <c r="V1792" s="120"/>
      <c r="W1792" s="120"/>
      <c r="X1792" s="120"/>
      <c r="Y1792" s="120"/>
      <c r="Z1792" s="120"/>
    </row>
    <row r="1793">
      <c r="A1793" s="121">
        <v>57537.0</v>
      </c>
      <c r="B1793" s="119" t="s">
        <v>5751</v>
      </c>
      <c r="C1793" s="119" t="s">
        <v>1235</v>
      </c>
      <c r="D1793" s="119" t="s">
        <v>5752</v>
      </c>
      <c r="E1793" s="119"/>
      <c r="F1793" s="121">
        <v>1.0</v>
      </c>
      <c r="G1793" s="121">
        <v>0.0</v>
      </c>
      <c r="H1793" s="122">
        <v>44320.416666666664</v>
      </c>
      <c r="I1793" s="122">
        <v>44355.88888888889</v>
      </c>
      <c r="J1793" s="124" t="s">
        <v>5753</v>
      </c>
      <c r="K1793" s="119"/>
      <c r="L1793" s="120"/>
      <c r="M1793" s="120"/>
      <c r="N1793" s="120"/>
      <c r="O1793" s="120"/>
      <c r="P1793" s="120"/>
      <c r="Q1793" s="120"/>
      <c r="R1793" s="120"/>
      <c r="S1793" s="120"/>
      <c r="T1793" s="120"/>
      <c r="U1793" s="120"/>
      <c r="V1793" s="120"/>
      <c r="W1793" s="120"/>
      <c r="X1793" s="120"/>
      <c r="Y1793" s="120"/>
      <c r="Z1793" s="120"/>
    </row>
    <row r="1794">
      <c r="A1794" s="121">
        <v>59584.0</v>
      </c>
      <c r="B1794" s="119" t="s">
        <v>5754</v>
      </c>
      <c r="C1794" s="119" t="s">
        <v>946</v>
      </c>
      <c r="D1794" s="119" t="s">
        <v>1960</v>
      </c>
      <c r="E1794" s="119"/>
      <c r="F1794" s="121">
        <v>0.0</v>
      </c>
      <c r="G1794" s="121">
        <v>0.0</v>
      </c>
      <c r="H1794" s="122">
        <v>44354.8875</v>
      </c>
      <c r="I1794" s="122">
        <v>44355.916666666664</v>
      </c>
      <c r="J1794" s="124" t="s">
        <v>5755</v>
      </c>
      <c r="K1794" s="119"/>
      <c r="L1794" s="120"/>
      <c r="M1794" s="120"/>
      <c r="N1794" s="120"/>
      <c r="O1794" s="120"/>
      <c r="P1794" s="120"/>
      <c r="Q1794" s="120"/>
      <c r="R1794" s="120"/>
      <c r="S1794" s="120"/>
      <c r="T1794" s="120"/>
      <c r="U1794" s="120"/>
      <c r="V1794" s="120"/>
      <c r="W1794" s="120"/>
      <c r="X1794" s="120"/>
      <c r="Y1794" s="120"/>
      <c r="Z1794" s="120"/>
    </row>
    <row r="1795">
      <c r="A1795" s="121">
        <v>35379.0</v>
      </c>
      <c r="B1795" s="119" t="s">
        <v>5756</v>
      </c>
      <c r="C1795" s="119" t="s">
        <v>994</v>
      </c>
      <c r="D1795" s="119" t="s">
        <v>5757</v>
      </c>
      <c r="E1795" s="119"/>
      <c r="F1795" s="121">
        <v>3.0</v>
      </c>
      <c r="G1795" s="121">
        <v>0.0</v>
      </c>
      <c r="H1795" s="122">
        <v>43915.631944444445</v>
      </c>
      <c r="I1795" s="122">
        <v>44356.11388888889</v>
      </c>
      <c r="J1795" s="124" t="s">
        <v>5758</v>
      </c>
      <c r="K1795" s="119"/>
      <c r="L1795" s="120"/>
      <c r="M1795" s="120"/>
      <c r="N1795" s="120"/>
      <c r="O1795" s="120"/>
      <c r="P1795" s="120"/>
      <c r="Q1795" s="120"/>
      <c r="R1795" s="120"/>
      <c r="S1795" s="120"/>
      <c r="T1795" s="120"/>
      <c r="U1795" s="120"/>
      <c r="V1795" s="120"/>
      <c r="W1795" s="120"/>
      <c r="X1795" s="120"/>
      <c r="Y1795" s="120"/>
      <c r="Z1795" s="120"/>
    </row>
    <row r="1796">
      <c r="A1796" s="121">
        <v>57538.0</v>
      </c>
      <c r="B1796" s="119" t="s">
        <v>5759</v>
      </c>
      <c r="C1796" s="119" t="s">
        <v>697</v>
      </c>
      <c r="D1796" s="119" t="s">
        <v>941</v>
      </c>
      <c r="E1796" s="119" t="s">
        <v>5743</v>
      </c>
      <c r="F1796" s="121">
        <v>2.0</v>
      </c>
      <c r="G1796" s="121">
        <v>0.0</v>
      </c>
      <c r="H1796" s="122">
        <v>44320.50208333333</v>
      </c>
      <c r="I1796" s="122">
        <v>44356.80625</v>
      </c>
      <c r="J1796" s="124" t="s">
        <v>5760</v>
      </c>
      <c r="K1796" s="119"/>
      <c r="L1796" s="120"/>
      <c r="M1796" s="120"/>
      <c r="N1796" s="120"/>
      <c r="O1796" s="120"/>
      <c r="P1796" s="120"/>
      <c r="Q1796" s="120"/>
      <c r="R1796" s="120"/>
      <c r="S1796" s="120"/>
      <c r="T1796" s="120"/>
      <c r="U1796" s="120"/>
      <c r="V1796" s="120"/>
      <c r="W1796" s="120"/>
      <c r="X1796" s="120"/>
      <c r="Y1796" s="120"/>
      <c r="Z1796" s="120"/>
    </row>
    <row r="1797">
      <c r="A1797" s="121">
        <v>52278.0</v>
      </c>
      <c r="B1797" s="119" t="s">
        <v>5761</v>
      </c>
      <c r="C1797" s="119" t="s">
        <v>1235</v>
      </c>
      <c r="D1797" s="119" t="s">
        <v>5762</v>
      </c>
      <c r="E1797" s="119"/>
      <c r="F1797" s="121">
        <v>12.0</v>
      </c>
      <c r="G1797" s="121">
        <v>0.0</v>
      </c>
      <c r="H1797" s="122">
        <v>44242.67291666667</v>
      </c>
      <c r="I1797" s="122">
        <v>44356.90277777778</v>
      </c>
      <c r="J1797" s="124" t="s">
        <v>5763</v>
      </c>
      <c r="K1797" s="119"/>
      <c r="L1797" s="120"/>
      <c r="M1797" s="120"/>
      <c r="N1797" s="120"/>
      <c r="O1797" s="120"/>
      <c r="P1797" s="120"/>
      <c r="Q1797" s="120"/>
      <c r="R1797" s="120"/>
      <c r="S1797" s="120"/>
      <c r="T1797" s="120"/>
      <c r="U1797" s="120"/>
      <c r="V1797" s="120"/>
      <c r="W1797" s="120"/>
      <c r="X1797" s="120"/>
      <c r="Y1797" s="120"/>
      <c r="Z1797" s="120"/>
    </row>
    <row r="1798">
      <c r="A1798" s="121">
        <v>21412.0</v>
      </c>
      <c r="B1798" s="119" t="s">
        <v>5764</v>
      </c>
      <c r="C1798" s="119" t="s">
        <v>2162</v>
      </c>
      <c r="D1798" s="119" t="s">
        <v>5765</v>
      </c>
      <c r="E1798" s="119" t="s">
        <v>599</v>
      </c>
      <c r="F1798" s="121">
        <v>12.0</v>
      </c>
      <c r="G1798" s="121">
        <v>0.0</v>
      </c>
      <c r="H1798" s="122">
        <v>43621.57777777778</v>
      </c>
      <c r="I1798" s="122">
        <v>44357.62708333333</v>
      </c>
      <c r="J1798" s="124" t="s">
        <v>5766</v>
      </c>
      <c r="K1798" s="119"/>
      <c r="L1798" s="120"/>
      <c r="M1798" s="120"/>
      <c r="N1798" s="120"/>
      <c r="O1798" s="120"/>
      <c r="P1798" s="120"/>
      <c r="Q1798" s="120"/>
      <c r="R1798" s="120"/>
      <c r="S1798" s="120"/>
      <c r="T1798" s="120"/>
      <c r="U1798" s="120"/>
      <c r="V1798" s="120"/>
      <c r="W1798" s="120"/>
      <c r="X1798" s="120"/>
      <c r="Y1798" s="120"/>
      <c r="Z1798" s="120"/>
    </row>
    <row r="1799">
      <c r="A1799" s="121">
        <v>59688.0</v>
      </c>
      <c r="B1799" s="119" t="s">
        <v>5767</v>
      </c>
      <c r="C1799" s="119" t="s">
        <v>1254</v>
      </c>
      <c r="D1799" s="119" t="s">
        <v>1484</v>
      </c>
      <c r="E1799" s="119"/>
      <c r="F1799" s="121">
        <v>0.0</v>
      </c>
      <c r="G1799" s="121">
        <v>0.0</v>
      </c>
      <c r="H1799" s="122">
        <v>44356.26180555556</v>
      </c>
      <c r="I1799" s="122">
        <v>44357.80763888889</v>
      </c>
      <c r="J1799" s="124" t="s">
        <v>5768</v>
      </c>
      <c r="K1799" s="119"/>
      <c r="L1799" s="120"/>
      <c r="M1799" s="120"/>
      <c r="N1799" s="120"/>
      <c r="O1799" s="120"/>
      <c r="P1799" s="120"/>
      <c r="Q1799" s="120"/>
      <c r="R1799" s="120"/>
      <c r="S1799" s="120"/>
      <c r="T1799" s="120"/>
      <c r="U1799" s="120"/>
      <c r="V1799" s="120"/>
      <c r="W1799" s="120"/>
      <c r="X1799" s="120"/>
      <c r="Y1799" s="120"/>
      <c r="Z1799" s="120"/>
    </row>
    <row r="1800">
      <c r="A1800" s="121">
        <v>59403.0</v>
      </c>
      <c r="B1800" s="119" t="s">
        <v>5769</v>
      </c>
      <c r="C1800" s="119" t="s">
        <v>1247</v>
      </c>
      <c r="D1800" s="119" t="s">
        <v>971</v>
      </c>
      <c r="E1800" s="119" t="s">
        <v>1309</v>
      </c>
      <c r="F1800" s="121">
        <v>1.0</v>
      </c>
      <c r="G1800" s="121">
        <v>0.0</v>
      </c>
      <c r="H1800" s="122">
        <v>44350.82638888889</v>
      </c>
      <c r="I1800" s="122">
        <v>44357.924305555556</v>
      </c>
      <c r="J1800" s="124" t="s">
        <v>5770</v>
      </c>
      <c r="K1800" s="119"/>
      <c r="L1800" s="120"/>
      <c r="M1800" s="120"/>
      <c r="N1800" s="120"/>
      <c r="O1800" s="120"/>
      <c r="P1800" s="120"/>
      <c r="Q1800" s="120"/>
      <c r="R1800" s="120"/>
      <c r="S1800" s="120"/>
      <c r="T1800" s="120"/>
      <c r="U1800" s="120"/>
      <c r="V1800" s="120"/>
      <c r="W1800" s="120"/>
      <c r="X1800" s="120"/>
      <c r="Y1800" s="120"/>
      <c r="Z1800" s="120"/>
    </row>
    <row r="1801">
      <c r="A1801" s="121">
        <v>50153.0</v>
      </c>
      <c r="B1801" s="119" t="s">
        <v>5771</v>
      </c>
      <c r="C1801" s="119" t="s">
        <v>732</v>
      </c>
      <c r="D1801" s="119" t="s">
        <v>5772</v>
      </c>
      <c r="E1801" s="119"/>
      <c r="F1801" s="121">
        <v>10.0</v>
      </c>
      <c r="G1801" s="121">
        <v>0.0</v>
      </c>
      <c r="H1801" s="122">
        <v>44202.805555555555</v>
      </c>
      <c r="I1801" s="122">
        <v>44357.99722222222</v>
      </c>
      <c r="J1801" s="124" t="s">
        <v>5773</v>
      </c>
      <c r="K1801" s="119"/>
      <c r="L1801" s="120"/>
      <c r="M1801" s="120"/>
      <c r="N1801" s="120"/>
      <c r="O1801" s="120"/>
      <c r="P1801" s="120"/>
      <c r="Q1801" s="120"/>
      <c r="R1801" s="120"/>
      <c r="S1801" s="120"/>
      <c r="T1801" s="120"/>
      <c r="U1801" s="120"/>
      <c r="V1801" s="120"/>
      <c r="W1801" s="120"/>
      <c r="X1801" s="120"/>
      <c r="Y1801" s="120"/>
      <c r="Z1801" s="120"/>
    </row>
    <row r="1802">
      <c r="A1802" s="121">
        <v>59828.0</v>
      </c>
      <c r="B1802" s="119" t="s">
        <v>5774</v>
      </c>
      <c r="C1802" s="119" t="s">
        <v>5775</v>
      </c>
      <c r="D1802" s="119" t="s">
        <v>1172</v>
      </c>
      <c r="E1802" s="119"/>
      <c r="F1802" s="121">
        <v>3.0</v>
      </c>
      <c r="G1802" s="121">
        <v>0.0</v>
      </c>
      <c r="H1802" s="122">
        <v>44357.89236111111</v>
      </c>
      <c r="I1802" s="122">
        <v>44358.6375</v>
      </c>
      <c r="J1802" s="124" t="s">
        <v>5776</v>
      </c>
      <c r="K1802" s="119"/>
      <c r="L1802" s="120"/>
      <c r="M1802" s="120"/>
      <c r="N1802" s="120"/>
      <c r="O1802" s="120"/>
      <c r="P1802" s="120"/>
      <c r="Q1802" s="120"/>
      <c r="R1802" s="120"/>
      <c r="S1802" s="120"/>
      <c r="T1802" s="120"/>
      <c r="U1802" s="120"/>
      <c r="V1802" s="120"/>
      <c r="W1802" s="120"/>
      <c r="X1802" s="120"/>
      <c r="Y1802" s="120"/>
      <c r="Z1802" s="120"/>
    </row>
    <row r="1803">
      <c r="A1803" s="121">
        <v>52261.0</v>
      </c>
      <c r="B1803" s="119" t="s">
        <v>5777</v>
      </c>
      <c r="C1803" s="119" t="s">
        <v>5778</v>
      </c>
      <c r="D1803" s="119" t="s">
        <v>803</v>
      </c>
      <c r="E1803" s="119"/>
      <c r="F1803" s="121">
        <v>3.0</v>
      </c>
      <c r="G1803" s="121">
        <v>0.0</v>
      </c>
      <c r="H1803" s="122">
        <v>44241.419444444444</v>
      </c>
      <c r="I1803" s="122">
        <v>44358.70416666667</v>
      </c>
      <c r="J1803" s="124" t="s">
        <v>5779</v>
      </c>
      <c r="K1803" s="119"/>
      <c r="L1803" s="120"/>
      <c r="M1803" s="120"/>
      <c r="N1803" s="120"/>
      <c r="O1803" s="120"/>
      <c r="P1803" s="120"/>
      <c r="Q1803" s="120"/>
      <c r="R1803" s="120"/>
      <c r="S1803" s="120"/>
      <c r="T1803" s="120"/>
      <c r="U1803" s="120"/>
      <c r="V1803" s="120"/>
      <c r="W1803" s="120"/>
      <c r="X1803" s="120"/>
      <c r="Y1803" s="120"/>
      <c r="Z1803" s="120"/>
    </row>
    <row r="1804">
      <c r="A1804" s="121">
        <v>59718.0</v>
      </c>
      <c r="B1804" s="119" t="s">
        <v>5780</v>
      </c>
      <c r="C1804" s="119" t="s">
        <v>697</v>
      </c>
      <c r="D1804" s="119" t="s">
        <v>4258</v>
      </c>
      <c r="E1804" s="119"/>
      <c r="F1804" s="121">
        <v>8.0</v>
      </c>
      <c r="G1804" s="121">
        <v>0.0</v>
      </c>
      <c r="H1804" s="122">
        <v>44356.711805555555</v>
      </c>
      <c r="I1804" s="122">
        <v>44363.34861111111</v>
      </c>
      <c r="J1804" s="124" t="s">
        <v>5781</v>
      </c>
      <c r="K1804" s="119"/>
      <c r="L1804" s="120"/>
      <c r="M1804" s="120"/>
      <c r="N1804" s="120"/>
      <c r="O1804" s="120"/>
      <c r="P1804" s="120"/>
      <c r="Q1804" s="120"/>
      <c r="R1804" s="120"/>
      <c r="S1804" s="120"/>
      <c r="T1804" s="120"/>
      <c r="U1804" s="120"/>
      <c r="V1804" s="120"/>
      <c r="W1804" s="120"/>
      <c r="X1804" s="120"/>
      <c r="Y1804" s="120"/>
      <c r="Z1804" s="120"/>
    </row>
    <row r="1805">
      <c r="A1805" s="121">
        <v>60016.0</v>
      </c>
      <c r="B1805" s="119" t="s">
        <v>5782</v>
      </c>
      <c r="C1805" s="119" t="s">
        <v>1669</v>
      </c>
      <c r="D1805" s="119" t="s">
        <v>1510</v>
      </c>
      <c r="E1805" s="119"/>
      <c r="F1805" s="121">
        <v>3.0</v>
      </c>
      <c r="G1805" s="121">
        <v>0.0</v>
      </c>
      <c r="H1805" s="122">
        <v>44362.62569444445</v>
      </c>
      <c r="I1805" s="122">
        <v>44363.808333333334</v>
      </c>
      <c r="J1805" s="124" t="s">
        <v>5783</v>
      </c>
      <c r="K1805" s="119"/>
      <c r="L1805" s="120"/>
      <c r="M1805" s="120"/>
      <c r="N1805" s="120"/>
      <c r="O1805" s="120"/>
      <c r="P1805" s="120"/>
      <c r="Q1805" s="120"/>
      <c r="R1805" s="120"/>
      <c r="S1805" s="120"/>
      <c r="T1805" s="120"/>
      <c r="U1805" s="120"/>
      <c r="V1805" s="120"/>
      <c r="W1805" s="120"/>
      <c r="X1805" s="120"/>
      <c r="Y1805" s="120"/>
      <c r="Z1805" s="120"/>
    </row>
    <row r="1806">
      <c r="A1806" s="121">
        <v>24618.0</v>
      </c>
      <c r="B1806" s="119" t="s">
        <v>5784</v>
      </c>
      <c r="C1806" s="119" t="s">
        <v>608</v>
      </c>
      <c r="D1806" s="119" t="s">
        <v>1367</v>
      </c>
      <c r="E1806" s="119" t="s">
        <v>5785</v>
      </c>
      <c r="F1806" s="121">
        <v>0.0</v>
      </c>
      <c r="G1806" s="121">
        <v>0.0</v>
      </c>
      <c r="H1806" s="122">
        <v>43693.80069444444</v>
      </c>
      <c r="I1806" s="122">
        <v>44364.31736111111</v>
      </c>
      <c r="J1806" s="124" t="s">
        <v>5786</v>
      </c>
      <c r="K1806" s="119"/>
      <c r="L1806" s="120"/>
      <c r="M1806" s="120"/>
      <c r="N1806" s="120"/>
      <c r="O1806" s="120"/>
      <c r="P1806" s="120"/>
      <c r="Q1806" s="120"/>
      <c r="R1806" s="120"/>
      <c r="S1806" s="120"/>
      <c r="T1806" s="120"/>
      <c r="U1806" s="120"/>
      <c r="V1806" s="120"/>
      <c r="W1806" s="120"/>
      <c r="X1806" s="120"/>
      <c r="Y1806" s="120"/>
      <c r="Z1806" s="120"/>
    </row>
    <row r="1807">
      <c r="A1807" s="121">
        <v>45834.0</v>
      </c>
      <c r="B1807" s="119" t="s">
        <v>5787</v>
      </c>
      <c r="C1807" s="119" t="s">
        <v>5788</v>
      </c>
      <c r="D1807" s="119" t="s">
        <v>1597</v>
      </c>
      <c r="E1807" s="119"/>
      <c r="F1807" s="121">
        <v>7.0</v>
      </c>
      <c r="G1807" s="121">
        <v>0.0</v>
      </c>
      <c r="H1807" s="122">
        <v>44109.49097222222</v>
      </c>
      <c r="I1807" s="122">
        <v>44365.097916666666</v>
      </c>
      <c r="J1807" s="124" t="s">
        <v>5789</v>
      </c>
      <c r="K1807" s="119"/>
      <c r="L1807" s="120"/>
      <c r="M1807" s="120"/>
      <c r="N1807" s="120"/>
      <c r="O1807" s="120"/>
      <c r="P1807" s="120"/>
      <c r="Q1807" s="120"/>
      <c r="R1807" s="120"/>
      <c r="S1807" s="120"/>
      <c r="T1807" s="120"/>
      <c r="U1807" s="120"/>
      <c r="V1807" s="120"/>
      <c r="W1807" s="120"/>
      <c r="X1807" s="120"/>
      <c r="Y1807" s="120"/>
      <c r="Z1807" s="120"/>
    </row>
    <row r="1808">
      <c r="A1808" s="121">
        <v>60193.0</v>
      </c>
      <c r="B1808" s="119" t="s">
        <v>5790</v>
      </c>
      <c r="C1808" s="119" t="s">
        <v>1309</v>
      </c>
      <c r="D1808" s="119" t="s">
        <v>975</v>
      </c>
      <c r="E1808" s="119" t="s">
        <v>1309</v>
      </c>
      <c r="F1808" s="121">
        <v>0.0</v>
      </c>
      <c r="G1808" s="121">
        <v>0.0</v>
      </c>
      <c r="H1808" s="122">
        <v>44364.8</v>
      </c>
      <c r="I1808" s="122">
        <v>44365.25347222222</v>
      </c>
      <c r="J1808" s="124" t="s">
        <v>5791</v>
      </c>
      <c r="K1808" s="119"/>
      <c r="L1808" s="120"/>
      <c r="M1808" s="120"/>
      <c r="N1808" s="120"/>
      <c r="O1808" s="120"/>
      <c r="P1808" s="120"/>
      <c r="Q1808" s="120"/>
      <c r="R1808" s="120"/>
      <c r="S1808" s="120"/>
      <c r="T1808" s="120"/>
      <c r="U1808" s="120"/>
      <c r="V1808" s="120"/>
      <c r="W1808" s="120"/>
      <c r="X1808" s="120"/>
      <c r="Y1808" s="120"/>
      <c r="Z1808" s="120"/>
    </row>
    <row r="1809">
      <c r="A1809" s="121">
        <v>60192.0</v>
      </c>
      <c r="B1809" s="119" t="s">
        <v>5792</v>
      </c>
      <c r="C1809" s="119" t="s">
        <v>1309</v>
      </c>
      <c r="D1809" s="119" t="s">
        <v>975</v>
      </c>
      <c r="E1809" s="119" t="s">
        <v>5793</v>
      </c>
      <c r="F1809" s="121">
        <v>1.0</v>
      </c>
      <c r="G1809" s="121">
        <v>0.0</v>
      </c>
      <c r="H1809" s="122">
        <v>44364.799305555556</v>
      </c>
      <c r="I1809" s="122">
        <v>44365.25347222222</v>
      </c>
      <c r="J1809" s="124" t="s">
        <v>5794</v>
      </c>
      <c r="K1809" s="119"/>
      <c r="L1809" s="120"/>
      <c r="M1809" s="120"/>
      <c r="N1809" s="120"/>
      <c r="O1809" s="120"/>
      <c r="P1809" s="120"/>
      <c r="Q1809" s="120"/>
      <c r="R1809" s="120"/>
      <c r="S1809" s="120"/>
      <c r="T1809" s="120"/>
      <c r="U1809" s="120"/>
      <c r="V1809" s="120"/>
      <c r="W1809" s="120"/>
      <c r="X1809" s="120"/>
      <c r="Y1809" s="120"/>
      <c r="Z1809" s="120"/>
    </row>
    <row r="1810">
      <c r="A1810" s="121">
        <v>59512.0</v>
      </c>
      <c r="B1810" s="119" t="s">
        <v>5795</v>
      </c>
      <c r="C1810" s="119" t="s">
        <v>5796</v>
      </c>
      <c r="D1810" s="119" t="s">
        <v>1289</v>
      </c>
      <c r="E1810" s="119" t="s">
        <v>1669</v>
      </c>
      <c r="F1810" s="121">
        <v>4.0</v>
      </c>
      <c r="G1810" s="121">
        <v>0.0</v>
      </c>
      <c r="H1810" s="122">
        <v>44352.427777777775</v>
      </c>
      <c r="I1810" s="122">
        <v>44365.589583333334</v>
      </c>
      <c r="J1810" s="124" t="s">
        <v>5797</v>
      </c>
      <c r="K1810" s="119"/>
      <c r="L1810" s="120"/>
      <c r="M1810" s="120"/>
      <c r="N1810" s="120"/>
      <c r="O1810" s="120"/>
      <c r="P1810" s="120"/>
      <c r="Q1810" s="120"/>
      <c r="R1810" s="120"/>
      <c r="S1810" s="120"/>
      <c r="T1810" s="120"/>
      <c r="U1810" s="120"/>
      <c r="V1810" s="120"/>
      <c r="W1810" s="120"/>
      <c r="X1810" s="120"/>
      <c r="Y1810" s="120"/>
      <c r="Z1810" s="120"/>
    </row>
    <row r="1811">
      <c r="A1811" s="121">
        <v>56873.0</v>
      </c>
      <c r="B1811" s="119" t="s">
        <v>5798</v>
      </c>
      <c r="C1811" s="119" t="s">
        <v>5799</v>
      </c>
      <c r="D1811" s="119" t="s">
        <v>5800</v>
      </c>
      <c r="E1811" s="119"/>
      <c r="F1811" s="121">
        <v>2.0</v>
      </c>
      <c r="G1811" s="121">
        <v>0.0</v>
      </c>
      <c r="H1811" s="122">
        <v>44310.802777777775</v>
      </c>
      <c r="I1811" s="122">
        <v>44366.013194444444</v>
      </c>
      <c r="J1811" s="124" t="s">
        <v>5801</v>
      </c>
      <c r="K1811" s="119"/>
      <c r="L1811" s="120"/>
      <c r="M1811" s="120"/>
      <c r="N1811" s="120"/>
      <c r="O1811" s="120"/>
      <c r="P1811" s="120"/>
      <c r="Q1811" s="120"/>
      <c r="R1811" s="120"/>
      <c r="S1811" s="120"/>
      <c r="T1811" s="120"/>
      <c r="U1811" s="120"/>
      <c r="V1811" s="120"/>
      <c r="W1811" s="120"/>
      <c r="X1811" s="120"/>
      <c r="Y1811" s="120"/>
      <c r="Z1811" s="120"/>
    </row>
    <row r="1812">
      <c r="A1812" s="121">
        <v>59332.0</v>
      </c>
      <c r="B1812" s="119" t="s">
        <v>5802</v>
      </c>
      <c r="C1812" s="119" t="s">
        <v>5742</v>
      </c>
      <c r="D1812" s="119" t="s">
        <v>5803</v>
      </c>
      <c r="E1812" s="119"/>
      <c r="F1812" s="121">
        <v>1.0</v>
      </c>
      <c r="G1812" s="121">
        <v>0.0</v>
      </c>
      <c r="H1812" s="122">
        <v>44349.78055555555</v>
      </c>
      <c r="I1812" s="122">
        <v>44366.020833333336</v>
      </c>
      <c r="J1812" s="124" t="s">
        <v>5804</v>
      </c>
      <c r="K1812" s="119"/>
      <c r="L1812" s="120"/>
      <c r="M1812" s="120"/>
      <c r="N1812" s="120"/>
      <c r="O1812" s="120"/>
      <c r="P1812" s="120"/>
      <c r="Q1812" s="120"/>
      <c r="R1812" s="120"/>
      <c r="S1812" s="120"/>
      <c r="T1812" s="120"/>
      <c r="U1812" s="120"/>
      <c r="V1812" s="120"/>
      <c r="W1812" s="120"/>
      <c r="X1812" s="120"/>
      <c r="Y1812" s="120"/>
      <c r="Z1812" s="120"/>
    </row>
    <row r="1813">
      <c r="A1813" s="121">
        <v>27655.0</v>
      </c>
      <c r="B1813" s="119" t="s">
        <v>5805</v>
      </c>
      <c r="C1813" s="119" t="s">
        <v>5806</v>
      </c>
      <c r="D1813" s="119" t="s">
        <v>958</v>
      </c>
      <c r="E1813" s="119"/>
      <c r="F1813" s="121">
        <v>6.0</v>
      </c>
      <c r="G1813" s="121">
        <v>0.0</v>
      </c>
      <c r="H1813" s="122">
        <v>43747.98472222222</v>
      </c>
      <c r="I1813" s="122">
        <v>44368.745833333334</v>
      </c>
      <c r="J1813" s="124" t="s">
        <v>5807</v>
      </c>
      <c r="K1813" s="119"/>
      <c r="L1813" s="120"/>
      <c r="M1813" s="120"/>
      <c r="N1813" s="120"/>
      <c r="O1813" s="120"/>
      <c r="P1813" s="120"/>
      <c r="Q1813" s="120"/>
      <c r="R1813" s="120"/>
      <c r="S1813" s="120"/>
      <c r="T1813" s="120"/>
      <c r="U1813" s="120"/>
      <c r="V1813" s="120"/>
      <c r="W1813" s="120"/>
      <c r="X1813" s="120"/>
      <c r="Y1813" s="120"/>
      <c r="Z1813" s="120"/>
    </row>
    <row r="1814">
      <c r="A1814" s="121">
        <v>58739.0</v>
      </c>
      <c r="B1814" s="119" t="s">
        <v>5808</v>
      </c>
      <c r="C1814" s="119" t="s">
        <v>578</v>
      </c>
      <c r="D1814" s="119" t="s">
        <v>5809</v>
      </c>
      <c r="E1814" s="119"/>
      <c r="F1814" s="121">
        <v>17.0</v>
      </c>
      <c r="G1814" s="121">
        <v>0.0</v>
      </c>
      <c r="H1814" s="122">
        <v>44337.4125</v>
      </c>
      <c r="I1814" s="122">
        <v>44369.157638888886</v>
      </c>
      <c r="J1814" s="124" t="s">
        <v>5810</v>
      </c>
      <c r="K1814" s="119"/>
      <c r="L1814" s="120"/>
      <c r="M1814" s="120"/>
      <c r="N1814" s="120"/>
      <c r="O1814" s="120"/>
      <c r="P1814" s="120"/>
      <c r="Q1814" s="120"/>
      <c r="R1814" s="120"/>
      <c r="S1814" s="120"/>
      <c r="T1814" s="120"/>
      <c r="U1814" s="120"/>
      <c r="V1814" s="120"/>
      <c r="W1814" s="120"/>
      <c r="X1814" s="120"/>
      <c r="Y1814" s="120"/>
      <c r="Z1814" s="120"/>
    </row>
    <row r="1815">
      <c r="A1815" s="121">
        <v>59514.0</v>
      </c>
      <c r="B1815" s="119" t="s">
        <v>5811</v>
      </c>
      <c r="C1815" s="119" t="s">
        <v>5812</v>
      </c>
      <c r="D1815" s="119" t="s">
        <v>1569</v>
      </c>
      <c r="E1815" s="119" t="s">
        <v>582</v>
      </c>
      <c r="F1815" s="121">
        <v>2.0</v>
      </c>
      <c r="G1815" s="121">
        <v>0.0</v>
      </c>
      <c r="H1815" s="122">
        <v>44352.61736111111</v>
      </c>
      <c r="I1815" s="122">
        <v>44369.157638888886</v>
      </c>
      <c r="J1815" s="124" t="s">
        <v>5813</v>
      </c>
      <c r="K1815" s="119"/>
      <c r="L1815" s="120"/>
      <c r="M1815" s="120"/>
      <c r="N1815" s="120"/>
      <c r="O1815" s="120"/>
      <c r="P1815" s="120"/>
      <c r="Q1815" s="120"/>
      <c r="R1815" s="120"/>
      <c r="S1815" s="120"/>
      <c r="T1815" s="120"/>
      <c r="U1815" s="120"/>
      <c r="V1815" s="120"/>
      <c r="W1815" s="120"/>
      <c r="X1815" s="120"/>
      <c r="Y1815" s="120"/>
      <c r="Z1815" s="120"/>
    </row>
    <row r="1816">
      <c r="A1816" s="121">
        <v>47061.0</v>
      </c>
      <c r="B1816" s="119" t="s">
        <v>5814</v>
      </c>
      <c r="C1816" s="119" t="s">
        <v>946</v>
      </c>
      <c r="D1816" s="119" t="s">
        <v>1172</v>
      </c>
      <c r="E1816" s="119" t="s">
        <v>5020</v>
      </c>
      <c r="F1816" s="121">
        <v>1.0</v>
      </c>
      <c r="G1816" s="121">
        <v>0.0</v>
      </c>
      <c r="H1816" s="122">
        <v>44133.69375</v>
      </c>
      <c r="I1816" s="122">
        <v>44369.71666666667</v>
      </c>
      <c r="J1816" s="124" t="s">
        <v>5815</v>
      </c>
      <c r="K1816" s="119"/>
      <c r="L1816" s="120"/>
      <c r="M1816" s="120"/>
      <c r="N1816" s="120"/>
      <c r="O1816" s="120"/>
      <c r="P1816" s="120"/>
      <c r="Q1816" s="120"/>
      <c r="R1816" s="120"/>
      <c r="S1816" s="120"/>
      <c r="T1816" s="120"/>
      <c r="U1816" s="120"/>
      <c r="V1816" s="120"/>
      <c r="W1816" s="120"/>
      <c r="X1816" s="120"/>
      <c r="Y1816" s="120"/>
      <c r="Z1816" s="120"/>
    </row>
    <row r="1817">
      <c r="A1817" s="121">
        <v>48552.0</v>
      </c>
      <c r="B1817" s="119" t="s">
        <v>5816</v>
      </c>
      <c r="C1817" s="119" t="s">
        <v>1091</v>
      </c>
      <c r="D1817" s="119" t="s">
        <v>5817</v>
      </c>
      <c r="E1817" s="119"/>
      <c r="F1817" s="121">
        <v>1.0</v>
      </c>
      <c r="G1817" s="121">
        <v>0.0</v>
      </c>
      <c r="H1817" s="122">
        <v>44164.35625</v>
      </c>
      <c r="I1817" s="122">
        <v>44369.73333333333</v>
      </c>
      <c r="J1817" s="124" t="s">
        <v>5818</v>
      </c>
      <c r="K1817" s="119"/>
      <c r="L1817" s="120"/>
      <c r="M1817" s="120"/>
      <c r="N1817" s="120"/>
      <c r="O1817" s="120"/>
      <c r="P1817" s="120"/>
      <c r="Q1817" s="120"/>
      <c r="R1817" s="120"/>
      <c r="S1817" s="120"/>
      <c r="T1817" s="120"/>
      <c r="U1817" s="120"/>
      <c r="V1817" s="120"/>
      <c r="W1817" s="120"/>
      <c r="X1817" s="120"/>
      <c r="Y1817" s="120"/>
      <c r="Z1817" s="120"/>
    </row>
    <row r="1818">
      <c r="A1818" s="121">
        <v>24609.0</v>
      </c>
      <c r="B1818" s="119" t="s">
        <v>5819</v>
      </c>
      <c r="C1818" s="119" t="s">
        <v>608</v>
      </c>
      <c r="D1818" s="119" t="s">
        <v>5820</v>
      </c>
      <c r="E1818" s="119" t="s">
        <v>5785</v>
      </c>
      <c r="F1818" s="121">
        <v>0.0</v>
      </c>
      <c r="G1818" s="121">
        <v>0.0</v>
      </c>
      <c r="H1818" s="122">
        <v>43693.80069444444</v>
      </c>
      <c r="I1818" s="122">
        <v>44369.79513888889</v>
      </c>
      <c r="J1818" s="124" t="s">
        <v>5821</v>
      </c>
      <c r="K1818" s="119"/>
      <c r="L1818" s="120"/>
      <c r="M1818" s="120"/>
      <c r="N1818" s="120"/>
      <c r="O1818" s="120"/>
      <c r="P1818" s="120"/>
      <c r="Q1818" s="120"/>
      <c r="R1818" s="120"/>
      <c r="S1818" s="120"/>
      <c r="T1818" s="120"/>
      <c r="U1818" s="120"/>
      <c r="V1818" s="120"/>
      <c r="W1818" s="120"/>
      <c r="X1818" s="120"/>
      <c r="Y1818" s="120"/>
      <c r="Z1818" s="120"/>
    </row>
    <row r="1819">
      <c r="A1819" s="121">
        <v>33909.0</v>
      </c>
      <c r="B1819" s="119" t="s">
        <v>5822</v>
      </c>
      <c r="C1819" s="119" t="s">
        <v>5823</v>
      </c>
      <c r="D1819" s="119" t="s">
        <v>5824</v>
      </c>
      <c r="E1819" s="119" t="s">
        <v>706</v>
      </c>
      <c r="F1819" s="121">
        <v>1.0</v>
      </c>
      <c r="G1819" s="121">
        <v>0.0</v>
      </c>
      <c r="H1819" s="122">
        <v>43888.95208333333</v>
      </c>
      <c r="I1819" s="122">
        <v>44369.80347222222</v>
      </c>
      <c r="J1819" s="124" t="s">
        <v>5825</v>
      </c>
      <c r="K1819" s="119"/>
      <c r="L1819" s="120"/>
      <c r="M1819" s="120"/>
      <c r="N1819" s="120"/>
      <c r="O1819" s="120"/>
      <c r="P1819" s="120"/>
      <c r="Q1819" s="120"/>
      <c r="R1819" s="120"/>
      <c r="S1819" s="120"/>
      <c r="T1819" s="120"/>
      <c r="U1819" s="120"/>
      <c r="V1819" s="120"/>
      <c r="W1819" s="120"/>
      <c r="X1819" s="120"/>
      <c r="Y1819" s="120"/>
      <c r="Z1819" s="120"/>
    </row>
    <row r="1820">
      <c r="A1820" s="121">
        <v>58988.0</v>
      </c>
      <c r="B1820" s="119" t="s">
        <v>5826</v>
      </c>
      <c r="C1820" s="119" t="s">
        <v>578</v>
      </c>
      <c r="D1820" s="119" t="s">
        <v>5827</v>
      </c>
      <c r="E1820" s="119" t="s">
        <v>578</v>
      </c>
      <c r="F1820" s="121">
        <v>2.0</v>
      </c>
      <c r="G1820" s="121">
        <v>0.0</v>
      </c>
      <c r="H1820" s="122">
        <v>44342.580555555556</v>
      </c>
      <c r="I1820" s="122">
        <v>44369.83888888889</v>
      </c>
      <c r="J1820" s="124" t="s">
        <v>5828</v>
      </c>
      <c r="K1820" s="119"/>
      <c r="L1820" s="120"/>
      <c r="M1820" s="120"/>
      <c r="N1820" s="120"/>
      <c r="O1820" s="120"/>
      <c r="P1820" s="120"/>
      <c r="Q1820" s="120"/>
      <c r="R1820" s="120"/>
      <c r="S1820" s="120"/>
      <c r="T1820" s="120"/>
      <c r="U1820" s="120"/>
      <c r="V1820" s="120"/>
      <c r="W1820" s="120"/>
      <c r="X1820" s="120"/>
      <c r="Y1820" s="120"/>
      <c r="Z1820" s="120"/>
    </row>
    <row r="1821">
      <c r="A1821" s="121">
        <v>56176.0</v>
      </c>
      <c r="B1821" s="119" t="s">
        <v>5829</v>
      </c>
      <c r="C1821" s="119" t="s">
        <v>5830</v>
      </c>
      <c r="D1821" s="119" t="s">
        <v>5831</v>
      </c>
      <c r="E1821" s="119"/>
      <c r="F1821" s="121">
        <v>0.0</v>
      </c>
      <c r="G1821" s="121">
        <v>0.0</v>
      </c>
      <c r="H1821" s="122">
        <v>44301.77916666667</v>
      </c>
      <c r="I1821" s="122">
        <v>44370.27777777778</v>
      </c>
      <c r="J1821" s="124" t="s">
        <v>5832</v>
      </c>
      <c r="K1821" s="119"/>
      <c r="L1821" s="120"/>
      <c r="M1821" s="120"/>
      <c r="N1821" s="120"/>
      <c r="O1821" s="120"/>
      <c r="P1821" s="120"/>
      <c r="Q1821" s="120"/>
      <c r="R1821" s="120"/>
      <c r="S1821" s="120"/>
      <c r="T1821" s="120"/>
      <c r="U1821" s="120"/>
      <c r="V1821" s="120"/>
      <c r="W1821" s="120"/>
      <c r="X1821" s="120"/>
      <c r="Y1821" s="120"/>
      <c r="Z1821" s="120"/>
    </row>
    <row r="1822">
      <c r="A1822" s="121">
        <v>60455.0</v>
      </c>
      <c r="B1822" s="119" t="s">
        <v>5833</v>
      </c>
      <c r="C1822" s="119" t="s">
        <v>1235</v>
      </c>
      <c r="D1822" s="119" t="s">
        <v>1106</v>
      </c>
      <c r="E1822" s="119"/>
      <c r="F1822" s="121">
        <v>0.0</v>
      </c>
      <c r="G1822" s="121">
        <v>0.0</v>
      </c>
      <c r="H1822" s="122">
        <v>44369.45763888889</v>
      </c>
      <c r="I1822" s="122">
        <v>44370.28055555555</v>
      </c>
      <c r="J1822" s="124" t="s">
        <v>5834</v>
      </c>
      <c r="K1822" s="119"/>
      <c r="L1822" s="120"/>
      <c r="M1822" s="120"/>
      <c r="N1822" s="120"/>
      <c r="O1822" s="120"/>
      <c r="P1822" s="120"/>
      <c r="Q1822" s="120"/>
      <c r="R1822" s="120"/>
      <c r="S1822" s="120"/>
      <c r="T1822" s="120"/>
      <c r="U1822" s="120"/>
      <c r="V1822" s="120"/>
      <c r="W1822" s="120"/>
      <c r="X1822" s="120"/>
      <c r="Y1822" s="120"/>
      <c r="Z1822" s="120"/>
    </row>
    <row r="1823">
      <c r="A1823" s="121">
        <v>56036.0</v>
      </c>
      <c r="B1823" s="119" t="s">
        <v>5835</v>
      </c>
      <c r="C1823" s="119" t="s">
        <v>5272</v>
      </c>
      <c r="D1823" s="119" t="s">
        <v>790</v>
      </c>
      <c r="E1823" s="119"/>
      <c r="F1823" s="121">
        <v>0.0</v>
      </c>
      <c r="G1823" s="121">
        <v>0.0</v>
      </c>
      <c r="H1823" s="122">
        <v>44300.72777777778</v>
      </c>
      <c r="I1823" s="122">
        <v>44370.441666666666</v>
      </c>
      <c r="J1823" s="124" t="s">
        <v>5836</v>
      </c>
      <c r="K1823" s="119"/>
      <c r="L1823" s="120"/>
      <c r="M1823" s="120"/>
      <c r="N1823" s="120"/>
      <c r="O1823" s="120"/>
      <c r="P1823" s="120"/>
      <c r="Q1823" s="120"/>
      <c r="R1823" s="120"/>
      <c r="S1823" s="120"/>
      <c r="T1823" s="120"/>
      <c r="U1823" s="120"/>
      <c r="V1823" s="120"/>
      <c r="W1823" s="120"/>
      <c r="X1823" s="120"/>
      <c r="Y1823" s="120"/>
      <c r="Z1823" s="120"/>
    </row>
    <row r="1824">
      <c r="A1824" s="121">
        <v>56130.0</v>
      </c>
      <c r="B1824" s="119" t="s">
        <v>5837</v>
      </c>
      <c r="C1824" s="119" t="s">
        <v>5272</v>
      </c>
      <c r="D1824" s="119" t="s">
        <v>941</v>
      </c>
      <c r="E1824" s="119"/>
      <c r="F1824" s="121">
        <v>0.0</v>
      </c>
      <c r="G1824" s="121">
        <v>0.0</v>
      </c>
      <c r="H1824" s="122">
        <v>44301.356944444444</v>
      </c>
      <c r="I1824" s="122">
        <v>44370.441666666666</v>
      </c>
      <c r="J1824" s="124" t="s">
        <v>5838</v>
      </c>
      <c r="K1824" s="119"/>
      <c r="L1824" s="120"/>
      <c r="M1824" s="120"/>
      <c r="N1824" s="120"/>
      <c r="O1824" s="120"/>
      <c r="P1824" s="120"/>
      <c r="Q1824" s="120"/>
      <c r="R1824" s="120"/>
      <c r="S1824" s="120"/>
      <c r="T1824" s="120"/>
      <c r="U1824" s="120"/>
      <c r="V1824" s="120"/>
      <c r="W1824" s="120"/>
      <c r="X1824" s="120"/>
      <c r="Y1824" s="120"/>
      <c r="Z1824" s="120"/>
    </row>
    <row r="1825">
      <c r="A1825" s="121">
        <v>59844.0</v>
      </c>
      <c r="B1825" s="119" t="s">
        <v>5839</v>
      </c>
      <c r="C1825" s="119" t="s">
        <v>706</v>
      </c>
      <c r="D1825" s="119" t="s">
        <v>5840</v>
      </c>
      <c r="E1825" s="119" t="s">
        <v>706</v>
      </c>
      <c r="F1825" s="121">
        <v>0.0</v>
      </c>
      <c r="G1825" s="121">
        <v>0.0</v>
      </c>
      <c r="H1825" s="122">
        <v>44358.02291666667</v>
      </c>
      <c r="I1825" s="122">
        <v>44370.59375</v>
      </c>
      <c r="J1825" s="124" t="s">
        <v>5841</v>
      </c>
      <c r="K1825" s="119"/>
      <c r="L1825" s="120"/>
      <c r="M1825" s="120"/>
      <c r="N1825" s="120"/>
      <c r="O1825" s="120"/>
      <c r="P1825" s="120"/>
      <c r="Q1825" s="120"/>
      <c r="R1825" s="120"/>
      <c r="S1825" s="120"/>
      <c r="T1825" s="120"/>
      <c r="U1825" s="120"/>
      <c r="V1825" s="120"/>
      <c r="W1825" s="120"/>
      <c r="X1825" s="120"/>
      <c r="Y1825" s="120"/>
      <c r="Z1825" s="120"/>
    </row>
    <row r="1826">
      <c r="A1826" s="121">
        <v>60259.0</v>
      </c>
      <c r="B1826" s="119" t="s">
        <v>5842</v>
      </c>
      <c r="C1826" s="119" t="s">
        <v>1235</v>
      </c>
      <c r="D1826" s="119" t="s">
        <v>5843</v>
      </c>
      <c r="E1826" s="119"/>
      <c r="F1826" s="121">
        <v>5.0</v>
      </c>
      <c r="G1826" s="121">
        <v>0.0</v>
      </c>
      <c r="H1826" s="122">
        <v>44365.40138888889</v>
      </c>
      <c r="I1826" s="122">
        <v>44370.61875</v>
      </c>
      <c r="J1826" s="124" t="s">
        <v>5844</v>
      </c>
      <c r="K1826" s="119"/>
      <c r="L1826" s="120"/>
      <c r="M1826" s="120"/>
      <c r="N1826" s="120"/>
      <c r="O1826" s="120"/>
      <c r="P1826" s="120"/>
      <c r="Q1826" s="120"/>
      <c r="R1826" s="120"/>
      <c r="S1826" s="120"/>
      <c r="T1826" s="120"/>
      <c r="U1826" s="120"/>
      <c r="V1826" s="120"/>
      <c r="W1826" s="120"/>
      <c r="X1826" s="120"/>
      <c r="Y1826" s="120"/>
      <c r="Z1826" s="120"/>
    </row>
    <row r="1827">
      <c r="A1827" s="121">
        <v>60000.0</v>
      </c>
      <c r="B1827" s="119" t="s">
        <v>5845</v>
      </c>
      <c r="C1827" s="119" t="s">
        <v>1671</v>
      </c>
      <c r="D1827" s="119" t="s">
        <v>5846</v>
      </c>
      <c r="E1827" s="119"/>
      <c r="F1827" s="121">
        <v>7.0</v>
      </c>
      <c r="G1827" s="121">
        <v>0.0</v>
      </c>
      <c r="H1827" s="122">
        <v>44362.04791666667</v>
      </c>
      <c r="I1827" s="122">
        <v>44370.69027777778</v>
      </c>
      <c r="J1827" s="124" t="s">
        <v>5847</v>
      </c>
      <c r="K1827" s="119"/>
      <c r="L1827" s="120"/>
      <c r="M1827" s="120"/>
      <c r="N1827" s="120"/>
      <c r="O1827" s="120"/>
      <c r="P1827" s="120"/>
      <c r="Q1827" s="120"/>
      <c r="R1827" s="120"/>
      <c r="S1827" s="120"/>
      <c r="T1827" s="120"/>
      <c r="U1827" s="120"/>
      <c r="V1827" s="120"/>
      <c r="W1827" s="120"/>
      <c r="X1827" s="120"/>
      <c r="Y1827" s="120"/>
      <c r="Z1827" s="120"/>
    </row>
    <row r="1828">
      <c r="A1828" s="121">
        <v>60176.0</v>
      </c>
      <c r="B1828" s="119" t="s">
        <v>5848</v>
      </c>
      <c r="C1828" s="119" t="s">
        <v>5849</v>
      </c>
      <c r="D1828" s="119" t="s">
        <v>1661</v>
      </c>
      <c r="E1828" s="119" t="s">
        <v>642</v>
      </c>
      <c r="F1828" s="121">
        <v>1.0</v>
      </c>
      <c r="G1828" s="121">
        <v>0.0</v>
      </c>
      <c r="H1828" s="122">
        <v>44364.475</v>
      </c>
      <c r="I1828" s="122">
        <v>44370.73611111111</v>
      </c>
      <c r="J1828" s="124" t="s">
        <v>5850</v>
      </c>
      <c r="K1828" s="119"/>
      <c r="L1828" s="120"/>
      <c r="M1828" s="120"/>
      <c r="N1828" s="120"/>
      <c r="O1828" s="120"/>
      <c r="P1828" s="120"/>
      <c r="Q1828" s="120"/>
      <c r="R1828" s="120"/>
      <c r="S1828" s="120"/>
      <c r="T1828" s="120"/>
      <c r="U1828" s="120"/>
      <c r="V1828" s="120"/>
      <c r="W1828" s="120"/>
      <c r="X1828" s="120"/>
      <c r="Y1828" s="120"/>
      <c r="Z1828" s="120"/>
    </row>
    <row r="1829">
      <c r="A1829" s="121">
        <v>24610.0</v>
      </c>
      <c r="B1829" s="119" t="s">
        <v>5851</v>
      </c>
      <c r="C1829" s="119" t="s">
        <v>608</v>
      </c>
      <c r="D1829" s="119" t="s">
        <v>5820</v>
      </c>
      <c r="E1829" s="119" t="s">
        <v>5785</v>
      </c>
      <c r="F1829" s="121">
        <v>2.0</v>
      </c>
      <c r="G1829" s="121">
        <v>0.0</v>
      </c>
      <c r="H1829" s="122">
        <v>43693.80069444444</v>
      </c>
      <c r="I1829" s="122">
        <v>44371.11666666667</v>
      </c>
      <c r="J1829" s="124" t="s">
        <v>5852</v>
      </c>
      <c r="K1829" s="119"/>
      <c r="L1829" s="120"/>
      <c r="M1829" s="120"/>
      <c r="N1829" s="120"/>
      <c r="O1829" s="120"/>
      <c r="P1829" s="120"/>
      <c r="Q1829" s="120"/>
      <c r="R1829" s="120"/>
      <c r="S1829" s="120"/>
      <c r="T1829" s="120"/>
      <c r="U1829" s="120"/>
      <c r="V1829" s="120"/>
      <c r="W1829" s="120"/>
      <c r="X1829" s="120"/>
      <c r="Y1829" s="120"/>
      <c r="Z1829" s="120"/>
    </row>
    <row r="1830">
      <c r="A1830" s="121">
        <v>56581.0</v>
      </c>
      <c r="B1830" s="119" t="s">
        <v>5853</v>
      </c>
      <c r="C1830" s="119" t="s">
        <v>697</v>
      </c>
      <c r="D1830" s="119" t="s">
        <v>5640</v>
      </c>
      <c r="E1830" s="119"/>
      <c r="F1830" s="121">
        <v>3.0</v>
      </c>
      <c r="G1830" s="121">
        <v>0.0</v>
      </c>
      <c r="H1830" s="122">
        <v>44307.58819444444</v>
      </c>
      <c r="I1830" s="122">
        <v>44371.13958333333</v>
      </c>
      <c r="J1830" s="124" t="s">
        <v>5854</v>
      </c>
      <c r="K1830" s="119"/>
      <c r="L1830" s="120"/>
      <c r="M1830" s="120"/>
      <c r="N1830" s="120"/>
      <c r="O1830" s="120"/>
      <c r="P1830" s="120"/>
      <c r="Q1830" s="120"/>
      <c r="R1830" s="120"/>
      <c r="S1830" s="120"/>
      <c r="T1830" s="120"/>
      <c r="U1830" s="120"/>
      <c r="V1830" s="120"/>
      <c r="W1830" s="120"/>
      <c r="X1830" s="120"/>
      <c r="Y1830" s="120"/>
      <c r="Z1830" s="120"/>
    </row>
    <row r="1831">
      <c r="A1831" s="121">
        <v>60563.0</v>
      </c>
      <c r="B1831" s="119" t="s">
        <v>5855</v>
      </c>
      <c r="C1831" s="119" t="s">
        <v>798</v>
      </c>
      <c r="D1831" s="119" t="s">
        <v>1597</v>
      </c>
      <c r="E1831" s="119"/>
      <c r="F1831" s="121">
        <v>3.0</v>
      </c>
      <c r="G1831" s="121">
        <v>0.0</v>
      </c>
      <c r="H1831" s="122">
        <v>44370.77777777778</v>
      </c>
      <c r="I1831" s="122">
        <v>44371.62569444445</v>
      </c>
      <c r="J1831" s="124" t="s">
        <v>5856</v>
      </c>
      <c r="K1831" s="119"/>
      <c r="L1831" s="120"/>
      <c r="M1831" s="120"/>
      <c r="N1831" s="120"/>
      <c r="O1831" s="120"/>
      <c r="P1831" s="120"/>
      <c r="Q1831" s="120"/>
      <c r="R1831" s="120"/>
      <c r="S1831" s="120"/>
      <c r="T1831" s="120"/>
      <c r="U1831" s="120"/>
      <c r="V1831" s="120"/>
      <c r="W1831" s="120"/>
      <c r="X1831" s="120"/>
      <c r="Y1831" s="120"/>
      <c r="Z1831" s="120"/>
    </row>
    <row r="1832">
      <c r="A1832" s="121">
        <v>24712.0</v>
      </c>
      <c r="B1832" s="119" t="s">
        <v>5857</v>
      </c>
      <c r="C1832" s="119" t="s">
        <v>608</v>
      </c>
      <c r="D1832" s="119" t="s">
        <v>5331</v>
      </c>
      <c r="E1832" s="119" t="s">
        <v>582</v>
      </c>
      <c r="F1832" s="121">
        <v>1.0</v>
      </c>
      <c r="G1832" s="121">
        <v>0.0</v>
      </c>
      <c r="H1832" s="122">
        <v>43693.80625</v>
      </c>
      <c r="I1832" s="122">
        <v>44371.77569444444</v>
      </c>
      <c r="J1832" s="124" t="s">
        <v>5858</v>
      </c>
      <c r="K1832" s="119"/>
      <c r="L1832" s="120"/>
      <c r="M1832" s="120"/>
      <c r="N1832" s="120"/>
      <c r="O1832" s="120"/>
      <c r="P1832" s="120"/>
      <c r="Q1832" s="120"/>
      <c r="R1832" s="120"/>
      <c r="S1832" s="120"/>
      <c r="T1832" s="120"/>
      <c r="U1832" s="120"/>
      <c r="V1832" s="120"/>
      <c r="W1832" s="120"/>
      <c r="X1832" s="120"/>
      <c r="Y1832" s="120"/>
      <c r="Z1832" s="120"/>
    </row>
    <row r="1833">
      <c r="A1833" s="121">
        <v>24770.0</v>
      </c>
      <c r="B1833" s="119" t="s">
        <v>5859</v>
      </c>
      <c r="C1833" s="119" t="s">
        <v>608</v>
      </c>
      <c r="D1833" s="119" t="s">
        <v>5331</v>
      </c>
      <c r="E1833" s="119"/>
      <c r="F1833" s="121">
        <v>2.0</v>
      </c>
      <c r="G1833" s="121">
        <v>0.0</v>
      </c>
      <c r="H1833" s="122">
        <v>43693.80763888889</v>
      </c>
      <c r="I1833" s="122">
        <v>44371.777083333334</v>
      </c>
      <c r="J1833" s="124" t="s">
        <v>5860</v>
      </c>
      <c r="K1833" s="119"/>
      <c r="L1833" s="120"/>
      <c r="M1833" s="120"/>
      <c r="N1833" s="120"/>
      <c r="O1833" s="120"/>
      <c r="P1833" s="120"/>
      <c r="Q1833" s="120"/>
      <c r="R1833" s="120"/>
      <c r="S1833" s="120"/>
      <c r="T1833" s="120"/>
      <c r="U1833" s="120"/>
      <c r="V1833" s="120"/>
      <c r="W1833" s="120"/>
      <c r="X1833" s="120"/>
      <c r="Y1833" s="120"/>
      <c r="Z1833" s="120"/>
    </row>
    <row r="1834">
      <c r="A1834" s="121">
        <v>24510.0</v>
      </c>
      <c r="B1834" s="119" t="s">
        <v>5861</v>
      </c>
      <c r="C1834" s="119" t="s">
        <v>608</v>
      </c>
      <c r="D1834" s="119" t="s">
        <v>1367</v>
      </c>
      <c r="E1834" s="119"/>
      <c r="F1834" s="121">
        <v>0.0</v>
      </c>
      <c r="G1834" s="121">
        <v>0.0</v>
      </c>
      <c r="H1834" s="122">
        <v>43693.79861111111</v>
      </c>
      <c r="I1834" s="122">
        <v>44371.777083333334</v>
      </c>
      <c r="J1834" s="124" t="s">
        <v>5862</v>
      </c>
      <c r="K1834" s="119"/>
      <c r="L1834" s="120"/>
      <c r="M1834" s="120"/>
      <c r="N1834" s="120"/>
      <c r="O1834" s="120"/>
      <c r="P1834" s="120"/>
      <c r="Q1834" s="120"/>
      <c r="R1834" s="120"/>
      <c r="S1834" s="120"/>
      <c r="T1834" s="120"/>
      <c r="U1834" s="120"/>
      <c r="V1834" s="120"/>
      <c r="W1834" s="120"/>
      <c r="X1834" s="120"/>
      <c r="Y1834" s="120"/>
      <c r="Z1834" s="120"/>
    </row>
    <row r="1835">
      <c r="A1835" s="121">
        <v>60570.0</v>
      </c>
      <c r="B1835" s="119" t="s">
        <v>5863</v>
      </c>
      <c r="C1835" s="119" t="s">
        <v>798</v>
      </c>
      <c r="D1835" s="119" t="s">
        <v>1597</v>
      </c>
      <c r="E1835" s="119"/>
      <c r="F1835" s="121">
        <v>2.0</v>
      </c>
      <c r="G1835" s="121">
        <v>0.0</v>
      </c>
      <c r="H1835" s="122">
        <v>44370.7875</v>
      </c>
      <c r="I1835" s="122">
        <v>44371.78402777778</v>
      </c>
      <c r="J1835" s="124" t="s">
        <v>5864</v>
      </c>
      <c r="K1835" s="119"/>
      <c r="L1835" s="120"/>
      <c r="M1835" s="120"/>
      <c r="N1835" s="120"/>
      <c r="O1835" s="120"/>
      <c r="P1835" s="120"/>
      <c r="Q1835" s="120"/>
      <c r="R1835" s="120"/>
      <c r="S1835" s="120"/>
      <c r="T1835" s="120"/>
      <c r="U1835" s="120"/>
      <c r="V1835" s="120"/>
      <c r="W1835" s="120"/>
      <c r="X1835" s="120"/>
      <c r="Y1835" s="120"/>
      <c r="Z1835" s="120"/>
    </row>
    <row r="1836">
      <c r="A1836" s="121">
        <v>24637.0</v>
      </c>
      <c r="B1836" s="119" t="s">
        <v>5865</v>
      </c>
      <c r="C1836" s="119" t="s">
        <v>608</v>
      </c>
      <c r="D1836" s="119" t="s">
        <v>5331</v>
      </c>
      <c r="E1836" s="119"/>
      <c r="F1836" s="121">
        <v>0.0</v>
      </c>
      <c r="G1836" s="121">
        <v>0.0</v>
      </c>
      <c r="H1836" s="122">
        <v>43693.80138888889</v>
      </c>
      <c r="I1836" s="122">
        <v>44371.78611111111</v>
      </c>
      <c r="J1836" s="124" t="s">
        <v>5866</v>
      </c>
      <c r="K1836" s="119"/>
      <c r="L1836" s="120"/>
      <c r="M1836" s="120"/>
      <c r="N1836" s="120"/>
      <c r="O1836" s="120"/>
      <c r="P1836" s="120"/>
      <c r="Q1836" s="120"/>
      <c r="R1836" s="120"/>
      <c r="S1836" s="120"/>
      <c r="T1836" s="120"/>
      <c r="U1836" s="120"/>
      <c r="V1836" s="120"/>
      <c r="W1836" s="120"/>
      <c r="X1836" s="120"/>
      <c r="Y1836" s="120"/>
      <c r="Z1836" s="120"/>
    </row>
    <row r="1837">
      <c r="A1837" s="121">
        <v>60351.0</v>
      </c>
      <c r="B1837" s="119" t="s">
        <v>5867</v>
      </c>
      <c r="C1837" s="119" t="s">
        <v>5868</v>
      </c>
      <c r="D1837" s="119" t="s">
        <v>5869</v>
      </c>
      <c r="E1837" s="119"/>
      <c r="F1837" s="121">
        <v>6.0</v>
      </c>
      <c r="G1837" s="121">
        <v>0.0</v>
      </c>
      <c r="H1837" s="122">
        <v>44368.30138888889</v>
      </c>
      <c r="I1837" s="122">
        <v>44372.072916666664</v>
      </c>
      <c r="J1837" s="124" t="s">
        <v>5870</v>
      </c>
      <c r="K1837" s="119"/>
      <c r="L1837" s="120"/>
      <c r="M1837" s="120"/>
      <c r="N1837" s="120"/>
      <c r="O1837" s="120"/>
      <c r="P1837" s="120"/>
      <c r="Q1837" s="120"/>
      <c r="R1837" s="120"/>
      <c r="S1837" s="120"/>
      <c r="T1837" s="120"/>
      <c r="U1837" s="120"/>
      <c r="V1837" s="120"/>
      <c r="W1837" s="120"/>
      <c r="X1837" s="120"/>
      <c r="Y1837" s="120"/>
      <c r="Z1837" s="120"/>
    </row>
    <row r="1838">
      <c r="A1838" s="121">
        <v>60268.0</v>
      </c>
      <c r="B1838" s="119" t="s">
        <v>5871</v>
      </c>
      <c r="C1838" s="119" t="s">
        <v>841</v>
      </c>
      <c r="D1838" s="119" t="s">
        <v>4130</v>
      </c>
      <c r="E1838" s="119"/>
      <c r="F1838" s="121">
        <v>0.0</v>
      </c>
      <c r="G1838" s="121">
        <v>0.0</v>
      </c>
      <c r="H1838" s="122">
        <v>44365.59652777778</v>
      </c>
      <c r="I1838" s="122">
        <v>44373.08194444444</v>
      </c>
      <c r="J1838" s="124" t="s">
        <v>5872</v>
      </c>
      <c r="K1838" s="119"/>
      <c r="L1838" s="120"/>
      <c r="M1838" s="120"/>
      <c r="N1838" s="120"/>
      <c r="O1838" s="120"/>
      <c r="P1838" s="120"/>
      <c r="Q1838" s="120"/>
      <c r="R1838" s="120"/>
      <c r="S1838" s="120"/>
      <c r="T1838" s="120"/>
      <c r="U1838" s="120"/>
      <c r="V1838" s="120"/>
      <c r="W1838" s="120"/>
      <c r="X1838" s="120"/>
      <c r="Y1838" s="120"/>
      <c r="Z1838" s="120"/>
    </row>
    <row r="1839">
      <c r="A1839" s="121">
        <v>59765.0</v>
      </c>
      <c r="B1839" s="119" t="s">
        <v>5873</v>
      </c>
      <c r="C1839" s="119" t="s">
        <v>1716</v>
      </c>
      <c r="D1839" s="119" t="s">
        <v>5874</v>
      </c>
      <c r="E1839" s="119" t="s">
        <v>5785</v>
      </c>
      <c r="F1839" s="121">
        <v>3.0</v>
      </c>
      <c r="G1839" s="121">
        <v>0.0</v>
      </c>
      <c r="H1839" s="122">
        <v>44357.04652777778</v>
      </c>
      <c r="I1839" s="122">
        <v>44375.63958333333</v>
      </c>
      <c r="J1839" s="124" t="s">
        <v>5875</v>
      </c>
      <c r="K1839" s="119"/>
      <c r="L1839" s="120"/>
      <c r="M1839" s="120"/>
      <c r="N1839" s="120"/>
      <c r="O1839" s="120"/>
      <c r="P1839" s="120"/>
      <c r="Q1839" s="120"/>
      <c r="R1839" s="120"/>
      <c r="S1839" s="120"/>
      <c r="T1839" s="120"/>
      <c r="U1839" s="120"/>
      <c r="V1839" s="120"/>
      <c r="W1839" s="120"/>
      <c r="X1839" s="120"/>
      <c r="Y1839" s="120"/>
      <c r="Z1839" s="120"/>
    </row>
    <row r="1840">
      <c r="A1840" s="121">
        <v>60722.0</v>
      </c>
      <c r="B1840" s="119" t="s">
        <v>5876</v>
      </c>
      <c r="C1840" s="119" t="s">
        <v>1671</v>
      </c>
      <c r="D1840" s="119" t="s">
        <v>1161</v>
      </c>
      <c r="E1840" s="119"/>
      <c r="F1840" s="121">
        <v>5.0</v>
      </c>
      <c r="G1840" s="121">
        <v>0.0</v>
      </c>
      <c r="H1840" s="122">
        <v>44372.25347222222</v>
      </c>
      <c r="I1840" s="122">
        <v>44375.72222222222</v>
      </c>
      <c r="J1840" s="124" t="s">
        <v>5877</v>
      </c>
      <c r="K1840" s="119"/>
      <c r="L1840" s="120"/>
      <c r="M1840" s="120"/>
      <c r="N1840" s="120"/>
      <c r="O1840" s="120"/>
      <c r="P1840" s="120"/>
      <c r="Q1840" s="120"/>
      <c r="R1840" s="120"/>
      <c r="S1840" s="120"/>
      <c r="T1840" s="120"/>
      <c r="U1840" s="120"/>
      <c r="V1840" s="120"/>
      <c r="W1840" s="120"/>
      <c r="X1840" s="120"/>
      <c r="Y1840" s="120"/>
      <c r="Z1840" s="120"/>
    </row>
    <row r="1841">
      <c r="A1841" s="121">
        <v>60181.0</v>
      </c>
      <c r="B1841" s="119" t="s">
        <v>5878</v>
      </c>
      <c r="C1841" s="119" t="s">
        <v>5879</v>
      </c>
      <c r="D1841" s="119" t="s">
        <v>941</v>
      </c>
      <c r="E1841" s="119"/>
      <c r="F1841" s="121">
        <v>1.0</v>
      </c>
      <c r="G1841" s="121">
        <v>0.0</v>
      </c>
      <c r="H1841" s="122">
        <v>44364.62569444445</v>
      </c>
      <c r="I1841" s="122">
        <v>44375.76458333333</v>
      </c>
      <c r="J1841" s="124" t="s">
        <v>5880</v>
      </c>
      <c r="K1841" s="119"/>
      <c r="L1841" s="120"/>
      <c r="M1841" s="120"/>
      <c r="N1841" s="120"/>
      <c r="O1841" s="120"/>
      <c r="P1841" s="120"/>
      <c r="Q1841" s="120"/>
      <c r="R1841" s="120"/>
      <c r="S1841" s="120"/>
      <c r="T1841" s="120"/>
      <c r="U1841" s="120"/>
      <c r="V1841" s="120"/>
      <c r="W1841" s="120"/>
      <c r="X1841" s="120"/>
      <c r="Y1841" s="120"/>
      <c r="Z1841" s="120"/>
    </row>
    <row r="1842">
      <c r="A1842" s="121">
        <v>59144.0</v>
      </c>
      <c r="B1842" s="119" t="s">
        <v>5881</v>
      </c>
      <c r="C1842" s="119" t="s">
        <v>5882</v>
      </c>
      <c r="D1842" s="119" t="s">
        <v>3670</v>
      </c>
      <c r="E1842" s="119" t="s">
        <v>1091</v>
      </c>
      <c r="F1842" s="121">
        <v>2.0</v>
      </c>
      <c r="G1842" s="121">
        <v>0.0</v>
      </c>
      <c r="H1842" s="122">
        <v>44344.433333333334</v>
      </c>
      <c r="I1842" s="122">
        <v>44375.82708333333</v>
      </c>
      <c r="J1842" s="124" t="s">
        <v>5883</v>
      </c>
      <c r="K1842" s="119"/>
      <c r="L1842" s="120"/>
      <c r="M1842" s="120"/>
      <c r="N1842" s="120"/>
      <c r="O1842" s="120"/>
      <c r="P1842" s="120"/>
      <c r="Q1842" s="120"/>
      <c r="R1842" s="120"/>
      <c r="S1842" s="120"/>
      <c r="T1842" s="120"/>
      <c r="U1842" s="120"/>
      <c r="V1842" s="120"/>
      <c r="W1842" s="120"/>
      <c r="X1842" s="120"/>
      <c r="Y1842" s="120"/>
      <c r="Z1842" s="120"/>
    </row>
    <row r="1843">
      <c r="A1843" s="121">
        <v>60578.0</v>
      </c>
      <c r="B1843" s="119" t="s">
        <v>5884</v>
      </c>
      <c r="C1843" s="119" t="s">
        <v>902</v>
      </c>
      <c r="D1843" s="119" t="s">
        <v>5885</v>
      </c>
      <c r="E1843" s="119"/>
      <c r="F1843" s="121">
        <v>2.0</v>
      </c>
      <c r="G1843" s="121">
        <v>0.0</v>
      </c>
      <c r="H1843" s="122">
        <v>44370.85972222222</v>
      </c>
      <c r="I1843" s="122">
        <v>44376.42083333333</v>
      </c>
      <c r="J1843" s="124" t="s">
        <v>5886</v>
      </c>
      <c r="K1843" s="119"/>
      <c r="L1843" s="120"/>
      <c r="M1843" s="120"/>
      <c r="N1843" s="120"/>
      <c r="O1843" s="120"/>
      <c r="P1843" s="120"/>
      <c r="Q1843" s="120"/>
      <c r="R1843" s="120"/>
      <c r="S1843" s="120"/>
      <c r="T1843" s="120"/>
      <c r="U1843" s="120"/>
      <c r="V1843" s="120"/>
      <c r="W1843" s="120"/>
      <c r="X1843" s="120"/>
      <c r="Y1843" s="120"/>
      <c r="Z1843" s="120"/>
    </row>
    <row r="1844">
      <c r="A1844" s="121">
        <v>60856.0</v>
      </c>
      <c r="B1844" s="119" t="s">
        <v>5887</v>
      </c>
      <c r="C1844" s="119" t="s">
        <v>1254</v>
      </c>
      <c r="D1844" s="119" t="s">
        <v>5888</v>
      </c>
      <c r="E1844" s="119"/>
      <c r="F1844" s="121">
        <v>0.0</v>
      </c>
      <c r="G1844" s="121">
        <v>0.0</v>
      </c>
      <c r="H1844" s="122">
        <v>44375.416666666664</v>
      </c>
      <c r="I1844" s="122">
        <v>44376.995833333334</v>
      </c>
      <c r="J1844" s="124" t="s">
        <v>5889</v>
      </c>
      <c r="K1844" s="119"/>
      <c r="L1844" s="120"/>
      <c r="M1844" s="120"/>
      <c r="N1844" s="120"/>
      <c r="O1844" s="120"/>
      <c r="P1844" s="120"/>
      <c r="Q1844" s="120"/>
      <c r="R1844" s="120"/>
      <c r="S1844" s="120"/>
      <c r="T1844" s="120"/>
      <c r="U1844" s="120"/>
      <c r="V1844" s="120"/>
      <c r="W1844" s="120"/>
      <c r="X1844" s="120"/>
      <c r="Y1844" s="120"/>
      <c r="Z1844" s="120"/>
    </row>
    <row r="1845">
      <c r="A1845" s="121">
        <v>60060.0</v>
      </c>
      <c r="B1845" s="119" t="s">
        <v>5890</v>
      </c>
      <c r="C1845" s="119" t="s">
        <v>5891</v>
      </c>
      <c r="D1845" s="119" t="s">
        <v>5892</v>
      </c>
      <c r="E1845" s="119" t="s">
        <v>957</v>
      </c>
      <c r="F1845" s="121">
        <v>4.0</v>
      </c>
      <c r="G1845" s="121">
        <v>0.0</v>
      </c>
      <c r="H1845" s="122">
        <v>44363.032638888886</v>
      </c>
      <c r="I1845" s="122">
        <v>44377.40972222222</v>
      </c>
      <c r="J1845" s="124" t="s">
        <v>5893</v>
      </c>
      <c r="K1845" s="119"/>
      <c r="L1845" s="120"/>
      <c r="M1845" s="120"/>
      <c r="N1845" s="120"/>
      <c r="O1845" s="120"/>
      <c r="P1845" s="120"/>
      <c r="Q1845" s="120"/>
      <c r="R1845" s="120"/>
      <c r="S1845" s="120"/>
      <c r="T1845" s="120"/>
      <c r="U1845" s="120"/>
      <c r="V1845" s="120"/>
      <c r="W1845" s="120"/>
      <c r="X1845" s="120"/>
      <c r="Y1845" s="120"/>
      <c r="Z1845" s="120"/>
    </row>
    <row r="1846">
      <c r="A1846" s="121">
        <v>59166.0</v>
      </c>
      <c r="B1846" s="119" t="s">
        <v>5894</v>
      </c>
      <c r="C1846" s="119" t="s">
        <v>1671</v>
      </c>
      <c r="D1846" s="119" t="s">
        <v>5895</v>
      </c>
      <c r="E1846" s="119"/>
      <c r="F1846" s="121">
        <v>1.0</v>
      </c>
      <c r="G1846" s="121">
        <v>0.0</v>
      </c>
      <c r="H1846" s="122">
        <v>44344.94513888889</v>
      </c>
      <c r="I1846" s="122">
        <v>44377.75277777778</v>
      </c>
      <c r="J1846" s="124" t="s">
        <v>5896</v>
      </c>
      <c r="K1846" s="119"/>
      <c r="L1846" s="120"/>
      <c r="M1846" s="120"/>
      <c r="N1846" s="120"/>
      <c r="O1846" s="120"/>
      <c r="P1846" s="120"/>
      <c r="Q1846" s="120"/>
      <c r="R1846" s="120"/>
      <c r="S1846" s="120"/>
      <c r="T1846" s="120"/>
      <c r="U1846" s="120"/>
      <c r="V1846" s="120"/>
      <c r="W1846" s="120"/>
      <c r="X1846" s="120"/>
      <c r="Y1846" s="120"/>
      <c r="Z1846" s="120"/>
    </row>
    <row r="1847">
      <c r="A1847" s="121">
        <v>59885.0</v>
      </c>
      <c r="B1847" s="119" t="s">
        <v>5897</v>
      </c>
      <c r="C1847" s="119" t="s">
        <v>682</v>
      </c>
      <c r="D1847" s="119" t="s">
        <v>3117</v>
      </c>
      <c r="E1847" s="119" t="s">
        <v>5898</v>
      </c>
      <c r="F1847" s="121">
        <v>7.0</v>
      </c>
      <c r="G1847" s="121">
        <v>0.0</v>
      </c>
      <c r="H1847" s="122">
        <v>44358.74722222222</v>
      </c>
      <c r="I1847" s="122">
        <v>44377.842361111114</v>
      </c>
      <c r="J1847" s="124" t="s">
        <v>5899</v>
      </c>
      <c r="K1847" s="119"/>
      <c r="L1847" s="120"/>
      <c r="M1847" s="120"/>
      <c r="N1847" s="120"/>
      <c r="O1847" s="120"/>
      <c r="P1847" s="120"/>
      <c r="Q1847" s="120"/>
      <c r="R1847" s="120"/>
      <c r="S1847" s="120"/>
      <c r="T1847" s="120"/>
      <c r="U1847" s="120"/>
      <c r="V1847" s="120"/>
      <c r="W1847" s="120"/>
      <c r="X1847" s="120"/>
      <c r="Y1847" s="120"/>
      <c r="Z1847" s="120"/>
    </row>
    <row r="1848">
      <c r="A1848" s="121">
        <v>25927.0</v>
      </c>
      <c r="B1848" s="119" t="s">
        <v>5900</v>
      </c>
      <c r="C1848" s="119" t="s">
        <v>682</v>
      </c>
      <c r="D1848" s="119" t="s">
        <v>5901</v>
      </c>
      <c r="E1848" s="119" t="s">
        <v>682</v>
      </c>
      <c r="F1848" s="121">
        <v>5.0</v>
      </c>
      <c r="G1848" s="121">
        <v>0.0</v>
      </c>
      <c r="H1848" s="122">
        <v>43718.73125</v>
      </c>
      <c r="I1848" s="122">
        <v>44378.09722222222</v>
      </c>
      <c r="J1848" s="124" t="s">
        <v>5902</v>
      </c>
      <c r="K1848" s="119"/>
      <c r="L1848" s="120"/>
      <c r="M1848" s="120"/>
      <c r="N1848" s="120"/>
      <c r="O1848" s="120"/>
      <c r="P1848" s="120"/>
      <c r="Q1848" s="120"/>
      <c r="R1848" s="120"/>
      <c r="S1848" s="120"/>
      <c r="T1848" s="120"/>
      <c r="U1848" s="120"/>
      <c r="V1848" s="120"/>
      <c r="W1848" s="120"/>
      <c r="X1848" s="120"/>
      <c r="Y1848" s="120"/>
      <c r="Z1848" s="120"/>
    </row>
    <row r="1849">
      <c r="A1849" s="121">
        <v>59379.0</v>
      </c>
      <c r="B1849" s="119" t="s">
        <v>5903</v>
      </c>
      <c r="C1849" s="119" t="s">
        <v>725</v>
      </c>
      <c r="D1849" s="119" t="s">
        <v>5904</v>
      </c>
      <c r="E1849" s="119" t="s">
        <v>725</v>
      </c>
      <c r="F1849" s="121">
        <v>1.0</v>
      </c>
      <c r="G1849" s="121">
        <v>0.0</v>
      </c>
      <c r="H1849" s="122">
        <v>44350.64791666667</v>
      </c>
      <c r="I1849" s="122">
        <v>44378.85208333333</v>
      </c>
      <c r="J1849" s="124" t="s">
        <v>5905</v>
      </c>
      <c r="K1849" s="119"/>
      <c r="L1849" s="120"/>
      <c r="M1849" s="120"/>
      <c r="N1849" s="120"/>
      <c r="O1849" s="120"/>
      <c r="P1849" s="120"/>
      <c r="Q1849" s="120"/>
      <c r="R1849" s="120"/>
      <c r="S1849" s="120"/>
      <c r="T1849" s="120"/>
      <c r="U1849" s="120"/>
      <c r="V1849" s="120"/>
      <c r="W1849" s="120"/>
      <c r="X1849" s="120"/>
      <c r="Y1849" s="120"/>
      <c r="Z1849" s="120"/>
    </row>
    <row r="1850">
      <c r="A1850" s="121">
        <v>54064.0</v>
      </c>
      <c r="B1850" s="119" t="s">
        <v>5906</v>
      </c>
      <c r="C1850" s="119" t="s">
        <v>1325</v>
      </c>
      <c r="D1850" s="119" t="s">
        <v>5907</v>
      </c>
      <c r="E1850" s="119"/>
      <c r="F1850" s="121">
        <v>9.0</v>
      </c>
      <c r="G1850" s="121">
        <v>0.0</v>
      </c>
      <c r="H1850" s="122">
        <v>44271.54722222222</v>
      </c>
      <c r="I1850" s="122">
        <v>44383.66458333333</v>
      </c>
      <c r="J1850" s="124" t="s">
        <v>5908</v>
      </c>
      <c r="K1850" s="119"/>
      <c r="L1850" s="120"/>
      <c r="M1850" s="120"/>
      <c r="N1850" s="120"/>
      <c r="O1850" s="120"/>
      <c r="P1850" s="120"/>
      <c r="Q1850" s="120"/>
      <c r="R1850" s="120"/>
      <c r="S1850" s="120"/>
      <c r="T1850" s="120"/>
      <c r="U1850" s="120"/>
      <c r="V1850" s="120"/>
      <c r="W1850" s="120"/>
      <c r="X1850" s="120"/>
      <c r="Y1850" s="120"/>
      <c r="Z1850" s="120"/>
    </row>
    <row r="1851">
      <c r="A1851" s="121">
        <v>60841.0</v>
      </c>
      <c r="B1851" s="119" t="s">
        <v>5909</v>
      </c>
      <c r="C1851" s="119" t="s">
        <v>592</v>
      </c>
      <c r="D1851" s="119" t="s">
        <v>5910</v>
      </c>
      <c r="E1851" s="119"/>
      <c r="F1851" s="121">
        <v>0.0</v>
      </c>
      <c r="G1851" s="121">
        <v>0.0</v>
      </c>
      <c r="H1851" s="122">
        <v>44375.052777777775</v>
      </c>
      <c r="I1851" s="122">
        <v>44383.74166666667</v>
      </c>
      <c r="J1851" s="124" t="s">
        <v>5911</v>
      </c>
      <c r="K1851" s="119"/>
      <c r="L1851" s="120"/>
      <c r="M1851" s="120"/>
      <c r="N1851" s="120"/>
      <c r="O1851" s="120"/>
      <c r="P1851" s="120"/>
      <c r="Q1851" s="120"/>
      <c r="R1851" s="120"/>
      <c r="S1851" s="120"/>
      <c r="T1851" s="120"/>
      <c r="U1851" s="120"/>
      <c r="V1851" s="120"/>
      <c r="W1851" s="120"/>
      <c r="X1851" s="120"/>
      <c r="Y1851" s="120"/>
      <c r="Z1851" s="120"/>
    </row>
    <row r="1852">
      <c r="A1852" s="121">
        <v>61011.0</v>
      </c>
      <c r="B1852" s="119" t="s">
        <v>5912</v>
      </c>
      <c r="C1852" s="119" t="s">
        <v>5913</v>
      </c>
      <c r="D1852" s="119" t="s">
        <v>641</v>
      </c>
      <c r="E1852" s="119"/>
      <c r="F1852" s="121">
        <v>0.0</v>
      </c>
      <c r="G1852" s="121">
        <v>0.0</v>
      </c>
      <c r="H1852" s="122">
        <v>44377.15833333333</v>
      </c>
      <c r="I1852" s="122">
        <v>44383.82361111111</v>
      </c>
      <c r="J1852" s="124" t="s">
        <v>5914</v>
      </c>
      <c r="K1852" s="119"/>
      <c r="L1852" s="120"/>
      <c r="M1852" s="120"/>
      <c r="N1852" s="120"/>
      <c r="O1852" s="120"/>
      <c r="P1852" s="120"/>
      <c r="Q1852" s="120"/>
      <c r="R1852" s="120"/>
      <c r="S1852" s="120"/>
      <c r="T1852" s="120"/>
      <c r="U1852" s="120"/>
      <c r="V1852" s="120"/>
      <c r="W1852" s="120"/>
      <c r="X1852" s="120"/>
      <c r="Y1852" s="120"/>
      <c r="Z1852" s="120"/>
    </row>
    <row r="1853">
      <c r="A1853" s="121">
        <v>45497.0</v>
      </c>
      <c r="B1853" s="119" t="s">
        <v>5915</v>
      </c>
      <c r="C1853" s="119" t="s">
        <v>5916</v>
      </c>
      <c r="D1853" s="119" t="s">
        <v>4158</v>
      </c>
      <c r="E1853" s="119"/>
      <c r="F1853" s="121">
        <v>6.0</v>
      </c>
      <c r="G1853" s="121">
        <v>0.0</v>
      </c>
      <c r="H1853" s="122">
        <v>44103.42361111111</v>
      </c>
      <c r="I1853" s="122">
        <v>44384.006944444445</v>
      </c>
      <c r="J1853" s="124" t="s">
        <v>5917</v>
      </c>
      <c r="K1853" s="119"/>
      <c r="L1853" s="120"/>
      <c r="M1853" s="120"/>
      <c r="N1853" s="120"/>
      <c r="O1853" s="120"/>
      <c r="P1853" s="120"/>
      <c r="Q1853" s="120"/>
      <c r="R1853" s="120"/>
      <c r="S1853" s="120"/>
      <c r="T1853" s="120"/>
      <c r="U1853" s="120"/>
      <c r="V1853" s="120"/>
      <c r="W1853" s="120"/>
      <c r="X1853" s="120"/>
      <c r="Y1853" s="120"/>
      <c r="Z1853" s="120"/>
    </row>
    <row r="1854">
      <c r="A1854" s="121">
        <v>24572.0</v>
      </c>
      <c r="B1854" s="119" t="s">
        <v>5918</v>
      </c>
      <c r="C1854" s="119" t="s">
        <v>608</v>
      </c>
      <c r="D1854" s="119" t="s">
        <v>1367</v>
      </c>
      <c r="E1854" s="119" t="s">
        <v>582</v>
      </c>
      <c r="F1854" s="121">
        <v>0.0</v>
      </c>
      <c r="G1854" s="121">
        <v>0.0</v>
      </c>
      <c r="H1854" s="122">
        <v>43693.8</v>
      </c>
      <c r="I1854" s="122">
        <v>44384.08888888889</v>
      </c>
      <c r="J1854" s="124" t="s">
        <v>5919</v>
      </c>
      <c r="K1854" s="119"/>
      <c r="L1854" s="120"/>
      <c r="M1854" s="120"/>
      <c r="N1854" s="120"/>
      <c r="O1854" s="120"/>
      <c r="P1854" s="120"/>
      <c r="Q1854" s="120"/>
      <c r="R1854" s="120"/>
      <c r="S1854" s="120"/>
      <c r="T1854" s="120"/>
      <c r="U1854" s="120"/>
      <c r="V1854" s="120"/>
      <c r="W1854" s="120"/>
      <c r="X1854" s="120"/>
      <c r="Y1854" s="120"/>
      <c r="Z1854" s="120"/>
    </row>
    <row r="1855">
      <c r="A1855" s="121">
        <v>24571.0</v>
      </c>
      <c r="B1855" s="119" t="s">
        <v>5920</v>
      </c>
      <c r="C1855" s="119" t="s">
        <v>608</v>
      </c>
      <c r="D1855" s="119" t="s">
        <v>1367</v>
      </c>
      <c r="E1855" s="119" t="s">
        <v>582</v>
      </c>
      <c r="F1855" s="121">
        <v>0.0</v>
      </c>
      <c r="G1855" s="121">
        <v>0.0</v>
      </c>
      <c r="H1855" s="122">
        <v>43693.8</v>
      </c>
      <c r="I1855" s="122">
        <v>44384.08888888889</v>
      </c>
      <c r="J1855" s="124" t="s">
        <v>5921</v>
      </c>
      <c r="K1855" s="119"/>
      <c r="L1855" s="120"/>
      <c r="M1855" s="120"/>
      <c r="N1855" s="120"/>
      <c r="O1855" s="120"/>
      <c r="P1855" s="120"/>
      <c r="Q1855" s="120"/>
      <c r="R1855" s="120"/>
      <c r="S1855" s="120"/>
      <c r="T1855" s="120"/>
      <c r="U1855" s="120"/>
      <c r="V1855" s="120"/>
      <c r="W1855" s="120"/>
      <c r="X1855" s="120"/>
      <c r="Y1855" s="120"/>
      <c r="Z1855" s="120"/>
    </row>
    <row r="1856">
      <c r="A1856" s="121">
        <v>24591.0</v>
      </c>
      <c r="B1856" s="119" t="s">
        <v>5922</v>
      </c>
      <c r="C1856" s="119" t="s">
        <v>608</v>
      </c>
      <c r="D1856" s="119" t="s">
        <v>1367</v>
      </c>
      <c r="E1856" s="119" t="s">
        <v>582</v>
      </c>
      <c r="F1856" s="121">
        <v>0.0</v>
      </c>
      <c r="G1856" s="121">
        <v>0.0</v>
      </c>
      <c r="H1856" s="122">
        <v>43693.8</v>
      </c>
      <c r="I1856" s="122">
        <v>44384.936111111114</v>
      </c>
      <c r="J1856" s="124" t="s">
        <v>5923</v>
      </c>
      <c r="K1856" s="119"/>
      <c r="L1856" s="120"/>
      <c r="M1856" s="120"/>
      <c r="N1856" s="120"/>
      <c r="O1856" s="120"/>
      <c r="P1856" s="120"/>
      <c r="Q1856" s="120"/>
      <c r="R1856" s="120"/>
      <c r="S1856" s="120"/>
      <c r="T1856" s="120"/>
      <c r="U1856" s="120"/>
      <c r="V1856" s="120"/>
      <c r="W1856" s="120"/>
      <c r="X1856" s="120"/>
      <c r="Y1856" s="120"/>
      <c r="Z1856" s="120"/>
    </row>
    <row r="1857">
      <c r="A1857" s="121">
        <v>24590.0</v>
      </c>
      <c r="B1857" s="119" t="s">
        <v>5924</v>
      </c>
      <c r="C1857" s="119" t="s">
        <v>608</v>
      </c>
      <c r="D1857" s="119" t="s">
        <v>1367</v>
      </c>
      <c r="E1857" s="119" t="s">
        <v>582</v>
      </c>
      <c r="F1857" s="121">
        <v>0.0</v>
      </c>
      <c r="G1857" s="121">
        <v>0.0</v>
      </c>
      <c r="H1857" s="122">
        <v>43693.8</v>
      </c>
      <c r="I1857" s="122">
        <v>44384.936111111114</v>
      </c>
      <c r="J1857" s="124" t="s">
        <v>5925</v>
      </c>
      <c r="K1857" s="119"/>
      <c r="L1857" s="120"/>
      <c r="M1857" s="120"/>
      <c r="N1857" s="120"/>
      <c r="O1857" s="120"/>
      <c r="P1857" s="120"/>
      <c r="Q1857" s="120"/>
      <c r="R1857" s="120"/>
      <c r="S1857" s="120"/>
      <c r="T1857" s="120"/>
      <c r="U1857" s="120"/>
      <c r="V1857" s="120"/>
      <c r="W1857" s="120"/>
      <c r="X1857" s="120"/>
      <c r="Y1857" s="120"/>
      <c r="Z1857" s="120"/>
    </row>
    <row r="1858">
      <c r="A1858" s="121">
        <v>60591.0</v>
      </c>
      <c r="B1858" s="119" t="s">
        <v>5926</v>
      </c>
      <c r="C1858" s="119" t="s">
        <v>940</v>
      </c>
      <c r="D1858" s="119" t="s">
        <v>971</v>
      </c>
      <c r="E1858" s="119"/>
      <c r="F1858" s="121">
        <v>1.0</v>
      </c>
      <c r="G1858" s="121">
        <v>0.0</v>
      </c>
      <c r="H1858" s="122">
        <v>44370.925</v>
      </c>
      <c r="I1858" s="122">
        <v>44384.97777777778</v>
      </c>
      <c r="J1858" s="124" t="s">
        <v>5927</v>
      </c>
      <c r="K1858" s="119"/>
      <c r="L1858" s="120"/>
      <c r="M1858" s="120"/>
      <c r="N1858" s="120"/>
      <c r="O1858" s="120"/>
      <c r="P1858" s="120"/>
      <c r="Q1858" s="120"/>
      <c r="R1858" s="120"/>
      <c r="S1858" s="120"/>
      <c r="T1858" s="120"/>
      <c r="U1858" s="120"/>
      <c r="V1858" s="120"/>
      <c r="W1858" s="120"/>
      <c r="X1858" s="120"/>
      <c r="Y1858" s="120"/>
      <c r="Z1858" s="120"/>
    </row>
    <row r="1859">
      <c r="A1859" s="121">
        <v>60865.0</v>
      </c>
      <c r="B1859" s="119" t="s">
        <v>5928</v>
      </c>
      <c r="C1859" s="119" t="s">
        <v>5929</v>
      </c>
      <c r="D1859" s="119" t="s">
        <v>5930</v>
      </c>
      <c r="E1859" s="119" t="s">
        <v>5929</v>
      </c>
      <c r="F1859" s="121">
        <v>0.0</v>
      </c>
      <c r="G1859" s="121">
        <v>0.0</v>
      </c>
      <c r="H1859" s="122">
        <v>44375.57638888889</v>
      </c>
      <c r="I1859" s="122">
        <v>44385.978472222225</v>
      </c>
      <c r="J1859" s="124" t="s">
        <v>5931</v>
      </c>
      <c r="K1859" s="119"/>
      <c r="L1859" s="120"/>
      <c r="M1859" s="120"/>
      <c r="N1859" s="120"/>
      <c r="O1859" s="120"/>
      <c r="P1859" s="120"/>
      <c r="Q1859" s="120"/>
      <c r="R1859" s="120"/>
      <c r="S1859" s="120"/>
      <c r="T1859" s="120"/>
      <c r="U1859" s="120"/>
      <c r="V1859" s="120"/>
      <c r="W1859" s="120"/>
      <c r="X1859" s="120"/>
      <c r="Y1859" s="120"/>
      <c r="Z1859" s="120"/>
    </row>
    <row r="1860">
      <c r="A1860" s="121">
        <v>44770.0</v>
      </c>
      <c r="B1860" s="119" t="s">
        <v>5932</v>
      </c>
      <c r="C1860" s="119" t="s">
        <v>5933</v>
      </c>
      <c r="D1860" s="119" t="s">
        <v>675</v>
      </c>
      <c r="E1860" s="119"/>
      <c r="F1860" s="121">
        <v>1.0</v>
      </c>
      <c r="G1860" s="121">
        <v>0.0</v>
      </c>
      <c r="H1860" s="122">
        <v>44090.11597222222</v>
      </c>
      <c r="I1860" s="122">
        <v>44386.64513888889</v>
      </c>
      <c r="J1860" s="124" t="s">
        <v>5934</v>
      </c>
      <c r="K1860" s="119"/>
      <c r="L1860" s="120"/>
      <c r="M1860" s="120"/>
      <c r="N1860" s="120"/>
      <c r="O1860" s="120"/>
      <c r="P1860" s="120"/>
      <c r="Q1860" s="120"/>
      <c r="R1860" s="120"/>
      <c r="S1860" s="120"/>
      <c r="T1860" s="120"/>
      <c r="U1860" s="120"/>
      <c r="V1860" s="120"/>
      <c r="W1860" s="120"/>
      <c r="X1860" s="120"/>
      <c r="Y1860" s="120"/>
      <c r="Z1860" s="120"/>
    </row>
    <row r="1861">
      <c r="A1861" s="121">
        <v>60443.0</v>
      </c>
      <c r="B1861" s="119" t="s">
        <v>5935</v>
      </c>
      <c r="C1861" s="119" t="s">
        <v>1130</v>
      </c>
      <c r="D1861" s="119" t="s">
        <v>1106</v>
      </c>
      <c r="E1861" s="119"/>
      <c r="F1861" s="121">
        <v>7.0</v>
      </c>
      <c r="G1861" s="121">
        <v>0.0</v>
      </c>
      <c r="H1861" s="122">
        <v>44369.27638888889</v>
      </c>
      <c r="I1861" s="122">
        <v>44386.68680555555</v>
      </c>
      <c r="J1861" s="124" t="s">
        <v>5936</v>
      </c>
      <c r="K1861" s="119"/>
      <c r="L1861" s="120"/>
      <c r="M1861" s="120"/>
      <c r="N1861" s="120"/>
      <c r="O1861" s="120"/>
      <c r="P1861" s="120"/>
      <c r="Q1861" s="120"/>
      <c r="R1861" s="120"/>
      <c r="S1861" s="120"/>
      <c r="T1861" s="120"/>
      <c r="U1861" s="120"/>
      <c r="V1861" s="120"/>
      <c r="W1861" s="120"/>
      <c r="X1861" s="120"/>
      <c r="Y1861" s="120"/>
      <c r="Z1861" s="120"/>
    </row>
    <row r="1862">
      <c r="A1862" s="121">
        <v>58354.0</v>
      </c>
      <c r="B1862" s="119" t="s">
        <v>5937</v>
      </c>
      <c r="C1862" s="119" t="s">
        <v>5938</v>
      </c>
      <c r="D1862" s="119" t="s">
        <v>5939</v>
      </c>
      <c r="E1862" s="119" t="s">
        <v>1091</v>
      </c>
      <c r="F1862" s="121">
        <v>1.0</v>
      </c>
      <c r="G1862" s="121">
        <v>0.0</v>
      </c>
      <c r="H1862" s="122">
        <v>44331.847916666666</v>
      </c>
      <c r="I1862" s="122">
        <v>44386.68680555555</v>
      </c>
      <c r="J1862" s="124" t="s">
        <v>5940</v>
      </c>
      <c r="K1862" s="119"/>
      <c r="L1862" s="120"/>
      <c r="M1862" s="120"/>
      <c r="N1862" s="120"/>
      <c r="O1862" s="120"/>
      <c r="P1862" s="120"/>
      <c r="Q1862" s="120"/>
      <c r="R1862" s="120"/>
      <c r="S1862" s="120"/>
      <c r="T1862" s="120"/>
      <c r="U1862" s="120"/>
      <c r="V1862" s="120"/>
      <c r="W1862" s="120"/>
      <c r="X1862" s="120"/>
      <c r="Y1862" s="120"/>
      <c r="Z1862" s="120"/>
    </row>
    <row r="1863">
      <c r="A1863" s="121">
        <v>60137.0</v>
      </c>
      <c r="B1863" s="119" t="s">
        <v>5941</v>
      </c>
      <c r="C1863" s="119" t="s">
        <v>1130</v>
      </c>
      <c r="D1863" s="119" t="s">
        <v>5942</v>
      </c>
      <c r="E1863" s="119"/>
      <c r="F1863" s="121">
        <v>2.0</v>
      </c>
      <c r="G1863" s="121">
        <v>0.0</v>
      </c>
      <c r="H1863" s="122">
        <v>44364.01944444444</v>
      </c>
      <c r="I1863" s="122">
        <v>44388.04305555556</v>
      </c>
      <c r="J1863" s="124" t="s">
        <v>5943</v>
      </c>
      <c r="K1863" s="119"/>
      <c r="L1863" s="120"/>
      <c r="M1863" s="120"/>
      <c r="N1863" s="120"/>
      <c r="O1863" s="120"/>
      <c r="P1863" s="120"/>
      <c r="Q1863" s="120"/>
      <c r="R1863" s="120"/>
      <c r="S1863" s="120"/>
      <c r="T1863" s="120"/>
      <c r="U1863" s="120"/>
      <c r="V1863" s="120"/>
      <c r="W1863" s="120"/>
      <c r="X1863" s="120"/>
      <c r="Y1863" s="120"/>
      <c r="Z1863" s="120"/>
    </row>
    <row r="1864">
      <c r="A1864" s="121">
        <v>61248.0</v>
      </c>
      <c r="B1864" s="119" t="s">
        <v>5944</v>
      </c>
      <c r="C1864" s="119" t="s">
        <v>5945</v>
      </c>
      <c r="D1864" s="119" t="s">
        <v>5946</v>
      </c>
      <c r="E1864" s="119"/>
      <c r="F1864" s="121">
        <v>2.0</v>
      </c>
      <c r="G1864" s="121">
        <v>0.0</v>
      </c>
      <c r="H1864" s="122">
        <v>44382.35972222222</v>
      </c>
      <c r="I1864" s="122">
        <v>44389.88888888889</v>
      </c>
      <c r="J1864" s="124" t="s">
        <v>5947</v>
      </c>
      <c r="K1864" s="119"/>
      <c r="L1864" s="120"/>
      <c r="M1864" s="120"/>
      <c r="N1864" s="120"/>
      <c r="O1864" s="120"/>
      <c r="P1864" s="120"/>
      <c r="Q1864" s="120"/>
      <c r="R1864" s="120"/>
      <c r="S1864" s="120"/>
      <c r="T1864" s="120"/>
      <c r="U1864" s="120"/>
      <c r="V1864" s="120"/>
      <c r="W1864" s="120"/>
      <c r="X1864" s="120"/>
      <c r="Y1864" s="120"/>
      <c r="Z1864" s="120"/>
    </row>
    <row r="1865">
      <c r="A1865" s="121">
        <v>59887.0</v>
      </c>
      <c r="B1865" s="119" t="s">
        <v>5948</v>
      </c>
      <c r="C1865" s="119" t="s">
        <v>1065</v>
      </c>
      <c r="D1865" s="119" t="s">
        <v>755</v>
      </c>
      <c r="E1865" s="119"/>
      <c r="F1865" s="121">
        <v>3.0</v>
      </c>
      <c r="G1865" s="121">
        <v>0.0</v>
      </c>
      <c r="H1865" s="122">
        <v>44358.76180555556</v>
      </c>
      <c r="I1865" s="122">
        <v>44390.589583333334</v>
      </c>
      <c r="J1865" s="124" t="s">
        <v>5949</v>
      </c>
      <c r="K1865" s="119"/>
      <c r="L1865" s="120"/>
      <c r="M1865" s="120"/>
      <c r="N1865" s="120"/>
      <c r="O1865" s="120"/>
      <c r="P1865" s="120"/>
      <c r="Q1865" s="120"/>
      <c r="R1865" s="120"/>
      <c r="S1865" s="120"/>
      <c r="T1865" s="120"/>
      <c r="U1865" s="120"/>
      <c r="V1865" s="120"/>
      <c r="W1865" s="120"/>
      <c r="X1865" s="120"/>
      <c r="Y1865" s="120"/>
      <c r="Z1865" s="120"/>
    </row>
    <row r="1866">
      <c r="A1866" s="121">
        <v>61036.0</v>
      </c>
      <c r="B1866" s="119" t="s">
        <v>5950</v>
      </c>
      <c r="C1866" s="119" t="s">
        <v>990</v>
      </c>
      <c r="D1866" s="119" t="s">
        <v>5951</v>
      </c>
      <c r="E1866" s="119" t="s">
        <v>642</v>
      </c>
      <c r="F1866" s="121">
        <v>2.0</v>
      </c>
      <c r="G1866" s="121">
        <v>0.0</v>
      </c>
      <c r="H1866" s="122">
        <v>44377.42083333333</v>
      </c>
      <c r="I1866" s="122">
        <v>44390.592361111114</v>
      </c>
      <c r="J1866" s="124" t="s">
        <v>5952</v>
      </c>
      <c r="K1866" s="119"/>
      <c r="L1866" s="120"/>
      <c r="M1866" s="120"/>
      <c r="N1866" s="120"/>
      <c r="O1866" s="120"/>
      <c r="P1866" s="120"/>
      <c r="Q1866" s="120"/>
      <c r="R1866" s="120"/>
      <c r="S1866" s="120"/>
      <c r="T1866" s="120"/>
      <c r="U1866" s="120"/>
      <c r="V1866" s="120"/>
      <c r="W1866" s="120"/>
      <c r="X1866" s="120"/>
      <c r="Y1866" s="120"/>
      <c r="Z1866" s="120"/>
    </row>
    <row r="1867">
      <c r="A1867" s="121">
        <v>61575.0</v>
      </c>
      <c r="B1867" s="119" t="s">
        <v>5953</v>
      </c>
      <c r="C1867" s="119" t="s">
        <v>1422</v>
      </c>
      <c r="D1867" s="119" t="s">
        <v>5954</v>
      </c>
      <c r="E1867" s="119"/>
      <c r="F1867" s="121">
        <v>1.0</v>
      </c>
      <c r="G1867" s="121">
        <v>0.0</v>
      </c>
      <c r="H1867" s="122">
        <v>44390.35208333333</v>
      </c>
      <c r="I1867" s="122">
        <v>44391.83611111111</v>
      </c>
      <c r="J1867" s="124" t="s">
        <v>5955</v>
      </c>
      <c r="K1867" s="119"/>
      <c r="L1867" s="120"/>
      <c r="M1867" s="120"/>
      <c r="N1867" s="120"/>
      <c r="O1867" s="120"/>
      <c r="P1867" s="120"/>
      <c r="Q1867" s="120"/>
      <c r="R1867" s="120"/>
      <c r="S1867" s="120"/>
      <c r="T1867" s="120"/>
      <c r="U1867" s="120"/>
      <c r="V1867" s="120"/>
      <c r="W1867" s="120"/>
      <c r="X1867" s="120"/>
      <c r="Y1867" s="120"/>
      <c r="Z1867" s="120"/>
    </row>
    <row r="1868">
      <c r="A1868" s="121">
        <v>61242.0</v>
      </c>
      <c r="B1868" s="119" t="s">
        <v>5956</v>
      </c>
      <c r="C1868" s="119" t="s">
        <v>5957</v>
      </c>
      <c r="D1868" s="119" t="s">
        <v>938</v>
      </c>
      <c r="E1868" s="119"/>
      <c r="F1868" s="121">
        <v>4.0</v>
      </c>
      <c r="G1868" s="121">
        <v>0.0</v>
      </c>
      <c r="H1868" s="122">
        <v>44382.126388888886</v>
      </c>
      <c r="I1868" s="122">
        <v>44392.70625</v>
      </c>
      <c r="J1868" s="124" t="s">
        <v>5958</v>
      </c>
      <c r="K1868" s="119"/>
      <c r="L1868" s="120"/>
      <c r="M1868" s="120"/>
      <c r="N1868" s="120"/>
      <c r="O1868" s="120"/>
      <c r="P1868" s="120"/>
      <c r="Q1868" s="120"/>
      <c r="R1868" s="120"/>
      <c r="S1868" s="120"/>
      <c r="T1868" s="120"/>
      <c r="U1868" s="120"/>
      <c r="V1868" s="120"/>
      <c r="W1868" s="120"/>
      <c r="X1868" s="120"/>
      <c r="Y1868" s="120"/>
      <c r="Z1868" s="120"/>
    </row>
    <row r="1869">
      <c r="A1869" s="121">
        <v>61682.0</v>
      </c>
      <c r="B1869" s="119" t="s">
        <v>5959</v>
      </c>
      <c r="C1869" s="119" t="s">
        <v>1218</v>
      </c>
      <c r="D1869" s="119" t="s">
        <v>941</v>
      </c>
      <c r="E1869" s="119"/>
      <c r="F1869" s="121">
        <v>2.0</v>
      </c>
      <c r="G1869" s="121">
        <v>0.0</v>
      </c>
      <c r="H1869" s="122">
        <v>44391.93194444444</v>
      </c>
      <c r="I1869" s="122">
        <v>44392.85833333333</v>
      </c>
      <c r="J1869" s="124" t="s">
        <v>5960</v>
      </c>
      <c r="K1869" s="119"/>
      <c r="L1869" s="120"/>
      <c r="M1869" s="120"/>
      <c r="N1869" s="120"/>
      <c r="O1869" s="120"/>
      <c r="P1869" s="120"/>
      <c r="Q1869" s="120"/>
      <c r="R1869" s="120"/>
      <c r="S1869" s="120"/>
      <c r="T1869" s="120"/>
      <c r="U1869" s="120"/>
      <c r="V1869" s="120"/>
      <c r="W1869" s="120"/>
      <c r="X1869" s="120"/>
      <c r="Y1869" s="120"/>
      <c r="Z1869" s="120"/>
    </row>
    <row r="1870">
      <c r="A1870" s="121">
        <v>61412.0</v>
      </c>
      <c r="B1870" s="119" t="s">
        <v>5961</v>
      </c>
      <c r="C1870" s="119" t="s">
        <v>578</v>
      </c>
      <c r="D1870" s="119" t="s">
        <v>1161</v>
      </c>
      <c r="E1870" s="119"/>
      <c r="F1870" s="121">
        <v>1.0</v>
      </c>
      <c r="G1870" s="121">
        <v>0.0</v>
      </c>
      <c r="H1870" s="122">
        <v>44385.586805555555</v>
      </c>
      <c r="I1870" s="122">
        <v>44393.825694444444</v>
      </c>
      <c r="J1870" s="124" t="s">
        <v>5962</v>
      </c>
      <c r="K1870" s="119"/>
      <c r="L1870" s="120"/>
      <c r="M1870" s="120"/>
      <c r="N1870" s="120"/>
      <c r="O1870" s="120"/>
      <c r="P1870" s="120"/>
      <c r="Q1870" s="120"/>
      <c r="R1870" s="120"/>
      <c r="S1870" s="120"/>
      <c r="T1870" s="120"/>
      <c r="U1870" s="120"/>
      <c r="V1870" s="120"/>
      <c r="W1870" s="120"/>
      <c r="X1870" s="120"/>
      <c r="Y1870" s="120"/>
      <c r="Z1870" s="120"/>
    </row>
    <row r="1871">
      <c r="A1871" s="121">
        <v>59846.0</v>
      </c>
      <c r="B1871" s="119" t="s">
        <v>5963</v>
      </c>
      <c r="C1871" s="119" t="s">
        <v>706</v>
      </c>
      <c r="D1871" s="119" t="s">
        <v>5840</v>
      </c>
      <c r="E1871" s="119" t="s">
        <v>706</v>
      </c>
      <c r="F1871" s="121">
        <v>0.0</v>
      </c>
      <c r="G1871" s="121">
        <v>0.0</v>
      </c>
      <c r="H1871" s="122">
        <v>44358.027083333334</v>
      </c>
      <c r="I1871" s="122">
        <v>44397.15347222222</v>
      </c>
      <c r="J1871" s="124" t="s">
        <v>5964</v>
      </c>
      <c r="K1871" s="119"/>
      <c r="L1871" s="120"/>
      <c r="M1871" s="120"/>
      <c r="N1871" s="120"/>
      <c r="O1871" s="120"/>
      <c r="P1871" s="120"/>
      <c r="Q1871" s="120"/>
      <c r="R1871" s="120"/>
      <c r="S1871" s="120"/>
      <c r="T1871" s="120"/>
      <c r="U1871" s="120"/>
      <c r="V1871" s="120"/>
      <c r="W1871" s="120"/>
      <c r="X1871" s="120"/>
      <c r="Y1871" s="120"/>
      <c r="Z1871" s="120"/>
    </row>
    <row r="1872">
      <c r="A1872" s="121">
        <v>58816.0</v>
      </c>
      <c r="B1872" s="119" t="s">
        <v>5965</v>
      </c>
      <c r="C1872" s="119" t="s">
        <v>5966</v>
      </c>
      <c r="D1872" s="119" t="s">
        <v>5967</v>
      </c>
      <c r="E1872" s="119"/>
      <c r="F1872" s="121">
        <v>2.0</v>
      </c>
      <c r="G1872" s="121">
        <v>0.0</v>
      </c>
      <c r="H1872" s="122">
        <v>44339.27638888889</v>
      </c>
      <c r="I1872" s="122">
        <v>44397.725694444445</v>
      </c>
      <c r="J1872" s="124" t="s">
        <v>5968</v>
      </c>
      <c r="K1872" s="119"/>
      <c r="L1872" s="120"/>
      <c r="M1872" s="120"/>
      <c r="N1872" s="120"/>
      <c r="O1872" s="120"/>
      <c r="P1872" s="120"/>
      <c r="Q1872" s="120"/>
      <c r="R1872" s="120"/>
      <c r="S1872" s="120"/>
      <c r="T1872" s="120"/>
      <c r="U1872" s="120"/>
      <c r="V1872" s="120"/>
      <c r="W1872" s="120"/>
      <c r="X1872" s="120"/>
      <c r="Y1872" s="120"/>
      <c r="Z1872" s="120"/>
    </row>
    <row r="1873">
      <c r="A1873" s="121">
        <v>61571.0</v>
      </c>
      <c r="B1873" s="119" t="s">
        <v>5969</v>
      </c>
      <c r="C1873" s="119" t="s">
        <v>5970</v>
      </c>
      <c r="D1873" s="119" t="s">
        <v>975</v>
      </c>
      <c r="E1873" s="119" t="s">
        <v>658</v>
      </c>
      <c r="F1873" s="121">
        <v>9.0</v>
      </c>
      <c r="G1873" s="121">
        <v>0.0</v>
      </c>
      <c r="H1873" s="122">
        <v>44390.15902777778</v>
      </c>
      <c r="I1873" s="122">
        <v>44397.74791666667</v>
      </c>
      <c r="J1873" s="124" t="s">
        <v>5971</v>
      </c>
      <c r="K1873" s="119"/>
      <c r="L1873" s="120"/>
      <c r="M1873" s="120"/>
      <c r="N1873" s="120"/>
      <c r="O1873" s="120"/>
      <c r="P1873" s="120"/>
      <c r="Q1873" s="120"/>
      <c r="R1873" s="120"/>
      <c r="S1873" s="120"/>
      <c r="T1873" s="120"/>
      <c r="U1873" s="120"/>
      <c r="V1873" s="120"/>
      <c r="W1873" s="120"/>
      <c r="X1873" s="120"/>
      <c r="Y1873" s="120"/>
      <c r="Z1873" s="120"/>
    </row>
    <row r="1874">
      <c r="A1874" s="121">
        <v>57352.0</v>
      </c>
      <c r="B1874" s="119" t="s">
        <v>5972</v>
      </c>
      <c r="C1874" s="119" t="s">
        <v>5973</v>
      </c>
      <c r="D1874" s="119" t="s">
        <v>5974</v>
      </c>
      <c r="E1874" s="119" t="s">
        <v>3782</v>
      </c>
      <c r="F1874" s="121">
        <v>1.0</v>
      </c>
      <c r="G1874" s="121">
        <v>0.0</v>
      </c>
      <c r="H1874" s="122">
        <v>44316.555555555555</v>
      </c>
      <c r="I1874" s="122">
        <v>44397.788194444445</v>
      </c>
      <c r="J1874" s="124" t="s">
        <v>5975</v>
      </c>
      <c r="K1874" s="119"/>
      <c r="L1874" s="120"/>
      <c r="M1874" s="120"/>
      <c r="N1874" s="120"/>
      <c r="O1874" s="120"/>
      <c r="P1874" s="120"/>
      <c r="Q1874" s="120"/>
      <c r="R1874" s="120"/>
      <c r="S1874" s="120"/>
      <c r="T1874" s="120"/>
      <c r="U1874" s="120"/>
      <c r="V1874" s="120"/>
      <c r="W1874" s="120"/>
      <c r="X1874" s="120"/>
      <c r="Y1874" s="120"/>
      <c r="Z1874" s="120"/>
    </row>
    <row r="1875">
      <c r="A1875" s="121">
        <v>60981.0</v>
      </c>
      <c r="B1875" s="119" t="s">
        <v>5976</v>
      </c>
      <c r="C1875" s="119" t="s">
        <v>5742</v>
      </c>
      <c r="D1875" s="119" t="s">
        <v>5977</v>
      </c>
      <c r="E1875" s="119"/>
      <c r="F1875" s="121">
        <v>0.0</v>
      </c>
      <c r="G1875" s="121">
        <v>0.0</v>
      </c>
      <c r="H1875" s="122">
        <v>44376.84444444445</v>
      </c>
      <c r="I1875" s="122">
        <v>44398.57430555556</v>
      </c>
      <c r="J1875" s="124" t="s">
        <v>5978</v>
      </c>
      <c r="K1875" s="119"/>
      <c r="L1875" s="120"/>
      <c r="M1875" s="120"/>
      <c r="N1875" s="120"/>
      <c r="O1875" s="120"/>
      <c r="P1875" s="120"/>
      <c r="Q1875" s="120"/>
      <c r="R1875" s="120"/>
      <c r="S1875" s="120"/>
      <c r="T1875" s="120"/>
      <c r="U1875" s="120"/>
      <c r="V1875" s="120"/>
      <c r="W1875" s="120"/>
      <c r="X1875" s="120"/>
      <c r="Y1875" s="120"/>
      <c r="Z1875" s="120"/>
    </row>
    <row r="1876">
      <c r="A1876" s="121">
        <v>61994.0</v>
      </c>
      <c r="B1876" s="119" t="s">
        <v>5979</v>
      </c>
      <c r="C1876" s="119" t="s">
        <v>642</v>
      </c>
      <c r="D1876" s="119" t="s">
        <v>3161</v>
      </c>
      <c r="E1876" s="119"/>
      <c r="F1876" s="121">
        <v>0.0</v>
      </c>
      <c r="G1876" s="121">
        <v>0.0</v>
      </c>
      <c r="H1876" s="122">
        <v>44398.91736111111</v>
      </c>
      <c r="I1876" s="122">
        <v>44398.993055555555</v>
      </c>
      <c r="J1876" s="124" t="s">
        <v>5980</v>
      </c>
      <c r="K1876" s="119"/>
      <c r="L1876" s="120"/>
      <c r="M1876" s="120"/>
      <c r="N1876" s="120"/>
      <c r="O1876" s="120"/>
      <c r="P1876" s="120"/>
      <c r="Q1876" s="120"/>
      <c r="R1876" s="120"/>
      <c r="S1876" s="120"/>
      <c r="T1876" s="120"/>
      <c r="U1876" s="120"/>
      <c r="V1876" s="120"/>
      <c r="W1876" s="120"/>
      <c r="X1876" s="120"/>
      <c r="Y1876" s="120"/>
      <c r="Z1876" s="120"/>
    </row>
    <row r="1877">
      <c r="A1877" s="121">
        <v>60533.0</v>
      </c>
      <c r="B1877" s="119" t="s">
        <v>5981</v>
      </c>
      <c r="C1877" s="119" t="s">
        <v>578</v>
      </c>
      <c r="D1877" s="119" t="s">
        <v>5982</v>
      </c>
      <c r="E1877" s="119"/>
      <c r="F1877" s="121">
        <v>4.0</v>
      </c>
      <c r="G1877" s="121">
        <v>0.0</v>
      </c>
      <c r="H1877" s="122">
        <v>44370.53055555555</v>
      </c>
      <c r="I1877" s="122">
        <v>44399.07708333333</v>
      </c>
      <c r="J1877" s="124" t="s">
        <v>5983</v>
      </c>
      <c r="K1877" s="119"/>
      <c r="L1877" s="120"/>
      <c r="M1877" s="120"/>
      <c r="N1877" s="120"/>
      <c r="O1877" s="120"/>
      <c r="P1877" s="120"/>
      <c r="Q1877" s="120"/>
      <c r="R1877" s="120"/>
      <c r="S1877" s="120"/>
      <c r="T1877" s="120"/>
      <c r="U1877" s="120"/>
      <c r="V1877" s="120"/>
      <c r="W1877" s="120"/>
      <c r="X1877" s="120"/>
      <c r="Y1877" s="120"/>
      <c r="Z1877" s="120"/>
    </row>
    <row r="1878">
      <c r="A1878" s="121">
        <v>60691.0</v>
      </c>
      <c r="B1878" s="119" t="s">
        <v>5984</v>
      </c>
      <c r="C1878" s="119" t="s">
        <v>5985</v>
      </c>
      <c r="D1878" s="119" t="s">
        <v>4414</v>
      </c>
      <c r="E1878" s="119"/>
      <c r="F1878" s="121">
        <v>5.0</v>
      </c>
      <c r="G1878" s="121">
        <v>0.0</v>
      </c>
      <c r="H1878" s="122">
        <v>44371.888194444444</v>
      </c>
      <c r="I1878" s="122">
        <v>44399.66180555556</v>
      </c>
      <c r="J1878" s="124" t="s">
        <v>5986</v>
      </c>
      <c r="K1878" s="119"/>
      <c r="L1878" s="120"/>
      <c r="M1878" s="120"/>
      <c r="N1878" s="120"/>
      <c r="O1878" s="120"/>
      <c r="P1878" s="120"/>
      <c r="Q1878" s="120"/>
      <c r="R1878" s="120"/>
      <c r="S1878" s="120"/>
      <c r="T1878" s="120"/>
      <c r="U1878" s="120"/>
      <c r="V1878" s="120"/>
      <c r="W1878" s="120"/>
      <c r="X1878" s="120"/>
      <c r="Y1878" s="120"/>
      <c r="Z1878" s="120"/>
    </row>
    <row r="1879">
      <c r="A1879" s="121">
        <v>61580.0</v>
      </c>
      <c r="B1879" s="119" t="s">
        <v>5987</v>
      </c>
      <c r="C1879" s="119" t="s">
        <v>994</v>
      </c>
      <c r="D1879" s="119" t="s">
        <v>1597</v>
      </c>
      <c r="E1879" s="119"/>
      <c r="F1879" s="121">
        <v>0.0</v>
      </c>
      <c r="G1879" s="121">
        <v>0.0</v>
      </c>
      <c r="H1879" s="122">
        <v>44390.57430555556</v>
      </c>
      <c r="I1879" s="122">
        <v>44399.896527777775</v>
      </c>
      <c r="J1879" s="124" t="s">
        <v>5988</v>
      </c>
      <c r="K1879" s="119"/>
      <c r="L1879" s="120"/>
      <c r="M1879" s="120"/>
      <c r="N1879" s="120"/>
      <c r="O1879" s="120"/>
      <c r="P1879" s="120"/>
      <c r="Q1879" s="120"/>
      <c r="R1879" s="120"/>
      <c r="S1879" s="120"/>
      <c r="T1879" s="120"/>
      <c r="U1879" s="120"/>
      <c r="V1879" s="120"/>
      <c r="W1879" s="120"/>
      <c r="X1879" s="120"/>
      <c r="Y1879" s="120"/>
      <c r="Z1879" s="120"/>
    </row>
    <row r="1880">
      <c r="A1880" s="121">
        <v>60910.0</v>
      </c>
      <c r="B1880" s="119" t="s">
        <v>5989</v>
      </c>
      <c r="C1880" s="119" t="s">
        <v>1121</v>
      </c>
      <c r="D1880" s="119" t="s">
        <v>5990</v>
      </c>
      <c r="E1880" s="119" t="s">
        <v>5428</v>
      </c>
      <c r="F1880" s="121">
        <v>16.0</v>
      </c>
      <c r="G1880" s="121">
        <v>0.0</v>
      </c>
      <c r="H1880" s="122">
        <v>44375.92152777778</v>
      </c>
      <c r="I1880" s="122">
        <v>44400.001388888886</v>
      </c>
      <c r="J1880" s="124" t="s">
        <v>5991</v>
      </c>
      <c r="K1880" s="119"/>
      <c r="L1880" s="120"/>
      <c r="M1880" s="120"/>
      <c r="N1880" s="120"/>
      <c r="O1880" s="120"/>
      <c r="P1880" s="120"/>
      <c r="Q1880" s="120"/>
      <c r="R1880" s="120"/>
      <c r="S1880" s="120"/>
      <c r="T1880" s="120"/>
      <c r="U1880" s="120"/>
      <c r="V1880" s="120"/>
      <c r="W1880" s="120"/>
      <c r="X1880" s="120"/>
      <c r="Y1880" s="120"/>
      <c r="Z1880" s="120"/>
    </row>
    <row r="1881">
      <c r="A1881" s="121">
        <v>33412.0</v>
      </c>
      <c r="B1881" s="119" t="s">
        <v>5992</v>
      </c>
      <c r="C1881" s="119" t="s">
        <v>5993</v>
      </c>
      <c r="D1881" s="119" t="s">
        <v>2709</v>
      </c>
      <c r="E1881" s="119"/>
      <c r="F1881" s="121">
        <v>4.0</v>
      </c>
      <c r="G1881" s="121">
        <v>0.0</v>
      </c>
      <c r="H1881" s="122">
        <v>43878.254166666666</v>
      </c>
      <c r="I1881" s="122">
        <v>44400.040972222225</v>
      </c>
      <c r="J1881" s="124" t="s">
        <v>5994</v>
      </c>
      <c r="K1881" s="119"/>
      <c r="L1881" s="120"/>
      <c r="M1881" s="120"/>
      <c r="N1881" s="120"/>
      <c r="O1881" s="120"/>
      <c r="P1881" s="120"/>
      <c r="Q1881" s="120"/>
      <c r="R1881" s="120"/>
      <c r="S1881" s="120"/>
      <c r="T1881" s="120"/>
      <c r="U1881" s="120"/>
      <c r="V1881" s="120"/>
      <c r="W1881" s="120"/>
      <c r="X1881" s="120"/>
      <c r="Y1881" s="120"/>
      <c r="Z1881" s="120"/>
    </row>
    <row r="1882">
      <c r="A1882" s="121">
        <v>61979.0</v>
      </c>
      <c r="B1882" s="119" t="s">
        <v>5995</v>
      </c>
      <c r="C1882" s="119" t="s">
        <v>891</v>
      </c>
      <c r="D1882" s="119" t="s">
        <v>883</v>
      </c>
      <c r="E1882" s="119"/>
      <c r="F1882" s="121">
        <v>1.0</v>
      </c>
      <c r="G1882" s="121">
        <v>0.0</v>
      </c>
      <c r="H1882" s="122">
        <v>44398.813888888886</v>
      </c>
      <c r="I1882" s="122">
        <v>44400.688888888886</v>
      </c>
      <c r="J1882" s="124" t="s">
        <v>5996</v>
      </c>
      <c r="K1882" s="119"/>
      <c r="L1882" s="120"/>
      <c r="M1882" s="120"/>
      <c r="N1882" s="120"/>
      <c r="O1882" s="120"/>
      <c r="P1882" s="120"/>
      <c r="Q1882" s="120"/>
      <c r="R1882" s="120"/>
      <c r="S1882" s="120"/>
      <c r="T1882" s="120"/>
      <c r="U1882" s="120"/>
      <c r="V1882" s="120"/>
      <c r="W1882" s="120"/>
      <c r="X1882" s="120"/>
      <c r="Y1882" s="120"/>
      <c r="Z1882" s="120"/>
    </row>
    <row r="1883">
      <c r="A1883" s="121">
        <v>61924.0</v>
      </c>
      <c r="B1883" s="119" t="s">
        <v>5997</v>
      </c>
      <c r="C1883" s="119" t="s">
        <v>5998</v>
      </c>
      <c r="D1883" s="119" t="s">
        <v>705</v>
      </c>
      <c r="E1883" s="119" t="s">
        <v>582</v>
      </c>
      <c r="F1883" s="121">
        <v>1.0</v>
      </c>
      <c r="G1883" s="121">
        <v>0.0</v>
      </c>
      <c r="H1883" s="122">
        <v>44397.754166666666</v>
      </c>
      <c r="I1883" s="122">
        <v>44400.70625</v>
      </c>
      <c r="J1883" s="124" t="s">
        <v>5999</v>
      </c>
      <c r="K1883" s="119"/>
      <c r="L1883" s="120"/>
      <c r="M1883" s="120"/>
      <c r="N1883" s="120"/>
      <c r="O1883" s="120"/>
      <c r="P1883" s="120"/>
      <c r="Q1883" s="120"/>
      <c r="R1883" s="120"/>
      <c r="S1883" s="120"/>
      <c r="T1883" s="120"/>
      <c r="U1883" s="120"/>
      <c r="V1883" s="120"/>
      <c r="W1883" s="120"/>
      <c r="X1883" s="120"/>
      <c r="Y1883" s="120"/>
      <c r="Z1883" s="120"/>
    </row>
    <row r="1884">
      <c r="A1884" s="121">
        <v>24603.0</v>
      </c>
      <c r="B1884" s="119" t="s">
        <v>6000</v>
      </c>
      <c r="C1884" s="119" t="s">
        <v>608</v>
      </c>
      <c r="D1884" s="119" t="s">
        <v>5820</v>
      </c>
      <c r="E1884" s="119" t="s">
        <v>5785</v>
      </c>
      <c r="F1884" s="121">
        <v>0.0</v>
      </c>
      <c r="G1884" s="121">
        <v>0.0</v>
      </c>
      <c r="H1884" s="122">
        <v>43693.80069444444</v>
      </c>
      <c r="I1884" s="122">
        <v>44400.865277777775</v>
      </c>
      <c r="J1884" s="124" t="s">
        <v>6001</v>
      </c>
      <c r="K1884" s="119"/>
      <c r="L1884" s="120"/>
      <c r="M1884" s="120"/>
      <c r="N1884" s="120"/>
      <c r="O1884" s="120"/>
      <c r="P1884" s="120"/>
      <c r="Q1884" s="120"/>
      <c r="R1884" s="120"/>
      <c r="S1884" s="120"/>
      <c r="T1884" s="120"/>
      <c r="U1884" s="120"/>
      <c r="V1884" s="120"/>
      <c r="W1884" s="120"/>
      <c r="X1884" s="120"/>
      <c r="Y1884" s="120"/>
      <c r="Z1884" s="120"/>
    </row>
    <row r="1885">
      <c r="A1885" s="121">
        <v>24602.0</v>
      </c>
      <c r="B1885" s="119" t="s">
        <v>6002</v>
      </c>
      <c r="C1885" s="119" t="s">
        <v>608</v>
      </c>
      <c r="D1885" s="119" t="s">
        <v>5820</v>
      </c>
      <c r="E1885" s="119" t="s">
        <v>5785</v>
      </c>
      <c r="F1885" s="121">
        <v>0.0</v>
      </c>
      <c r="G1885" s="121">
        <v>0.0</v>
      </c>
      <c r="H1885" s="122">
        <v>43693.80069444444</v>
      </c>
      <c r="I1885" s="122">
        <v>44400.865277777775</v>
      </c>
      <c r="J1885" s="124" t="s">
        <v>6003</v>
      </c>
      <c r="K1885" s="119"/>
      <c r="L1885" s="120"/>
      <c r="M1885" s="120"/>
      <c r="N1885" s="120"/>
      <c r="O1885" s="120"/>
      <c r="P1885" s="120"/>
      <c r="Q1885" s="120"/>
      <c r="R1885" s="120"/>
      <c r="S1885" s="120"/>
      <c r="T1885" s="120"/>
      <c r="U1885" s="120"/>
      <c r="V1885" s="120"/>
      <c r="W1885" s="120"/>
      <c r="X1885" s="120"/>
      <c r="Y1885" s="120"/>
      <c r="Z1885" s="120"/>
    </row>
    <row r="1886">
      <c r="A1886" s="121">
        <v>61454.0</v>
      </c>
      <c r="B1886" s="119" t="s">
        <v>6004</v>
      </c>
      <c r="C1886" s="119" t="s">
        <v>6005</v>
      </c>
      <c r="D1886" s="119" t="s">
        <v>6006</v>
      </c>
      <c r="E1886" s="119"/>
      <c r="F1886" s="121">
        <v>6.0</v>
      </c>
      <c r="G1886" s="121">
        <v>0.0</v>
      </c>
      <c r="H1886" s="122">
        <v>44386.57430555556</v>
      </c>
      <c r="I1886" s="122">
        <v>44400.93125</v>
      </c>
      <c r="J1886" s="124" t="s">
        <v>6007</v>
      </c>
      <c r="K1886" s="119"/>
      <c r="L1886" s="120"/>
      <c r="M1886" s="120"/>
      <c r="N1886" s="120"/>
      <c r="O1886" s="120"/>
      <c r="P1886" s="120"/>
      <c r="Q1886" s="120"/>
      <c r="R1886" s="120"/>
      <c r="S1886" s="120"/>
      <c r="T1886" s="120"/>
      <c r="U1886" s="120"/>
      <c r="V1886" s="120"/>
      <c r="W1886" s="120"/>
      <c r="X1886" s="120"/>
      <c r="Y1886" s="120"/>
      <c r="Z1886" s="120"/>
    </row>
    <row r="1887">
      <c r="A1887" s="121">
        <v>44379.0</v>
      </c>
      <c r="B1887" s="125" t="s">
        <v>6008</v>
      </c>
      <c r="C1887" s="119" t="s">
        <v>6009</v>
      </c>
      <c r="D1887" s="119" t="s">
        <v>4251</v>
      </c>
      <c r="E1887" s="119" t="s">
        <v>2355</v>
      </c>
      <c r="F1887" s="121">
        <v>2.0</v>
      </c>
      <c r="G1887" s="121">
        <v>0.0</v>
      </c>
      <c r="H1887" s="122">
        <v>44083.54236111111</v>
      </c>
      <c r="I1887" s="122">
        <v>44404.73819444444</v>
      </c>
      <c r="J1887" s="124" t="s">
        <v>6010</v>
      </c>
      <c r="K1887" s="119"/>
      <c r="L1887" s="120"/>
      <c r="M1887" s="120"/>
      <c r="N1887" s="120"/>
      <c r="O1887" s="120"/>
      <c r="P1887" s="120"/>
      <c r="Q1887" s="120"/>
      <c r="R1887" s="120"/>
      <c r="S1887" s="120"/>
      <c r="T1887" s="120"/>
      <c r="U1887" s="120"/>
      <c r="V1887" s="120"/>
      <c r="W1887" s="120"/>
      <c r="X1887" s="120"/>
      <c r="Y1887" s="120"/>
      <c r="Z1887" s="120"/>
    </row>
    <row r="1888">
      <c r="A1888" s="121">
        <v>12633.0</v>
      </c>
      <c r="B1888" s="119" t="s">
        <v>6011</v>
      </c>
      <c r="C1888" s="119" t="s">
        <v>6012</v>
      </c>
      <c r="D1888" s="119" t="s">
        <v>1881</v>
      </c>
      <c r="E1888" s="119"/>
      <c r="F1888" s="121">
        <v>15.0</v>
      </c>
      <c r="G1888" s="121">
        <v>0.0</v>
      </c>
      <c r="H1888" s="122">
        <v>43387.59861111111</v>
      </c>
      <c r="I1888" s="122">
        <v>44404.88402777778</v>
      </c>
      <c r="J1888" s="124" t="s">
        <v>6013</v>
      </c>
      <c r="K1888" s="119"/>
      <c r="L1888" s="120"/>
      <c r="M1888" s="120"/>
      <c r="N1888" s="120"/>
      <c r="O1888" s="120"/>
      <c r="P1888" s="120"/>
      <c r="Q1888" s="120"/>
      <c r="R1888" s="120"/>
      <c r="S1888" s="120"/>
      <c r="T1888" s="120"/>
      <c r="U1888" s="120"/>
      <c r="V1888" s="120"/>
      <c r="W1888" s="120"/>
      <c r="X1888" s="120"/>
      <c r="Y1888" s="120"/>
      <c r="Z1888" s="120"/>
    </row>
    <row r="1889">
      <c r="A1889" s="121">
        <v>61978.0</v>
      </c>
      <c r="B1889" s="119" t="s">
        <v>6014</v>
      </c>
      <c r="C1889" s="119" t="s">
        <v>642</v>
      </c>
      <c r="D1889" s="119" t="s">
        <v>971</v>
      </c>
      <c r="E1889" s="119"/>
      <c r="F1889" s="121">
        <v>1.0</v>
      </c>
      <c r="G1889" s="121">
        <v>0.0</v>
      </c>
      <c r="H1889" s="122">
        <v>44398.790972222225</v>
      </c>
      <c r="I1889" s="122">
        <v>44404.8875</v>
      </c>
      <c r="J1889" s="124" t="s">
        <v>6015</v>
      </c>
      <c r="K1889" s="119"/>
      <c r="L1889" s="120"/>
      <c r="M1889" s="120"/>
      <c r="N1889" s="120"/>
      <c r="O1889" s="120"/>
      <c r="P1889" s="120"/>
      <c r="Q1889" s="120"/>
      <c r="R1889" s="120"/>
      <c r="S1889" s="120"/>
      <c r="T1889" s="120"/>
      <c r="U1889" s="120"/>
      <c r="V1889" s="120"/>
      <c r="W1889" s="120"/>
      <c r="X1889" s="120"/>
      <c r="Y1889" s="120"/>
      <c r="Z1889" s="120"/>
    </row>
    <row r="1890">
      <c r="A1890" s="121">
        <v>62304.0</v>
      </c>
      <c r="B1890" s="119" t="s">
        <v>6016</v>
      </c>
      <c r="C1890" s="119" t="s">
        <v>642</v>
      </c>
      <c r="D1890" s="119" t="s">
        <v>1643</v>
      </c>
      <c r="E1890" s="119" t="s">
        <v>841</v>
      </c>
      <c r="F1890" s="121">
        <v>4.0</v>
      </c>
      <c r="G1890" s="121">
        <v>0.0</v>
      </c>
      <c r="H1890" s="122">
        <v>44405.222916666666</v>
      </c>
      <c r="I1890" s="122">
        <v>44405.88263888889</v>
      </c>
      <c r="J1890" s="124" t="s">
        <v>6017</v>
      </c>
      <c r="K1890" s="119"/>
      <c r="L1890" s="120"/>
      <c r="M1890" s="120"/>
      <c r="N1890" s="120"/>
      <c r="O1890" s="120"/>
      <c r="P1890" s="120"/>
      <c r="Q1890" s="120"/>
      <c r="R1890" s="120"/>
      <c r="S1890" s="120"/>
      <c r="T1890" s="120"/>
      <c r="U1890" s="120"/>
      <c r="V1890" s="120"/>
      <c r="W1890" s="120"/>
      <c r="X1890" s="120"/>
      <c r="Y1890" s="120"/>
      <c r="Z1890" s="120"/>
    </row>
    <row r="1891">
      <c r="A1891" s="121">
        <v>62355.0</v>
      </c>
      <c r="B1891" s="119" t="s">
        <v>6018</v>
      </c>
      <c r="C1891" s="119" t="s">
        <v>1209</v>
      </c>
      <c r="D1891" s="119" t="s">
        <v>931</v>
      </c>
      <c r="E1891" s="119" t="s">
        <v>1309</v>
      </c>
      <c r="F1891" s="121">
        <v>1.0</v>
      </c>
      <c r="G1891" s="121">
        <v>0.0</v>
      </c>
      <c r="H1891" s="122">
        <v>44405.87013888889</v>
      </c>
      <c r="I1891" s="122">
        <v>44406.25763888889</v>
      </c>
      <c r="J1891" s="124" t="s">
        <v>6019</v>
      </c>
      <c r="K1891" s="119"/>
      <c r="L1891" s="120"/>
      <c r="M1891" s="120"/>
      <c r="N1891" s="120"/>
      <c r="O1891" s="120"/>
      <c r="P1891" s="120"/>
      <c r="Q1891" s="120"/>
      <c r="R1891" s="120"/>
      <c r="S1891" s="120"/>
      <c r="T1891" s="120"/>
      <c r="U1891" s="120"/>
      <c r="V1891" s="120"/>
      <c r="W1891" s="120"/>
      <c r="X1891" s="120"/>
      <c r="Y1891" s="120"/>
      <c r="Z1891" s="120"/>
    </row>
    <row r="1892">
      <c r="A1892" s="121">
        <v>62416.0</v>
      </c>
      <c r="B1892" s="119" t="s">
        <v>6020</v>
      </c>
      <c r="C1892" s="119" t="s">
        <v>599</v>
      </c>
      <c r="D1892" s="119" t="s">
        <v>755</v>
      </c>
      <c r="E1892" s="119"/>
      <c r="F1892" s="121">
        <v>0.0</v>
      </c>
      <c r="G1892" s="121">
        <v>0.0</v>
      </c>
      <c r="H1892" s="122">
        <v>44406.697916666664</v>
      </c>
      <c r="I1892" s="122">
        <v>44406.97986111111</v>
      </c>
      <c r="J1892" s="124" t="s">
        <v>6021</v>
      </c>
      <c r="K1892" s="119"/>
      <c r="L1892" s="120"/>
      <c r="M1892" s="120"/>
      <c r="N1892" s="120"/>
      <c r="O1892" s="120"/>
      <c r="P1892" s="120"/>
      <c r="Q1892" s="120"/>
      <c r="R1892" s="120"/>
      <c r="S1892" s="120"/>
      <c r="T1892" s="120"/>
      <c r="U1892" s="120"/>
      <c r="V1892" s="120"/>
      <c r="W1892" s="120"/>
      <c r="X1892" s="120"/>
      <c r="Y1892" s="120"/>
      <c r="Z1892" s="120"/>
    </row>
    <row r="1893">
      <c r="A1893" s="121">
        <v>61949.0</v>
      </c>
      <c r="B1893" s="119" t="s">
        <v>6022</v>
      </c>
      <c r="C1893" s="119" t="s">
        <v>6023</v>
      </c>
      <c r="D1893" s="119" t="s">
        <v>6024</v>
      </c>
      <c r="E1893" s="119" t="s">
        <v>1137</v>
      </c>
      <c r="F1893" s="121">
        <v>7.0</v>
      </c>
      <c r="G1893" s="121">
        <v>0.0</v>
      </c>
      <c r="H1893" s="122">
        <v>44398.413194444445</v>
      </c>
      <c r="I1893" s="122">
        <v>44407.72777777778</v>
      </c>
      <c r="J1893" s="124" t="s">
        <v>6025</v>
      </c>
      <c r="K1893" s="119"/>
      <c r="L1893" s="120"/>
      <c r="M1893" s="120"/>
      <c r="N1893" s="120"/>
      <c r="O1893" s="120"/>
      <c r="P1893" s="120"/>
      <c r="Q1893" s="120"/>
      <c r="R1893" s="120"/>
      <c r="S1893" s="120"/>
      <c r="T1893" s="120"/>
      <c r="U1893" s="120"/>
      <c r="V1893" s="120"/>
      <c r="W1893" s="120"/>
      <c r="X1893" s="120"/>
      <c r="Y1893" s="120"/>
      <c r="Z1893" s="120"/>
    </row>
    <row r="1894">
      <c r="A1894" s="121">
        <v>60238.0</v>
      </c>
      <c r="B1894" s="119" t="s">
        <v>6026</v>
      </c>
      <c r="C1894" s="119" t="s">
        <v>1121</v>
      </c>
      <c r="D1894" s="119" t="s">
        <v>6027</v>
      </c>
      <c r="E1894" s="119"/>
      <c r="F1894" s="121">
        <v>1.0</v>
      </c>
      <c r="G1894" s="121">
        <v>0.0</v>
      </c>
      <c r="H1894" s="122">
        <v>44365.23125</v>
      </c>
      <c r="I1894" s="122">
        <v>44407.95486111111</v>
      </c>
      <c r="J1894" s="124" t="s">
        <v>6028</v>
      </c>
      <c r="K1894" s="119"/>
      <c r="L1894" s="120"/>
      <c r="M1894" s="120"/>
      <c r="N1894" s="120"/>
      <c r="O1894" s="120"/>
      <c r="P1894" s="120"/>
      <c r="Q1894" s="120"/>
      <c r="R1894" s="120"/>
      <c r="S1894" s="120"/>
      <c r="T1894" s="120"/>
      <c r="U1894" s="120"/>
      <c r="V1894" s="120"/>
      <c r="W1894" s="120"/>
      <c r="X1894" s="120"/>
      <c r="Y1894" s="120"/>
      <c r="Z1894" s="120"/>
    </row>
    <row r="1895">
      <c r="A1895" s="121">
        <v>59524.0</v>
      </c>
      <c r="B1895" s="119" t="s">
        <v>6029</v>
      </c>
      <c r="C1895" s="119" t="s">
        <v>6030</v>
      </c>
      <c r="D1895" s="119" t="s">
        <v>6031</v>
      </c>
      <c r="E1895" s="119" t="s">
        <v>582</v>
      </c>
      <c r="F1895" s="121">
        <v>4.0</v>
      </c>
      <c r="G1895" s="121">
        <v>0.0</v>
      </c>
      <c r="H1895" s="122">
        <v>44353.677083333336</v>
      </c>
      <c r="I1895" s="122">
        <v>44409.99375</v>
      </c>
      <c r="J1895" s="124" t="s">
        <v>6032</v>
      </c>
      <c r="K1895" s="119"/>
      <c r="L1895" s="120"/>
      <c r="M1895" s="120"/>
      <c r="N1895" s="120"/>
      <c r="O1895" s="120"/>
      <c r="P1895" s="120"/>
      <c r="Q1895" s="120"/>
      <c r="R1895" s="120"/>
      <c r="S1895" s="120"/>
      <c r="T1895" s="120"/>
      <c r="U1895" s="120"/>
      <c r="V1895" s="120"/>
      <c r="W1895" s="120"/>
      <c r="X1895" s="120"/>
      <c r="Y1895" s="120"/>
      <c r="Z1895" s="120"/>
    </row>
    <row r="1896">
      <c r="A1896" s="121">
        <v>62506.0</v>
      </c>
      <c r="B1896" s="119" t="s">
        <v>6033</v>
      </c>
      <c r="C1896" s="119" t="s">
        <v>994</v>
      </c>
      <c r="D1896" s="119" t="s">
        <v>1172</v>
      </c>
      <c r="E1896" s="119"/>
      <c r="F1896" s="121">
        <v>0.0</v>
      </c>
      <c r="G1896" s="121">
        <v>0.0</v>
      </c>
      <c r="H1896" s="122">
        <v>44407.893055555556</v>
      </c>
      <c r="I1896" s="122">
        <v>44410.69513888889</v>
      </c>
      <c r="J1896" s="124" t="s">
        <v>6034</v>
      </c>
      <c r="K1896" s="119"/>
      <c r="L1896" s="120"/>
      <c r="M1896" s="120"/>
      <c r="N1896" s="120"/>
      <c r="O1896" s="120"/>
      <c r="P1896" s="120"/>
      <c r="Q1896" s="120"/>
      <c r="R1896" s="120"/>
      <c r="S1896" s="120"/>
      <c r="T1896" s="120"/>
      <c r="U1896" s="120"/>
      <c r="V1896" s="120"/>
      <c r="W1896" s="120"/>
      <c r="X1896" s="120"/>
      <c r="Y1896" s="120"/>
      <c r="Z1896" s="120"/>
    </row>
    <row r="1897">
      <c r="A1897" s="121">
        <v>62504.0</v>
      </c>
      <c r="B1897" s="119" t="s">
        <v>6035</v>
      </c>
      <c r="C1897" s="119" t="s">
        <v>994</v>
      </c>
      <c r="D1897" s="119" t="s">
        <v>1172</v>
      </c>
      <c r="E1897" s="119"/>
      <c r="F1897" s="121">
        <v>0.0</v>
      </c>
      <c r="G1897" s="121">
        <v>0.0</v>
      </c>
      <c r="H1897" s="122">
        <v>44407.888194444444</v>
      </c>
      <c r="I1897" s="122">
        <v>44410.69513888889</v>
      </c>
      <c r="J1897" s="124" t="s">
        <v>6036</v>
      </c>
      <c r="K1897" s="119"/>
      <c r="L1897" s="120"/>
      <c r="M1897" s="120"/>
      <c r="N1897" s="120"/>
      <c r="O1897" s="120"/>
      <c r="P1897" s="120"/>
      <c r="Q1897" s="120"/>
      <c r="R1897" s="120"/>
      <c r="S1897" s="120"/>
      <c r="T1897" s="120"/>
      <c r="U1897" s="120"/>
      <c r="V1897" s="120"/>
      <c r="W1897" s="120"/>
      <c r="X1897" s="120"/>
      <c r="Y1897" s="120"/>
      <c r="Z1897" s="120"/>
    </row>
    <row r="1898">
      <c r="A1898" s="121">
        <v>62600.0</v>
      </c>
      <c r="B1898" s="119" t="s">
        <v>6037</v>
      </c>
      <c r="C1898" s="119" t="s">
        <v>5038</v>
      </c>
      <c r="D1898" s="119" t="s">
        <v>971</v>
      </c>
      <c r="E1898" s="119"/>
      <c r="F1898" s="121">
        <v>0.0</v>
      </c>
      <c r="G1898" s="121">
        <v>0.0</v>
      </c>
      <c r="H1898" s="122">
        <v>44410.839583333334</v>
      </c>
      <c r="I1898" s="122">
        <v>44411.625</v>
      </c>
      <c r="J1898" s="124" t="s">
        <v>6038</v>
      </c>
      <c r="K1898" s="119"/>
      <c r="L1898" s="120"/>
      <c r="M1898" s="120"/>
      <c r="N1898" s="120"/>
      <c r="O1898" s="120"/>
      <c r="P1898" s="120"/>
      <c r="Q1898" s="120"/>
      <c r="R1898" s="120"/>
      <c r="S1898" s="120"/>
      <c r="T1898" s="120"/>
      <c r="U1898" s="120"/>
      <c r="V1898" s="120"/>
      <c r="W1898" s="120"/>
      <c r="X1898" s="120"/>
      <c r="Y1898" s="120"/>
      <c r="Z1898" s="120"/>
    </row>
    <row r="1899">
      <c r="A1899" s="121">
        <v>62511.0</v>
      </c>
      <c r="B1899" s="119" t="s">
        <v>6039</v>
      </c>
      <c r="C1899" s="119" t="s">
        <v>948</v>
      </c>
      <c r="D1899" s="119" t="s">
        <v>1196</v>
      </c>
      <c r="E1899" s="119"/>
      <c r="F1899" s="121">
        <v>5.0</v>
      </c>
      <c r="G1899" s="121">
        <v>0.0</v>
      </c>
      <c r="H1899" s="122">
        <v>44407.92847222222</v>
      </c>
      <c r="I1899" s="122">
        <v>44411.7625</v>
      </c>
      <c r="J1899" s="124" t="s">
        <v>6040</v>
      </c>
      <c r="K1899" s="119"/>
      <c r="L1899" s="120"/>
      <c r="M1899" s="120"/>
      <c r="N1899" s="120"/>
      <c r="O1899" s="120"/>
      <c r="P1899" s="120"/>
      <c r="Q1899" s="120"/>
      <c r="R1899" s="120"/>
      <c r="S1899" s="120"/>
      <c r="T1899" s="120"/>
      <c r="U1899" s="120"/>
      <c r="V1899" s="120"/>
      <c r="W1899" s="120"/>
      <c r="X1899" s="120"/>
      <c r="Y1899" s="120"/>
      <c r="Z1899" s="120"/>
    </row>
    <row r="1900">
      <c r="A1900" s="121">
        <v>60095.0</v>
      </c>
      <c r="B1900" s="119" t="s">
        <v>6041</v>
      </c>
      <c r="C1900" s="119" t="s">
        <v>873</v>
      </c>
      <c r="D1900" s="119" t="s">
        <v>6042</v>
      </c>
      <c r="E1900" s="119"/>
      <c r="F1900" s="121">
        <v>2.0</v>
      </c>
      <c r="G1900" s="121">
        <v>0.0</v>
      </c>
      <c r="H1900" s="122">
        <v>44363.60972222222</v>
      </c>
      <c r="I1900" s="122">
        <v>44412.82361111111</v>
      </c>
      <c r="J1900" s="124" t="s">
        <v>6043</v>
      </c>
      <c r="K1900" s="119"/>
      <c r="L1900" s="120"/>
      <c r="M1900" s="120"/>
      <c r="N1900" s="120"/>
      <c r="O1900" s="120"/>
      <c r="P1900" s="120"/>
      <c r="Q1900" s="120"/>
      <c r="R1900" s="120"/>
      <c r="S1900" s="120"/>
      <c r="T1900" s="120"/>
      <c r="U1900" s="120"/>
      <c r="V1900" s="120"/>
      <c r="W1900" s="120"/>
      <c r="X1900" s="120"/>
      <c r="Y1900" s="120"/>
      <c r="Z1900" s="120"/>
    </row>
    <row r="1901">
      <c r="A1901" s="121">
        <v>62636.0</v>
      </c>
      <c r="B1901" s="119" t="s">
        <v>6044</v>
      </c>
      <c r="C1901" s="119" t="s">
        <v>6045</v>
      </c>
      <c r="D1901" s="119" t="s">
        <v>5092</v>
      </c>
      <c r="E1901" s="119"/>
      <c r="F1901" s="121">
        <v>1.0</v>
      </c>
      <c r="G1901" s="121">
        <v>0.0</v>
      </c>
      <c r="H1901" s="122">
        <v>44411.28125</v>
      </c>
      <c r="I1901" s="122">
        <v>44412.87430555555</v>
      </c>
      <c r="J1901" s="124" t="s">
        <v>6046</v>
      </c>
      <c r="K1901" s="119"/>
      <c r="L1901" s="120"/>
      <c r="M1901" s="120"/>
      <c r="N1901" s="120"/>
      <c r="O1901" s="120"/>
      <c r="P1901" s="120"/>
      <c r="Q1901" s="120"/>
      <c r="R1901" s="120"/>
      <c r="S1901" s="120"/>
      <c r="T1901" s="120"/>
      <c r="U1901" s="120"/>
      <c r="V1901" s="120"/>
      <c r="W1901" s="120"/>
      <c r="X1901" s="120"/>
      <c r="Y1901" s="120"/>
      <c r="Z1901" s="120"/>
    </row>
    <row r="1902">
      <c r="A1902" s="121">
        <v>58096.0</v>
      </c>
      <c r="B1902" s="119" t="s">
        <v>6047</v>
      </c>
      <c r="C1902" s="119" t="s">
        <v>658</v>
      </c>
      <c r="D1902" s="119" t="s">
        <v>6048</v>
      </c>
      <c r="E1902" s="119" t="s">
        <v>658</v>
      </c>
      <c r="F1902" s="121">
        <v>0.0</v>
      </c>
      <c r="G1902" s="121">
        <v>0.0</v>
      </c>
      <c r="H1902" s="122">
        <v>44327.96111111111</v>
      </c>
      <c r="I1902" s="122">
        <v>44412.99097222222</v>
      </c>
      <c r="J1902" s="124" t="s">
        <v>6049</v>
      </c>
      <c r="K1902" s="119"/>
      <c r="L1902" s="120"/>
      <c r="M1902" s="120"/>
      <c r="N1902" s="120"/>
      <c r="O1902" s="120"/>
      <c r="P1902" s="120"/>
      <c r="Q1902" s="120"/>
      <c r="R1902" s="120"/>
      <c r="S1902" s="120"/>
      <c r="T1902" s="120"/>
      <c r="U1902" s="120"/>
      <c r="V1902" s="120"/>
      <c r="W1902" s="120"/>
      <c r="X1902" s="120"/>
      <c r="Y1902" s="120"/>
      <c r="Z1902" s="120"/>
    </row>
    <row r="1903">
      <c r="A1903" s="121">
        <v>62541.0</v>
      </c>
      <c r="B1903" s="119" t="s">
        <v>6050</v>
      </c>
      <c r="C1903" s="119" t="s">
        <v>6051</v>
      </c>
      <c r="D1903" s="119" t="s">
        <v>6052</v>
      </c>
      <c r="E1903" s="119"/>
      <c r="F1903" s="121">
        <v>2.0</v>
      </c>
      <c r="G1903" s="121">
        <v>0.0</v>
      </c>
      <c r="H1903" s="122">
        <v>44408.90833333333</v>
      </c>
      <c r="I1903" s="122">
        <v>44413.66388888889</v>
      </c>
      <c r="J1903" s="124" t="s">
        <v>6053</v>
      </c>
      <c r="K1903" s="119"/>
      <c r="L1903" s="120"/>
      <c r="M1903" s="120"/>
      <c r="N1903" s="120"/>
      <c r="O1903" s="120"/>
      <c r="P1903" s="120"/>
      <c r="Q1903" s="120"/>
      <c r="R1903" s="120"/>
      <c r="S1903" s="120"/>
      <c r="T1903" s="120"/>
      <c r="U1903" s="120"/>
      <c r="V1903" s="120"/>
      <c r="W1903" s="120"/>
      <c r="X1903" s="120"/>
      <c r="Y1903" s="120"/>
      <c r="Z1903" s="120"/>
    </row>
    <row r="1904">
      <c r="A1904" s="121">
        <v>58301.0</v>
      </c>
      <c r="B1904" s="119" t="s">
        <v>6054</v>
      </c>
      <c r="C1904" s="119" t="s">
        <v>6055</v>
      </c>
      <c r="D1904" s="119" t="s">
        <v>803</v>
      </c>
      <c r="E1904" s="119"/>
      <c r="F1904" s="121">
        <v>0.0</v>
      </c>
      <c r="G1904" s="121">
        <v>0.0</v>
      </c>
      <c r="H1904" s="122">
        <v>44330.68680555555</v>
      </c>
      <c r="I1904" s="122">
        <v>44413.76111111111</v>
      </c>
      <c r="J1904" s="124" t="s">
        <v>6056</v>
      </c>
      <c r="K1904" s="119"/>
      <c r="L1904" s="120"/>
      <c r="M1904" s="120"/>
      <c r="N1904" s="120"/>
      <c r="O1904" s="120"/>
      <c r="P1904" s="120"/>
      <c r="Q1904" s="120"/>
      <c r="R1904" s="120"/>
      <c r="S1904" s="120"/>
      <c r="T1904" s="120"/>
      <c r="U1904" s="120"/>
      <c r="V1904" s="120"/>
      <c r="W1904" s="120"/>
      <c r="X1904" s="120"/>
      <c r="Y1904" s="120"/>
      <c r="Z1904" s="120"/>
    </row>
    <row r="1905">
      <c r="A1905" s="121">
        <v>59916.0</v>
      </c>
      <c r="B1905" s="119" t="s">
        <v>6057</v>
      </c>
      <c r="C1905" s="119" t="s">
        <v>6058</v>
      </c>
      <c r="D1905" s="119" t="s">
        <v>6059</v>
      </c>
      <c r="E1905" s="119" t="s">
        <v>654</v>
      </c>
      <c r="F1905" s="121">
        <v>4.0</v>
      </c>
      <c r="G1905" s="121">
        <v>0.0</v>
      </c>
      <c r="H1905" s="122">
        <v>44359.75</v>
      </c>
      <c r="I1905" s="122">
        <v>44413.76944444444</v>
      </c>
      <c r="J1905" s="124" t="s">
        <v>6060</v>
      </c>
      <c r="K1905" s="119"/>
      <c r="L1905" s="120"/>
      <c r="M1905" s="120"/>
      <c r="N1905" s="120"/>
      <c r="O1905" s="120"/>
      <c r="P1905" s="120"/>
      <c r="Q1905" s="120"/>
      <c r="R1905" s="120"/>
      <c r="S1905" s="120"/>
      <c r="T1905" s="120"/>
      <c r="U1905" s="120"/>
      <c r="V1905" s="120"/>
      <c r="W1905" s="120"/>
      <c r="X1905" s="120"/>
      <c r="Y1905" s="120"/>
      <c r="Z1905" s="120"/>
    </row>
    <row r="1906">
      <c r="A1906" s="121">
        <v>62633.0</v>
      </c>
      <c r="B1906" s="119" t="s">
        <v>6061</v>
      </c>
      <c r="C1906" s="119" t="s">
        <v>6062</v>
      </c>
      <c r="D1906" s="119" t="s">
        <v>863</v>
      </c>
      <c r="E1906" s="119"/>
      <c r="F1906" s="121">
        <v>0.0</v>
      </c>
      <c r="G1906" s="121">
        <v>0.0</v>
      </c>
      <c r="H1906" s="122">
        <v>44411.10763888889</v>
      </c>
      <c r="I1906" s="122">
        <v>44414.63611111111</v>
      </c>
      <c r="J1906" s="124" t="s">
        <v>6063</v>
      </c>
      <c r="K1906" s="119"/>
      <c r="L1906" s="120"/>
      <c r="M1906" s="120"/>
      <c r="N1906" s="120"/>
      <c r="O1906" s="120"/>
      <c r="P1906" s="120"/>
      <c r="Q1906" s="120"/>
      <c r="R1906" s="120"/>
      <c r="S1906" s="120"/>
      <c r="T1906" s="120"/>
      <c r="U1906" s="120"/>
      <c r="V1906" s="120"/>
      <c r="W1906" s="120"/>
      <c r="X1906" s="120"/>
      <c r="Y1906" s="120"/>
      <c r="Z1906" s="120"/>
    </row>
    <row r="1907">
      <c r="A1907" s="121">
        <v>60469.0</v>
      </c>
      <c r="B1907" s="119" t="s">
        <v>6064</v>
      </c>
      <c r="C1907" s="119" t="s">
        <v>6065</v>
      </c>
      <c r="D1907" s="119" t="s">
        <v>3465</v>
      </c>
      <c r="E1907" s="119"/>
      <c r="F1907" s="121">
        <v>11.0</v>
      </c>
      <c r="G1907" s="121">
        <v>0.0</v>
      </c>
      <c r="H1907" s="122">
        <v>44369.697916666664</v>
      </c>
      <c r="I1907" s="122">
        <v>44417.60972222222</v>
      </c>
      <c r="J1907" s="124" t="s">
        <v>6066</v>
      </c>
      <c r="K1907" s="119"/>
      <c r="L1907" s="120"/>
      <c r="M1907" s="120"/>
      <c r="N1907" s="120"/>
      <c r="O1907" s="120"/>
      <c r="P1907" s="120"/>
      <c r="Q1907" s="120"/>
      <c r="R1907" s="120"/>
      <c r="S1907" s="120"/>
      <c r="T1907" s="120"/>
      <c r="U1907" s="120"/>
      <c r="V1907" s="120"/>
      <c r="W1907" s="120"/>
      <c r="X1907" s="120"/>
      <c r="Y1907" s="120"/>
      <c r="Z1907" s="120"/>
    </row>
    <row r="1908">
      <c r="A1908" s="121">
        <v>61929.0</v>
      </c>
      <c r="B1908" s="119" t="s">
        <v>6067</v>
      </c>
      <c r="C1908" s="119" t="s">
        <v>6068</v>
      </c>
      <c r="D1908" s="119" t="s">
        <v>6069</v>
      </c>
      <c r="E1908" s="119"/>
      <c r="F1908" s="121">
        <v>10.0</v>
      </c>
      <c r="G1908" s="121">
        <v>0.0</v>
      </c>
      <c r="H1908" s="122">
        <v>44397.833333333336</v>
      </c>
      <c r="I1908" s="122">
        <v>44418.75555555556</v>
      </c>
      <c r="J1908" s="124" t="s">
        <v>6070</v>
      </c>
      <c r="K1908" s="119"/>
      <c r="L1908" s="120"/>
      <c r="M1908" s="120"/>
      <c r="N1908" s="120"/>
      <c r="O1908" s="120"/>
      <c r="P1908" s="120"/>
      <c r="Q1908" s="120"/>
      <c r="R1908" s="120"/>
      <c r="S1908" s="120"/>
      <c r="T1908" s="120"/>
      <c r="U1908" s="120"/>
      <c r="V1908" s="120"/>
      <c r="W1908" s="120"/>
      <c r="X1908" s="120"/>
      <c r="Y1908" s="120"/>
      <c r="Z1908" s="120"/>
    </row>
    <row r="1909">
      <c r="A1909" s="121">
        <v>62895.0</v>
      </c>
      <c r="B1909" s="119" t="s">
        <v>6071</v>
      </c>
      <c r="C1909" s="119" t="s">
        <v>5775</v>
      </c>
      <c r="D1909" s="119" t="s">
        <v>6072</v>
      </c>
      <c r="E1909" s="119" t="s">
        <v>1091</v>
      </c>
      <c r="F1909" s="121">
        <v>0.0</v>
      </c>
      <c r="G1909" s="121">
        <v>0.0</v>
      </c>
      <c r="H1909" s="122">
        <v>44414.65</v>
      </c>
      <c r="I1909" s="122">
        <v>44418.873611111114</v>
      </c>
      <c r="J1909" s="124" t="s">
        <v>6073</v>
      </c>
      <c r="K1909" s="119"/>
      <c r="L1909" s="120"/>
      <c r="M1909" s="120"/>
      <c r="N1909" s="120"/>
      <c r="O1909" s="120"/>
      <c r="P1909" s="120"/>
      <c r="Q1909" s="120"/>
      <c r="R1909" s="120"/>
      <c r="S1909" s="120"/>
      <c r="T1909" s="120"/>
      <c r="U1909" s="120"/>
      <c r="V1909" s="120"/>
      <c r="W1909" s="120"/>
      <c r="X1909" s="120"/>
      <c r="Y1909" s="120"/>
      <c r="Z1909" s="120"/>
    </row>
    <row r="1910">
      <c r="A1910" s="121">
        <v>62645.0</v>
      </c>
      <c r="B1910" s="119" t="s">
        <v>6074</v>
      </c>
      <c r="C1910" s="119" t="s">
        <v>1627</v>
      </c>
      <c r="D1910" s="119" t="s">
        <v>6075</v>
      </c>
      <c r="E1910" s="119" t="s">
        <v>1627</v>
      </c>
      <c r="F1910" s="121">
        <v>0.0</v>
      </c>
      <c r="G1910" s="121">
        <v>0.0</v>
      </c>
      <c r="H1910" s="122">
        <v>44411.39513888889</v>
      </c>
      <c r="I1910" s="122">
        <v>44418.94930555556</v>
      </c>
      <c r="J1910" s="124" t="s">
        <v>6076</v>
      </c>
      <c r="K1910" s="119"/>
      <c r="L1910" s="120"/>
      <c r="M1910" s="120"/>
      <c r="N1910" s="120"/>
      <c r="O1910" s="120"/>
      <c r="P1910" s="120"/>
      <c r="Q1910" s="120"/>
      <c r="R1910" s="120"/>
      <c r="S1910" s="120"/>
      <c r="T1910" s="120"/>
      <c r="U1910" s="120"/>
      <c r="V1910" s="120"/>
      <c r="W1910" s="120"/>
      <c r="X1910" s="120"/>
      <c r="Y1910" s="120"/>
      <c r="Z1910" s="120"/>
    </row>
    <row r="1911">
      <c r="A1911" s="121">
        <v>56911.0</v>
      </c>
      <c r="B1911" s="119" t="s">
        <v>6077</v>
      </c>
      <c r="C1911" s="119" t="s">
        <v>5684</v>
      </c>
      <c r="D1911" s="119" t="s">
        <v>803</v>
      </c>
      <c r="E1911" s="119"/>
      <c r="F1911" s="121">
        <v>2.0</v>
      </c>
      <c r="G1911" s="121">
        <v>0.0</v>
      </c>
      <c r="H1911" s="122">
        <v>44312.444444444445</v>
      </c>
      <c r="I1911" s="122">
        <v>44418.97361111111</v>
      </c>
      <c r="J1911" s="124" t="s">
        <v>6078</v>
      </c>
      <c r="K1911" s="119"/>
      <c r="L1911" s="120"/>
      <c r="M1911" s="120"/>
      <c r="N1911" s="120"/>
      <c r="O1911" s="120"/>
      <c r="P1911" s="120"/>
      <c r="Q1911" s="120"/>
      <c r="R1911" s="120"/>
      <c r="S1911" s="120"/>
      <c r="T1911" s="120"/>
      <c r="U1911" s="120"/>
      <c r="V1911" s="120"/>
      <c r="W1911" s="120"/>
      <c r="X1911" s="120"/>
      <c r="Y1911" s="120"/>
      <c r="Z1911" s="120"/>
    </row>
    <row r="1912">
      <c r="A1912" s="121">
        <v>62380.0</v>
      </c>
      <c r="B1912" s="119" t="s">
        <v>6079</v>
      </c>
      <c r="C1912" s="119" t="s">
        <v>6080</v>
      </c>
      <c r="D1912" s="119" t="s">
        <v>971</v>
      </c>
      <c r="E1912" s="119"/>
      <c r="F1912" s="121">
        <v>1.0</v>
      </c>
      <c r="G1912" s="121">
        <v>0.0</v>
      </c>
      <c r="H1912" s="122">
        <v>44406.245833333334</v>
      </c>
      <c r="I1912" s="122">
        <v>44418.979166666664</v>
      </c>
      <c r="J1912" s="124" t="s">
        <v>6081</v>
      </c>
      <c r="K1912" s="119"/>
      <c r="L1912" s="120"/>
      <c r="M1912" s="120"/>
      <c r="N1912" s="120"/>
      <c r="O1912" s="120"/>
      <c r="P1912" s="120"/>
      <c r="Q1912" s="120"/>
      <c r="R1912" s="120"/>
      <c r="S1912" s="120"/>
      <c r="T1912" s="120"/>
      <c r="U1912" s="120"/>
      <c r="V1912" s="120"/>
      <c r="W1912" s="120"/>
      <c r="X1912" s="120"/>
      <c r="Y1912" s="120"/>
      <c r="Z1912" s="120"/>
    </row>
    <row r="1913">
      <c r="A1913" s="121">
        <v>54420.0</v>
      </c>
      <c r="B1913" s="119" t="s">
        <v>6082</v>
      </c>
      <c r="C1913" s="119" t="s">
        <v>6083</v>
      </c>
      <c r="D1913" s="119" t="s">
        <v>6084</v>
      </c>
      <c r="E1913" s="119" t="s">
        <v>1437</v>
      </c>
      <c r="F1913" s="121">
        <v>7.0</v>
      </c>
      <c r="G1913" s="121">
        <v>0.0</v>
      </c>
      <c r="H1913" s="122">
        <v>44277.61944444444</v>
      </c>
      <c r="I1913" s="122">
        <v>44419.69583333333</v>
      </c>
      <c r="J1913" s="124" t="s">
        <v>6085</v>
      </c>
      <c r="K1913" s="119"/>
      <c r="L1913" s="120"/>
      <c r="M1913" s="120"/>
      <c r="N1913" s="120"/>
      <c r="O1913" s="120"/>
      <c r="P1913" s="120"/>
      <c r="Q1913" s="120"/>
      <c r="R1913" s="120"/>
      <c r="S1913" s="120"/>
      <c r="T1913" s="120"/>
      <c r="U1913" s="120"/>
      <c r="V1913" s="120"/>
      <c r="W1913" s="120"/>
      <c r="X1913" s="120"/>
      <c r="Y1913" s="120"/>
      <c r="Z1913" s="120"/>
    </row>
    <row r="1914">
      <c r="A1914" s="121">
        <v>62357.0</v>
      </c>
      <c r="B1914" s="119" t="s">
        <v>6086</v>
      </c>
      <c r="C1914" s="119" t="s">
        <v>642</v>
      </c>
      <c r="D1914" s="119" t="s">
        <v>3161</v>
      </c>
      <c r="E1914" s="119" t="s">
        <v>940</v>
      </c>
      <c r="F1914" s="121">
        <v>1.0</v>
      </c>
      <c r="G1914" s="121">
        <v>0.0</v>
      </c>
      <c r="H1914" s="122">
        <v>44405.875</v>
      </c>
      <c r="I1914" s="122">
        <v>44420.635416666664</v>
      </c>
      <c r="J1914" s="124" t="s">
        <v>6087</v>
      </c>
      <c r="K1914" s="119"/>
      <c r="L1914" s="120"/>
      <c r="M1914" s="120"/>
      <c r="N1914" s="120"/>
      <c r="O1914" s="120"/>
      <c r="P1914" s="120"/>
      <c r="Q1914" s="120"/>
      <c r="R1914" s="120"/>
      <c r="S1914" s="120"/>
      <c r="T1914" s="120"/>
      <c r="U1914" s="120"/>
      <c r="V1914" s="120"/>
      <c r="W1914" s="120"/>
      <c r="X1914" s="120"/>
      <c r="Y1914" s="120"/>
      <c r="Z1914" s="120"/>
    </row>
    <row r="1915">
      <c r="A1915" s="121">
        <v>57490.0</v>
      </c>
      <c r="B1915" s="119" t="s">
        <v>6088</v>
      </c>
      <c r="C1915" s="119" t="s">
        <v>1631</v>
      </c>
      <c r="D1915" s="119" t="s">
        <v>975</v>
      </c>
      <c r="E1915" s="119" t="s">
        <v>1631</v>
      </c>
      <c r="F1915" s="121">
        <v>6.0</v>
      </c>
      <c r="G1915" s="121">
        <v>0.0</v>
      </c>
      <c r="H1915" s="122">
        <v>44319.85</v>
      </c>
      <c r="I1915" s="122">
        <v>44420.84583333333</v>
      </c>
      <c r="J1915" s="124" t="s">
        <v>6089</v>
      </c>
      <c r="K1915" s="119"/>
      <c r="L1915" s="120"/>
      <c r="M1915" s="120"/>
      <c r="N1915" s="120"/>
      <c r="O1915" s="120"/>
      <c r="P1915" s="120"/>
      <c r="Q1915" s="120"/>
      <c r="R1915" s="120"/>
      <c r="S1915" s="120"/>
      <c r="T1915" s="120"/>
      <c r="U1915" s="120"/>
      <c r="V1915" s="120"/>
      <c r="W1915" s="120"/>
      <c r="X1915" s="120"/>
      <c r="Y1915" s="120"/>
      <c r="Z1915" s="120"/>
    </row>
    <row r="1916">
      <c r="A1916" s="121">
        <v>24608.0</v>
      </c>
      <c r="B1916" s="119" t="s">
        <v>6090</v>
      </c>
      <c r="C1916" s="119" t="s">
        <v>608</v>
      </c>
      <c r="D1916" s="119" t="s">
        <v>5820</v>
      </c>
      <c r="E1916" s="119" t="s">
        <v>5785</v>
      </c>
      <c r="F1916" s="121">
        <v>0.0</v>
      </c>
      <c r="G1916" s="121">
        <v>0.0</v>
      </c>
      <c r="H1916" s="122">
        <v>43693.80069444444</v>
      </c>
      <c r="I1916" s="122">
        <v>44421.04722222222</v>
      </c>
      <c r="J1916" s="124" t="s">
        <v>6091</v>
      </c>
      <c r="K1916" s="119"/>
      <c r="L1916" s="120"/>
      <c r="M1916" s="120"/>
      <c r="N1916" s="120"/>
      <c r="O1916" s="120"/>
      <c r="P1916" s="120"/>
      <c r="Q1916" s="120"/>
      <c r="R1916" s="120"/>
      <c r="S1916" s="120"/>
      <c r="T1916" s="120"/>
      <c r="U1916" s="120"/>
      <c r="V1916" s="120"/>
      <c r="W1916" s="120"/>
      <c r="X1916" s="120"/>
      <c r="Y1916" s="120"/>
      <c r="Z1916" s="120"/>
    </row>
    <row r="1917">
      <c r="A1917" s="121">
        <v>24607.0</v>
      </c>
      <c r="B1917" s="119" t="s">
        <v>6092</v>
      </c>
      <c r="C1917" s="119" t="s">
        <v>608</v>
      </c>
      <c r="D1917" s="119" t="s">
        <v>5820</v>
      </c>
      <c r="E1917" s="119" t="s">
        <v>5785</v>
      </c>
      <c r="F1917" s="121">
        <v>0.0</v>
      </c>
      <c r="G1917" s="121">
        <v>0.0</v>
      </c>
      <c r="H1917" s="122">
        <v>43693.80069444444</v>
      </c>
      <c r="I1917" s="122">
        <v>44421.04722222222</v>
      </c>
      <c r="J1917" s="124" t="s">
        <v>6093</v>
      </c>
      <c r="K1917" s="119"/>
      <c r="L1917" s="120"/>
      <c r="M1917" s="120"/>
      <c r="N1917" s="120"/>
      <c r="O1917" s="120"/>
      <c r="P1917" s="120"/>
      <c r="Q1917" s="120"/>
      <c r="R1917" s="120"/>
      <c r="S1917" s="120"/>
      <c r="T1917" s="120"/>
      <c r="U1917" s="120"/>
      <c r="V1917" s="120"/>
      <c r="W1917" s="120"/>
      <c r="X1917" s="120"/>
      <c r="Y1917" s="120"/>
      <c r="Z1917" s="120"/>
    </row>
    <row r="1918">
      <c r="A1918" s="121">
        <v>63173.0</v>
      </c>
      <c r="B1918" s="119" t="s">
        <v>6094</v>
      </c>
      <c r="C1918" s="119" t="s">
        <v>1669</v>
      </c>
      <c r="D1918" s="119" t="s">
        <v>574</v>
      </c>
      <c r="E1918" s="119" t="s">
        <v>1669</v>
      </c>
      <c r="F1918" s="121">
        <v>1.0</v>
      </c>
      <c r="G1918" s="121">
        <v>0.0</v>
      </c>
      <c r="H1918" s="122">
        <v>44420.80902777778</v>
      </c>
      <c r="I1918" s="122">
        <v>44424.58194444444</v>
      </c>
      <c r="J1918" s="124" t="s">
        <v>6095</v>
      </c>
      <c r="K1918" s="119"/>
      <c r="L1918" s="120"/>
      <c r="M1918" s="120"/>
      <c r="N1918" s="120"/>
      <c r="O1918" s="120"/>
      <c r="P1918" s="120"/>
      <c r="Q1918" s="120"/>
      <c r="R1918" s="120"/>
      <c r="S1918" s="120"/>
      <c r="T1918" s="120"/>
      <c r="U1918" s="120"/>
      <c r="V1918" s="120"/>
      <c r="W1918" s="120"/>
      <c r="X1918" s="120"/>
      <c r="Y1918" s="120"/>
      <c r="Z1918" s="120"/>
    </row>
    <row r="1919">
      <c r="A1919" s="121">
        <v>62538.0</v>
      </c>
      <c r="B1919" s="119" t="s">
        <v>6096</v>
      </c>
      <c r="C1919" s="119" t="s">
        <v>1462</v>
      </c>
      <c r="D1919" s="119" t="s">
        <v>6097</v>
      </c>
      <c r="E1919" s="119"/>
      <c r="F1919" s="121">
        <v>1.0</v>
      </c>
      <c r="G1919" s="121">
        <v>0.0</v>
      </c>
      <c r="H1919" s="122">
        <v>44408.75902777778</v>
      </c>
      <c r="I1919" s="122">
        <v>44424.70208333333</v>
      </c>
      <c r="J1919" s="124" t="s">
        <v>6098</v>
      </c>
      <c r="K1919" s="119"/>
      <c r="L1919" s="120"/>
      <c r="M1919" s="120"/>
      <c r="N1919" s="120"/>
      <c r="O1919" s="120"/>
      <c r="P1919" s="120"/>
      <c r="Q1919" s="120"/>
      <c r="R1919" s="120"/>
      <c r="S1919" s="120"/>
      <c r="T1919" s="120"/>
      <c r="U1919" s="120"/>
      <c r="V1919" s="120"/>
      <c r="W1919" s="120"/>
      <c r="X1919" s="120"/>
      <c r="Y1919" s="120"/>
      <c r="Z1919" s="120"/>
    </row>
    <row r="1920">
      <c r="A1920" s="121">
        <v>63000.0</v>
      </c>
      <c r="B1920" s="119" t="s">
        <v>6099</v>
      </c>
      <c r="C1920" s="119" t="s">
        <v>5038</v>
      </c>
      <c r="D1920" s="119" t="s">
        <v>6100</v>
      </c>
      <c r="E1920" s="119"/>
      <c r="F1920" s="121">
        <v>1.0</v>
      </c>
      <c r="G1920" s="121">
        <v>0.0</v>
      </c>
      <c r="H1920" s="122">
        <v>44417.907638888886</v>
      </c>
      <c r="I1920" s="122">
        <v>44424.99513888889</v>
      </c>
      <c r="J1920" s="124" t="s">
        <v>6101</v>
      </c>
      <c r="K1920" s="119"/>
      <c r="L1920" s="120"/>
      <c r="M1920" s="120"/>
      <c r="N1920" s="120"/>
      <c r="O1920" s="120"/>
      <c r="P1920" s="120"/>
      <c r="Q1920" s="120"/>
      <c r="R1920" s="120"/>
      <c r="S1920" s="120"/>
      <c r="T1920" s="120"/>
      <c r="U1920" s="120"/>
      <c r="V1920" s="120"/>
      <c r="W1920" s="120"/>
      <c r="X1920" s="120"/>
      <c r="Y1920" s="120"/>
      <c r="Z1920" s="120"/>
    </row>
    <row r="1921">
      <c r="A1921" s="121">
        <v>63366.0</v>
      </c>
      <c r="B1921" s="119" t="s">
        <v>6102</v>
      </c>
      <c r="C1921" s="119" t="s">
        <v>642</v>
      </c>
      <c r="D1921" s="119" t="s">
        <v>6103</v>
      </c>
      <c r="E1921" s="119"/>
      <c r="F1921" s="121">
        <v>1.0</v>
      </c>
      <c r="G1921" s="121">
        <v>0.0</v>
      </c>
      <c r="H1921" s="122">
        <v>44424.95138888889</v>
      </c>
      <c r="I1921" s="122">
        <v>44425.154861111114</v>
      </c>
      <c r="J1921" s="124" t="s">
        <v>6104</v>
      </c>
      <c r="K1921" s="119"/>
      <c r="L1921" s="120"/>
      <c r="M1921" s="120"/>
      <c r="N1921" s="120"/>
      <c r="O1921" s="120"/>
      <c r="P1921" s="120"/>
      <c r="Q1921" s="120"/>
      <c r="R1921" s="120"/>
      <c r="S1921" s="120"/>
      <c r="T1921" s="120"/>
      <c r="U1921" s="120"/>
      <c r="V1921" s="120"/>
      <c r="W1921" s="120"/>
      <c r="X1921" s="120"/>
      <c r="Y1921" s="120"/>
      <c r="Z1921" s="120"/>
    </row>
    <row r="1922">
      <c r="A1922" s="121">
        <v>62719.0</v>
      </c>
      <c r="B1922" s="119" t="s">
        <v>6105</v>
      </c>
      <c r="C1922" s="119" t="s">
        <v>1765</v>
      </c>
      <c r="D1922" s="119" t="s">
        <v>4309</v>
      </c>
      <c r="E1922" s="119" t="s">
        <v>1765</v>
      </c>
      <c r="F1922" s="121">
        <v>0.0</v>
      </c>
      <c r="G1922" s="121">
        <v>0.0</v>
      </c>
      <c r="H1922" s="122">
        <v>44412.56597222222</v>
      </c>
      <c r="I1922" s="122">
        <v>44425.461805555555</v>
      </c>
      <c r="J1922" s="124" t="s">
        <v>6106</v>
      </c>
      <c r="K1922" s="119"/>
      <c r="L1922" s="120"/>
      <c r="M1922" s="120"/>
      <c r="N1922" s="120"/>
      <c r="O1922" s="120"/>
      <c r="P1922" s="120"/>
      <c r="Q1922" s="120"/>
      <c r="R1922" s="120"/>
      <c r="S1922" s="120"/>
      <c r="T1922" s="120"/>
      <c r="U1922" s="120"/>
      <c r="V1922" s="120"/>
      <c r="W1922" s="120"/>
      <c r="X1922" s="120"/>
      <c r="Y1922" s="120"/>
      <c r="Z1922" s="120"/>
    </row>
    <row r="1923">
      <c r="A1923" s="121">
        <v>53738.0</v>
      </c>
      <c r="B1923" s="119" t="s">
        <v>6107</v>
      </c>
      <c r="C1923" s="119" t="s">
        <v>6108</v>
      </c>
      <c r="D1923" s="119" t="s">
        <v>3333</v>
      </c>
      <c r="E1923" s="119"/>
      <c r="F1923" s="121">
        <v>15.0</v>
      </c>
      <c r="G1923" s="121">
        <v>0.0</v>
      </c>
      <c r="H1923" s="122">
        <v>44265.836805555555</v>
      </c>
      <c r="I1923" s="122">
        <v>44425.58125</v>
      </c>
      <c r="J1923" s="124" t="s">
        <v>6109</v>
      </c>
      <c r="K1923" s="119"/>
      <c r="L1923" s="120"/>
      <c r="M1923" s="120"/>
      <c r="N1923" s="120"/>
      <c r="O1923" s="120"/>
      <c r="P1923" s="120"/>
      <c r="Q1923" s="120"/>
      <c r="R1923" s="120"/>
      <c r="S1923" s="120"/>
      <c r="T1923" s="120"/>
      <c r="U1923" s="120"/>
      <c r="V1923" s="120"/>
      <c r="W1923" s="120"/>
      <c r="X1923" s="120"/>
      <c r="Y1923" s="120"/>
      <c r="Z1923" s="120"/>
    </row>
    <row r="1924">
      <c r="A1924" s="121">
        <v>53739.0</v>
      </c>
      <c r="B1924" s="119" t="s">
        <v>6110</v>
      </c>
      <c r="C1924" s="119" t="s">
        <v>682</v>
      </c>
      <c r="D1924" s="119" t="s">
        <v>6111</v>
      </c>
      <c r="E1924" s="119"/>
      <c r="F1924" s="121">
        <v>1.0</v>
      </c>
      <c r="G1924" s="121">
        <v>0.0</v>
      </c>
      <c r="H1924" s="122">
        <v>44265.8375</v>
      </c>
      <c r="I1924" s="122">
        <v>44426.60972222222</v>
      </c>
      <c r="J1924" s="124" t="s">
        <v>6112</v>
      </c>
      <c r="K1924" s="119"/>
      <c r="L1924" s="120"/>
      <c r="M1924" s="120"/>
      <c r="N1924" s="120"/>
      <c r="O1924" s="120"/>
      <c r="P1924" s="120"/>
      <c r="Q1924" s="120"/>
      <c r="R1924" s="120"/>
      <c r="S1924" s="120"/>
      <c r="T1924" s="120"/>
      <c r="U1924" s="120"/>
      <c r="V1924" s="120"/>
      <c r="W1924" s="120"/>
      <c r="X1924" s="120"/>
      <c r="Y1924" s="120"/>
      <c r="Z1924" s="120"/>
    </row>
    <row r="1925">
      <c r="A1925" s="121">
        <v>63095.0</v>
      </c>
      <c r="B1925" s="119" t="s">
        <v>6113</v>
      </c>
      <c r="C1925" s="119" t="s">
        <v>1669</v>
      </c>
      <c r="D1925" s="119" t="s">
        <v>574</v>
      </c>
      <c r="E1925" s="119" t="s">
        <v>1669</v>
      </c>
      <c r="F1925" s="121">
        <v>1.0</v>
      </c>
      <c r="G1925" s="121">
        <v>0.0</v>
      </c>
      <c r="H1925" s="122">
        <v>44419.75069444445</v>
      </c>
      <c r="I1925" s="122">
        <v>44426.65972222222</v>
      </c>
      <c r="J1925" s="124" t="s">
        <v>6114</v>
      </c>
      <c r="K1925" s="119"/>
      <c r="L1925" s="120"/>
      <c r="M1925" s="120"/>
      <c r="N1925" s="120"/>
      <c r="O1925" s="120"/>
      <c r="P1925" s="120"/>
      <c r="Q1925" s="120"/>
      <c r="R1925" s="120"/>
      <c r="S1925" s="120"/>
      <c r="T1925" s="120"/>
      <c r="U1925" s="120"/>
      <c r="V1925" s="120"/>
      <c r="W1925" s="120"/>
      <c r="X1925" s="120"/>
      <c r="Y1925" s="120"/>
      <c r="Z1925" s="120"/>
    </row>
    <row r="1926">
      <c r="A1926" s="121">
        <v>51961.0</v>
      </c>
      <c r="B1926" s="119" t="s">
        <v>6115</v>
      </c>
      <c r="C1926" s="119" t="s">
        <v>1235</v>
      </c>
      <c r="D1926" s="119" t="s">
        <v>1041</v>
      </c>
      <c r="E1926" s="119" t="s">
        <v>608</v>
      </c>
      <c r="F1926" s="121">
        <v>8.0</v>
      </c>
      <c r="G1926" s="121">
        <v>0.0</v>
      </c>
      <c r="H1926" s="122">
        <v>44236.57152777778</v>
      </c>
      <c r="I1926" s="122">
        <v>44426.86111111111</v>
      </c>
      <c r="J1926" s="124" t="s">
        <v>6116</v>
      </c>
      <c r="K1926" s="119"/>
      <c r="L1926" s="120"/>
      <c r="M1926" s="120"/>
      <c r="N1926" s="120"/>
      <c r="O1926" s="120"/>
      <c r="P1926" s="120"/>
      <c r="Q1926" s="120"/>
      <c r="R1926" s="120"/>
      <c r="S1926" s="120"/>
      <c r="T1926" s="120"/>
      <c r="U1926" s="120"/>
      <c r="V1926" s="120"/>
      <c r="W1926" s="120"/>
      <c r="X1926" s="120"/>
      <c r="Y1926" s="120"/>
      <c r="Z1926" s="120"/>
    </row>
    <row r="1927">
      <c r="A1927" s="121">
        <v>62565.0</v>
      </c>
      <c r="B1927" s="119" t="s">
        <v>6117</v>
      </c>
      <c r="C1927" s="119" t="s">
        <v>1765</v>
      </c>
      <c r="D1927" s="119" t="s">
        <v>6118</v>
      </c>
      <c r="E1927" s="119"/>
      <c r="F1927" s="121">
        <v>1.0</v>
      </c>
      <c r="G1927" s="121">
        <v>0.0</v>
      </c>
      <c r="H1927" s="122">
        <v>44410.58541666667</v>
      </c>
      <c r="I1927" s="122">
        <v>44427.19513888889</v>
      </c>
      <c r="J1927" s="124" t="s">
        <v>6119</v>
      </c>
      <c r="K1927" s="119"/>
      <c r="L1927" s="120"/>
      <c r="M1927" s="120"/>
      <c r="N1927" s="120"/>
      <c r="O1927" s="120"/>
      <c r="P1927" s="120"/>
      <c r="Q1927" s="120"/>
      <c r="R1927" s="120"/>
      <c r="S1927" s="120"/>
      <c r="T1927" s="120"/>
      <c r="U1927" s="120"/>
      <c r="V1927" s="120"/>
      <c r="W1927" s="120"/>
      <c r="X1927" s="120"/>
      <c r="Y1927" s="120"/>
      <c r="Z1927" s="120"/>
    </row>
    <row r="1928">
      <c r="A1928" s="121">
        <v>61446.0</v>
      </c>
      <c r="B1928" s="119" t="s">
        <v>6120</v>
      </c>
      <c r="C1928" s="119" t="s">
        <v>578</v>
      </c>
      <c r="D1928" s="119" t="s">
        <v>6121</v>
      </c>
      <c r="E1928" s="119"/>
      <c r="F1928" s="121">
        <v>2.0</v>
      </c>
      <c r="G1928" s="121">
        <v>0.0</v>
      </c>
      <c r="H1928" s="122">
        <v>44386.271527777775</v>
      </c>
      <c r="I1928" s="122">
        <v>44427.57777777778</v>
      </c>
      <c r="J1928" s="124" t="s">
        <v>6122</v>
      </c>
      <c r="K1928" s="119"/>
      <c r="L1928" s="120"/>
      <c r="M1928" s="120"/>
      <c r="N1928" s="120"/>
      <c r="O1928" s="120"/>
      <c r="P1928" s="120"/>
      <c r="Q1928" s="120"/>
      <c r="R1928" s="120"/>
      <c r="S1928" s="120"/>
      <c r="T1928" s="120"/>
      <c r="U1928" s="120"/>
      <c r="V1928" s="120"/>
      <c r="W1928" s="120"/>
      <c r="X1928" s="120"/>
      <c r="Y1928" s="120"/>
      <c r="Z1928" s="120"/>
    </row>
    <row r="1929">
      <c r="A1929" s="121">
        <v>53485.0</v>
      </c>
      <c r="B1929" s="119" t="s">
        <v>6123</v>
      </c>
      <c r="C1929" s="119" t="s">
        <v>6124</v>
      </c>
      <c r="D1929" s="119" t="s">
        <v>1007</v>
      </c>
      <c r="E1929" s="119"/>
      <c r="F1929" s="121">
        <v>8.0</v>
      </c>
      <c r="G1929" s="121">
        <v>0.0</v>
      </c>
      <c r="H1929" s="122">
        <v>44263.058333333334</v>
      </c>
      <c r="I1929" s="122">
        <v>44427.646527777775</v>
      </c>
      <c r="J1929" s="124" t="s">
        <v>6125</v>
      </c>
      <c r="K1929" s="119"/>
      <c r="L1929" s="120"/>
      <c r="M1929" s="120"/>
      <c r="N1929" s="120"/>
      <c r="O1929" s="120"/>
      <c r="P1929" s="120"/>
      <c r="Q1929" s="120"/>
      <c r="R1929" s="120"/>
      <c r="S1929" s="120"/>
      <c r="T1929" s="120"/>
      <c r="U1929" s="120"/>
      <c r="V1929" s="120"/>
      <c r="W1929" s="120"/>
      <c r="X1929" s="120"/>
      <c r="Y1929" s="120"/>
      <c r="Z1929" s="120"/>
    </row>
    <row r="1930">
      <c r="A1930" s="121">
        <v>39329.0</v>
      </c>
      <c r="B1930" s="119" t="s">
        <v>6126</v>
      </c>
      <c r="C1930" s="119" t="s">
        <v>3554</v>
      </c>
      <c r="D1930" s="119" t="s">
        <v>941</v>
      </c>
      <c r="E1930" s="119"/>
      <c r="F1930" s="121">
        <v>0.0</v>
      </c>
      <c r="G1930" s="121">
        <v>0.0</v>
      </c>
      <c r="H1930" s="122">
        <v>43983.606944444444</v>
      </c>
      <c r="I1930" s="122">
        <v>44427.82638888889</v>
      </c>
      <c r="J1930" s="124" t="s">
        <v>6127</v>
      </c>
      <c r="K1930" s="119"/>
      <c r="L1930" s="120"/>
      <c r="M1930" s="120"/>
      <c r="N1930" s="120"/>
      <c r="O1930" s="120"/>
      <c r="P1930" s="120"/>
      <c r="Q1930" s="120"/>
      <c r="R1930" s="120"/>
      <c r="S1930" s="120"/>
      <c r="T1930" s="120"/>
      <c r="U1930" s="120"/>
      <c r="V1930" s="120"/>
      <c r="W1930" s="120"/>
      <c r="X1930" s="120"/>
      <c r="Y1930" s="120"/>
      <c r="Z1930" s="120"/>
    </row>
    <row r="1931">
      <c r="A1931" s="121">
        <v>63483.0</v>
      </c>
      <c r="B1931" s="119" t="s">
        <v>6128</v>
      </c>
      <c r="C1931" s="119" t="s">
        <v>2589</v>
      </c>
      <c r="D1931" s="119" t="s">
        <v>574</v>
      </c>
      <c r="E1931" s="119"/>
      <c r="F1931" s="121">
        <v>13.0</v>
      </c>
      <c r="G1931" s="121">
        <v>0.0</v>
      </c>
      <c r="H1931" s="122">
        <v>44426.629166666666</v>
      </c>
      <c r="I1931" s="122">
        <v>44427.91458333333</v>
      </c>
      <c r="J1931" s="124" t="s">
        <v>6129</v>
      </c>
      <c r="K1931" s="119"/>
      <c r="L1931" s="120"/>
      <c r="M1931" s="120"/>
      <c r="N1931" s="120"/>
      <c r="O1931" s="120"/>
      <c r="P1931" s="120"/>
      <c r="Q1931" s="120"/>
      <c r="R1931" s="120"/>
      <c r="S1931" s="120"/>
      <c r="T1931" s="120"/>
      <c r="U1931" s="120"/>
      <c r="V1931" s="120"/>
      <c r="W1931" s="120"/>
      <c r="X1931" s="120"/>
      <c r="Y1931" s="120"/>
      <c r="Z1931" s="120"/>
    </row>
    <row r="1932">
      <c r="A1932" s="121">
        <v>63544.0</v>
      </c>
      <c r="B1932" s="119" t="s">
        <v>6130</v>
      </c>
      <c r="C1932" s="119" t="s">
        <v>6131</v>
      </c>
      <c r="D1932" s="119" t="s">
        <v>1640</v>
      </c>
      <c r="E1932" s="119"/>
      <c r="F1932" s="121">
        <v>1.0</v>
      </c>
      <c r="G1932" s="121">
        <v>0.0</v>
      </c>
      <c r="H1932" s="122">
        <v>44427.13055555556</v>
      </c>
      <c r="I1932" s="122">
        <v>44428.95138888889</v>
      </c>
      <c r="J1932" s="124" t="s">
        <v>6132</v>
      </c>
      <c r="K1932" s="119"/>
      <c r="L1932" s="120"/>
      <c r="M1932" s="120"/>
      <c r="N1932" s="120"/>
      <c r="O1932" s="120"/>
      <c r="P1932" s="120"/>
      <c r="Q1932" s="120"/>
      <c r="R1932" s="120"/>
      <c r="S1932" s="120"/>
      <c r="T1932" s="120"/>
      <c r="U1932" s="120"/>
      <c r="V1932" s="120"/>
      <c r="W1932" s="120"/>
      <c r="X1932" s="120"/>
      <c r="Y1932" s="120"/>
      <c r="Z1932" s="120"/>
    </row>
    <row r="1933">
      <c r="A1933" s="121">
        <v>60111.0</v>
      </c>
      <c r="B1933" s="119" t="s">
        <v>6133</v>
      </c>
      <c r="C1933" s="119" t="s">
        <v>1247</v>
      </c>
      <c r="D1933" s="119" t="s">
        <v>1820</v>
      </c>
      <c r="E1933" s="119" t="s">
        <v>940</v>
      </c>
      <c r="F1933" s="121">
        <v>2.0</v>
      </c>
      <c r="G1933" s="121">
        <v>0.0</v>
      </c>
      <c r="H1933" s="122">
        <v>44363.75277777778</v>
      </c>
      <c r="I1933" s="122">
        <v>44431.94375</v>
      </c>
      <c r="J1933" s="124" t="s">
        <v>6134</v>
      </c>
      <c r="K1933" s="119"/>
      <c r="L1933" s="120"/>
      <c r="M1933" s="120"/>
      <c r="N1933" s="120"/>
      <c r="O1933" s="120"/>
      <c r="P1933" s="120"/>
      <c r="Q1933" s="120"/>
      <c r="R1933" s="120"/>
      <c r="S1933" s="120"/>
      <c r="T1933" s="120"/>
      <c r="U1933" s="120"/>
      <c r="V1933" s="120"/>
      <c r="W1933" s="120"/>
      <c r="X1933" s="120"/>
      <c r="Y1933" s="120"/>
      <c r="Z1933" s="120"/>
    </row>
    <row r="1934">
      <c r="A1934" s="121">
        <v>63427.0</v>
      </c>
      <c r="B1934" s="119" t="s">
        <v>6135</v>
      </c>
      <c r="C1934" s="119" t="s">
        <v>6136</v>
      </c>
      <c r="D1934" s="119" t="s">
        <v>6137</v>
      </c>
      <c r="E1934" s="119"/>
      <c r="F1934" s="121">
        <v>3.0</v>
      </c>
      <c r="G1934" s="121">
        <v>0.0</v>
      </c>
      <c r="H1934" s="122">
        <v>44425.88402777778</v>
      </c>
      <c r="I1934" s="122">
        <v>44432.68819444445</v>
      </c>
      <c r="J1934" s="124" t="s">
        <v>6138</v>
      </c>
      <c r="K1934" s="119"/>
      <c r="L1934" s="120"/>
      <c r="M1934" s="120"/>
      <c r="N1934" s="120"/>
      <c r="O1934" s="120"/>
      <c r="P1934" s="120"/>
      <c r="Q1934" s="120"/>
      <c r="R1934" s="120"/>
      <c r="S1934" s="120"/>
      <c r="T1934" s="120"/>
      <c r="U1934" s="120"/>
      <c r="V1934" s="120"/>
      <c r="W1934" s="120"/>
      <c r="X1934" s="120"/>
      <c r="Y1934" s="120"/>
      <c r="Z1934" s="120"/>
    </row>
    <row r="1935">
      <c r="A1935" s="121">
        <v>63584.0</v>
      </c>
      <c r="B1935" s="119" t="s">
        <v>6139</v>
      </c>
      <c r="C1935" s="119" t="s">
        <v>6140</v>
      </c>
      <c r="D1935" s="119" t="s">
        <v>6141</v>
      </c>
      <c r="E1935" s="119"/>
      <c r="F1935" s="121">
        <v>4.0</v>
      </c>
      <c r="G1935" s="121">
        <v>0.0</v>
      </c>
      <c r="H1935" s="122">
        <v>44427.70486111111</v>
      </c>
      <c r="I1935" s="122">
        <v>44432.74097222222</v>
      </c>
      <c r="J1935" s="124" t="s">
        <v>6142</v>
      </c>
      <c r="K1935" s="119"/>
      <c r="L1935" s="120"/>
      <c r="M1935" s="120"/>
      <c r="N1935" s="120"/>
      <c r="O1935" s="120"/>
      <c r="P1935" s="120"/>
      <c r="Q1935" s="120"/>
      <c r="R1935" s="120"/>
      <c r="S1935" s="120"/>
      <c r="T1935" s="120"/>
      <c r="U1935" s="120"/>
      <c r="V1935" s="120"/>
      <c r="W1935" s="120"/>
      <c r="X1935" s="120"/>
      <c r="Y1935" s="120"/>
      <c r="Z1935" s="120"/>
    </row>
    <row r="1936">
      <c r="A1936" s="121">
        <v>63869.0</v>
      </c>
      <c r="B1936" s="119" t="s">
        <v>6143</v>
      </c>
      <c r="C1936" s="119" t="s">
        <v>5830</v>
      </c>
      <c r="D1936" s="119" t="s">
        <v>6144</v>
      </c>
      <c r="E1936" s="119"/>
      <c r="F1936" s="121">
        <v>1.0</v>
      </c>
      <c r="G1936" s="121">
        <v>0.0</v>
      </c>
      <c r="H1936" s="122">
        <v>44432.76180555556</v>
      </c>
      <c r="I1936" s="122">
        <v>44433.11111111111</v>
      </c>
      <c r="J1936" s="124" t="s">
        <v>6145</v>
      </c>
      <c r="K1936" s="119"/>
      <c r="L1936" s="120"/>
      <c r="M1936" s="120"/>
      <c r="N1936" s="120"/>
      <c r="O1936" s="120"/>
      <c r="P1936" s="120"/>
      <c r="Q1936" s="120"/>
      <c r="R1936" s="120"/>
      <c r="S1936" s="120"/>
      <c r="T1936" s="120"/>
      <c r="U1936" s="120"/>
      <c r="V1936" s="120"/>
      <c r="W1936" s="120"/>
      <c r="X1936" s="120"/>
      <c r="Y1936" s="120"/>
      <c r="Z1936" s="120"/>
    </row>
    <row r="1937">
      <c r="A1937" s="121">
        <v>17377.0</v>
      </c>
      <c r="B1937" s="119" t="s">
        <v>6146</v>
      </c>
      <c r="C1937" s="119" t="s">
        <v>6147</v>
      </c>
      <c r="D1937" s="119" t="s">
        <v>6148</v>
      </c>
      <c r="E1937" s="119"/>
      <c r="F1937" s="121">
        <v>1.0</v>
      </c>
      <c r="G1937" s="121">
        <v>0.0</v>
      </c>
      <c r="H1937" s="122">
        <v>43517.98263888889</v>
      </c>
      <c r="I1937" s="122">
        <v>44434.790972222225</v>
      </c>
      <c r="J1937" s="124" t="s">
        <v>6149</v>
      </c>
      <c r="K1937" s="119"/>
      <c r="L1937" s="120"/>
      <c r="M1937" s="120"/>
      <c r="N1937" s="120"/>
      <c r="O1937" s="120"/>
      <c r="P1937" s="120"/>
      <c r="Q1937" s="120"/>
      <c r="R1937" s="120"/>
      <c r="S1937" s="120"/>
      <c r="T1937" s="120"/>
      <c r="U1937" s="120"/>
      <c r="V1937" s="120"/>
      <c r="W1937" s="120"/>
      <c r="X1937" s="120"/>
      <c r="Y1937" s="120"/>
      <c r="Z1937" s="120"/>
    </row>
    <row r="1938">
      <c r="A1938" s="121">
        <v>63723.0</v>
      </c>
      <c r="B1938" s="119" t="s">
        <v>6150</v>
      </c>
      <c r="C1938" s="119" t="s">
        <v>6151</v>
      </c>
      <c r="D1938" s="119" t="s">
        <v>3475</v>
      </c>
      <c r="E1938" s="119"/>
      <c r="F1938" s="121">
        <v>0.0</v>
      </c>
      <c r="G1938" s="121">
        <v>0.0</v>
      </c>
      <c r="H1938" s="122">
        <v>44429.444444444445</v>
      </c>
      <c r="I1938" s="122">
        <v>44435.67013888889</v>
      </c>
      <c r="J1938" s="124" t="s">
        <v>6152</v>
      </c>
      <c r="K1938" s="119"/>
      <c r="L1938" s="120"/>
      <c r="M1938" s="120"/>
      <c r="N1938" s="120"/>
      <c r="O1938" s="120"/>
      <c r="P1938" s="120"/>
      <c r="Q1938" s="120"/>
      <c r="R1938" s="120"/>
      <c r="S1938" s="120"/>
      <c r="T1938" s="120"/>
      <c r="U1938" s="120"/>
      <c r="V1938" s="120"/>
      <c r="W1938" s="120"/>
      <c r="X1938" s="120"/>
      <c r="Y1938" s="120"/>
      <c r="Z1938" s="120"/>
    </row>
    <row r="1939">
      <c r="A1939" s="121">
        <v>63747.0</v>
      </c>
      <c r="B1939" s="119" t="s">
        <v>6153</v>
      </c>
      <c r="C1939" s="119" t="s">
        <v>6154</v>
      </c>
      <c r="D1939" s="119" t="s">
        <v>1597</v>
      </c>
      <c r="E1939" s="119"/>
      <c r="F1939" s="121">
        <v>1.0</v>
      </c>
      <c r="G1939" s="121">
        <v>0.0</v>
      </c>
      <c r="H1939" s="122">
        <v>44431.35</v>
      </c>
      <c r="I1939" s="122">
        <v>44435.70277777778</v>
      </c>
      <c r="J1939" s="124" t="s">
        <v>6155</v>
      </c>
      <c r="K1939" s="119"/>
      <c r="L1939" s="120"/>
      <c r="M1939" s="120"/>
      <c r="N1939" s="120"/>
      <c r="O1939" s="120"/>
      <c r="P1939" s="120"/>
      <c r="Q1939" s="120"/>
      <c r="R1939" s="120"/>
      <c r="S1939" s="120"/>
      <c r="T1939" s="120"/>
      <c r="U1939" s="120"/>
      <c r="V1939" s="120"/>
      <c r="W1939" s="120"/>
      <c r="X1939" s="120"/>
      <c r="Y1939" s="120"/>
      <c r="Z1939" s="120"/>
    </row>
    <row r="1940">
      <c r="A1940" s="121">
        <v>54294.0</v>
      </c>
      <c r="B1940" s="119" t="s">
        <v>6156</v>
      </c>
      <c r="C1940" s="119" t="s">
        <v>827</v>
      </c>
      <c r="D1940" s="119" t="s">
        <v>1158</v>
      </c>
      <c r="E1940" s="119" t="s">
        <v>578</v>
      </c>
      <c r="F1940" s="121">
        <v>1.0</v>
      </c>
      <c r="G1940" s="121">
        <v>0.0</v>
      </c>
      <c r="H1940" s="122">
        <v>44274.07152777778</v>
      </c>
      <c r="I1940" s="122">
        <v>44437.947222222225</v>
      </c>
      <c r="J1940" s="124" t="s">
        <v>6157</v>
      </c>
      <c r="K1940" s="119"/>
      <c r="L1940" s="120"/>
      <c r="M1940" s="120"/>
      <c r="N1940" s="120"/>
      <c r="O1940" s="120"/>
      <c r="P1940" s="120"/>
      <c r="Q1940" s="120"/>
      <c r="R1940" s="120"/>
      <c r="S1940" s="120"/>
      <c r="T1940" s="120"/>
      <c r="U1940" s="120"/>
      <c r="V1940" s="120"/>
      <c r="W1940" s="120"/>
      <c r="X1940" s="120"/>
      <c r="Y1940" s="120"/>
      <c r="Z1940" s="120"/>
    </row>
    <row r="1941">
      <c r="A1941" s="121">
        <v>47599.0</v>
      </c>
      <c r="B1941" s="119" t="s">
        <v>6158</v>
      </c>
      <c r="C1941" s="119" t="s">
        <v>1457</v>
      </c>
      <c r="D1941" s="119" t="s">
        <v>6159</v>
      </c>
      <c r="E1941" s="119" t="s">
        <v>1457</v>
      </c>
      <c r="F1941" s="121">
        <v>21.0</v>
      </c>
      <c r="G1941" s="121">
        <v>0.0</v>
      </c>
      <c r="H1941" s="122">
        <v>44144.60555555556</v>
      </c>
      <c r="I1941" s="122">
        <v>44438.43194444444</v>
      </c>
      <c r="J1941" s="124" t="s">
        <v>6160</v>
      </c>
      <c r="K1941" s="119"/>
      <c r="L1941" s="120"/>
      <c r="M1941" s="120"/>
      <c r="N1941" s="120"/>
      <c r="O1941" s="120"/>
      <c r="P1941" s="120"/>
      <c r="Q1941" s="120"/>
      <c r="R1941" s="120"/>
      <c r="S1941" s="120"/>
      <c r="T1941" s="120"/>
      <c r="U1941" s="120"/>
      <c r="V1941" s="120"/>
      <c r="W1941" s="120"/>
      <c r="X1941" s="120"/>
      <c r="Y1941" s="120"/>
      <c r="Z1941" s="120"/>
    </row>
    <row r="1942">
      <c r="A1942" s="121">
        <v>64039.0</v>
      </c>
      <c r="B1942" s="119" t="s">
        <v>6161</v>
      </c>
      <c r="C1942" s="119" t="s">
        <v>829</v>
      </c>
      <c r="D1942" s="119" t="s">
        <v>906</v>
      </c>
      <c r="E1942" s="119" t="s">
        <v>582</v>
      </c>
      <c r="F1942" s="121">
        <v>1.0</v>
      </c>
      <c r="G1942" s="121">
        <v>0.0</v>
      </c>
      <c r="H1942" s="122">
        <v>44434.77222222222</v>
      </c>
      <c r="I1942" s="122">
        <v>44438.80416666667</v>
      </c>
      <c r="J1942" s="124" t="s">
        <v>6162</v>
      </c>
      <c r="K1942" s="119"/>
      <c r="L1942" s="120"/>
      <c r="M1942" s="120"/>
      <c r="N1942" s="120"/>
      <c r="O1942" s="120"/>
      <c r="P1942" s="120"/>
      <c r="Q1942" s="120"/>
      <c r="R1942" s="120"/>
      <c r="S1942" s="120"/>
      <c r="T1942" s="120"/>
      <c r="U1942" s="120"/>
      <c r="V1942" s="120"/>
      <c r="W1942" s="120"/>
      <c r="X1942" s="120"/>
      <c r="Y1942" s="120"/>
      <c r="Z1942" s="120"/>
    </row>
    <row r="1943">
      <c r="A1943" s="121">
        <v>63456.0</v>
      </c>
      <c r="B1943" s="119" t="s">
        <v>6163</v>
      </c>
      <c r="C1943" s="119" t="s">
        <v>948</v>
      </c>
      <c r="D1943" s="119" t="s">
        <v>5413</v>
      </c>
      <c r="E1943" s="119"/>
      <c r="F1943" s="121">
        <v>0.0</v>
      </c>
      <c r="G1943" s="121">
        <v>0.0</v>
      </c>
      <c r="H1943" s="122">
        <v>44426.123611111114</v>
      </c>
      <c r="I1943" s="122">
        <v>44438.813888888886</v>
      </c>
      <c r="J1943" s="124" t="s">
        <v>6164</v>
      </c>
      <c r="K1943" s="119"/>
      <c r="L1943" s="120"/>
      <c r="M1943" s="120"/>
      <c r="N1943" s="120"/>
      <c r="O1943" s="120"/>
      <c r="P1943" s="120"/>
      <c r="Q1943" s="120"/>
      <c r="R1943" s="120"/>
      <c r="S1943" s="120"/>
      <c r="T1943" s="120"/>
      <c r="U1943" s="120"/>
      <c r="V1943" s="120"/>
      <c r="W1943" s="120"/>
      <c r="X1943" s="120"/>
      <c r="Y1943" s="120"/>
      <c r="Z1943" s="120"/>
    </row>
    <row r="1944">
      <c r="A1944" s="121">
        <v>42243.0</v>
      </c>
      <c r="B1944" s="119" t="s">
        <v>6165</v>
      </c>
      <c r="C1944" s="119" t="s">
        <v>6166</v>
      </c>
      <c r="D1944" s="119" t="s">
        <v>6167</v>
      </c>
      <c r="E1944" s="119" t="s">
        <v>957</v>
      </c>
      <c r="F1944" s="121">
        <v>11.0</v>
      </c>
      <c r="G1944" s="121">
        <v>0.0</v>
      </c>
      <c r="H1944" s="122">
        <v>44041.790972222225</v>
      </c>
      <c r="I1944" s="122">
        <v>44438.842361111114</v>
      </c>
      <c r="J1944" s="124" t="s">
        <v>6168</v>
      </c>
      <c r="K1944" s="119"/>
      <c r="L1944" s="120"/>
      <c r="M1944" s="120"/>
      <c r="N1944" s="120"/>
      <c r="O1944" s="120"/>
      <c r="P1944" s="120"/>
      <c r="Q1944" s="120"/>
      <c r="R1944" s="120"/>
      <c r="S1944" s="120"/>
      <c r="T1944" s="120"/>
      <c r="U1944" s="120"/>
      <c r="V1944" s="120"/>
      <c r="W1944" s="120"/>
      <c r="X1944" s="120"/>
      <c r="Y1944" s="120"/>
      <c r="Z1944" s="120"/>
    </row>
    <row r="1945">
      <c r="A1945" s="121">
        <v>64017.0</v>
      </c>
      <c r="B1945" s="119" t="s">
        <v>6169</v>
      </c>
      <c r="C1945" s="119" t="s">
        <v>6170</v>
      </c>
      <c r="D1945" s="119" t="s">
        <v>6171</v>
      </c>
      <c r="E1945" s="119"/>
      <c r="F1945" s="121">
        <v>2.0</v>
      </c>
      <c r="G1945" s="121">
        <v>0.0</v>
      </c>
      <c r="H1945" s="122">
        <v>44434.53333333333</v>
      </c>
      <c r="I1945" s="122">
        <v>44438.853472222225</v>
      </c>
      <c r="J1945" s="124" t="s">
        <v>6172</v>
      </c>
      <c r="K1945" s="119"/>
      <c r="L1945" s="120"/>
      <c r="M1945" s="120"/>
      <c r="N1945" s="120"/>
      <c r="O1945" s="120"/>
      <c r="P1945" s="120"/>
      <c r="Q1945" s="120"/>
      <c r="R1945" s="120"/>
      <c r="S1945" s="120"/>
      <c r="T1945" s="120"/>
      <c r="U1945" s="120"/>
      <c r="V1945" s="120"/>
      <c r="W1945" s="120"/>
      <c r="X1945" s="120"/>
      <c r="Y1945" s="120"/>
      <c r="Z1945" s="120"/>
    </row>
    <row r="1946">
      <c r="A1946" s="121">
        <v>64163.0</v>
      </c>
      <c r="B1946" s="119" t="s">
        <v>6173</v>
      </c>
      <c r="C1946" s="119" t="s">
        <v>578</v>
      </c>
      <c r="D1946" s="119" t="s">
        <v>6174</v>
      </c>
      <c r="E1946" s="119" t="s">
        <v>5785</v>
      </c>
      <c r="F1946" s="121">
        <v>3.0</v>
      </c>
      <c r="G1946" s="121">
        <v>0.0</v>
      </c>
      <c r="H1946" s="122">
        <v>44438.40416666667</v>
      </c>
      <c r="I1946" s="122">
        <v>44438.927083333336</v>
      </c>
      <c r="J1946" s="124" t="s">
        <v>6175</v>
      </c>
      <c r="K1946" s="119"/>
      <c r="L1946" s="120"/>
      <c r="M1946" s="120"/>
      <c r="N1946" s="120"/>
      <c r="O1946" s="120"/>
      <c r="P1946" s="120"/>
      <c r="Q1946" s="120"/>
      <c r="R1946" s="120"/>
      <c r="S1946" s="120"/>
      <c r="T1946" s="120"/>
      <c r="U1946" s="120"/>
      <c r="V1946" s="120"/>
      <c r="W1946" s="120"/>
      <c r="X1946" s="120"/>
      <c r="Y1946" s="120"/>
      <c r="Z1946" s="120"/>
    </row>
    <row r="1947">
      <c r="A1947" s="121">
        <v>63435.0</v>
      </c>
      <c r="B1947" s="119" t="s">
        <v>6176</v>
      </c>
      <c r="C1947" s="119" t="s">
        <v>6177</v>
      </c>
      <c r="D1947" s="119" t="s">
        <v>6178</v>
      </c>
      <c r="E1947" s="119"/>
      <c r="F1947" s="121">
        <v>2.0</v>
      </c>
      <c r="G1947" s="121">
        <v>0.0</v>
      </c>
      <c r="H1947" s="122">
        <v>44425.95277777778</v>
      </c>
      <c r="I1947" s="122">
        <v>44439.09861111111</v>
      </c>
      <c r="J1947" s="124" t="s">
        <v>6179</v>
      </c>
      <c r="K1947" s="119"/>
      <c r="L1947" s="120"/>
      <c r="M1947" s="120"/>
      <c r="N1947" s="120"/>
      <c r="O1947" s="120"/>
      <c r="P1947" s="120"/>
      <c r="Q1947" s="120"/>
      <c r="R1947" s="120"/>
      <c r="S1947" s="120"/>
      <c r="T1947" s="120"/>
      <c r="U1947" s="120"/>
      <c r="V1947" s="120"/>
      <c r="W1947" s="120"/>
      <c r="X1947" s="120"/>
      <c r="Y1947" s="120"/>
      <c r="Z1947" s="120"/>
    </row>
    <row r="1948">
      <c r="A1948" s="121">
        <v>63480.0</v>
      </c>
      <c r="B1948" s="119" t="s">
        <v>6180</v>
      </c>
      <c r="C1948" s="119" t="s">
        <v>6181</v>
      </c>
      <c r="D1948" s="119" t="s">
        <v>3333</v>
      </c>
      <c r="E1948" s="119"/>
      <c r="F1948" s="121">
        <v>7.0</v>
      </c>
      <c r="G1948" s="121">
        <v>0.0</v>
      </c>
      <c r="H1948" s="122">
        <v>44426.57916666667</v>
      </c>
      <c r="I1948" s="122">
        <v>44439.63958333333</v>
      </c>
      <c r="J1948" s="124" t="s">
        <v>6182</v>
      </c>
      <c r="K1948" s="119"/>
      <c r="L1948" s="120"/>
      <c r="M1948" s="120"/>
      <c r="N1948" s="120"/>
      <c r="O1948" s="120"/>
      <c r="P1948" s="120"/>
      <c r="Q1948" s="120"/>
      <c r="R1948" s="120"/>
      <c r="S1948" s="120"/>
      <c r="T1948" s="120"/>
      <c r="U1948" s="120"/>
      <c r="V1948" s="120"/>
      <c r="W1948" s="120"/>
      <c r="X1948" s="120"/>
      <c r="Y1948" s="120"/>
      <c r="Z1948" s="120"/>
    </row>
    <row r="1949">
      <c r="A1949" s="121">
        <v>61137.0</v>
      </c>
      <c r="B1949" s="119" t="s">
        <v>6183</v>
      </c>
      <c r="C1949" s="119" t="s">
        <v>6184</v>
      </c>
      <c r="D1949" s="119" t="s">
        <v>6185</v>
      </c>
      <c r="E1949" s="119" t="s">
        <v>654</v>
      </c>
      <c r="F1949" s="121">
        <v>2.0</v>
      </c>
      <c r="G1949" s="121">
        <v>0.0</v>
      </c>
      <c r="H1949" s="122">
        <v>44378.80902777778</v>
      </c>
      <c r="I1949" s="122">
        <v>44440.10625</v>
      </c>
      <c r="J1949" s="124" t="s">
        <v>6186</v>
      </c>
      <c r="K1949" s="119"/>
      <c r="L1949" s="120"/>
      <c r="M1949" s="120"/>
      <c r="N1949" s="120"/>
      <c r="O1949" s="120"/>
      <c r="P1949" s="120"/>
      <c r="Q1949" s="120"/>
      <c r="R1949" s="120"/>
      <c r="S1949" s="120"/>
      <c r="T1949" s="120"/>
      <c r="U1949" s="120"/>
      <c r="V1949" s="120"/>
      <c r="W1949" s="120"/>
      <c r="X1949" s="120"/>
      <c r="Y1949" s="120"/>
      <c r="Z1949" s="120"/>
    </row>
    <row r="1950">
      <c r="A1950" s="121">
        <v>48573.0</v>
      </c>
      <c r="B1950" s="119" t="s">
        <v>6187</v>
      </c>
      <c r="C1950" s="119" t="s">
        <v>2542</v>
      </c>
      <c r="D1950" s="119" t="s">
        <v>6188</v>
      </c>
      <c r="E1950" s="119"/>
      <c r="F1950" s="121">
        <v>13.0</v>
      </c>
      <c r="G1950" s="121">
        <v>0.0</v>
      </c>
      <c r="H1950" s="122">
        <v>44165.35555555556</v>
      </c>
      <c r="I1950" s="122">
        <v>44440.73055555556</v>
      </c>
      <c r="J1950" s="124" t="s">
        <v>6189</v>
      </c>
      <c r="K1950" s="119"/>
      <c r="L1950" s="120"/>
      <c r="M1950" s="120"/>
      <c r="N1950" s="120"/>
      <c r="O1950" s="120"/>
      <c r="P1950" s="120"/>
      <c r="Q1950" s="120"/>
      <c r="R1950" s="120"/>
      <c r="S1950" s="120"/>
      <c r="T1950" s="120"/>
      <c r="U1950" s="120"/>
      <c r="V1950" s="120"/>
      <c r="W1950" s="120"/>
      <c r="X1950" s="120"/>
      <c r="Y1950" s="120"/>
      <c r="Z1950" s="120"/>
    </row>
    <row r="1951">
      <c r="A1951" s="121">
        <v>53989.0</v>
      </c>
      <c r="B1951" s="119" t="s">
        <v>6190</v>
      </c>
      <c r="C1951" s="119" t="s">
        <v>6191</v>
      </c>
      <c r="D1951" s="119" t="s">
        <v>6192</v>
      </c>
      <c r="E1951" s="119"/>
      <c r="F1951" s="121">
        <v>6.0</v>
      </c>
      <c r="G1951" s="121">
        <v>0.0</v>
      </c>
      <c r="H1951" s="122">
        <v>44269.88611111111</v>
      </c>
      <c r="I1951" s="122">
        <v>44440.85138888889</v>
      </c>
      <c r="J1951" s="124" t="s">
        <v>6193</v>
      </c>
      <c r="K1951" s="119"/>
      <c r="L1951" s="120"/>
      <c r="M1951" s="120"/>
      <c r="N1951" s="120"/>
      <c r="O1951" s="120"/>
      <c r="P1951" s="120"/>
      <c r="Q1951" s="120"/>
      <c r="R1951" s="120"/>
      <c r="S1951" s="120"/>
      <c r="T1951" s="120"/>
      <c r="U1951" s="120"/>
      <c r="V1951" s="120"/>
      <c r="W1951" s="120"/>
      <c r="X1951" s="120"/>
      <c r="Y1951" s="120"/>
      <c r="Z1951" s="120"/>
    </row>
    <row r="1952">
      <c r="A1952" s="121">
        <v>63657.0</v>
      </c>
      <c r="B1952" s="119" t="s">
        <v>6194</v>
      </c>
      <c r="C1952" s="119" t="s">
        <v>1669</v>
      </c>
      <c r="D1952" s="119" t="s">
        <v>574</v>
      </c>
      <c r="E1952" s="119" t="s">
        <v>1669</v>
      </c>
      <c r="F1952" s="121">
        <v>0.0</v>
      </c>
      <c r="G1952" s="121">
        <v>0.0</v>
      </c>
      <c r="H1952" s="122">
        <v>44428.77777777778</v>
      </c>
      <c r="I1952" s="122">
        <v>44441.81736111111</v>
      </c>
      <c r="J1952" s="124" t="s">
        <v>6195</v>
      </c>
      <c r="K1952" s="119"/>
      <c r="L1952" s="120"/>
      <c r="M1952" s="120"/>
      <c r="N1952" s="120"/>
      <c r="O1952" s="120"/>
      <c r="P1952" s="120"/>
      <c r="Q1952" s="120"/>
      <c r="R1952" s="120"/>
      <c r="S1952" s="120"/>
      <c r="T1952" s="120"/>
      <c r="U1952" s="120"/>
      <c r="V1952" s="120"/>
      <c r="W1952" s="120"/>
      <c r="X1952" s="120"/>
      <c r="Y1952" s="120"/>
      <c r="Z1952" s="120"/>
    </row>
    <row r="1953">
      <c r="A1953" s="121">
        <v>64358.0</v>
      </c>
      <c r="B1953" s="119" t="s">
        <v>6196</v>
      </c>
      <c r="C1953" s="119" t="s">
        <v>6197</v>
      </c>
      <c r="D1953" s="119" t="s">
        <v>6198</v>
      </c>
      <c r="E1953" s="119" t="s">
        <v>1137</v>
      </c>
      <c r="F1953" s="121">
        <v>3.0</v>
      </c>
      <c r="G1953" s="121">
        <v>0.0</v>
      </c>
      <c r="H1953" s="122">
        <v>44440.46041666667</v>
      </c>
      <c r="I1953" s="122">
        <v>44443.07708333333</v>
      </c>
      <c r="J1953" s="124" t="s">
        <v>6199</v>
      </c>
      <c r="K1953" s="119"/>
      <c r="L1953" s="120"/>
      <c r="M1953" s="120"/>
      <c r="N1953" s="120"/>
      <c r="O1953" s="120"/>
      <c r="P1953" s="120"/>
      <c r="Q1953" s="120"/>
      <c r="R1953" s="120"/>
      <c r="S1953" s="120"/>
      <c r="T1953" s="120"/>
      <c r="U1953" s="120"/>
      <c r="V1953" s="120"/>
      <c r="W1953" s="120"/>
      <c r="X1953" s="120"/>
      <c r="Y1953" s="120"/>
      <c r="Z1953" s="120"/>
    </row>
    <row r="1954">
      <c r="A1954" s="121">
        <v>4689.0</v>
      </c>
      <c r="B1954" s="119" t="s">
        <v>6200</v>
      </c>
      <c r="C1954" s="119" t="s">
        <v>2036</v>
      </c>
      <c r="D1954" s="119" t="s">
        <v>1136</v>
      </c>
      <c r="E1954" s="119"/>
      <c r="F1954" s="121">
        <v>5.0</v>
      </c>
      <c r="G1954" s="121">
        <v>0.0</v>
      </c>
      <c r="H1954" s="122">
        <v>43116.834027777775</v>
      </c>
      <c r="I1954" s="122">
        <v>44445.35277777778</v>
      </c>
      <c r="J1954" s="124" t="s">
        <v>6201</v>
      </c>
      <c r="K1954" s="119"/>
      <c r="L1954" s="120"/>
      <c r="M1954" s="120"/>
      <c r="N1954" s="120"/>
      <c r="O1954" s="120"/>
      <c r="P1954" s="120"/>
      <c r="Q1954" s="120"/>
      <c r="R1954" s="120"/>
      <c r="S1954" s="120"/>
      <c r="T1954" s="120"/>
      <c r="U1954" s="120"/>
      <c r="V1954" s="120"/>
      <c r="W1954" s="120"/>
      <c r="X1954" s="120"/>
      <c r="Y1954" s="120"/>
      <c r="Z1954" s="120"/>
    </row>
    <row r="1955">
      <c r="A1955" s="121">
        <v>59779.0</v>
      </c>
      <c r="B1955" s="119" t="s">
        <v>6202</v>
      </c>
      <c r="C1955" s="119" t="s">
        <v>1137</v>
      </c>
      <c r="D1955" s="119" t="s">
        <v>1148</v>
      </c>
      <c r="E1955" s="119" t="s">
        <v>1137</v>
      </c>
      <c r="F1955" s="121">
        <v>0.0</v>
      </c>
      <c r="G1955" s="121">
        <v>0.0</v>
      </c>
      <c r="H1955" s="122">
        <v>44357.334027777775</v>
      </c>
      <c r="I1955" s="122">
        <v>44446.29583333333</v>
      </c>
      <c r="J1955" s="124" t="s">
        <v>6203</v>
      </c>
      <c r="K1955" s="119"/>
      <c r="L1955" s="120"/>
      <c r="M1955" s="120"/>
      <c r="N1955" s="120"/>
      <c r="O1955" s="120"/>
      <c r="P1955" s="120"/>
      <c r="Q1955" s="120"/>
      <c r="R1955" s="120"/>
      <c r="S1955" s="120"/>
      <c r="T1955" s="120"/>
      <c r="U1955" s="120"/>
      <c r="V1955" s="120"/>
      <c r="W1955" s="120"/>
      <c r="X1955" s="120"/>
      <c r="Y1955" s="120"/>
      <c r="Z1955" s="120"/>
    </row>
    <row r="1956">
      <c r="A1956" s="121">
        <v>63430.0</v>
      </c>
      <c r="B1956" s="119" t="s">
        <v>6204</v>
      </c>
      <c r="C1956" s="119" t="s">
        <v>994</v>
      </c>
      <c r="D1956" s="119" t="s">
        <v>6205</v>
      </c>
      <c r="E1956" s="119"/>
      <c r="F1956" s="121">
        <v>2.0</v>
      </c>
      <c r="G1956" s="121">
        <v>0.0</v>
      </c>
      <c r="H1956" s="122">
        <v>44425.896527777775</v>
      </c>
      <c r="I1956" s="122">
        <v>44447.71041666667</v>
      </c>
      <c r="J1956" s="124" t="s">
        <v>6206</v>
      </c>
      <c r="K1956" s="119"/>
      <c r="L1956" s="120"/>
      <c r="M1956" s="120"/>
      <c r="N1956" s="120"/>
      <c r="O1956" s="120"/>
      <c r="P1956" s="120"/>
      <c r="Q1956" s="120"/>
      <c r="R1956" s="120"/>
      <c r="S1956" s="120"/>
      <c r="T1956" s="120"/>
      <c r="U1956" s="120"/>
      <c r="V1956" s="120"/>
      <c r="W1956" s="120"/>
      <c r="X1956" s="120"/>
      <c r="Y1956" s="120"/>
      <c r="Z1956" s="120"/>
    </row>
    <row r="1957">
      <c r="A1957" s="121">
        <v>64207.0</v>
      </c>
      <c r="B1957" s="119" t="s">
        <v>6207</v>
      </c>
      <c r="C1957" s="119" t="s">
        <v>592</v>
      </c>
      <c r="D1957" s="119" t="s">
        <v>6208</v>
      </c>
      <c r="E1957" s="119"/>
      <c r="F1957" s="121">
        <v>2.0</v>
      </c>
      <c r="G1957" s="121">
        <v>0.0</v>
      </c>
      <c r="H1957" s="122">
        <v>44438.763194444444</v>
      </c>
      <c r="I1957" s="122">
        <v>44448.82847222222</v>
      </c>
      <c r="J1957" s="124" t="s">
        <v>6209</v>
      </c>
      <c r="K1957" s="119"/>
      <c r="L1957" s="120"/>
      <c r="M1957" s="120"/>
      <c r="N1957" s="120"/>
      <c r="O1957" s="120"/>
      <c r="P1957" s="120"/>
      <c r="Q1957" s="120"/>
      <c r="R1957" s="120"/>
      <c r="S1957" s="120"/>
      <c r="T1957" s="120"/>
      <c r="U1957" s="120"/>
      <c r="V1957" s="120"/>
      <c r="W1957" s="120"/>
      <c r="X1957" s="120"/>
      <c r="Y1957" s="120"/>
      <c r="Z1957" s="120"/>
    </row>
    <row r="1958">
      <c r="A1958" s="121">
        <v>64536.0</v>
      </c>
      <c r="B1958" s="119" t="s">
        <v>6210</v>
      </c>
      <c r="C1958" s="119" t="s">
        <v>1254</v>
      </c>
      <c r="D1958" s="119" t="s">
        <v>5041</v>
      </c>
      <c r="E1958" s="119"/>
      <c r="F1958" s="121">
        <v>2.0</v>
      </c>
      <c r="G1958" s="121">
        <v>0.0</v>
      </c>
      <c r="H1958" s="122">
        <v>44445.12777777778</v>
      </c>
      <c r="I1958" s="122">
        <v>44448.92152777778</v>
      </c>
      <c r="J1958" s="124" t="s">
        <v>6211</v>
      </c>
      <c r="K1958" s="119"/>
      <c r="L1958" s="120"/>
      <c r="M1958" s="120"/>
      <c r="N1958" s="120"/>
      <c r="O1958" s="120"/>
      <c r="P1958" s="120"/>
      <c r="Q1958" s="120"/>
      <c r="R1958" s="120"/>
      <c r="S1958" s="120"/>
      <c r="T1958" s="120"/>
      <c r="U1958" s="120"/>
      <c r="V1958" s="120"/>
      <c r="W1958" s="120"/>
      <c r="X1958" s="120"/>
      <c r="Y1958" s="120"/>
      <c r="Z1958" s="120"/>
    </row>
    <row r="1959">
      <c r="A1959" s="121">
        <v>62501.0</v>
      </c>
      <c r="B1959" s="119" t="s">
        <v>6212</v>
      </c>
      <c r="C1959" s="119" t="s">
        <v>994</v>
      </c>
      <c r="D1959" s="119" t="s">
        <v>6213</v>
      </c>
      <c r="E1959" s="119"/>
      <c r="F1959" s="121">
        <v>8.0</v>
      </c>
      <c r="G1959" s="121">
        <v>0.0</v>
      </c>
      <c r="H1959" s="122">
        <v>44407.833333333336</v>
      </c>
      <c r="I1959" s="122">
        <v>44452.00555555556</v>
      </c>
      <c r="J1959" s="124" t="s">
        <v>6214</v>
      </c>
      <c r="K1959" s="119"/>
      <c r="L1959" s="120"/>
      <c r="M1959" s="120"/>
      <c r="N1959" s="120"/>
      <c r="O1959" s="120"/>
      <c r="P1959" s="120"/>
      <c r="Q1959" s="120"/>
      <c r="R1959" s="120"/>
      <c r="S1959" s="120"/>
      <c r="T1959" s="120"/>
      <c r="U1959" s="120"/>
      <c r="V1959" s="120"/>
      <c r="W1959" s="120"/>
      <c r="X1959" s="120"/>
      <c r="Y1959" s="120"/>
      <c r="Z1959" s="120"/>
    </row>
    <row r="1960">
      <c r="A1960" s="121">
        <v>64813.0</v>
      </c>
      <c r="B1960" s="119" t="s">
        <v>6215</v>
      </c>
      <c r="C1960" s="119" t="s">
        <v>1504</v>
      </c>
      <c r="D1960" s="119" t="s">
        <v>6216</v>
      </c>
      <c r="E1960" s="119"/>
      <c r="F1960" s="121">
        <v>1.0</v>
      </c>
      <c r="G1960" s="121">
        <v>0.0</v>
      </c>
      <c r="H1960" s="122">
        <v>44449.56527777778</v>
      </c>
      <c r="I1960" s="122">
        <v>44452.98819444444</v>
      </c>
      <c r="J1960" s="124" t="s">
        <v>6217</v>
      </c>
      <c r="K1960" s="119"/>
      <c r="L1960" s="120"/>
      <c r="M1960" s="120"/>
      <c r="N1960" s="120"/>
      <c r="O1960" s="120"/>
      <c r="P1960" s="120"/>
      <c r="Q1960" s="120"/>
      <c r="R1960" s="120"/>
      <c r="S1960" s="120"/>
      <c r="T1960" s="120"/>
      <c r="U1960" s="120"/>
      <c r="V1960" s="120"/>
      <c r="W1960" s="120"/>
      <c r="X1960" s="120"/>
      <c r="Y1960" s="120"/>
      <c r="Z1960" s="120"/>
    </row>
    <row r="1961">
      <c r="A1961" s="121">
        <v>64281.0</v>
      </c>
      <c r="B1961" s="119" t="s">
        <v>6218</v>
      </c>
      <c r="C1961" s="119" t="s">
        <v>1669</v>
      </c>
      <c r="D1961" s="119" t="s">
        <v>574</v>
      </c>
      <c r="E1961" s="119" t="s">
        <v>6219</v>
      </c>
      <c r="F1961" s="121">
        <v>2.0</v>
      </c>
      <c r="G1961" s="121">
        <v>0.0</v>
      </c>
      <c r="H1961" s="122">
        <v>44439.68402777778</v>
      </c>
      <c r="I1961" s="122">
        <v>44454.60833333333</v>
      </c>
      <c r="J1961" s="124" t="s">
        <v>6220</v>
      </c>
      <c r="K1961" s="119"/>
      <c r="L1961" s="120"/>
      <c r="M1961" s="120"/>
      <c r="N1961" s="120"/>
      <c r="O1961" s="120"/>
      <c r="P1961" s="120"/>
      <c r="Q1961" s="120"/>
      <c r="R1961" s="120"/>
      <c r="S1961" s="120"/>
      <c r="T1961" s="120"/>
      <c r="U1961" s="120"/>
      <c r="V1961" s="120"/>
      <c r="W1961" s="120"/>
      <c r="X1961" s="120"/>
      <c r="Y1961" s="120"/>
      <c r="Z1961" s="120"/>
    </row>
    <row r="1962">
      <c r="A1962" s="121">
        <v>64760.0</v>
      </c>
      <c r="B1962" s="119" t="s">
        <v>6221</v>
      </c>
      <c r="C1962" s="119" t="s">
        <v>990</v>
      </c>
      <c r="D1962" s="119" t="s">
        <v>6222</v>
      </c>
      <c r="E1962" s="119"/>
      <c r="F1962" s="121">
        <v>1.0</v>
      </c>
      <c r="G1962" s="121">
        <v>0.0</v>
      </c>
      <c r="H1962" s="122">
        <v>44448.72222222222</v>
      </c>
      <c r="I1962" s="122">
        <v>44456.438888888886</v>
      </c>
      <c r="J1962" s="124" t="s">
        <v>6223</v>
      </c>
      <c r="K1962" s="119"/>
      <c r="L1962" s="120"/>
      <c r="M1962" s="120"/>
      <c r="N1962" s="120"/>
      <c r="O1962" s="120"/>
      <c r="P1962" s="120"/>
      <c r="Q1962" s="120"/>
      <c r="R1962" s="120"/>
      <c r="S1962" s="120"/>
      <c r="T1962" s="120"/>
      <c r="U1962" s="120"/>
      <c r="V1962" s="120"/>
      <c r="W1962" s="120"/>
      <c r="X1962" s="120"/>
      <c r="Y1962" s="120"/>
      <c r="Z1962" s="120"/>
    </row>
    <row r="1963">
      <c r="A1963" s="121">
        <v>59901.0</v>
      </c>
      <c r="B1963" s="119" t="s">
        <v>6224</v>
      </c>
      <c r="C1963" s="119" t="s">
        <v>6225</v>
      </c>
      <c r="D1963" s="119" t="s">
        <v>5584</v>
      </c>
      <c r="E1963" s="119"/>
      <c r="F1963" s="121">
        <v>5.0</v>
      </c>
      <c r="G1963" s="121">
        <v>0.0</v>
      </c>
      <c r="H1963" s="122">
        <v>44359.02638888889</v>
      </c>
      <c r="I1963" s="122">
        <v>44459.85555555556</v>
      </c>
      <c r="J1963" s="124" t="s">
        <v>6226</v>
      </c>
      <c r="K1963" s="119"/>
      <c r="L1963" s="120"/>
      <c r="M1963" s="120"/>
      <c r="N1963" s="120"/>
      <c r="O1963" s="120"/>
      <c r="P1963" s="120"/>
      <c r="Q1963" s="120"/>
      <c r="R1963" s="120"/>
      <c r="S1963" s="120"/>
      <c r="T1963" s="120"/>
      <c r="U1963" s="120"/>
      <c r="V1963" s="120"/>
      <c r="W1963" s="120"/>
      <c r="X1963" s="120"/>
      <c r="Y1963" s="120"/>
      <c r="Z1963" s="120"/>
    </row>
    <row r="1964">
      <c r="A1964" s="121">
        <v>65165.0</v>
      </c>
      <c r="B1964" s="119" t="s">
        <v>6227</v>
      </c>
      <c r="C1964" s="119" t="s">
        <v>946</v>
      </c>
      <c r="D1964" s="119" t="s">
        <v>6228</v>
      </c>
      <c r="E1964" s="119"/>
      <c r="F1964" s="121">
        <v>2.0</v>
      </c>
      <c r="G1964" s="121">
        <v>0.0</v>
      </c>
      <c r="H1964" s="122">
        <v>44455.80763888889</v>
      </c>
      <c r="I1964" s="122">
        <v>44460.563888888886</v>
      </c>
      <c r="J1964" s="124" t="s">
        <v>6229</v>
      </c>
      <c r="K1964" s="119"/>
      <c r="L1964" s="120"/>
      <c r="M1964" s="120"/>
      <c r="N1964" s="120"/>
      <c r="O1964" s="120"/>
      <c r="P1964" s="120"/>
      <c r="Q1964" s="120"/>
      <c r="R1964" s="120"/>
      <c r="S1964" s="120"/>
      <c r="T1964" s="120"/>
      <c r="U1964" s="120"/>
      <c r="V1964" s="120"/>
      <c r="W1964" s="120"/>
      <c r="X1964" s="120"/>
      <c r="Y1964" s="120"/>
      <c r="Z1964" s="120"/>
    </row>
    <row r="1965">
      <c r="A1965" s="121">
        <v>60009.0</v>
      </c>
      <c r="B1965" s="119" t="s">
        <v>6230</v>
      </c>
      <c r="C1965" s="119" t="s">
        <v>6231</v>
      </c>
      <c r="D1965" s="119" t="s">
        <v>6232</v>
      </c>
      <c r="E1965" s="119"/>
      <c r="F1965" s="121">
        <v>0.0</v>
      </c>
      <c r="G1965" s="121">
        <v>0.0</v>
      </c>
      <c r="H1965" s="122">
        <v>44362.36388888889</v>
      </c>
      <c r="I1965" s="122">
        <v>44460.75763888889</v>
      </c>
      <c r="J1965" s="124" t="s">
        <v>6233</v>
      </c>
      <c r="K1965" s="119"/>
      <c r="L1965" s="120"/>
      <c r="M1965" s="120"/>
      <c r="N1965" s="120"/>
      <c r="O1965" s="120"/>
      <c r="P1965" s="120"/>
      <c r="Q1965" s="120"/>
      <c r="R1965" s="120"/>
      <c r="S1965" s="120"/>
      <c r="T1965" s="120"/>
      <c r="U1965" s="120"/>
      <c r="V1965" s="120"/>
      <c r="W1965" s="120"/>
      <c r="X1965" s="120"/>
      <c r="Y1965" s="120"/>
      <c r="Z1965" s="120"/>
    </row>
    <row r="1966">
      <c r="A1966" s="121">
        <v>61332.0</v>
      </c>
      <c r="B1966" s="119" t="s">
        <v>6234</v>
      </c>
      <c r="C1966" s="119" t="s">
        <v>6235</v>
      </c>
      <c r="D1966" s="119" t="s">
        <v>6236</v>
      </c>
      <c r="E1966" s="119" t="s">
        <v>6237</v>
      </c>
      <c r="F1966" s="121">
        <v>2.0</v>
      </c>
      <c r="G1966" s="121">
        <v>0.0</v>
      </c>
      <c r="H1966" s="122">
        <v>44384.17013888889</v>
      </c>
      <c r="I1966" s="122">
        <v>44460.85555555556</v>
      </c>
      <c r="J1966" s="124" t="s">
        <v>6238</v>
      </c>
      <c r="K1966" s="119"/>
      <c r="L1966" s="120"/>
      <c r="M1966" s="120"/>
      <c r="N1966" s="120"/>
      <c r="O1966" s="120"/>
      <c r="P1966" s="120"/>
      <c r="Q1966" s="120"/>
      <c r="R1966" s="120"/>
      <c r="S1966" s="120"/>
      <c r="T1966" s="120"/>
      <c r="U1966" s="120"/>
      <c r="V1966" s="120"/>
      <c r="W1966" s="120"/>
      <c r="X1966" s="120"/>
      <c r="Y1966" s="120"/>
      <c r="Z1966" s="120"/>
    </row>
    <row r="1967">
      <c r="A1967" s="121">
        <v>65221.0</v>
      </c>
      <c r="B1967" s="119" t="s">
        <v>6239</v>
      </c>
      <c r="C1967" s="119" t="s">
        <v>1669</v>
      </c>
      <c r="D1967" s="119" t="s">
        <v>1289</v>
      </c>
      <c r="E1967" s="119" t="s">
        <v>1669</v>
      </c>
      <c r="F1967" s="121">
        <v>0.0</v>
      </c>
      <c r="G1967" s="121">
        <v>0.0</v>
      </c>
      <c r="H1967" s="122">
        <v>44456.64166666667</v>
      </c>
      <c r="I1967" s="122">
        <v>44460.896527777775</v>
      </c>
      <c r="J1967" s="124" t="s">
        <v>6240</v>
      </c>
      <c r="K1967" s="119"/>
      <c r="L1967" s="120"/>
      <c r="M1967" s="120"/>
      <c r="N1967" s="120"/>
      <c r="O1967" s="120"/>
      <c r="P1967" s="120"/>
      <c r="Q1967" s="120"/>
      <c r="R1967" s="120"/>
      <c r="S1967" s="120"/>
      <c r="T1967" s="120"/>
      <c r="U1967" s="120"/>
      <c r="V1967" s="120"/>
      <c r="W1967" s="120"/>
      <c r="X1967" s="120"/>
      <c r="Y1967" s="120"/>
      <c r="Z1967" s="120"/>
    </row>
    <row r="1968">
      <c r="A1968" s="121">
        <v>64754.0</v>
      </c>
      <c r="B1968" s="119" t="s">
        <v>6241</v>
      </c>
      <c r="C1968" s="119" t="s">
        <v>6242</v>
      </c>
      <c r="D1968" s="119" t="s">
        <v>6236</v>
      </c>
      <c r="E1968" s="119" t="s">
        <v>6242</v>
      </c>
      <c r="F1968" s="121">
        <v>1.0</v>
      </c>
      <c r="G1968" s="121">
        <v>0.0</v>
      </c>
      <c r="H1968" s="122">
        <v>44448.68402777778</v>
      </c>
      <c r="I1968" s="122">
        <v>44460.950694444444</v>
      </c>
      <c r="J1968" s="124" t="s">
        <v>6243</v>
      </c>
      <c r="K1968" s="119"/>
      <c r="L1968" s="120"/>
      <c r="M1968" s="120"/>
      <c r="N1968" s="120"/>
      <c r="O1968" s="120"/>
      <c r="P1968" s="120"/>
      <c r="Q1968" s="120"/>
      <c r="R1968" s="120"/>
      <c r="S1968" s="120"/>
      <c r="T1968" s="120"/>
      <c r="U1968" s="120"/>
      <c r="V1968" s="120"/>
      <c r="W1968" s="120"/>
      <c r="X1968" s="120"/>
      <c r="Y1968" s="120"/>
      <c r="Z1968" s="120"/>
    </row>
    <row r="1969">
      <c r="A1969" s="121">
        <v>65368.0</v>
      </c>
      <c r="B1969" s="119" t="s">
        <v>6244</v>
      </c>
      <c r="C1969" s="119" t="s">
        <v>6245</v>
      </c>
      <c r="D1969" s="119" t="s">
        <v>1597</v>
      </c>
      <c r="E1969" s="119"/>
      <c r="F1969" s="121">
        <v>1.0</v>
      </c>
      <c r="G1969" s="121">
        <v>0.0</v>
      </c>
      <c r="H1969" s="122">
        <v>44459.856944444444</v>
      </c>
      <c r="I1969" s="122">
        <v>44461.754166666666</v>
      </c>
      <c r="J1969" s="124" t="s">
        <v>6246</v>
      </c>
      <c r="K1969" s="119"/>
      <c r="L1969" s="120"/>
      <c r="M1969" s="120"/>
      <c r="N1969" s="120"/>
      <c r="O1969" s="120"/>
      <c r="P1969" s="120"/>
      <c r="Q1969" s="120"/>
      <c r="R1969" s="120"/>
      <c r="S1969" s="120"/>
      <c r="T1969" s="120"/>
      <c r="U1969" s="120"/>
      <c r="V1969" s="120"/>
      <c r="W1969" s="120"/>
      <c r="X1969" s="120"/>
      <c r="Y1969" s="120"/>
      <c r="Z1969" s="120"/>
    </row>
    <row r="1970">
      <c r="A1970" s="121">
        <v>60397.0</v>
      </c>
      <c r="B1970" s="119" t="s">
        <v>6247</v>
      </c>
      <c r="C1970" s="119" t="s">
        <v>592</v>
      </c>
      <c r="D1970" s="119" t="s">
        <v>6248</v>
      </c>
      <c r="E1970" s="119"/>
      <c r="F1970" s="121">
        <v>3.0</v>
      </c>
      <c r="G1970" s="121">
        <v>0.0</v>
      </c>
      <c r="H1970" s="122">
        <v>44368.85902777778</v>
      </c>
      <c r="I1970" s="122">
        <v>44461.9875</v>
      </c>
      <c r="J1970" s="124" t="s">
        <v>6249</v>
      </c>
      <c r="K1970" s="119"/>
      <c r="L1970" s="120"/>
      <c r="M1970" s="120"/>
      <c r="N1970" s="120"/>
      <c r="O1970" s="120"/>
      <c r="P1970" s="120"/>
      <c r="Q1970" s="120"/>
      <c r="R1970" s="120"/>
      <c r="S1970" s="120"/>
      <c r="T1970" s="120"/>
      <c r="U1970" s="120"/>
      <c r="V1970" s="120"/>
      <c r="W1970" s="120"/>
      <c r="X1970" s="120"/>
      <c r="Y1970" s="120"/>
      <c r="Z1970" s="120"/>
    </row>
    <row r="1971">
      <c r="A1971" s="121">
        <v>64907.0</v>
      </c>
      <c r="B1971" s="119" t="s">
        <v>6250</v>
      </c>
      <c r="C1971" s="119" t="s">
        <v>1091</v>
      </c>
      <c r="D1971" s="119" t="s">
        <v>906</v>
      </c>
      <c r="E1971" s="119"/>
      <c r="F1971" s="121">
        <v>0.0</v>
      </c>
      <c r="G1971" s="121">
        <v>0.0</v>
      </c>
      <c r="H1971" s="122">
        <v>44452.36736111111</v>
      </c>
      <c r="I1971" s="122">
        <v>44462.652083333334</v>
      </c>
      <c r="J1971" s="124" t="s">
        <v>6251</v>
      </c>
      <c r="K1971" s="119"/>
      <c r="L1971" s="120"/>
      <c r="M1971" s="120"/>
      <c r="N1971" s="120"/>
      <c r="O1971" s="120"/>
      <c r="P1971" s="120"/>
      <c r="Q1971" s="120"/>
      <c r="R1971" s="120"/>
      <c r="S1971" s="120"/>
      <c r="T1971" s="120"/>
      <c r="U1971" s="120"/>
      <c r="V1971" s="120"/>
      <c r="W1971" s="120"/>
      <c r="X1971" s="120"/>
      <c r="Y1971" s="120"/>
      <c r="Z1971" s="120"/>
    </row>
    <row r="1972">
      <c r="A1972" s="121">
        <v>65591.0</v>
      </c>
      <c r="B1972" s="119" t="s">
        <v>6252</v>
      </c>
      <c r="C1972" s="119" t="s">
        <v>642</v>
      </c>
      <c r="D1972" s="119" t="s">
        <v>6253</v>
      </c>
      <c r="E1972" s="119"/>
      <c r="F1972" s="121">
        <v>2.0</v>
      </c>
      <c r="G1972" s="121">
        <v>0.0</v>
      </c>
      <c r="H1972" s="122">
        <v>44462.99930555555</v>
      </c>
      <c r="I1972" s="122">
        <v>44463.23125</v>
      </c>
      <c r="J1972" s="124" t="s">
        <v>6254</v>
      </c>
      <c r="K1972" s="119"/>
      <c r="L1972" s="120"/>
      <c r="M1972" s="120"/>
      <c r="N1972" s="120"/>
      <c r="O1972" s="120"/>
      <c r="P1972" s="120"/>
      <c r="Q1972" s="120"/>
      <c r="R1972" s="120"/>
      <c r="S1972" s="120"/>
      <c r="T1972" s="120"/>
      <c r="U1972" s="120"/>
      <c r="V1972" s="120"/>
      <c r="W1972" s="120"/>
      <c r="X1972" s="120"/>
      <c r="Y1972" s="120"/>
      <c r="Z1972" s="120"/>
    </row>
    <row r="1973">
      <c r="A1973" s="121">
        <v>64649.0</v>
      </c>
      <c r="B1973" s="119" t="s">
        <v>6255</v>
      </c>
      <c r="C1973" s="119" t="s">
        <v>642</v>
      </c>
      <c r="D1973" s="119" t="s">
        <v>6256</v>
      </c>
      <c r="E1973" s="119" t="s">
        <v>642</v>
      </c>
      <c r="F1973" s="121">
        <v>4.0</v>
      </c>
      <c r="G1973" s="121">
        <v>0.0</v>
      </c>
      <c r="H1973" s="122">
        <v>44447.60208333333</v>
      </c>
      <c r="I1973" s="122">
        <v>44463.58125</v>
      </c>
      <c r="J1973" s="124" t="s">
        <v>6257</v>
      </c>
      <c r="K1973" s="119"/>
      <c r="L1973" s="120"/>
      <c r="M1973" s="120"/>
      <c r="N1973" s="120"/>
      <c r="O1973" s="120"/>
      <c r="P1973" s="120"/>
      <c r="Q1973" s="120"/>
      <c r="R1973" s="120"/>
      <c r="S1973" s="120"/>
      <c r="T1973" s="120"/>
      <c r="U1973" s="120"/>
      <c r="V1973" s="120"/>
      <c r="W1973" s="120"/>
      <c r="X1973" s="120"/>
      <c r="Y1973" s="120"/>
      <c r="Z1973" s="120"/>
    </row>
    <row r="1974">
      <c r="A1974" s="121">
        <v>64991.0</v>
      </c>
      <c r="B1974" s="119" t="s">
        <v>6258</v>
      </c>
      <c r="C1974" s="119" t="s">
        <v>1669</v>
      </c>
      <c r="D1974" s="119" t="s">
        <v>1289</v>
      </c>
      <c r="E1974" s="119" t="s">
        <v>1669</v>
      </c>
      <c r="F1974" s="121">
        <v>1.0</v>
      </c>
      <c r="G1974" s="121">
        <v>0.0</v>
      </c>
      <c r="H1974" s="122">
        <v>44453.6</v>
      </c>
      <c r="I1974" s="122">
        <v>44463.6375</v>
      </c>
      <c r="J1974" s="124" t="s">
        <v>6259</v>
      </c>
      <c r="K1974" s="119"/>
      <c r="L1974" s="120"/>
      <c r="M1974" s="120"/>
      <c r="N1974" s="120"/>
      <c r="O1974" s="120"/>
      <c r="P1974" s="120"/>
      <c r="Q1974" s="120"/>
      <c r="R1974" s="120"/>
      <c r="S1974" s="120"/>
      <c r="T1974" s="120"/>
      <c r="U1974" s="120"/>
      <c r="V1974" s="120"/>
      <c r="W1974" s="120"/>
      <c r="X1974" s="120"/>
      <c r="Y1974" s="120"/>
      <c r="Z1974" s="120"/>
    </row>
    <row r="1975">
      <c r="A1975" s="121">
        <v>48490.0</v>
      </c>
      <c r="B1975" s="119" t="s">
        <v>6260</v>
      </c>
      <c r="C1975" s="119" t="s">
        <v>1282</v>
      </c>
      <c r="D1975" s="119" t="s">
        <v>6261</v>
      </c>
      <c r="E1975" s="119"/>
      <c r="F1975" s="121">
        <v>8.0</v>
      </c>
      <c r="G1975" s="121">
        <v>0.0</v>
      </c>
      <c r="H1975" s="122">
        <v>44161.51527777778</v>
      </c>
      <c r="I1975" s="122">
        <v>44466.60486111111</v>
      </c>
      <c r="J1975" s="124" t="s">
        <v>6262</v>
      </c>
      <c r="K1975" s="119"/>
      <c r="L1975" s="120"/>
      <c r="M1975" s="120"/>
      <c r="N1975" s="120"/>
      <c r="O1975" s="120"/>
      <c r="P1975" s="120"/>
      <c r="Q1975" s="120"/>
      <c r="R1975" s="120"/>
      <c r="S1975" s="120"/>
      <c r="T1975" s="120"/>
      <c r="U1975" s="120"/>
      <c r="V1975" s="120"/>
      <c r="W1975" s="120"/>
      <c r="X1975" s="120"/>
      <c r="Y1975" s="120"/>
      <c r="Z1975" s="120"/>
    </row>
    <row r="1976">
      <c r="A1976" s="121">
        <v>65458.0</v>
      </c>
      <c r="B1976" s="119" t="s">
        <v>6263</v>
      </c>
      <c r="C1976" s="119" t="s">
        <v>642</v>
      </c>
      <c r="D1976" s="119" t="s">
        <v>6264</v>
      </c>
      <c r="E1976" s="119" t="s">
        <v>891</v>
      </c>
      <c r="F1976" s="121">
        <v>0.0</v>
      </c>
      <c r="G1976" s="121">
        <v>0.0</v>
      </c>
      <c r="H1976" s="122">
        <v>44461.48125</v>
      </c>
      <c r="I1976" s="122">
        <v>44467.657638888886</v>
      </c>
      <c r="J1976" s="124" t="s">
        <v>6265</v>
      </c>
      <c r="K1976" s="119"/>
      <c r="L1976" s="120"/>
      <c r="M1976" s="120"/>
      <c r="N1976" s="120"/>
      <c r="O1976" s="120"/>
      <c r="P1976" s="120"/>
      <c r="Q1976" s="120"/>
      <c r="R1976" s="120"/>
      <c r="S1976" s="120"/>
      <c r="T1976" s="120"/>
      <c r="U1976" s="120"/>
      <c r="V1976" s="120"/>
      <c r="W1976" s="120"/>
      <c r="X1976" s="120"/>
      <c r="Y1976" s="120"/>
      <c r="Z1976" s="120"/>
    </row>
    <row r="1977">
      <c r="A1977" s="121">
        <v>59662.0</v>
      </c>
      <c r="B1977" s="119" t="s">
        <v>6266</v>
      </c>
      <c r="C1977" s="119" t="s">
        <v>5775</v>
      </c>
      <c r="D1977" s="119" t="s">
        <v>6267</v>
      </c>
      <c r="E1977" s="119" t="s">
        <v>1137</v>
      </c>
      <c r="F1977" s="121">
        <v>2.0</v>
      </c>
      <c r="G1977" s="121">
        <v>0.0</v>
      </c>
      <c r="H1977" s="122">
        <v>44355.864583333336</v>
      </c>
      <c r="I1977" s="122">
        <v>44469.188888888886</v>
      </c>
      <c r="J1977" s="124" t="s">
        <v>6268</v>
      </c>
      <c r="K1977" s="119"/>
      <c r="L1977" s="120"/>
      <c r="M1977" s="120"/>
      <c r="N1977" s="120"/>
      <c r="O1977" s="120"/>
      <c r="P1977" s="120"/>
      <c r="Q1977" s="120"/>
      <c r="R1977" s="120"/>
      <c r="S1977" s="120"/>
      <c r="T1977" s="120"/>
      <c r="U1977" s="120"/>
      <c r="V1977" s="120"/>
      <c r="W1977" s="120"/>
      <c r="X1977" s="120"/>
      <c r="Y1977" s="120"/>
      <c r="Z1977" s="120"/>
    </row>
    <row r="1978">
      <c r="A1978" s="121">
        <v>63609.0</v>
      </c>
      <c r="B1978" s="119" t="s">
        <v>6269</v>
      </c>
      <c r="C1978" s="119" t="s">
        <v>1669</v>
      </c>
      <c r="D1978" s="119" t="s">
        <v>6270</v>
      </c>
      <c r="E1978" s="119" t="s">
        <v>1669</v>
      </c>
      <c r="F1978" s="121">
        <v>0.0</v>
      </c>
      <c r="G1978" s="121">
        <v>0.0</v>
      </c>
      <c r="H1978" s="122">
        <v>44427.899305555555</v>
      </c>
      <c r="I1978" s="122">
        <v>44469.60625</v>
      </c>
      <c r="J1978" s="124" t="s">
        <v>6271</v>
      </c>
      <c r="K1978" s="119"/>
      <c r="L1978" s="120"/>
      <c r="M1978" s="120"/>
      <c r="N1978" s="120"/>
      <c r="O1978" s="120"/>
      <c r="P1978" s="120"/>
      <c r="Q1978" s="120"/>
      <c r="R1978" s="120"/>
      <c r="S1978" s="120"/>
      <c r="T1978" s="120"/>
      <c r="U1978" s="120"/>
      <c r="V1978" s="120"/>
      <c r="W1978" s="120"/>
      <c r="X1978" s="120"/>
      <c r="Y1978" s="120"/>
      <c r="Z1978" s="120"/>
    </row>
    <row r="1979">
      <c r="A1979" s="121">
        <v>65048.0</v>
      </c>
      <c r="B1979" s="119" t="s">
        <v>6272</v>
      </c>
      <c r="C1979" s="119" t="s">
        <v>6273</v>
      </c>
      <c r="D1979" s="119" t="s">
        <v>6274</v>
      </c>
      <c r="E1979" s="119" t="s">
        <v>891</v>
      </c>
      <c r="F1979" s="121">
        <v>2.0</v>
      </c>
      <c r="G1979" s="121">
        <v>0.0</v>
      </c>
      <c r="H1979" s="122">
        <v>44454.345138888886</v>
      </c>
      <c r="I1979" s="122">
        <v>44469.76875</v>
      </c>
      <c r="J1979" s="124" t="s">
        <v>6275</v>
      </c>
      <c r="K1979" s="119"/>
      <c r="L1979" s="120"/>
      <c r="M1979" s="120"/>
      <c r="N1979" s="120"/>
      <c r="O1979" s="120"/>
      <c r="P1979" s="120"/>
      <c r="Q1979" s="120"/>
      <c r="R1979" s="120"/>
      <c r="S1979" s="120"/>
      <c r="T1979" s="120"/>
      <c r="U1979" s="120"/>
      <c r="V1979" s="120"/>
      <c r="W1979" s="120"/>
      <c r="X1979" s="120"/>
      <c r="Y1979" s="120"/>
      <c r="Z1979" s="120"/>
    </row>
    <row r="1980">
      <c r="A1980" s="121">
        <v>65077.0</v>
      </c>
      <c r="B1980" s="119" t="s">
        <v>6276</v>
      </c>
      <c r="C1980" s="119" t="s">
        <v>5938</v>
      </c>
      <c r="D1980" s="119" t="s">
        <v>6277</v>
      </c>
      <c r="E1980" s="119"/>
      <c r="F1980" s="121">
        <v>3.0</v>
      </c>
      <c r="G1980" s="121">
        <v>0.0</v>
      </c>
      <c r="H1980" s="122">
        <v>44454.73055555556</v>
      </c>
      <c r="I1980" s="122">
        <v>44469.915972222225</v>
      </c>
      <c r="J1980" s="124" t="s">
        <v>6278</v>
      </c>
      <c r="K1980" s="119"/>
      <c r="L1980" s="120"/>
      <c r="M1980" s="120"/>
      <c r="N1980" s="120"/>
      <c r="O1980" s="120"/>
      <c r="P1980" s="120"/>
      <c r="Q1980" s="120"/>
      <c r="R1980" s="120"/>
      <c r="S1980" s="120"/>
      <c r="T1980" s="120"/>
      <c r="U1980" s="120"/>
      <c r="V1980" s="120"/>
      <c r="W1980" s="120"/>
      <c r="X1980" s="120"/>
      <c r="Y1980" s="120"/>
      <c r="Z1980" s="120"/>
    </row>
    <row r="1981">
      <c r="A1981" s="121">
        <v>53513.0</v>
      </c>
      <c r="B1981" s="119" t="s">
        <v>6279</v>
      </c>
      <c r="C1981" s="119" t="s">
        <v>1095</v>
      </c>
      <c r="D1981" s="119" t="s">
        <v>4994</v>
      </c>
      <c r="E1981" s="119" t="s">
        <v>1267</v>
      </c>
      <c r="F1981" s="121">
        <v>4.0</v>
      </c>
      <c r="G1981" s="121">
        <v>0.0</v>
      </c>
      <c r="H1981" s="122">
        <v>44263.69930555556</v>
      </c>
      <c r="I1981" s="122">
        <v>44470.489583333336</v>
      </c>
      <c r="J1981" s="124" t="s">
        <v>6280</v>
      </c>
      <c r="K1981" s="119"/>
      <c r="L1981" s="120"/>
      <c r="M1981" s="120"/>
      <c r="N1981" s="120"/>
      <c r="O1981" s="120"/>
      <c r="P1981" s="120"/>
      <c r="Q1981" s="120"/>
      <c r="R1981" s="120"/>
      <c r="S1981" s="120"/>
      <c r="T1981" s="120"/>
      <c r="U1981" s="120"/>
      <c r="V1981" s="120"/>
      <c r="W1981" s="120"/>
      <c r="X1981" s="120"/>
      <c r="Y1981" s="120"/>
      <c r="Z1981" s="120"/>
    </row>
    <row r="1982">
      <c r="A1982" s="121">
        <v>58547.0</v>
      </c>
      <c r="B1982" s="119" t="s">
        <v>6281</v>
      </c>
      <c r="C1982" s="119" t="s">
        <v>6045</v>
      </c>
      <c r="D1982" s="119" t="s">
        <v>4130</v>
      </c>
      <c r="E1982" s="119" t="s">
        <v>1137</v>
      </c>
      <c r="F1982" s="121">
        <v>1.0</v>
      </c>
      <c r="G1982" s="121">
        <v>0.0</v>
      </c>
      <c r="H1982" s="122">
        <v>44335.40277777778</v>
      </c>
      <c r="I1982" s="122">
        <v>44470.606944444444</v>
      </c>
      <c r="J1982" s="124" t="s">
        <v>6282</v>
      </c>
      <c r="K1982" s="119"/>
      <c r="L1982" s="120"/>
      <c r="M1982" s="120"/>
      <c r="N1982" s="120"/>
      <c r="O1982" s="120"/>
      <c r="P1982" s="120"/>
      <c r="Q1982" s="120"/>
      <c r="R1982" s="120"/>
      <c r="S1982" s="120"/>
      <c r="T1982" s="120"/>
      <c r="U1982" s="120"/>
      <c r="V1982" s="120"/>
      <c r="W1982" s="120"/>
      <c r="X1982" s="120"/>
      <c r="Y1982" s="120"/>
      <c r="Z1982" s="120"/>
    </row>
    <row r="1983">
      <c r="A1983" s="121">
        <v>65988.0</v>
      </c>
      <c r="B1983" s="119" t="s">
        <v>6283</v>
      </c>
      <c r="C1983" s="119" t="s">
        <v>1167</v>
      </c>
      <c r="D1983" s="119" t="s">
        <v>6284</v>
      </c>
      <c r="E1983" s="119"/>
      <c r="F1983" s="121">
        <v>3.0</v>
      </c>
      <c r="G1983" s="121">
        <v>0.0</v>
      </c>
      <c r="H1983" s="122">
        <v>44470.305555555555</v>
      </c>
      <c r="I1983" s="122">
        <v>44470.907638888886</v>
      </c>
      <c r="J1983" s="124" t="s">
        <v>6285</v>
      </c>
      <c r="K1983" s="119"/>
      <c r="L1983" s="120"/>
      <c r="M1983" s="120"/>
      <c r="N1983" s="120"/>
      <c r="O1983" s="120"/>
      <c r="P1983" s="120"/>
      <c r="Q1983" s="120"/>
      <c r="R1983" s="120"/>
      <c r="S1983" s="120"/>
      <c r="T1983" s="120"/>
      <c r="U1983" s="120"/>
      <c r="V1983" s="120"/>
      <c r="W1983" s="120"/>
      <c r="X1983" s="120"/>
      <c r="Y1983" s="120"/>
      <c r="Z1983" s="120"/>
    </row>
    <row r="1984">
      <c r="A1984" s="121">
        <v>66030.0</v>
      </c>
      <c r="B1984" s="119" t="s">
        <v>6286</v>
      </c>
      <c r="C1984" s="119" t="s">
        <v>4213</v>
      </c>
      <c r="D1984" s="119" t="s">
        <v>6287</v>
      </c>
      <c r="E1984" s="119"/>
      <c r="F1984" s="121">
        <v>2.0</v>
      </c>
      <c r="G1984" s="121">
        <v>0.0</v>
      </c>
      <c r="H1984" s="122">
        <v>44470.919444444444</v>
      </c>
      <c r="I1984" s="122">
        <v>44474.06597222222</v>
      </c>
      <c r="J1984" s="124" t="s">
        <v>6288</v>
      </c>
      <c r="K1984" s="119"/>
      <c r="L1984" s="120"/>
      <c r="M1984" s="120"/>
      <c r="N1984" s="120"/>
      <c r="O1984" s="120"/>
      <c r="P1984" s="120"/>
      <c r="Q1984" s="120"/>
      <c r="R1984" s="120"/>
      <c r="S1984" s="120"/>
      <c r="T1984" s="120"/>
      <c r="U1984" s="120"/>
      <c r="V1984" s="120"/>
      <c r="W1984" s="120"/>
      <c r="X1984" s="120"/>
      <c r="Y1984" s="120"/>
      <c r="Z1984" s="120"/>
    </row>
    <row r="1985">
      <c r="A1985" s="121">
        <v>61540.0</v>
      </c>
      <c r="B1985" s="119" t="s">
        <v>6289</v>
      </c>
      <c r="C1985" s="119" t="s">
        <v>3176</v>
      </c>
      <c r="D1985" s="119" t="s">
        <v>755</v>
      </c>
      <c r="E1985" s="119" t="s">
        <v>1247</v>
      </c>
      <c r="F1985" s="121">
        <v>7.0</v>
      </c>
      <c r="G1985" s="121">
        <v>0.0</v>
      </c>
      <c r="H1985" s="122">
        <v>44389.705555555556</v>
      </c>
      <c r="I1985" s="122">
        <v>44474.79791666667</v>
      </c>
      <c r="J1985" s="124" t="s">
        <v>6290</v>
      </c>
      <c r="K1985" s="119"/>
      <c r="L1985" s="120"/>
      <c r="M1985" s="120"/>
      <c r="N1985" s="120"/>
      <c r="O1985" s="120"/>
      <c r="P1985" s="120"/>
      <c r="Q1985" s="120"/>
      <c r="R1985" s="120"/>
      <c r="S1985" s="120"/>
      <c r="T1985" s="120"/>
      <c r="U1985" s="120"/>
      <c r="V1985" s="120"/>
      <c r="W1985" s="120"/>
      <c r="X1985" s="120"/>
      <c r="Y1985" s="120"/>
      <c r="Z1985" s="120"/>
    </row>
    <row r="1986">
      <c r="A1986" s="121">
        <v>47442.0</v>
      </c>
      <c r="B1986" s="119" t="s">
        <v>6291</v>
      </c>
      <c r="C1986" s="119" t="s">
        <v>682</v>
      </c>
      <c r="D1986" s="119" t="s">
        <v>1390</v>
      </c>
      <c r="E1986" s="119" t="s">
        <v>658</v>
      </c>
      <c r="F1986" s="121">
        <v>18.0</v>
      </c>
      <c r="G1986" s="121">
        <v>0.0</v>
      </c>
      <c r="H1986" s="122">
        <v>44140.604166666664</v>
      </c>
      <c r="I1986" s="122">
        <v>44474.86944444444</v>
      </c>
      <c r="J1986" s="124" t="s">
        <v>6292</v>
      </c>
      <c r="K1986" s="119"/>
      <c r="L1986" s="120"/>
      <c r="M1986" s="120"/>
      <c r="N1986" s="120"/>
      <c r="O1986" s="120"/>
      <c r="P1986" s="120"/>
      <c r="Q1986" s="120"/>
      <c r="R1986" s="120"/>
      <c r="S1986" s="120"/>
      <c r="T1986" s="120"/>
      <c r="U1986" s="120"/>
      <c r="V1986" s="120"/>
      <c r="W1986" s="120"/>
      <c r="X1986" s="120"/>
      <c r="Y1986" s="120"/>
      <c r="Z1986" s="120"/>
    </row>
    <row r="1987">
      <c r="A1987" s="121">
        <v>65956.0</v>
      </c>
      <c r="B1987" s="119" t="s">
        <v>6293</v>
      </c>
      <c r="C1987" s="119" t="s">
        <v>5108</v>
      </c>
      <c r="D1987" s="119" t="s">
        <v>6294</v>
      </c>
      <c r="E1987" s="119"/>
      <c r="F1987" s="121">
        <v>2.0</v>
      </c>
      <c r="G1987" s="121">
        <v>0.0</v>
      </c>
      <c r="H1987" s="122">
        <v>44469.94027777778</v>
      </c>
      <c r="I1987" s="122">
        <v>44474.9625</v>
      </c>
      <c r="J1987" s="124" t="s">
        <v>6295</v>
      </c>
      <c r="K1987" s="119"/>
      <c r="L1987" s="120"/>
      <c r="M1987" s="120"/>
      <c r="N1987" s="120"/>
      <c r="O1987" s="120"/>
      <c r="P1987" s="120"/>
      <c r="Q1987" s="120"/>
      <c r="R1987" s="120"/>
      <c r="S1987" s="120"/>
      <c r="T1987" s="120"/>
      <c r="U1987" s="120"/>
      <c r="V1987" s="120"/>
      <c r="W1987" s="120"/>
      <c r="X1987" s="120"/>
      <c r="Y1987" s="120"/>
      <c r="Z1987" s="120"/>
    </row>
    <row r="1988">
      <c r="A1988" s="121">
        <v>65636.0</v>
      </c>
      <c r="B1988" s="119" t="s">
        <v>6296</v>
      </c>
      <c r="C1988" s="119" t="s">
        <v>1073</v>
      </c>
      <c r="D1988" s="119" t="s">
        <v>6297</v>
      </c>
      <c r="E1988" s="119" t="s">
        <v>1073</v>
      </c>
      <c r="F1988" s="121">
        <v>0.0</v>
      </c>
      <c r="G1988" s="121">
        <v>0.0</v>
      </c>
      <c r="H1988" s="122">
        <v>44463.92152777778</v>
      </c>
      <c r="I1988" s="122">
        <v>44474.989583333336</v>
      </c>
      <c r="J1988" s="124" t="s">
        <v>6298</v>
      </c>
      <c r="K1988" s="119"/>
      <c r="L1988" s="120"/>
      <c r="M1988" s="120"/>
      <c r="N1988" s="120"/>
      <c r="O1988" s="120"/>
      <c r="P1988" s="120"/>
      <c r="Q1988" s="120"/>
      <c r="R1988" s="120"/>
      <c r="S1988" s="120"/>
      <c r="T1988" s="120"/>
      <c r="U1988" s="120"/>
      <c r="V1988" s="120"/>
      <c r="W1988" s="120"/>
      <c r="X1988" s="120"/>
      <c r="Y1988" s="120"/>
      <c r="Z1988" s="120"/>
    </row>
    <row r="1989">
      <c r="A1989" s="121">
        <v>66110.0</v>
      </c>
      <c r="B1989" s="119" t="s">
        <v>6299</v>
      </c>
      <c r="C1989" s="119" t="s">
        <v>642</v>
      </c>
      <c r="D1989" s="119" t="s">
        <v>971</v>
      </c>
      <c r="E1989" s="119"/>
      <c r="F1989" s="121">
        <v>1.0</v>
      </c>
      <c r="G1989" s="121">
        <v>0.0</v>
      </c>
      <c r="H1989" s="122">
        <v>44474.084027777775</v>
      </c>
      <c r="I1989" s="122">
        <v>44475.74097222222</v>
      </c>
      <c r="J1989" s="124" t="s">
        <v>6300</v>
      </c>
      <c r="K1989" s="119"/>
      <c r="L1989" s="120"/>
      <c r="M1989" s="120"/>
      <c r="N1989" s="120"/>
      <c r="O1989" s="120"/>
      <c r="P1989" s="120"/>
      <c r="Q1989" s="120"/>
      <c r="R1989" s="120"/>
      <c r="S1989" s="120"/>
      <c r="T1989" s="120"/>
      <c r="U1989" s="120"/>
      <c r="V1989" s="120"/>
      <c r="W1989" s="120"/>
      <c r="X1989" s="120"/>
      <c r="Y1989" s="120"/>
      <c r="Z1989" s="120"/>
    </row>
    <row r="1990">
      <c r="A1990" s="121">
        <v>64571.0</v>
      </c>
      <c r="B1990" s="119" t="s">
        <v>6301</v>
      </c>
      <c r="C1990" s="119" t="s">
        <v>642</v>
      </c>
      <c r="D1990" s="119" t="s">
        <v>6302</v>
      </c>
      <c r="E1990" s="119" t="s">
        <v>582</v>
      </c>
      <c r="F1990" s="121">
        <v>6.0</v>
      </c>
      <c r="G1990" s="121">
        <v>0.0</v>
      </c>
      <c r="H1990" s="122">
        <v>44446.584027777775</v>
      </c>
      <c r="I1990" s="122">
        <v>44477.09166666667</v>
      </c>
      <c r="J1990" s="124" t="s">
        <v>6303</v>
      </c>
      <c r="K1990" s="119"/>
      <c r="L1990" s="120"/>
      <c r="M1990" s="120"/>
      <c r="N1990" s="120"/>
      <c r="O1990" s="120"/>
      <c r="P1990" s="120"/>
      <c r="Q1990" s="120"/>
      <c r="R1990" s="120"/>
      <c r="S1990" s="120"/>
      <c r="T1990" s="120"/>
      <c r="U1990" s="120"/>
      <c r="V1990" s="120"/>
      <c r="W1990" s="120"/>
      <c r="X1990" s="120"/>
      <c r="Y1990" s="120"/>
      <c r="Z1990" s="120"/>
    </row>
    <row r="1991">
      <c r="A1991" s="121">
        <v>65822.0</v>
      </c>
      <c r="B1991" s="119" t="s">
        <v>6304</v>
      </c>
      <c r="C1991" s="119" t="s">
        <v>1175</v>
      </c>
      <c r="D1991" s="119" t="s">
        <v>641</v>
      </c>
      <c r="E1991" s="119"/>
      <c r="F1991" s="121">
        <v>3.0</v>
      </c>
      <c r="G1991" s="121">
        <v>0.0</v>
      </c>
      <c r="H1991" s="122">
        <v>44468.65138888889</v>
      </c>
      <c r="I1991" s="122">
        <v>44477.549305555556</v>
      </c>
      <c r="J1991" s="124" t="s">
        <v>6305</v>
      </c>
      <c r="K1991" s="119"/>
      <c r="L1991" s="120"/>
      <c r="M1991" s="120"/>
      <c r="N1991" s="120"/>
      <c r="O1991" s="120"/>
      <c r="P1991" s="120"/>
      <c r="Q1991" s="120"/>
      <c r="R1991" s="120"/>
      <c r="S1991" s="120"/>
      <c r="T1991" s="120"/>
      <c r="U1991" s="120"/>
      <c r="V1991" s="120"/>
      <c r="W1991" s="120"/>
      <c r="X1991" s="120"/>
      <c r="Y1991" s="120"/>
      <c r="Z1991" s="120"/>
    </row>
    <row r="1992">
      <c r="A1992" s="121">
        <v>66047.0</v>
      </c>
      <c r="B1992" s="119" t="s">
        <v>6306</v>
      </c>
      <c r="C1992" s="119" t="s">
        <v>1428</v>
      </c>
      <c r="D1992" s="119" t="s">
        <v>5169</v>
      </c>
      <c r="E1992" s="119"/>
      <c r="F1992" s="121">
        <v>9.0</v>
      </c>
      <c r="G1992" s="121">
        <v>0.0</v>
      </c>
      <c r="H1992" s="122">
        <v>44471.59930555556</v>
      </c>
      <c r="I1992" s="122">
        <v>44480.59375</v>
      </c>
      <c r="J1992" s="124" t="s">
        <v>6307</v>
      </c>
      <c r="K1992" s="119"/>
      <c r="L1992" s="120"/>
      <c r="M1992" s="120"/>
      <c r="N1992" s="120"/>
      <c r="O1992" s="120"/>
      <c r="P1992" s="120"/>
      <c r="Q1992" s="120"/>
      <c r="R1992" s="120"/>
      <c r="S1992" s="120"/>
      <c r="T1992" s="120"/>
      <c r="U1992" s="120"/>
      <c r="V1992" s="120"/>
      <c r="W1992" s="120"/>
      <c r="X1992" s="120"/>
      <c r="Y1992" s="120"/>
      <c r="Z1992" s="120"/>
    </row>
    <row r="1993">
      <c r="A1993" s="121">
        <v>65911.0</v>
      </c>
      <c r="B1993" s="119" t="s">
        <v>6308</v>
      </c>
      <c r="C1993" s="119" t="s">
        <v>1267</v>
      </c>
      <c r="D1993" s="119" t="s">
        <v>6309</v>
      </c>
      <c r="E1993" s="119" t="s">
        <v>1267</v>
      </c>
      <c r="F1993" s="121">
        <v>4.0</v>
      </c>
      <c r="G1993" s="121">
        <v>0.0</v>
      </c>
      <c r="H1993" s="122">
        <v>44469.402083333334</v>
      </c>
      <c r="I1993" s="122">
        <v>44480.64861111111</v>
      </c>
      <c r="J1993" s="124" t="s">
        <v>6310</v>
      </c>
      <c r="K1993" s="119"/>
      <c r="L1993" s="120"/>
      <c r="M1993" s="120"/>
      <c r="N1993" s="120"/>
      <c r="O1993" s="120"/>
      <c r="P1993" s="120"/>
      <c r="Q1993" s="120"/>
      <c r="R1993" s="120"/>
      <c r="S1993" s="120"/>
      <c r="T1993" s="120"/>
      <c r="U1993" s="120"/>
      <c r="V1993" s="120"/>
      <c r="W1993" s="120"/>
      <c r="X1993" s="120"/>
      <c r="Y1993" s="120"/>
      <c r="Z1993" s="120"/>
    </row>
    <row r="1994">
      <c r="A1994" s="121">
        <v>65612.0</v>
      </c>
      <c r="B1994" s="119" t="s">
        <v>6311</v>
      </c>
      <c r="C1994" s="119" t="s">
        <v>642</v>
      </c>
      <c r="D1994" s="119" t="s">
        <v>6312</v>
      </c>
      <c r="E1994" s="119"/>
      <c r="F1994" s="121">
        <v>6.0</v>
      </c>
      <c r="G1994" s="121">
        <v>0.0</v>
      </c>
      <c r="H1994" s="122">
        <v>44463.645833333336</v>
      </c>
      <c r="I1994" s="122">
        <v>44480.71041666667</v>
      </c>
      <c r="J1994" s="124" t="s">
        <v>6313</v>
      </c>
      <c r="K1994" s="119"/>
      <c r="L1994" s="120"/>
      <c r="M1994" s="120"/>
      <c r="N1994" s="120"/>
      <c r="O1994" s="120"/>
      <c r="P1994" s="120"/>
      <c r="Q1994" s="120"/>
      <c r="R1994" s="120"/>
      <c r="S1994" s="120"/>
      <c r="T1994" s="120"/>
      <c r="U1994" s="120"/>
      <c r="V1994" s="120"/>
      <c r="W1994" s="120"/>
      <c r="X1994" s="120"/>
      <c r="Y1994" s="120"/>
      <c r="Z1994" s="120"/>
    </row>
    <row r="1995">
      <c r="A1995" s="121">
        <v>65578.0</v>
      </c>
      <c r="B1995" s="119" t="s">
        <v>6314</v>
      </c>
      <c r="C1995" s="119" t="s">
        <v>1940</v>
      </c>
      <c r="D1995" s="119" t="s">
        <v>6315</v>
      </c>
      <c r="E1995" s="119" t="s">
        <v>642</v>
      </c>
      <c r="F1995" s="121">
        <v>5.0</v>
      </c>
      <c r="G1995" s="121">
        <v>0.0</v>
      </c>
      <c r="H1995" s="122">
        <v>44462.870833333334</v>
      </c>
      <c r="I1995" s="122">
        <v>44480.910416666666</v>
      </c>
      <c r="J1995" s="124" t="s">
        <v>6316</v>
      </c>
      <c r="K1995" s="119"/>
      <c r="L1995" s="120"/>
      <c r="M1995" s="120"/>
      <c r="N1995" s="120"/>
      <c r="O1995" s="120"/>
      <c r="P1995" s="120"/>
      <c r="Q1995" s="120"/>
      <c r="R1995" s="120"/>
      <c r="S1995" s="120"/>
      <c r="T1995" s="120"/>
      <c r="U1995" s="120"/>
      <c r="V1995" s="120"/>
      <c r="W1995" s="120"/>
      <c r="X1995" s="120"/>
      <c r="Y1995" s="120"/>
      <c r="Z1995" s="120"/>
    </row>
    <row r="1996">
      <c r="A1996" s="121">
        <v>66353.0</v>
      </c>
      <c r="B1996" s="119" t="s">
        <v>6317</v>
      </c>
      <c r="C1996" s="119" t="s">
        <v>635</v>
      </c>
      <c r="D1996" s="119" t="s">
        <v>6318</v>
      </c>
      <c r="E1996" s="119" t="s">
        <v>642</v>
      </c>
      <c r="F1996" s="121">
        <v>3.0</v>
      </c>
      <c r="G1996" s="121">
        <v>0.0</v>
      </c>
      <c r="H1996" s="122">
        <v>44477.99722222222</v>
      </c>
      <c r="I1996" s="122">
        <v>44481.10208333333</v>
      </c>
      <c r="J1996" s="124" t="s">
        <v>6319</v>
      </c>
      <c r="K1996" s="119"/>
      <c r="L1996" s="120"/>
      <c r="M1996" s="120"/>
      <c r="N1996" s="120"/>
      <c r="O1996" s="120"/>
      <c r="P1996" s="120"/>
      <c r="Q1996" s="120"/>
      <c r="R1996" s="120"/>
      <c r="S1996" s="120"/>
      <c r="T1996" s="120"/>
      <c r="U1996" s="120"/>
      <c r="V1996" s="120"/>
      <c r="W1996" s="120"/>
      <c r="X1996" s="120"/>
      <c r="Y1996" s="120"/>
      <c r="Z1996" s="120"/>
    </row>
    <row r="1997">
      <c r="A1997" s="121">
        <v>66420.0</v>
      </c>
      <c r="B1997" s="119" t="s">
        <v>6320</v>
      </c>
      <c r="C1997" s="119" t="s">
        <v>6321</v>
      </c>
      <c r="D1997" s="119" t="s">
        <v>6322</v>
      </c>
      <c r="E1997" s="119" t="s">
        <v>1137</v>
      </c>
      <c r="F1997" s="121">
        <v>6.0</v>
      </c>
      <c r="G1997" s="121">
        <v>0.0</v>
      </c>
      <c r="H1997" s="122">
        <v>44480.589583333334</v>
      </c>
      <c r="I1997" s="122">
        <v>44481.66180555556</v>
      </c>
      <c r="J1997" s="124" t="s">
        <v>6323</v>
      </c>
      <c r="K1997" s="119"/>
      <c r="L1997" s="120"/>
      <c r="M1997" s="120"/>
      <c r="N1997" s="120"/>
      <c r="O1997" s="120"/>
      <c r="P1997" s="120"/>
      <c r="Q1997" s="120"/>
      <c r="R1997" s="120"/>
      <c r="S1997" s="120"/>
      <c r="T1997" s="120"/>
      <c r="U1997" s="120"/>
      <c r="V1997" s="120"/>
      <c r="W1997" s="120"/>
      <c r="X1997" s="120"/>
      <c r="Y1997" s="120"/>
      <c r="Z1997" s="120"/>
    </row>
    <row r="1998">
      <c r="A1998" s="121">
        <v>65709.0</v>
      </c>
      <c r="B1998" s="119" t="s">
        <v>6324</v>
      </c>
      <c r="C1998" s="119" t="s">
        <v>5038</v>
      </c>
      <c r="D1998" s="119" t="s">
        <v>865</v>
      </c>
      <c r="E1998" s="119"/>
      <c r="F1998" s="121">
        <v>3.0</v>
      </c>
      <c r="G1998" s="121">
        <v>0.0</v>
      </c>
      <c r="H1998" s="122">
        <v>44466.82847222222</v>
      </c>
      <c r="I1998" s="122">
        <v>44481.770833333336</v>
      </c>
      <c r="J1998" s="124" t="s">
        <v>6325</v>
      </c>
      <c r="K1998" s="119"/>
      <c r="L1998" s="120"/>
      <c r="M1998" s="120"/>
      <c r="N1998" s="120"/>
      <c r="O1998" s="120"/>
      <c r="P1998" s="120"/>
      <c r="Q1998" s="120"/>
      <c r="R1998" s="120"/>
      <c r="S1998" s="120"/>
      <c r="T1998" s="120"/>
      <c r="U1998" s="120"/>
      <c r="V1998" s="120"/>
      <c r="W1998" s="120"/>
      <c r="X1998" s="120"/>
      <c r="Y1998" s="120"/>
      <c r="Z1998" s="120"/>
    </row>
    <row r="1999">
      <c r="A1999" s="121">
        <v>65920.0</v>
      </c>
      <c r="B1999" s="119" t="s">
        <v>6326</v>
      </c>
      <c r="C1999" s="119" t="s">
        <v>682</v>
      </c>
      <c r="D1999" s="119" t="s">
        <v>6327</v>
      </c>
      <c r="E1999" s="119" t="s">
        <v>642</v>
      </c>
      <c r="F1999" s="121">
        <v>0.0</v>
      </c>
      <c r="G1999" s="121">
        <v>0.0</v>
      </c>
      <c r="H1999" s="122">
        <v>44469.58263888889</v>
      </c>
      <c r="I1999" s="122">
        <v>44482.063888888886</v>
      </c>
      <c r="J1999" s="124" t="s">
        <v>6328</v>
      </c>
      <c r="K1999" s="119"/>
      <c r="L1999" s="120"/>
      <c r="M1999" s="120"/>
      <c r="N1999" s="120"/>
      <c r="O1999" s="120"/>
      <c r="P1999" s="120"/>
      <c r="Q1999" s="120"/>
      <c r="R1999" s="120"/>
      <c r="S1999" s="120"/>
      <c r="T1999" s="120"/>
      <c r="U1999" s="120"/>
      <c r="V1999" s="120"/>
      <c r="W1999" s="120"/>
      <c r="X1999" s="120"/>
      <c r="Y1999" s="120"/>
      <c r="Z1999" s="120"/>
    </row>
    <row r="2000">
      <c r="A2000" s="121">
        <v>65786.0</v>
      </c>
      <c r="B2000" s="119" t="s">
        <v>6329</v>
      </c>
      <c r="C2000" s="119" t="s">
        <v>2593</v>
      </c>
      <c r="D2000" s="119" t="s">
        <v>1122</v>
      </c>
      <c r="E2000" s="119"/>
      <c r="F2000" s="121">
        <v>2.0</v>
      </c>
      <c r="G2000" s="121">
        <v>0.0</v>
      </c>
      <c r="H2000" s="122">
        <v>44467.947222222225</v>
      </c>
      <c r="I2000" s="122">
        <v>44482.78402777778</v>
      </c>
      <c r="J2000" s="124" t="s">
        <v>6330</v>
      </c>
      <c r="K2000" s="119"/>
      <c r="L2000" s="120"/>
      <c r="M2000" s="120"/>
      <c r="N2000" s="120"/>
      <c r="O2000" s="120"/>
      <c r="P2000" s="120"/>
      <c r="Q2000" s="120"/>
      <c r="R2000" s="120"/>
      <c r="S2000" s="120"/>
      <c r="T2000" s="120"/>
      <c r="U2000" s="120"/>
      <c r="V2000" s="120"/>
      <c r="W2000" s="120"/>
      <c r="X2000" s="120"/>
      <c r="Y2000" s="120"/>
      <c r="Z2000" s="120"/>
    </row>
    <row r="2001">
      <c r="A2001" s="121">
        <v>66502.0</v>
      </c>
      <c r="B2001" s="119" t="s">
        <v>6331</v>
      </c>
      <c r="C2001" s="119" t="s">
        <v>5178</v>
      </c>
      <c r="D2001" s="119" t="s">
        <v>6332</v>
      </c>
      <c r="E2001" s="119" t="s">
        <v>1247</v>
      </c>
      <c r="F2001" s="121">
        <v>4.0</v>
      </c>
      <c r="G2001" s="121">
        <v>0.0</v>
      </c>
      <c r="H2001" s="122">
        <v>44481.83611111111</v>
      </c>
      <c r="I2001" s="122">
        <v>44482.847916666666</v>
      </c>
      <c r="J2001" s="124" t="s">
        <v>6333</v>
      </c>
      <c r="K2001" s="119"/>
      <c r="L2001" s="120"/>
      <c r="M2001" s="120"/>
      <c r="N2001" s="120"/>
      <c r="O2001" s="120"/>
      <c r="P2001" s="120"/>
      <c r="Q2001" s="120"/>
      <c r="R2001" s="120"/>
      <c r="S2001" s="120"/>
      <c r="T2001" s="120"/>
      <c r="U2001" s="120"/>
      <c r="V2001" s="120"/>
      <c r="W2001" s="120"/>
      <c r="X2001" s="120"/>
      <c r="Y2001" s="120"/>
      <c r="Z2001" s="120"/>
    </row>
    <row r="2002">
      <c r="A2002" s="121">
        <v>65243.0</v>
      </c>
      <c r="B2002" s="119" t="s">
        <v>6334</v>
      </c>
      <c r="C2002" s="119" t="s">
        <v>841</v>
      </c>
      <c r="D2002" s="119" t="s">
        <v>6335</v>
      </c>
      <c r="E2002" s="119" t="s">
        <v>957</v>
      </c>
      <c r="F2002" s="121">
        <v>0.0</v>
      </c>
      <c r="G2002" s="121">
        <v>0.0</v>
      </c>
      <c r="H2002" s="122">
        <v>44456.83611111111</v>
      </c>
      <c r="I2002" s="122">
        <v>44482.85833333333</v>
      </c>
      <c r="J2002" s="124" t="s">
        <v>6336</v>
      </c>
      <c r="K2002" s="119"/>
      <c r="L2002" s="120"/>
      <c r="M2002" s="120"/>
      <c r="N2002" s="120"/>
      <c r="O2002" s="120"/>
      <c r="P2002" s="120"/>
      <c r="Q2002" s="120"/>
      <c r="R2002" s="120"/>
      <c r="S2002" s="120"/>
      <c r="T2002" s="120"/>
      <c r="U2002" s="120"/>
      <c r="V2002" s="120"/>
      <c r="W2002" s="120"/>
      <c r="X2002" s="120"/>
      <c r="Y2002" s="120"/>
      <c r="Z2002" s="120"/>
    </row>
    <row r="2003">
      <c r="A2003" s="121">
        <v>50209.0</v>
      </c>
      <c r="B2003" s="119" t="s">
        <v>6337</v>
      </c>
      <c r="C2003" s="119" t="s">
        <v>994</v>
      </c>
      <c r="D2003" s="119" t="s">
        <v>1172</v>
      </c>
      <c r="E2003" s="119" t="s">
        <v>582</v>
      </c>
      <c r="F2003" s="121">
        <v>0.0</v>
      </c>
      <c r="G2003" s="121">
        <v>0.0</v>
      </c>
      <c r="H2003" s="122">
        <v>44203.666666666664</v>
      </c>
      <c r="I2003" s="122">
        <v>44482.94375</v>
      </c>
      <c r="J2003" s="124" t="s">
        <v>6338</v>
      </c>
      <c r="K2003" s="119"/>
      <c r="L2003" s="120"/>
      <c r="M2003" s="120"/>
      <c r="N2003" s="120"/>
      <c r="O2003" s="120"/>
      <c r="P2003" s="120"/>
      <c r="Q2003" s="120"/>
      <c r="R2003" s="120"/>
      <c r="S2003" s="120"/>
      <c r="T2003" s="120"/>
      <c r="U2003" s="120"/>
      <c r="V2003" s="120"/>
      <c r="W2003" s="120"/>
      <c r="X2003" s="120"/>
      <c r="Y2003" s="120"/>
      <c r="Z2003" s="120"/>
    </row>
    <row r="2004">
      <c r="A2004" s="121">
        <v>20972.0</v>
      </c>
      <c r="B2004" s="119" t="s">
        <v>6339</v>
      </c>
      <c r="C2004" s="119" t="s">
        <v>6340</v>
      </c>
      <c r="D2004" s="119" t="s">
        <v>906</v>
      </c>
      <c r="E2004" s="119" t="s">
        <v>582</v>
      </c>
      <c r="F2004" s="121">
        <v>4.0</v>
      </c>
      <c r="G2004" s="121">
        <v>0.0</v>
      </c>
      <c r="H2004" s="122">
        <v>43611.91875</v>
      </c>
      <c r="I2004" s="122">
        <v>44482.98402777778</v>
      </c>
      <c r="J2004" s="124" t="s">
        <v>6341</v>
      </c>
      <c r="K2004" s="119"/>
      <c r="L2004" s="120"/>
      <c r="M2004" s="120"/>
      <c r="N2004" s="120"/>
      <c r="O2004" s="120"/>
      <c r="P2004" s="120"/>
      <c r="Q2004" s="120"/>
      <c r="R2004" s="120"/>
      <c r="S2004" s="120"/>
      <c r="T2004" s="120"/>
      <c r="U2004" s="120"/>
      <c r="V2004" s="120"/>
      <c r="W2004" s="120"/>
      <c r="X2004" s="120"/>
      <c r="Y2004" s="120"/>
      <c r="Z2004" s="120"/>
    </row>
    <row r="2005">
      <c r="A2005" s="121">
        <v>64977.0</v>
      </c>
      <c r="B2005" s="119" t="s">
        <v>6342</v>
      </c>
      <c r="C2005" s="119" t="s">
        <v>6343</v>
      </c>
      <c r="D2005" s="119" t="s">
        <v>6344</v>
      </c>
      <c r="E2005" s="119"/>
      <c r="F2005" s="121">
        <v>12.0</v>
      </c>
      <c r="G2005" s="121">
        <v>0.0</v>
      </c>
      <c r="H2005" s="122">
        <v>44453.370833333334</v>
      </c>
      <c r="I2005" s="122">
        <v>44483.25347222222</v>
      </c>
      <c r="J2005" s="124" t="s">
        <v>6345</v>
      </c>
      <c r="K2005" s="119"/>
      <c r="L2005" s="120"/>
      <c r="M2005" s="120"/>
      <c r="N2005" s="120"/>
      <c r="O2005" s="120"/>
      <c r="P2005" s="120"/>
      <c r="Q2005" s="120"/>
      <c r="R2005" s="120"/>
      <c r="S2005" s="120"/>
      <c r="T2005" s="120"/>
      <c r="U2005" s="120"/>
      <c r="V2005" s="120"/>
      <c r="W2005" s="120"/>
      <c r="X2005" s="120"/>
      <c r="Y2005" s="120"/>
      <c r="Z2005" s="120"/>
    </row>
    <row r="2006">
      <c r="A2006" s="121">
        <v>38493.0</v>
      </c>
      <c r="B2006" s="119" t="s">
        <v>6346</v>
      </c>
      <c r="C2006" s="119" t="s">
        <v>902</v>
      </c>
      <c r="D2006" s="119" t="s">
        <v>6347</v>
      </c>
      <c r="E2006" s="119"/>
      <c r="F2006" s="121">
        <v>6.0</v>
      </c>
      <c r="G2006" s="121">
        <v>0.0</v>
      </c>
      <c r="H2006" s="122">
        <v>43965.743055555555</v>
      </c>
      <c r="I2006" s="122">
        <v>44483.720138888886</v>
      </c>
      <c r="J2006" s="124" t="s">
        <v>6348</v>
      </c>
      <c r="K2006" s="119"/>
      <c r="L2006" s="120"/>
      <c r="M2006" s="120"/>
      <c r="N2006" s="120"/>
      <c r="O2006" s="120"/>
      <c r="P2006" s="120"/>
      <c r="Q2006" s="120"/>
      <c r="R2006" s="120"/>
      <c r="S2006" s="120"/>
      <c r="T2006" s="120"/>
      <c r="U2006" s="120"/>
      <c r="V2006" s="120"/>
      <c r="W2006" s="120"/>
      <c r="X2006" s="120"/>
      <c r="Y2006" s="120"/>
      <c r="Z2006" s="120"/>
    </row>
    <row r="2007">
      <c r="A2007" s="121">
        <v>38237.0</v>
      </c>
      <c r="B2007" s="119" t="s">
        <v>6349</v>
      </c>
      <c r="C2007" s="119" t="s">
        <v>682</v>
      </c>
      <c r="D2007" s="119" t="s">
        <v>3487</v>
      </c>
      <c r="E2007" s="119" t="s">
        <v>6350</v>
      </c>
      <c r="F2007" s="121">
        <v>3.0</v>
      </c>
      <c r="G2007" s="121">
        <v>0.0</v>
      </c>
      <c r="H2007" s="122">
        <v>43962.65</v>
      </c>
      <c r="I2007" s="122">
        <v>44483.91875</v>
      </c>
      <c r="J2007" s="124" t="s">
        <v>6351</v>
      </c>
      <c r="K2007" s="119"/>
      <c r="L2007" s="120"/>
      <c r="M2007" s="120"/>
      <c r="N2007" s="120"/>
      <c r="O2007" s="120"/>
      <c r="P2007" s="120"/>
      <c r="Q2007" s="120"/>
      <c r="R2007" s="120"/>
      <c r="S2007" s="120"/>
      <c r="T2007" s="120"/>
      <c r="U2007" s="120"/>
      <c r="V2007" s="120"/>
      <c r="W2007" s="120"/>
      <c r="X2007" s="120"/>
      <c r="Y2007" s="120"/>
      <c r="Z2007" s="120"/>
    </row>
    <row r="2008">
      <c r="A2008" s="121">
        <v>50331.0</v>
      </c>
      <c r="B2008" s="119" t="s">
        <v>6352</v>
      </c>
      <c r="C2008" s="119" t="s">
        <v>6353</v>
      </c>
      <c r="D2008" s="119" t="s">
        <v>6354</v>
      </c>
      <c r="E2008" s="119"/>
      <c r="F2008" s="121">
        <v>4.0</v>
      </c>
      <c r="G2008" s="121">
        <v>0.0</v>
      </c>
      <c r="H2008" s="122">
        <v>44206.23611111111</v>
      </c>
      <c r="I2008" s="122">
        <v>44484.76180555556</v>
      </c>
      <c r="J2008" s="124" t="s">
        <v>6355</v>
      </c>
      <c r="K2008" s="119"/>
      <c r="L2008" s="120"/>
      <c r="M2008" s="120"/>
      <c r="N2008" s="120"/>
      <c r="O2008" s="120"/>
      <c r="P2008" s="120"/>
      <c r="Q2008" s="120"/>
      <c r="R2008" s="120"/>
      <c r="S2008" s="120"/>
      <c r="T2008" s="120"/>
      <c r="U2008" s="120"/>
      <c r="V2008" s="120"/>
      <c r="W2008" s="120"/>
      <c r="X2008" s="120"/>
      <c r="Y2008" s="120"/>
      <c r="Z2008" s="120"/>
    </row>
    <row r="2009">
      <c r="A2009" s="121">
        <v>64883.0</v>
      </c>
      <c r="B2009" s="119" t="s">
        <v>6356</v>
      </c>
      <c r="C2009" s="119" t="s">
        <v>640</v>
      </c>
      <c r="D2009" s="119" t="s">
        <v>4914</v>
      </c>
      <c r="E2009" s="119" t="s">
        <v>658</v>
      </c>
      <c r="F2009" s="121">
        <v>8.0</v>
      </c>
      <c r="G2009" s="121">
        <v>0.0</v>
      </c>
      <c r="H2009" s="122">
        <v>44450.774305555555</v>
      </c>
      <c r="I2009" s="122">
        <v>44484.87222222222</v>
      </c>
      <c r="J2009" s="124" t="s">
        <v>6357</v>
      </c>
      <c r="K2009" s="119"/>
      <c r="L2009" s="120"/>
      <c r="M2009" s="120"/>
      <c r="N2009" s="120"/>
      <c r="O2009" s="120"/>
      <c r="P2009" s="120"/>
      <c r="Q2009" s="120"/>
      <c r="R2009" s="120"/>
      <c r="S2009" s="120"/>
      <c r="T2009" s="120"/>
      <c r="U2009" s="120"/>
      <c r="V2009" s="120"/>
      <c r="W2009" s="120"/>
      <c r="X2009" s="120"/>
      <c r="Y2009" s="120"/>
      <c r="Z2009" s="120"/>
    </row>
    <row r="2010">
      <c r="A2010" s="121">
        <v>56132.0</v>
      </c>
      <c r="B2010" s="119" t="s">
        <v>6358</v>
      </c>
      <c r="C2010" s="119" t="s">
        <v>5272</v>
      </c>
      <c r="D2010" s="119" t="s">
        <v>6359</v>
      </c>
      <c r="E2010" s="119"/>
      <c r="F2010" s="121">
        <v>2.0</v>
      </c>
      <c r="G2010" s="121">
        <v>0.0</v>
      </c>
      <c r="H2010" s="122">
        <v>44301.37430555555</v>
      </c>
      <c r="I2010" s="122">
        <v>44484.89027777778</v>
      </c>
      <c r="J2010" s="124" t="s">
        <v>6360</v>
      </c>
      <c r="K2010" s="119"/>
      <c r="L2010" s="120"/>
      <c r="M2010" s="120"/>
      <c r="N2010" s="120"/>
      <c r="O2010" s="120"/>
      <c r="P2010" s="120"/>
      <c r="Q2010" s="120"/>
      <c r="R2010" s="120"/>
      <c r="S2010" s="120"/>
      <c r="T2010" s="120"/>
      <c r="U2010" s="120"/>
      <c r="V2010" s="120"/>
      <c r="W2010" s="120"/>
      <c r="X2010" s="120"/>
      <c r="Y2010" s="120"/>
      <c r="Z2010" s="120"/>
    </row>
    <row r="2011">
      <c r="A2011" s="121">
        <v>66618.0</v>
      </c>
      <c r="B2011" s="119" t="s">
        <v>6361</v>
      </c>
      <c r="C2011" s="119" t="s">
        <v>1137</v>
      </c>
      <c r="D2011" s="119" t="s">
        <v>6309</v>
      </c>
      <c r="E2011" s="119"/>
      <c r="F2011" s="121">
        <v>6.0</v>
      </c>
      <c r="G2011" s="121">
        <v>0.0</v>
      </c>
      <c r="H2011" s="122">
        <v>44483.34652777778</v>
      </c>
      <c r="I2011" s="122">
        <v>44487.220138888886</v>
      </c>
      <c r="J2011" s="124" t="s">
        <v>6362</v>
      </c>
      <c r="K2011" s="119"/>
      <c r="L2011" s="120"/>
      <c r="M2011" s="120"/>
      <c r="N2011" s="120"/>
      <c r="O2011" s="120"/>
      <c r="P2011" s="120"/>
      <c r="Q2011" s="120"/>
      <c r="R2011" s="120"/>
      <c r="S2011" s="120"/>
      <c r="T2011" s="120"/>
      <c r="U2011" s="120"/>
      <c r="V2011" s="120"/>
      <c r="W2011" s="120"/>
      <c r="X2011" s="120"/>
      <c r="Y2011" s="120"/>
      <c r="Z2011" s="120"/>
    </row>
    <row r="2012">
      <c r="A2012" s="121">
        <v>55357.0</v>
      </c>
      <c r="B2012" s="119" t="s">
        <v>6363</v>
      </c>
      <c r="C2012" s="119" t="s">
        <v>1091</v>
      </c>
      <c r="D2012" s="119" t="s">
        <v>6364</v>
      </c>
      <c r="E2012" s="119" t="s">
        <v>1091</v>
      </c>
      <c r="F2012" s="121">
        <v>6.0</v>
      </c>
      <c r="G2012" s="121">
        <v>0.0</v>
      </c>
      <c r="H2012" s="122">
        <v>44292.282638888886</v>
      </c>
      <c r="I2012" s="122">
        <v>44487.680555555555</v>
      </c>
      <c r="J2012" s="124" t="s">
        <v>6365</v>
      </c>
      <c r="K2012" s="119"/>
      <c r="L2012" s="120"/>
      <c r="M2012" s="120"/>
      <c r="N2012" s="120"/>
      <c r="O2012" s="120"/>
      <c r="P2012" s="120"/>
      <c r="Q2012" s="120"/>
      <c r="R2012" s="120"/>
      <c r="S2012" s="120"/>
      <c r="T2012" s="120"/>
      <c r="U2012" s="120"/>
      <c r="V2012" s="120"/>
      <c r="W2012" s="120"/>
      <c r="X2012" s="120"/>
      <c r="Y2012" s="120"/>
      <c r="Z2012" s="120"/>
    </row>
    <row r="2013">
      <c r="A2013" s="121">
        <v>38207.0</v>
      </c>
      <c r="B2013" s="119" t="s">
        <v>6366</v>
      </c>
      <c r="C2013" s="119" t="s">
        <v>852</v>
      </c>
      <c r="D2013" s="119" t="s">
        <v>6367</v>
      </c>
      <c r="E2013" s="119"/>
      <c r="F2013" s="121">
        <v>5.0</v>
      </c>
      <c r="G2013" s="121">
        <v>0.0</v>
      </c>
      <c r="H2013" s="122">
        <v>43961.697222222225</v>
      </c>
      <c r="I2013" s="122">
        <v>44487.72638888889</v>
      </c>
      <c r="J2013" s="124" t="s">
        <v>6368</v>
      </c>
      <c r="K2013" s="119"/>
      <c r="L2013" s="120"/>
      <c r="M2013" s="120"/>
      <c r="N2013" s="120"/>
      <c r="O2013" s="120"/>
      <c r="P2013" s="120"/>
      <c r="Q2013" s="120"/>
      <c r="R2013" s="120"/>
      <c r="S2013" s="120"/>
      <c r="T2013" s="120"/>
      <c r="U2013" s="120"/>
      <c r="V2013" s="120"/>
      <c r="W2013" s="120"/>
      <c r="X2013" s="120"/>
      <c r="Y2013" s="120"/>
      <c r="Z2013" s="120"/>
    </row>
    <row r="2014">
      <c r="A2014" s="121">
        <v>66810.0</v>
      </c>
      <c r="B2014" s="119" t="s">
        <v>6369</v>
      </c>
      <c r="C2014" s="119" t="s">
        <v>891</v>
      </c>
      <c r="D2014" s="119" t="s">
        <v>6370</v>
      </c>
      <c r="E2014" s="119" t="s">
        <v>1247</v>
      </c>
      <c r="F2014" s="121">
        <v>9.0</v>
      </c>
      <c r="G2014" s="121">
        <v>0.0</v>
      </c>
      <c r="H2014" s="122">
        <v>44487.80763888889</v>
      </c>
      <c r="I2014" s="122">
        <v>44487.861805555556</v>
      </c>
      <c r="J2014" s="124" t="s">
        <v>6371</v>
      </c>
      <c r="K2014" s="119"/>
      <c r="L2014" s="120"/>
      <c r="M2014" s="120"/>
      <c r="N2014" s="120"/>
      <c r="O2014" s="120"/>
      <c r="P2014" s="120"/>
      <c r="Q2014" s="120"/>
      <c r="R2014" s="120"/>
      <c r="S2014" s="120"/>
      <c r="T2014" s="120"/>
      <c r="U2014" s="120"/>
      <c r="V2014" s="120"/>
      <c r="W2014" s="120"/>
      <c r="X2014" s="120"/>
      <c r="Y2014" s="120"/>
      <c r="Z2014" s="120"/>
    </row>
    <row r="2015">
      <c r="A2015" s="121">
        <v>37824.0</v>
      </c>
      <c r="B2015" s="119" t="s">
        <v>6372</v>
      </c>
      <c r="C2015" s="119" t="s">
        <v>6373</v>
      </c>
      <c r="D2015" s="119" t="s">
        <v>1597</v>
      </c>
      <c r="E2015" s="119" t="s">
        <v>6374</v>
      </c>
      <c r="F2015" s="121">
        <v>1.0</v>
      </c>
      <c r="G2015" s="121">
        <v>0.0</v>
      </c>
      <c r="H2015" s="122">
        <v>43956.652083333334</v>
      </c>
      <c r="I2015" s="122">
        <v>44489.635416666664</v>
      </c>
      <c r="J2015" s="124" t="s">
        <v>6375</v>
      </c>
      <c r="K2015" s="119"/>
      <c r="L2015" s="120"/>
      <c r="M2015" s="120"/>
      <c r="N2015" s="120"/>
      <c r="O2015" s="120"/>
      <c r="P2015" s="120"/>
      <c r="Q2015" s="120"/>
      <c r="R2015" s="120"/>
      <c r="S2015" s="120"/>
      <c r="T2015" s="120"/>
      <c r="U2015" s="120"/>
      <c r="V2015" s="120"/>
      <c r="W2015" s="120"/>
      <c r="X2015" s="120"/>
      <c r="Y2015" s="120"/>
      <c r="Z2015" s="120"/>
    </row>
    <row r="2016">
      <c r="A2016" s="121">
        <v>65154.0</v>
      </c>
      <c r="B2016" s="119" t="s">
        <v>6376</v>
      </c>
      <c r="C2016" s="119" t="s">
        <v>1167</v>
      </c>
      <c r="D2016" s="119" t="s">
        <v>6377</v>
      </c>
      <c r="E2016" s="119"/>
      <c r="F2016" s="121">
        <v>0.0</v>
      </c>
      <c r="G2016" s="121">
        <v>0.0</v>
      </c>
      <c r="H2016" s="122">
        <v>44455.729166666664</v>
      </c>
      <c r="I2016" s="122">
        <v>44489.82430555556</v>
      </c>
      <c r="J2016" s="124" t="s">
        <v>6378</v>
      </c>
      <c r="K2016" s="119"/>
      <c r="L2016" s="120"/>
      <c r="M2016" s="120"/>
      <c r="N2016" s="120"/>
      <c r="O2016" s="120"/>
      <c r="P2016" s="120"/>
      <c r="Q2016" s="120"/>
      <c r="R2016" s="120"/>
      <c r="S2016" s="120"/>
      <c r="T2016" s="120"/>
      <c r="U2016" s="120"/>
      <c r="V2016" s="120"/>
      <c r="W2016" s="120"/>
      <c r="X2016" s="120"/>
      <c r="Y2016" s="120"/>
      <c r="Z2016" s="120"/>
    </row>
    <row r="2017">
      <c r="A2017" s="121">
        <v>65830.0</v>
      </c>
      <c r="B2017" s="119" t="s">
        <v>6379</v>
      </c>
      <c r="C2017" s="119" t="s">
        <v>682</v>
      </c>
      <c r="D2017" s="119" t="s">
        <v>5339</v>
      </c>
      <c r="E2017" s="119"/>
      <c r="F2017" s="121">
        <v>1.0</v>
      </c>
      <c r="G2017" s="121">
        <v>0.0</v>
      </c>
      <c r="H2017" s="122">
        <v>44468.725694444445</v>
      </c>
      <c r="I2017" s="122">
        <v>44489.961805555555</v>
      </c>
      <c r="J2017" s="124" t="s">
        <v>6380</v>
      </c>
      <c r="K2017" s="119"/>
      <c r="L2017" s="120"/>
      <c r="M2017" s="120"/>
      <c r="N2017" s="120"/>
      <c r="O2017" s="120"/>
      <c r="P2017" s="120"/>
      <c r="Q2017" s="120"/>
      <c r="R2017" s="120"/>
      <c r="S2017" s="120"/>
      <c r="T2017" s="120"/>
      <c r="U2017" s="120"/>
      <c r="V2017" s="120"/>
      <c r="W2017" s="120"/>
      <c r="X2017" s="120"/>
      <c r="Y2017" s="120"/>
      <c r="Z2017" s="120"/>
    </row>
    <row r="2018">
      <c r="A2018" s="121">
        <v>62533.0</v>
      </c>
      <c r="B2018" s="119" t="s">
        <v>6381</v>
      </c>
      <c r="C2018" s="119" t="s">
        <v>1091</v>
      </c>
      <c r="D2018" s="119" t="s">
        <v>6382</v>
      </c>
      <c r="E2018" s="119"/>
      <c r="F2018" s="121">
        <v>0.0</v>
      </c>
      <c r="G2018" s="121">
        <v>0.0</v>
      </c>
      <c r="H2018" s="122">
        <v>44408.45208333333</v>
      </c>
      <c r="I2018" s="122">
        <v>44490.59166666667</v>
      </c>
      <c r="J2018" s="124" t="s">
        <v>6383</v>
      </c>
      <c r="K2018" s="119"/>
      <c r="L2018" s="120"/>
      <c r="M2018" s="120"/>
      <c r="N2018" s="120"/>
      <c r="O2018" s="120"/>
      <c r="P2018" s="120"/>
      <c r="Q2018" s="120"/>
      <c r="R2018" s="120"/>
      <c r="S2018" s="120"/>
      <c r="T2018" s="120"/>
      <c r="U2018" s="120"/>
      <c r="V2018" s="120"/>
      <c r="W2018" s="120"/>
      <c r="X2018" s="120"/>
      <c r="Y2018" s="120"/>
      <c r="Z2018" s="120"/>
    </row>
    <row r="2019">
      <c r="A2019" s="121">
        <v>45255.0</v>
      </c>
      <c r="B2019" s="119" t="s">
        <v>6384</v>
      </c>
      <c r="C2019" s="119" t="s">
        <v>5088</v>
      </c>
      <c r="D2019" s="119" t="s">
        <v>6236</v>
      </c>
      <c r="E2019" s="119"/>
      <c r="F2019" s="121">
        <v>4.0</v>
      </c>
      <c r="G2019" s="121">
        <v>0.0</v>
      </c>
      <c r="H2019" s="122">
        <v>44098.1</v>
      </c>
      <c r="I2019" s="122">
        <v>44490.78402777778</v>
      </c>
      <c r="J2019" s="124" t="s">
        <v>6385</v>
      </c>
      <c r="K2019" s="119"/>
      <c r="L2019" s="120"/>
      <c r="M2019" s="120"/>
      <c r="N2019" s="120"/>
      <c r="O2019" s="120"/>
      <c r="P2019" s="120"/>
      <c r="Q2019" s="120"/>
      <c r="R2019" s="120"/>
      <c r="S2019" s="120"/>
      <c r="T2019" s="120"/>
      <c r="U2019" s="120"/>
      <c r="V2019" s="120"/>
      <c r="W2019" s="120"/>
      <c r="X2019" s="120"/>
      <c r="Y2019" s="120"/>
      <c r="Z2019" s="120"/>
    </row>
    <row r="2020">
      <c r="A2020" s="121">
        <v>61926.0</v>
      </c>
      <c r="B2020" s="119" t="s">
        <v>6386</v>
      </c>
      <c r="C2020" s="119" t="s">
        <v>994</v>
      </c>
      <c r="D2020" s="119" t="s">
        <v>6387</v>
      </c>
      <c r="E2020" s="119"/>
      <c r="F2020" s="121">
        <v>3.0</v>
      </c>
      <c r="G2020" s="121">
        <v>0.0</v>
      </c>
      <c r="H2020" s="122">
        <v>44397.76875</v>
      </c>
      <c r="I2020" s="122">
        <v>44490.870833333334</v>
      </c>
      <c r="J2020" s="124" t="s">
        <v>6388</v>
      </c>
      <c r="K2020" s="119"/>
      <c r="L2020" s="120"/>
      <c r="M2020" s="120"/>
      <c r="N2020" s="120"/>
      <c r="O2020" s="120"/>
      <c r="P2020" s="120"/>
      <c r="Q2020" s="120"/>
      <c r="R2020" s="120"/>
      <c r="S2020" s="120"/>
      <c r="T2020" s="120"/>
      <c r="U2020" s="120"/>
      <c r="V2020" s="120"/>
      <c r="W2020" s="120"/>
      <c r="X2020" s="120"/>
      <c r="Y2020" s="120"/>
      <c r="Z2020" s="120"/>
    </row>
    <row r="2021">
      <c r="A2021" s="121">
        <v>56654.0</v>
      </c>
      <c r="B2021" s="119" t="s">
        <v>6389</v>
      </c>
      <c r="C2021" s="119" t="s">
        <v>642</v>
      </c>
      <c r="D2021" s="119" t="s">
        <v>1896</v>
      </c>
      <c r="E2021" s="119"/>
      <c r="F2021" s="121">
        <v>6.0</v>
      </c>
      <c r="G2021" s="121">
        <v>0.0</v>
      </c>
      <c r="H2021" s="122">
        <v>44308.024305555555</v>
      </c>
      <c r="I2021" s="122">
        <v>44491.01458333333</v>
      </c>
      <c r="J2021" s="124" t="s">
        <v>6390</v>
      </c>
      <c r="K2021" s="119"/>
      <c r="L2021" s="120"/>
      <c r="M2021" s="120"/>
      <c r="N2021" s="120"/>
      <c r="O2021" s="120"/>
      <c r="P2021" s="120"/>
      <c r="Q2021" s="120"/>
      <c r="R2021" s="120"/>
      <c r="S2021" s="120"/>
      <c r="T2021" s="120"/>
      <c r="U2021" s="120"/>
      <c r="V2021" s="120"/>
      <c r="W2021" s="120"/>
      <c r="X2021" s="120"/>
      <c r="Y2021" s="120"/>
      <c r="Z2021" s="120"/>
    </row>
    <row r="2022">
      <c r="A2022" s="121">
        <v>39227.0</v>
      </c>
      <c r="B2022" s="119" t="s">
        <v>6391</v>
      </c>
      <c r="C2022" s="119" t="s">
        <v>6392</v>
      </c>
      <c r="D2022" s="119" t="s">
        <v>6393</v>
      </c>
      <c r="E2022" s="119" t="s">
        <v>604</v>
      </c>
      <c r="F2022" s="121">
        <v>14.0</v>
      </c>
      <c r="G2022" s="121">
        <v>0.0</v>
      </c>
      <c r="H2022" s="122">
        <v>43980.322222222225</v>
      </c>
      <c r="I2022" s="122">
        <v>44491.09027777778</v>
      </c>
      <c r="J2022" s="124" t="s">
        <v>6394</v>
      </c>
      <c r="K2022" s="119"/>
      <c r="L2022" s="120"/>
      <c r="M2022" s="120"/>
      <c r="N2022" s="120"/>
      <c r="O2022" s="120"/>
      <c r="P2022" s="120"/>
      <c r="Q2022" s="120"/>
      <c r="R2022" s="120"/>
      <c r="S2022" s="120"/>
      <c r="T2022" s="120"/>
      <c r="U2022" s="120"/>
      <c r="V2022" s="120"/>
      <c r="W2022" s="120"/>
      <c r="X2022" s="120"/>
      <c r="Y2022" s="120"/>
      <c r="Z2022" s="120"/>
    </row>
    <row r="2023">
      <c r="A2023" s="121">
        <v>66495.0</v>
      </c>
      <c r="B2023" s="119" t="s">
        <v>6395</v>
      </c>
      <c r="C2023" s="119" t="s">
        <v>994</v>
      </c>
      <c r="D2023" s="119" t="s">
        <v>2005</v>
      </c>
      <c r="E2023" s="119"/>
      <c r="F2023" s="121">
        <v>2.0</v>
      </c>
      <c r="G2023" s="121">
        <v>0.0</v>
      </c>
      <c r="H2023" s="122">
        <v>44481.75902777778</v>
      </c>
      <c r="I2023" s="122">
        <v>44491.09027777778</v>
      </c>
      <c r="J2023" s="124" t="s">
        <v>6396</v>
      </c>
      <c r="K2023" s="119"/>
      <c r="L2023" s="120"/>
      <c r="M2023" s="120"/>
      <c r="N2023" s="120"/>
      <c r="O2023" s="120"/>
      <c r="P2023" s="120"/>
      <c r="Q2023" s="120"/>
      <c r="R2023" s="120"/>
      <c r="S2023" s="120"/>
      <c r="T2023" s="120"/>
      <c r="U2023" s="120"/>
      <c r="V2023" s="120"/>
      <c r="W2023" s="120"/>
      <c r="X2023" s="120"/>
      <c r="Y2023" s="120"/>
      <c r="Z2023" s="120"/>
    </row>
    <row r="2024">
      <c r="A2024" s="121">
        <v>56998.0</v>
      </c>
      <c r="B2024" s="119" t="s">
        <v>6397</v>
      </c>
      <c r="C2024" s="119" t="s">
        <v>739</v>
      </c>
      <c r="D2024" s="119" t="s">
        <v>5800</v>
      </c>
      <c r="E2024" s="119" t="s">
        <v>795</v>
      </c>
      <c r="F2024" s="121">
        <v>0.0</v>
      </c>
      <c r="G2024" s="121">
        <v>0.0</v>
      </c>
      <c r="H2024" s="122">
        <v>44313.31875</v>
      </c>
      <c r="I2024" s="122">
        <v>44494.63263888889</v>
      </c>
      <c r="J2024" s="124" t="s">
        <v>6398</v>
      </c>
      <c r="K2024" s="119"/>
      <c r="L2024" s="120"/>
      <c r="M2024" s="120"/>
      <c r="N2024" s="120"/>
      <c r="O2024" s="120"/>
      <c r="P2024" s="120"/>
      <c r="Q2024" s="120"/>
      <c r="R2024" s="120"/>
      <c r="S2024" s="120"/>
      <c r="T2024" s="120"/>
      <c r="U2024" s="120"/>
      <c r="V2024" s="120"/>
      <c r="W2024" s="120"/>
      <c r="X2024" s="120"/>
      <c r="Y2024" s="120"/>
      <c r="Z2024" s="120"/>
    </row>
    <row r="2025">
      <c r="A2025" s="121">
        <v>66888.0</v>
      </c>
      <c r="B2025" s="119" t="s">
        <v>6399</v>
      </c>
      <c r="C2025" s="119" t="s">
        <v>1247</v>
      </c>
      <c r="D2025" s="119" t="s">
        <v>971</v>
      </c>
      <c r="E2025" s="119"/>
      <c r="F2025" s="121">
        <v>0.0</v>
      </c>
      <c r="G2025" s="121">
        <v>0.0</v>
      </c>
      <c r="H2025" s="122">
        <v>44488.78472222222</v>
      </c>
      <c r="I2025" s="122">
        <v>44494.77847222222</v>
      </c>
      <c r="J2025" s="124" t="s">
        <v>6400</v>
      </c>
      <c r="K2025" s="119"/>
      <c r="L2025" s="120"/>
      <c r="M2025" s="120"/>
      <c r="N2025" s="120"/>
      <c r="O2025" s="120"/>
      <c r="P2025" s="120"/>
      <c r="Q2025" s="120"/>
      <c r="R2025" s="120"/>
      <c r="S2025" s="120"/>
      <c r="T2025" s="120"/>
      <c r="U2025" s="120"/>
      <c r="V2025" s="120"/>
      <c r="W2025" s="120"/>
      <c r="X2025" s="120"/>
      <c r="Y2025" s="120"/>
      <c r="Z2025" s="120"/>
    </row>
    <row r="2026">
      <c r="A2026" s="121">
        <v>65130.0</v>
      </c>
      <c r="B2026" s="119" t="s">
        <v>6401</v>
      </c>
      <c r="C2026" s="119" t="s">
        <v>6402</v>
      </c>
      <c r="D2026" s="119" t="s">
        <v>6403</v>
      </c>
      <c r="E2026" s="119"/>
      <c r="F2026" s="121">
        <v>2.0</v>
      </c>
      <c r="G2026" s="121">
        <v>0.0</v>
      </c>
      <c r="H2026" s="122">
        <v>44455.30625</v>
      </c>
      <c r="I2026" s="122">
        <v>44494.9625</v>
      </c>
      <c r="J2026" s="124" t="s">
        <v>6404</v>
      </c>
      <c r="K2026" s="119"/>
      <c r="L2026" s="120"/>
      <c r="M2026" s="120"/>
      <c r="N2026" s="120"/>
      <c r="O2026" s="120"/>
      <c r="P2026" s="120"/>
      <c r="Q2026" s="120"/>
      <c r="R2026" s="120"/>
      <c r="S2026" s="120"/>
      <c r="T2026" s="120"/>
      <c r="U2026" s="120"/>
      <c r="V2026" s="120"/>
      <c r="W2026" s="120"/>
      <c r="X2026" s="120"/>
      <c r="Y2026" s="120"/>
      <c r="Z2026" s="120"/>
    </row>
    <row r="2027">
      <c r="A2027" s="121">
        <v>67027.0</v>
      </c>
      <c r="B2027" s="119" t="s">
        <v>6405</v>
      </c>
      <c r="C2027" s="119" t="s">
        <v>6406</v>
      </c>
      <c r="D2027" s="119" t="s">
        <v>4513</v>
      </c>
      <c r="E2027" s="119" t="s">
        <v>582</v>
      </c>
      <c r="F2027" s="121">
        <v>0.0</v>
      </c>
      <c r="G2027" s="121">
        <v>0.0</v>
      </c>
      <c r="H2027" s="122">
        <v>44490.688888888886</v>
      </c>
      <c r="I2027" s="122">
        <v>44495.66458333333</v>
      </c>
      <c r="J2027" s="124" t="s">
        <v>6407</v>
      </c>
      <c r="K2027" s="119"/>
      <c r="L2027" s="120"/>
      <c r="M2027" s="120"/>
      <c r="N2027" s="120"/>
      <c r="O2027" s="120"/>
      <c r="P2027" s="120"/>
      <c r="Q2027" s="120"/>
      <c r="R2027" s="120"/>
      <c r="S2027" s="120"/>
      <c r="T2027" s="120"/>
      <c r="U2027" s="120"/>
      <c r="V2027" s="120"/>
      <c r="W2027" s="120"/>
      <c r="X2027" s="120"/>
      <c r="Y2027" s="120"/>
      <c r="Z2027" s="120"/>
    </row>
    <row r="2028">
      <c r="A2028" s="121">
        <v>28293.0</v>
      </c>
      <c r="B2028" s="119" t="s">
        <v>6408</v>
      </c>
      <c r="C2028" s="119" t="s">
        <v>6409</v>
      </c>
      <c r="D2028" s="119" t="s">
        <v>6410</v>
      </c>
      <c r="E2028" s="119"/>
      <c r="F2028" s="121">
        <v>20.0</v>
      </c>
      <c r="G2028" s="121">
        <v>0.0</v>
      </c>
      <c r="H2028" s="122">
        <v>43756.7125</v>
      </c>
      <c r="I2028" s="122">
        <v>44495.717361111114</v>
      </c>
      <c r="J2028" s="124" t="s">
        <v>6411</v>
      </c>
      <c r="K2028" s="119"/>
      <c r="L2028" s="120"/>
      <c r="M2028" s="120"/>
      <c r="N2028" s="120"/>
      <c r="O2028" s="120"/>
      <c r="P2028" s="120"/>
      <c r="Q2028" s="120"/>
      <c r="R2028" s="120"/>
      <c r="S2028" s="120"/>
      <c r="T2028" s="120"/>
      <c r="U2028" s="120"/>
      <c r="V2028" s="120"/>
      <c r="W2028" s="120"/>
      <c r="X2028" s="120"/>
      <c r="Y2028" s="120"/>
      <c r="Z2028" s="120"/>
    </row>
    <row r="2029">
      <c r="A2029" s="121">
        <v>64237.0</v>
      </c>
      <c r="B2029" s="119" t="s">
        <v>6412</v>
      </c>
      <c r="C2029" s="119" t="s">
        <v>1130</v>
      </c>
      <c r="D2029" s="119" t="s">
        <v>1148</v>
      </c>
      <c r="E2029" s="119" t="s">
        <v>1130</v>
      </c>
      <c r="F2029" s="121">
        <v>5.0</v>
      </c>
      <c r="G2029" s="121">
        <v>0.0</v>
      </c>
      <c r="H2029" s="122">
        <v>44439.04513888889</v>
      </c>
      <c r="I2029" s="122">
        <v>44495.717361111114</v>
      </c>
      <c r="J2029" s="124" t="s">
        <v>6413</v>
      </c>
      <c r="K2029" s="119"/>
      <c r="L2029" s="120"/>
      <c r="M2029" s="120"/>
      <c r="N2029" s="120"/>
      <c r="O2029" s="120"/>
      <c r="P2029" s="120"/>
      <c r="Q2029" s="120"/>
      <c r="R2029" s="120"/>
      <c r="S2029" s="120"/>
      <c r="T2029" s="120"/>
      <c r="U2029" s="120"/>
      <c r="V2029" s="120"/>
      <c r="W2029" s="120"/>
      <c r="X2029" s="120"/>
      <c r="Y2029" s="120"/>
      <c r="Z2029" s="120"/>
    </row>
    <row r="2030">
      <c r="A2030" s="121">
        <v>63845.0</v>
      </c>
      <c r="B2030" s="119" t="s">
        <v>6414</v>
      </c>
      <c r="C2030" s="119" t="s">
        <v>697</v>
      </c>
      <c r="D2030" s="119" t="s">
        <v>6415</v>
      </c>
      <c r="E2030" s="119" t="s">
        <v>604</v>
      </c>
      <c r="F2030" s="121">
        <v>3.0</v>
      </c>
      <c r="G2030" s="121">
        <v>0.0</v>
      </c>
      <c r="H2030" s="122">
        <v>44432.29652777778</v>
      </c>
      <c r="I2030" s="122">
        <v>44495.73125</v>
      </c>
      <c r="J2030" s="124" t="s">
        <v>6416</v>
      </c>
      <c r="K2030" s="119"/>
      <c r="L2030" s="120"/>
      <c r="M2030" s="120"/>
      <c r="N2030" s="120"/>
      <c r="O2030" s="120"/>
      <c r="P2030" s="120"/>
      <c r="Q2030" s="120"/>
      <c r="R2030" s="120"/>
      <c r="S2030" s="120"/>
      <c r="T2030" s="120"/>
      <c r="U2030" s="120"/>
      <c r="V2030" s="120"/>
      <c r="W2030" s="120"/>
      <c r="X2030" s="120"/>
      <c r="Y2030" s="120"/>
      <c r="Z2030" s="120"/>
    </row>
    <row r="2031">
      <c r="A2031" s="121">
        <v>66281.0</v>
      </c>
      <c r="B2031" s="119" t="s">
        <v>6417</v>
      </c>
      <c r="C2031" s="119" t="s">
        <v>6418</v>
      </c>
      <c r="D2031" s="119" t="s">
        <v>6419</v>
      </c>
      <c r="E2031" s="119"/>
      <c r="F2031" s="121">
        <v>1.0</v>
      </c>
      <c r="G2031" s="121">
        <v>0.0</v>
      </c>
      <c r="H2031" s="122">
        <v>44476.870833333334</v>
      </c>
      <c r="I2031" s="122">
        <v>44496.06805555556</v>
      </c>
      <c r="J2031" s="124" t="s">
        <v>6420</v>
      </c>
      <c r="K2031" s="119"/>
      <c r="L2031" s="120"/>
      <c r="M2031" s="120"/>
      <c r="N2031" s="120"/>
      <c r="O2031" s="120"/>
      <c r="P2031" s="120"/>
      <c r="Q2031" s="120"/>
      <c r="R2031" s="120"/>
      <c r="S2031" s="120"/>
      <c r="T2031" s="120"/>
      <c r="U2031" s="120"/>
      <c r="V2031" s="120"/>
      <c r="W2031" s="120"/>
      <c r="X2031" s="120"/>
      <c r="Y2031" s="120"/>
      <c r="Z2031" s="120"/>
    </row>
    <row r="2032">
      <c r="A2032" s="121">
        <v>66867.0</v>
      </c>
      <c r="B2032" s="119" t="s">
        <v>6421</v>
      </c>
      <c r="C2032" s="119" t="s">
        <v>1274</v>
      </c>
      <c r="D2032" s="119" t="s">
        <v>6422</v>
      </c>
      <c r="E2032" s="119"/>
      <c r="F2032" s="121">
        <v>22.0</v>
      </c>
      <c r="G2032" s="121">
        <v>0.0</v>
      </c>
      <c r="H2032" s="122">
        <v>44488.61041666667</v>
      </c>
      <c r="I2032" s="122">
        <v>44496.85902777778</v>
      </c>
      <c r="J2032" s="124" t="s">
        <v>6423</v>
      </c>
      <c r="K2032" s="119"/>
      <c r="L2032" s="120"/>
      <c r="M2032" s="120"/>
      <c r="N2032" s="120"/>
      <c r="O2032" s="120"/>
      <c r="P2032" s="120"/>
      <c r="Q2032" s="120"/>
      <c r="R2032" s="120"/>
      <c r="S2032" s="120"/>
      <c r="T2032" s="120"/>
      <c r="U2032" s="120"/>
      <c r="V2032" s="120"/>
      <c r="W2032" s="120"/>
      <c r="X2032" s="120"/>
      <c r="Y2032" s="120"/>
      <c r="Z2032" s="120"/>
    </row>
    <row r="2033">
      <c r="A2033" s="121">
        <v>67318.0</v>
      </c>
      <c r="B2033" s="119" t="s">
        <v>6424</v>
      </c>
      <c r="C2033" s="119" t="s">
        <v>6425</v>
      </c>
      <c r="D2033" s="119" t="s">
        <v>863</v>
      </c>
      <c r="E2033" s="119"/>
      <c r="F2033" s="121">
        <v>2.0</v>
      </c>
      <c r="G2033" s="121">
        <v>0.0</v>
      </c>
      <c r="H2033" s="122">
        <v>44496.17916666667</v>
      </c>
      <c r="I2033" s="122">
        <v>44497.90555555555</v>
      </c>
      <c r="J2033" s="124" t="s">
        <v>6426</v>
      </c>
      <c r="K2033" s="119"/>
      <c r="L2033" s="120"/>
      <c r="M2033" s="120"/>
      <c r="N2033" s="120"/>
      <c r="O2033" s="120"/>
      <c r="P2033" s="120"/>
      <c r="Q2033" s="120"/>
      <c r="R2033" s="120"/>
      <c r="S2033" s="120"/>
      <c r="T2033" s="120"/>
      <c r="U2033" s="120"/>
      <c r="V2033" s="120"/>
      <c r="W2033" s="120"/>
      <c r="X2033" s="120"/>
      <c r="Y2033" s="120"/>
      <c r="Z2033" s="120"/>
    </row>
    <row r="2034">
      <c r="A2034" s="121">
        <v>65750.0</v>
      </c>
      <c r="B2034" s="119" t="s">
        <v>6427</v>
      </c>
      <c r="C2034" s="119" t="s">
        <v>5613</v>
      </c>
      <c r="D2034" s="119" t="s">
        <v>3117</v>
      </c>
      <c r="E2034" s="119" t="s">
        <v>6428</v>
      </c>
      <c r="F2034" s="121">
        <v>1.0</v>
      </c>
      <c r="G2034" s="121">
        <v>0.0</v>
      </c>
      <c r="H2034" s="122">
        <v>44467.71111111111</v>
      </c>
      <c r="I2034" s="122">
        <v>44497.95138888889</v>
      </c>
      <c r="J2034" s="124" t="s">
        <v>6429</v>
      </c>
      <c r="K2034" s="119"/>
      <c r="L2034" s="120"/>
      <c r="M2034" s="120"/>
      <c r="N2034" s="120"/>
      <c r="O2034" s="120"/>
      <c r="P2034" s="120"/>
      <c r="Q2034" s="120"/>
      <c r="R2034" s="120"/>
      <c r="S2034" s="120"/>
      <c r="T2034" s="120"/>
      <c r="U2034" s="120"/>
      <c r="V2034" s="120"/>
      <c r="W2034" s="120"/>
      <c r="X2034" s="120"/>
      <c r="Y2034" s="120"/>
      <c r="Z2034" s="120"/>
    </row>
    <row r="2035">
      <c r="A2035" s="121">
        <v>63341.0</v>
      </c>
      <c r="B2035" s="119" t="s">
        <v>6430</v>
      </c>
      <c r="C2035" s="119" t="s">
        <v>827</v>
      </c>
      <c r="D2035" s="119" t="s">
        <v>1158</v>
      </c>
      <c r="E2035" s="119"/>
      <c r="F2035" s="121">
        <v>1.0</v>
      </c>
      <c r="G2035" s="121">
        <v>0.0</v>
      </c>
      <c r="H2035" s="122">
        <v>44424.73125</v>
      </c>
      <c r="I2035" s="122">
        <v>44498.70625</v>
      </c>
      <c r="J2035" s="124" t="s">
        <v>6431</v>
      </c>
      <c r="K2035" s="119"/>
      <c r="L2035" s="120"/>
      <c r="M2035" s="120"/>
      <c r="N2035" s="120"/>
      <c r="O2035" s="120"/>
      <c r="P2035" s="120"/>
      <c r="Q2035" s="120"/>
      <c r="R2035" s="120"/>
      <c r="S2035" s="120"/>
      <c r="T2035" s="120"/>
      <c r="U2035" s="120"/>
      <c r="V2035" s="120"/>
      <c r="W2035" s="120"/>
      <c r="X2035" s="120"/>
      <c r="Y2035" s="120"/>
      <c r="Z2035" s="120"/>
    </row>
    <row r="2036">
      <c r="A2036" s="121">
        <v>66679.0</v>
      </c>
      <c r="B2036" s="119" t="s">
        <v>6432</v>
      </c>
      <c r="C2036" s="119" t="s">
        <v>1254</v>
      </c>
      <c r="D2036" s="119" t="s">
        <v>6433</v>
      </c>
      <c r="E2036" s="119"/>
      <c r="F2036" s="121">
        <v>1.0</v>
      </c>
      <c r="G2036" s="121">
        <v>0.0</v>
      </c>
      <c r="H2036" s="122">
        <v>44484.243055555555</v>
      </c>
      <c r="I2036" s="122">
        <v>44501.65833333333</v>
      </c>
      <c r="J2036" s="124" t="s">
        <v>6434</v>
      </c>
      <c r="K2036" s="119"/>
      <c r="L2036" s="120"/>
      <c r="M2036" s="120"/>
      <c r="N2036" s="120"/>
      <c r="O2036" s="120"/>
      <c r="P2036" s="120"/>
      <c r="Q2036" s="120"/>
      <c r="R2036" s="120"/>
      <c r="S2036" s="120"/>
      <c r="T2036" s="120"/>
      <c r="U2036" s="120"/>
      <c r="V2036" s="120"/>
      <c r="W2036" s="120"/>
      <c r="X2036" s="120"/>
      <c r="Y2036" s="120"/>
      <c r="Z2036" s="120"/>
    </row>
    <row r="2037">
      <c r="A2037" s="121">
        <v>67466.0</v>
      </c>
      <c r="B2037" s="119" t="s">
        <v>6435</v>
      </c>
      <c r="C2037" s="119" t="s">
        <v>658</v>
      </c>
      <c r="D2037" s="119" t="s">
        <v>6436</v>
      </c>
      <c r="E2037" s="119" t="s">
        <v>658</v>
      </c>
      <c r="F2037" s="121">
        <v>0.0</v>
      </c>
      <c r="G2037" s="121">
        <v>0.0</v>
      </c>
      <c r="H2037" s="122">
        <v>44497.81597222222</v>
      </c>
      <c r="I2037" s="122">
        <v>44501.78194444445</v>
      </c>
      <c r="J2037" s="124" t="s">
        <v>6437</v>
      </c>
      <c r="K2037" s="119"/>
      <c r="L2037" s="120"/>
      <c r="M2037" s="120"/>
      <c r="N2037" s="120"/>
      <c r="O2037" s="120"/>
      <c r="P2037" s="120"/>
      <c r="Q2037" s="120"/>
      <c r="R2037" s="120"/>
      <c r="S2037" s="120"/>
      <c r="T2037" s="120"/>
      <c r="U2037" s="120"/>
      <c r="V2037" s="120"/>
      <c r="W2037" s="120"/>
      <c r="X2037" s="120"/>
      <c r="Y2037" s="120"/>
      <c r="Z2037" s="120"/>
    </row>
    <row r="2038">
      <c r="A2038" s="121">
        <v>65143.0</v>
      </c>
      <c r="B2038" s="119" t="s">
        <v>6438</v>
      </c>
      <c r="C2038" s="119" t="s">
        <v>2063</v>
      </c>
      <c r="D2038" s="119" t="s">
        <v>6439</v>
      </c>
      <c r="E2038" s="119"/>
      <c r="F2038" s="121">
        <v>0.0</v>
      </c>
      <c r="G2038" s="121">
        <v>0.0</v>
      </c>
      <c r="H2038" s="122">
        <v>44455.61041666667</v>
      </c>
      <c r="I2038" s="122">
        <v>44501.90625</v>
      </c>
      <c r="J2038" s="124" t="s">
        <v>6440</v>
      </c>
      <c r="K2038" s="119"/>
      <c r="L2038" s="120"/>
      <c r="M2038" s="120"/>
      <c r="N2038" s="120"/>
      <c r="O2038" s="120"/>
      <c r="P2038" s="120"/>
      <c r="Q2038" s="120"/>
      <c r="R2038" s="120"/>
      <c r="S2038" s="120"/>
      <c r="T2038" s="120"/>
      <c r="U2038" s="120"/>
      <c r="V2038" s="120"/>
      <c r="W2038" s="120"/>
      <c r="X2038" s="120"/>
      <c r="Y2038" s="120"/>
      <c r="Z2038" s="120"/>
    </row>
    <row r="2039">
      <c r="A2039" s="121">
        <v>67643.0</v>
      </c>
      <c r="B2039" s="119" t="s">
        <v>6441</v>
      </c>
      <c r="C2039" s="119" t="s">
        <v>1247</v>
      </c>
      <c r="D2039" s="119" t="s">
        <v>6442</v>
      </c>
      <c r="E2039" s="119" t="s">
        <v>1247</v>
      </c>
      <c r="F2039" s="121">
        <v>1.0</v>
      </c>
      <c r="G2039" s="121">
        <v>0.0</v>
      </c>
      <c r="H2039" s="122">
        <v>44501.92569444444</v>
      </c>
      <c r="I2039" s="122">
        <v>44502.90902777778</v>
      </c>
      <c r="J2039" s="124" t="s">
        <v>6443</v>
      </c>
      <c r="K2039" s="119"/>
      <c r="L2039" s="120"/>
      <c r="M2039" s="120"/>
      <c r="N2039" s="120"/>
      <c r="O2039" s="120"/>
      <c r="P2039" s="120"/>
      <c r="Q2039" s="120"/>
      <c r="R2039" s="120"/>
      <c r="S2039" s="120"/>
      <c r="T2039" s="120"/>
      <c r="U2039" s="120"/>
      <c r="V2039" s="120"/>
      <c r="W2039" s="120"/>
      <c r="X2039" s="120"/>
      <c r="Y2039" s="120"/>
      <c r="Z2039" s="120"/>
    </row>
    <row r="2040">
      <c r="A2040" s="121">
        <v>67183.0</v>
      </c>
      <c r="B2040" s="119" t="s">
        <v>6444</v>
      </c>
      <c r="C2040" s="119" t="s">
        <v>6445</v>
      </c>
      <c r="D2040" s="119" t="s">
        <v>1007</v>
      </c>
      <c r="E2040" s="119"/>
      <c r="F2040" s="121">
        <v>0.0</v>
      </c>
      <c r="G2040" s="121">
        <v>0.0</v>
      </c>
      <c r="H2040" s="122">
        <v>44494.52638888889</v>
      </c>
      <c r="I2040" s="122">
        <v>44503.03194444445</v>
      </c>
      <c r="J2040" s="124" t="s">
        <v>6446</v>
      </c>
      <c r="K2040" s="119"/>
      <c r="L2040" s="120"/>
      <c r="M2040" s="120"/>
      <c r="N2040" s="120"/>
      <c r="O2040" s="120"/>
      <c r="P2040" s="120"/>
      <c r="Q2040" s="120"/>
      <c r="R2040" s="120"/>
      <c r="S2040" s="120"/>
      <c r="T2040" s="120"/>
      <c r="U2040" s="120"/>
      <c r="V2040" s="120"/>
      <c r="W2040" s="120"/>
      <c r="X2040" s="120"/>
      <c r="Y2040" s="120"/>
      <c r="Z2040" s="120"/>
    </row>
    <row r="2041">
      <c r="A2041" s="121">
        <v>67800.0</v>
      </c>
      <c r="B2041" s="119" t="s">
        <v>6447</v>
      </c>
      <c r="C2041" s="119" t="s">
        <v>946</v>
      </c>
      <c r="D2041" s="119" t="s">
        <v>1172</v>
      </c>
      <c r="E2041" s="119"/>
      <c r="F2041" s="121">
        <v>0.0</v>
      </c>
      <c r="G2041" s="121">
        <v>0.0</v>
      </c>
      <c r="H2041" s="122">
        <v>44503.96944444445</v>
      </c>
      <c r="I2041" s="122">
        <v>44505.72708333333</v>
      </c>
      <c r="J2041" s="124" t="s">
        <v>6448</v>
      </c>
      <c r="K2041" s="119"/>
      <c r="L2041" s="120"/>
      <c r="M2041" s="120"/>
      <c r="N2041" s="120"/>
      <c r="O2041" s="120"/>
      <c r="P2041" s="120"/>
      <c r="Q2041" s="120"/>
      <c r="R2041" s="120"/>
      <c r="S2041" s="120"/>
      <c r="T2041" s="120"/>
      <c r="U2041" s="120"/>
      <c r="V2041" s="120"/>
      <c r="W2041" s="120"/>
      <c r="X2041" s="120"/>
      <c r="Y2041" s="120"/>
      <c r="Z2041" s="120"/>
    </row>
    <row r="2042">
      <c r="A2042" s="121">
        <v>66232.0</v>
      </c>
      <c r="B2042" s="119" t="s">
        <v>6449</v>
      </c>
      <c r="C2042" s="119" t="s">
        <v>891</v>
      </c>
      <c r="D2042" s="119" t="s">
        <v>1158</v>
      </c>
      <c r="E2042" s="119"/>
      <c r="F2042" s="121">
        <v>17.0</v>
      </c>
      <c r="G2042" s="121">
        <v>0.0</v>
      </c>
      <c r="H2042" s="122">
        <v>44475.9375</v>
      </c>
      <c r="I2042" s="122">
        <v>44505.751388888886</v>
      </c>
      <c r="J2042" s="124" t="s">
        <v>6450</v>
      </c>
      <c r="K2042" s="119"/>
      <c r="L2042" s="120"/>
      <c r="M2042" s="120"/>
      <c r="N2042" s="120"/>
      <c r="O2042" s="120"/>
      <c r="P2042" s="120"/>
      <c r="Q2042" s="120"/>
      <c r="R2042" s="120"/>
      <c r="S2042" s="120"/>
      <c r="T2042" s="120"/>
      <c r="U2042" s="120"/>
      <c r="V2042" s="120"/>
      <c r="W2042" s="120"/>
      <c r="X2042" s="120"/>
      <c r="Y2042" s="120"/>
      <c r="Z2042" s="120"/>
    </row>
    <row r="2043">
      <c r="A2043" s="121">
        <v>55301.0</v>
      </c>
      <c r="B2043" s="119" t="s">
        <v>6451</v>
      </c>
      <c r="C2043" s="119" t="s">
        <v>6452</v>
      </c>
      <c r="D2043" s="119" t="s">
        <v>6453</v>
      </c>
      <c r="E2043" s="119"/>
      <c r="F2043" s="121">
        <v>6.0</v>
      </c>
      <c r="G2043" s="121">
        <v>0.0</v>
      </c>
      <c r="H2043" s="122">
        <v>44291.50486111111</v>
      </c>
      <c r="I2043" s="122">
        <v>44505.78611111111</v>
      </c>
      <c r="J2043" s="124" t="s">
        <v>6454</v>
      </c>
      <c r="K2043" s="119"/>
      <c r="L2043" s="120"/>
      <c r="M2043" s="120"/>
      <c r="N2043" s="120"/>
      <c r="O2043" s="120"/>
      <c r="P2043" s="120"/>
      <c r="Q2043" s="120"/>
      <c r="R2043" s="120"/>
      <c r="S2043" s="120"/>
      <c r="T2043" s="120"/>
      <c r="U2043" s="120"/>
      <c r="V2043" s="120"/>
      <c r="W2043" s="120"/>
      <c r="X2043" s="120"/>
      <c r="Y2043" s="120"/>
      <c r="Z2043" s="120"/>
    </row>
    <row r="2044">
      <c r="A2044" s="121">
        <v>60492.0</v>
      </c>
      <c r="B2044" s="119" t="s">
        <v>6455</v>
      </c>
      <c r="C2044" s="119" t="s">
        <v>6456</v>
      </c>
      <c r="D2044" s="119" t="s">
        <v>6457</v>
      </c>
      <c r="E2044" s="119"/>
      <c r="F2044" s="121">
        <v>2.0</v>
      </c>
      <c r="G2044" s="121">
        <v>0.0</v>
      </c>
      <c r="H2044" s="122">
        <v>44369.902083333334</v>
      </c>
      <c r="I2044" s="122">
        <v>44505.802083333336</v>
      </c>
      <c r="J2044" s="124" t="s">
        <v>6458</v>
      </c>
      <c r="K2044" s="119"/>
      <c r="L2044" s="120"/>
      <c r="M2044" s="120"/>
      <c r="N2044" s="120"/>
      <c r="O2044" s="120"/>
      <c r="P2044" s="120"/>
      <c r="Q2044" s="120"/>
      <c r="R2044" s="120"/>
      <c r="S2044" s="120"/>
      <c r="T2044" s="120"/>
      <c r="U2044" s="120"/>
      <c r="V2044" s="120"/>
      <c r="W2044" s="120"/>
      <c r="X2044" s="120"/>
      <c r="Y2044" s="120"/>
      <c r="Z2044" s="120"/>
    </row>
    <row r="2045">
      <c r="A2045" s="121">
        <v>67742.0</v>
      </c>
      <c r="B2045" s="119" t="s">
        <v>6459</v>
      </c>
      <c r="C2045" s="119" t="s">
        <v>6460</v>
      </c>
      <c r="D2045" s="119" t="s">
        <v>6461</v>
      </c>
      <c r="E2045" s="119" t="s">
        <v>6462</v>
      </c>
      <c r="F2045" s="121">
        <v>3.0</v>
      </c>
      <c r="G2045" s="121">
        <v>0.0</v>
      </c>
      <c r="H2045" s="122">
        <v>44503.146527777775</v>
      </c>
      <c r="I2045" s="122">
        <v>44505.805555555555</v>
      </c>
      <c r="J2045" s="124" t="s">
        <v>6463</v>
      </c>
      <c r="K2045" s="119"/>
      <c r="L2045" s="120"/>
      <c r="M2045" s="120"/>
      <c r="N2045" s="120"/>
      <c r="O2045" s="120"/>
      <c r="P2045" s="120"/>
      <c r="Q2045" s="120"/>
      <c r="R2045" s="120"/>
      <c r="S2045" s="120"/>
      <c r="T2045" s="120"/>
      <c r="U2045" s="120"/>
      <c r="V2045" s="120"/>
      <c r="W2045" s="120"/>
      <c r="X2045" s="120"/>
      <c r="Y2045" s="120"/>
      <c r="Z2045" s="120"/>
    </row>
    <row r="2046">
      <c r="A2046" s="121">
        <v>67713.0</v>
      </c>
      <c r="B2046" s="119" t="s">
        <v>6464</v>
      </c>
      <c r="C2046" s="119" t="s">
        <v>891</v>
      </c>
      <c r="D2046" s="119" t="s">
        <v>6465</v>
      </c>
      <c r="E2046" s="119" t="s">
        <v>893</v>
      </c>
      <c r="F2046" s="121">
        <v>1.0</v>
      </c>
      <c r="G2046" s="121">
        <v>0.0</v>
      </c>
      <c r="H2046" s="122">
        <v>44502.89166666667</v>
      </c>
      <c r="I2046" s="122">
        <v>44505.82708333333</v>
      </c>
      <c r="J2046" s="124" t="s">
        <v>6466</v>
      </c>
      <c r="K2046" s="119"/>
      <c r="L2046" s="120"/>
      <c r="M2046" s="120"/>
      <c r="N2046" s="120"/>
      <c r="O2046" s="120"/>
      <c r="P2046" s="120"/>
      <c r="Q2046" s="120"/>
      <c r="R2046" s="120"/>
      <c r="S2046" s="120"/>
      <c r="T2046" s="120"/>
      <c r="U2046" s="120"/>
      <c r="V2046" s="120"/>
      <c r="W2046" s="120"/>
      <c r="X2046" s="120"/>
      <c r="Y2046" s="120"/>
      <c r="Z2046" s="120"/>
    </row>
    <row r="2047">
      <c r="A2047" s="121">
        <v>67866.0</v>
      </c>
      <c r="B2047" s="119" t="s">
        <v>6467</v>
      </c>
      <c r="C2047" s="119" t="s">
        <v>6468</v>
      </c>
      <c r="D2047" s="119" t="s">
        <v>3568</v>
      </c>
      <c r="E2047" s="119"/>
      <c r="F2047" s="121">
        <v>4.0</v>
      </c>
      <c r="G2047" s="121">
        <v>0.0</v>
      </c>
      <c r="H2047" s="122">
        <v>44504.82916666667</v>
      </c>
      <c r="I2047" s="122">
        <v>44507.643055555556</v>
      </c>
      <c r="J2047" s="124" t="s">
        <v>6469</v>
      </c>
      <c r="K2047" s="119"/>
      <c r="L2047" s="120"/>
      <c r="M2047" s="120"/>
      <c r="N2047" s="120"/>
      <c r="O2047" s="120"/>
      <c r="P2047" s="120"/>
      <c r="Q2047" s="120"/>
      <c r="R2047" s="120"/>
      <c r="S2047" s="120"/>
      <c r="T2047" s="120"/>
      <c r="U2047" s="120"/>
      <c r="V2047" s="120"/>
      <c r="W2047" s="120"/>
      <c r="X2047" s="120"/>
      <c r="Y2047" s="120"/>
      <c r="Z2047" s="120"/>
    </row>
    <row r="2048">
      <c r="A2048" s="121">
        <v>67849.0</v>
      </c>
      <c r="B2048" s="119" t="s">
        <v>6470</v>
      </c>
      <c r="C2048" s="119" t="s">
        <v>6471</v>
      </c>
      <c r="D2048" s="119" t="s">
        <v>6472</v>
      </c>
      <c r="E2048" s="119"/>
      <c r="F2048" s="121">
        <v>2.0</v>
      </c>
      <c r="G2048" s="121">
        <v>0.0</v>
      </c>
      <c r="H2048" s="122">
        <v>44504.635416666664</v>
      </c>
      <c r="I2048" s="122">
        <v>44508.10208333333</v>
      </c>
      <c r="J2048" s="124" t="s">
        <v>6473</v>
      </c>
      <c r="K2048" s="119"/>
      <c r="L2048" s="120"/>
      <c r="M2048" s="120"/>
      <c r="N2048" s="120"/>
      <c r="O2048" s="120"/>
      <c r="P2048" s="120"/>
      <c r="Q2048" s="120"/>
      <c r="R2048" s="120"/>
      <c r="S2048" s="120"/>
      <c r="T2048" s="120"/>
      <c r="U2048" s="120"/>
      <c r="V2048" s="120"/>
      <c r="W2048" s="120"/>
      <c r="X2048" s="120"/>
      <c r="Y2048" s="120"/>
      <c r="Z2048" s="120"/>
    </row>
    <row r="2049">
      <c r="A2049" s="121">
        <v>67896.0</v>
      </c>
      <c r="B2049" s="119" t="s">
        <v>6474</v>
      </c>
      <c r="C2049" s="119" t="s">
        <v>6475</v>
      </c>
      <c r="D2049" s="119" t="s">
        <v>975</v>
      </c>
      <c r="E2049" s="119"/>
      <c r="F2049" s="121">
        <v>0.0</v>
      </c>
      <c r="G2049" s="121">
        <v>0.0</v>
      </c>
      <c r="H2049" s="122">
        <v>44505.28958333333</v>
      </c>
      <c r="I2049" s="122">
        <v>44508.70763888889</v>
      </c>
      <c r="J2049" s="124" t="s">
        <v>6476</v>
      </c>
      <c r="K2049" s="119"/>
      <c r="L2049" s="120"/>
      <c r="M2049" s="120"/>
      <c r="N2049" s="120"/>
      <c r="O2049" s="120"/>
      <c r="P2049" s="120"/>
      <c r="Q2049" s="120"/>
      <c r="R2049" s="120"/>
      <c r="S2049" s="120"/>
      <c r="T2049" s="120"/>
      <c r="U2049" s="120"/>
      <c r="V2049" s="120"/>
      <c r="W2049" s="120"/>
      <c r="X2049" s="120"/>
      <c r="Y2049" s="120"/>
      <c r="Z2049" s="120"/>
    </row>
    <row r="2050">
      <c r="A2050" s="121">
        <v>67696.0</v>
      </c>
      <c r="B2050" s="119" t="s">
        <v>6477</v>
      </c>
      <c r="C2050" s="119" t="s">
        <v>6478</v>
      </c>
      <c r="D2050" s="119" t="s">
        <v>6479</v>
      </c>
      <c r="E2050" s="119"/>
      <c r="F2050" s="121">
        <v>8.0</v>
      </c>
      <c r="G2050" s="121">
        <v>0.0</v>
      </c>
      <c r="H2050" s="122">
        <v>44502.760416666664</v>
      </c>
      <c r="I2050" s="122">
        <v>44508.736805555556</v>
      </c>
      <c r="J2050" s="124" t="s">
        <v>6480</v>
      </c>
      <c r="K2050" s="119"/>
      <c r="L2050" s="120"/>
      <c r="M2050" s="120"/>
      <c r="N2050" s="120"/>
      <c r="O2050" s="120"/>
      <c r="P2050" s="120"/>
      <c r="Q2050" s="120"/>
      <c r="R2050" s="120"/>
      <c r="S2050" s="120"/>
      <c r="T2050" s="120"/>
      <c r="U2050" s="120"/>
      <c r="V2050" s="120"/>
      <c r="W2050" s="120"/>
      <c r="X2050" s="120"/>
      <c r="Y2050" s="120"/>
      <c r="Z2050" s="120"/>
    </row>
    <row r="2051">
      <c r="A2051" s="121">
        <v>67827.0</v>
      </c>
      <c r="B2051" s="119" t="s">
        <v>6481</v>
      </c>
      <c r="C2051" s="119" t="s">
        <v>6482</v>
      </c>
      <c r="D2051" s="119" t="s">
        <v>6483</v>
      </c>
      <c r="E2051" s="119" t="s">
        <v>1267</v>
      </c>
      <c r="F2051" s="121">
        <v>1.0</v>
      </c>
      <c r="G2051" s="121">
        <v>0.0</v>
      </c>
      <c r="H2051" s="122">
        <v>44504.29027777778</v>
      </c>
      <c r="I2051" s="122">
        <v>44508.75208333333</v>
      </c>
      <c r="J2051" s="124" t="s">
        <v>6484</v>
      </c>
      <c r="K2051" s="119"/>
      <c r="L2051" s="120"/>
      <c r="M2051" s="120"/>
      <c r="N2051" s="120"/>
      <c r="O2051" s="120"/>
      <c r="P2051" s="120"/>
      <c r="Q2051" s="120"/>
      <c r="R2051" s="120"/>
      <c r="S2051" s="120"/>
      <c r="T2051" s="120"/>
      <c r="U2051" s="120"/>
      <c r="V2051" s="120"/>
      <c r="W2051" s="120"/>
      <c r="X2051" s="120"/>
      <c r="Y2051" s="120"/>
      <c r="Z2051" s="120"/>
    </row>
    <row r="2052">
      <c r="A2052" s="121">
        <v>67947.0</v>
      </c>
      <c r="B2052" s="119" t="s">
        <v>6485</v>
      </c>
      <c r="C2052" s="119" t="s">
        <v>6486</v>
      </c>
      <c r="D2052" s="119" t="s">
        <v>6487</v>
      </c>
      <c r="E2052" s="119"/>
      <c r="F2052" s="121">
        <v>0.0</v>
      </c>
      <c r="G2052" s="121">
        <v>0.0</v>
      </c>
      <c r="H2052" s="122">
        <v>44506.075</v>
      </c>
      <c r="I2052" s="122">
        <v>44509.274305555555</v>
      </c>
      <c r="J2052" s="124" t="s">
        <v>6488</v>
      </c>
      <c r="K2052" s="119"/>
      <c r="L2052" s="120"/>
      <c r="M2052" s="120"/>
      <c r="N2052" s="120"/>
      <c r="O2052" s="120"/>
      <c r="P2052" s="120"/>
      <c r="Q2052" s="120"/>
      <c r="R2052" s="120"/>
      <c r="S2052" s="120"/>
      <c r="T2052" s="120"/>
      <c r="U2052" s="120"/>
      <c r="V2052" s="120"/>
      <c r="W2052" s="120"/>
      <c r="X2052" s="120"/>
      <c r="Y2052" s="120"/>
      <c r="Z2052" s="120"/>
    </row>
    <row r="2053">
      <c r="A2053" s="121">
        <v>68047.0</v>
      </c>
      <c r="B2053" s="119" t="s">
        <v>6489</v>
      </c>
      <c r="C2053" s="119" t="s">
        <v>1254</v>
      </c>
      <c r="D2053" s="119" t="s">
        <v>6490</v>
      </c>
      <c r="E2053" s="119" t="s">
        <v>1254</v>
      </c>
      <c r="F2053" s="121">
        <v>0.0</v>
      </c>
      <c r="G2053" s="121">
        <v>0.0</v>
      </c>
      <c r="H2053" s="122">
        <v>44509.177777777775</v>
      </c>
      <c r="I2053" s="122">
        <v>44509.97361111111</v>
      </c>
      <c r="J2053" s="124" t="s">
        <v>6491</v>
      </c>
      <c r="K2053" s="119"/>
      <c r="L2053" s="120"/>
      <c r="M2053" s="120"/>
      <c r="N2053" s="120"/>
      <c r="O2053" s="120"/>
      <c r="P2053" s="120"/>
      <c r="Q2053" s="120"/>
      <c r="R2053" s="120"/>
      <c r="S2053" s="120"/>
      <c r="T2053" s="120"/>
      <c r="U2053" s="120"/>
      <c r="V2053" s="120"/>
      <c r="W2053" s="120"/>
      <c r="X2053" s="120"/>
      <c r="Y2053" s="120"/>
      <c r="Z2053" s="120"/>
    </row>
    <row r="2054">
      <c r="A2054" s="121">
        <v>67415.0</v>
      </c>
      <c r="B2054" s="119" t="s">
        <v>6492</v>
      </c>
      <c r="C2054" s="119" t="s">
        <v>6493</v>
      </c>
      <c r="D2054" s="119" t="s">
        <v>6494</v>
      </c>
      <c r="E2054" s="119"/>
      <c r="F2054" s="121">
        <v>2.0</v>
      </c>
      <c r="G2054" s="121">
        <v>0.0</v>
      </c>
      <c r="H2054" s="122">
        <v>44497.13611111111</v>
      </c>
      <c r="I2054" s="122">
        <v>44510.044444444444</v>
      </c>
      <c r="J2054" s="124" t="s">
        <v>6495</v>
      </c>
      <c r="K2054" s="119"/>
      <c r="L2054" s="120"/>
      <c r="M2054" s="120"/>
      <c r="N2054" s="120"/>
      <c r="O2054" s="120"/>
      <c r="P2054" s="120"/>
      <c r="Q2054" s="120"/>
      <c r="R2054" s="120"/>
      <c r="S2054" s="120"/>
      <c r="T2054" s="120"/>
      <c r="U2054" s="120"/>
      <c r="V2054" s="120"/>
      <c r="W2054" s="120"/>
      <c r="X2054" s="120"/>
      <c r="Y2054" s="120"/>
      <c r="Z2054" s="120"/>
    </row>
    <row r="2055">
      <c r="A2055" s="121">
        <v>67601.0</v>
      </c>
      <c r="B2055" s="119" t="s">
        <v>6496</v>
      </c>
      <c r="C2055" s="119" t="s">
        <v>6497</v>
      </c>
      <c r="D2055" s="119" t="s">
        <v>863</v>
      </c>
      <c r="E2055" s="119"/>
      <c r="F2055" s="121">
        <v>2.0</v>
      </c>
      <c r="G2055" s="121">
        <v>0.0</v>
      </c>
      <c r="H2055" s="122">
        <v>44500.861805555556</v>
      </c>
      <c r="I2055" s="122">
        <v>44510.39861111111</v>
      </c>
      <c r="J2055" s="124" t="s">
        <v>6498</v>
      </c>
      <c r="K2055" s="119"/>
      <c r="L2055" s="120"/>
      <c r="M2055" s="120"/>
      <c r="N2055" s="120"/>
      <c r="O2055" s="120"/>
      <c r="P2055" s="120"/>
      <c r="Q2055" s="120"/>
      <c r="R2055" s="120"/>
      <c r="S2055" s="120"/>
      <c r="T2055" s="120"/>
      <c r="U2055" s="120"/>
      <c r="V2055" s="120"/>
      <c r="W2055" s="120"/>
      <c r="X2055" s="120"/>
      <c r="Y2055" s="120"/>
      <c r="Z2055" s="120"/>
    </row>
    <row r="2056">
      <c r="A2056" s="121">
        <v>65431.0</v>
      </c>
      <c r="B2056" s="119" t="s">
        <v>6499</v>
      </c>
      <c r="C2056" s="119" t="s">
        <v>642</v>
      </c>
      <c r="D2056" s="119" t="s">
        <v>6500</v>
      </c>
      <c r="E2056" s="119" t="s">
        <v>6501</v>
      </c>
      <c r="F2056" s="121">
        <v>2.0</v>
      </c>
      <c r="G2056" s="121">
        <v>0.0</v>
      </c>
      <c r="H2056" s="122">
        <v>44460.95347222222</v>
      </c>
      <c r="I2056" s="122">
        <v>44510.561111111114</v>
      </c>
      <c r="J2056" s="124" t="s">
        <v>6502</v>
      </c>
      <c r="K2056" s="119"/>
      <c r="L2056" s="120"/>
      <c r="M2056" s="120"/>
      <c r="N2056" s="120"/>
      <c r="O2056" s="120"/>
      <c r="P2056" s="120"/>
      <c r="Q2056" s="120"/>
      <c r="R2056" s="120"/>
      <c r="S2056" s="120"/>
      <c r="T2056" s="120"/>
      <c r="U2056" s="120"/>
      <c r="V2056" s="120"/>
      <c r="W2056" s="120"/>
      <c r="X2056" s="120"/>
      <c r="Y2056" s="120"/>
      <c r="Z2056" s="120"/>
    </row>
    <row r="2057">
      <c r="A2057" s="121">
        <v>66549.0</v>
      </c>
      <c r="B2057" s="119" t="s">
        <v>6503</v>
      </c>
      <c r="C2057" s="119" t="s">
        <v>6504</v>
      </c>
      <c r="D2057" s="119" t="s">
        <v>6505</v>
      </c>
      <c r="E2057" s="119"/>
      <c r="F2057" s="121">
        <v>1.0</v>
      </c>
      <c r="G2057" s="121">
        <v>0.0</v>
      </c>
      <c r="H2057" s="122">
        <v>44482.52638888889</v>
      </c>
      <c r="I2057" s="122">
        <v>44510.96944444445</v>
      </c>
      <c r="J2057" s="124" t="s">
        <v>6506</v>
      </c>
      <c r="K2057" s="119"/>
      <c r="L2057" s="120"/>
      <c r="M2057" s="120"/>
      <c r="N2057" s="120"/>
      <c r="O2057" s="120"/>
      <c r="P2057" s="120"/>
      <c r="Q2057" s="120"/>
      <c r="R2057" s="120"/>
      <c r="S2057" s="120"/>
      <c r="T2057" s="120"/>
      <c r="U2057" s="120"/>
      <c r="V2057" s="120"/>
      <c r="W2057" s="120"/>
      <c r="X2057" s="120"/>
      <c r="Y2057" s="120"/>
      <c r="Z2057" s="120"/>
    </row>
    <row r="2058">
      <c r="A2058" s="121">
        <v>67904.0</v>
      </c>
      <c r="B2058" s="119" t="s">
        <v>6507</v>
      </c>
      <c r="C2058" s="119" t="s">
        <v>6508</v>
      </c>
      <c r="D2058" s="119" t="s">
        <v>6509</v>
      </c>
      <c r="E2058" s="119"/>
      <c r="F2058" s="121">
        <v>0.0</v>
      </c>
      <c r="G2058" s="121">
        <v>0.0</v>
      </c>
      <c r="H2058" s="122">
        <v>44505.44652777778</v>
      </c>
      <c r="I2058" s="122">
        <v>44511.70486111111</v>
      </c>
      <c r="J2058" s="124" t="s">
        <v>6510</v>
      </c>
      <c r="K2058" s="119"/>
      <c r="L2058" s="120"/>
      <c r="M2058" s="120"/>
      <c r="N2058" s="120"/>
      <c r="O2058" s="120"/>
      <c r="P2058" s="120"/>
      <c r="Q2058" s="120"/>
      <c r="R2058" s="120"/>
      <c r="S2058" s="120"/>
      <c r="T2058" s="120"/>
      <c r="U2058" s="120"/>
      <c r="V2058" s="120"/>
      <c r="W2058" s="120"/>
      <c r="X2058" s="120"/>
      <c r="Y2058" s="120"/>
      <c r="Z2058" s="120"/>
    </row>
    <row r="2059">
      <c r="A2059" s="121">
        <v>60866.0</v>
      </c>
      <c r="B2059" s="119" t="s">
        <v>6511</v>
      </c>
      <c r="C2059" s="119" t="s">
        <v>6512</v>
      </c>
      <c r="D2059" s="119" t="s">
        <v>1295</v>
      </c>
      <c r="E2059" s="119"/>
      <c r="F2059" s="121">
        <v>7.0</v>
      </c>
      <c r="G2059" s="121">
        <v>0.0</v>
      </c>
      <c r="H2059" s="122">
        <v>44375.57986111111</v>
      </c>
      <c r="I2059" s="122">
        <v>44511.72083333333</v>
      </c>
      <c r="J2059" s="124" t="s">
        <v>6513</v>
      </c>
      <c r="K2059" s="119"/>
      <c r="L2059" s="120"/>
      <c r="M2059" s="120"/>
      <c r="N2059" s="120"/>
      <c r="O2059" s="120"/>
      <c r="P2059" s="120"/>
      <c r="Q2059" s="120"/>
      <c r="R2059" s="120"/>
      <c r="S2059" s="120"/>
      <c r="T2059" s="120"/>
      <c r="U2059" s="120"/>
      <c r="V2059" s="120"/>
      <c r="W2059" s="120"/>
      <c r="X2059" s="120"/>
      <c r="Y2059" s="120"/>
      <c r="Z2059" s="120"/>
    </row>
    <row r="2060">
      <c r="A2060" s="121">
        <v>46741.0</v>
      </c>
      <c r="B2060" s="119" t="s">
        <v>6514</v>
      </c>
      <c r="C2060" s="119" t="s">
        <v>6515</v>
      </c>
      <c r="D2060" s="119" t="s">
        <v>6516</v>
      </c>
      <c r="E2060" s="119"/>
      <c r="F2060" s="121">
        <v>20.0</v>
      </c>
      <c r="G2060" s="121">
        <v>0.0</v>
      </c>
      <c r="H2060" s="122">
        <v>44126.907638888886</v>
      </c>
      <c r="I2060" s="122">
        <v>44511.87847222222</v>
      </c>
      <c r="J2060" s="124" t="s">
        <v>6517</v>
      </c>
      <c r="K2060" s="119"/>
      <c r="L2060" s="120"/>
      <c r="M2060" s="120"/>
      <c r="N2060" s="120"/>
      <c r="O2060" s="120"/>
      <c r="P2060" s="120"/>
      <c r="Q2060" s="120"/>
      <c r="R2060" s="120"/>
      <c r="S2060" s="120"/>
      <c r="T2060" s="120"/>
      <c r="U2060" s="120"/>
      <c r="V2060" s="120"/>
      <c r="W2060" s="120"/>
      <c r="X2060" s="120"/>
      <c r="Y2060" s="120"/>
      <c r="Z2060" s="120"/>
    </row>
    <row r="2061">
      <c r="A2061" s="121">
        <v>42230.0</v>
      </c>
      <c r="B2061" s="119" t="s">
        <v>6518</v>
      </c>
      <c r="C2061" s="119" t="s">
        <v>6519</v>
      </c>
      <c r="D2061" s="119" t="s">
        <v>4655</v>
      </c>
      <c r="E2061" s="119"/>
      <c r="F2061" s="121">
        <v>4.0</v>
      </c>
      <c r="G2061" s="121">
        <v>0.0</v>
      </c>
      <c r="H2061" s="122">
        <v>44041.49097222222</v>
      </c>
      <c r="I2061" s="122">
        <v>44512.763194444444</v>
      </c>
      <c r="J2061" s="124" t="s">
        <v>6520</v>
      </c>
      <c r="K2061" s="119"/>
      <c r="L2061" s="120"/>
      <c r="M2061" s="120"/>
      <c r="N2061" s="120"/>
      <c r="O2061" s="120"/>
      <c r="P2061" s="120"/>
      <c r="Q2061" s="120"/>
      <c r="R2061" s="120"/>
      <c r="S2061" s="120"/>
      <c r="T2061" s="120"/>
      <c r="U2061" s="120"/>
      <c r="V2061" s="120"/>
      <c r="W2061" s="120"/>
      <c r="X2061" s="120"/>
      <c r="Y2061" s="120"/>
      <c r="Z2061" s="120"/>
    </row>
    <row r="2062">
      <c r="A2062" s="121">
        <v>68034.0</v>
      </c>
      <c r="B2062" s="119" t="s">
        <v>6521</v>
      </c>
      <c r="C2062" s="119" t="s">
        <v>798</v>
      </c>
      <c r="D2062" s="119" t="s">
        <v>6522</v>
      </c>
      <c r="E2062" s="119" t="s">
        <v>1143</v>
      </c>
      <c r="F2062" s="121">
        <v>1.0</v>
      </c>
      <c r="G2062" s="121">
        <v>0.0</v>
      </c>
      <c r="H2062" s="122">
        <v>44508.93402777778</v>
      </c>
      <c r="I2062" s="122">
        <v>44515.83194444444</v>
      </c>
      <c r="J2062" s="124" t="s">
        <v>6523</v>
      </c>
      <c r="K2062" s="119"/>
      <c r="L2062" s="120"/>
      <c r="M2062" s="120"/>
      <c r="N2062" s="120"/>
      <c r="O2062" s="120"/>
      <c r="P2062" s="120"/>
      <c r="Q2062" s="120"/>
      <c r="R2062" s="120"/>
      <c r="S2062" s="120"/>
      <c r="T2062" s="120"/>
      <c r="U2062" s="120"/>
      <c r="V2062" s="120"/>
      <c r="W2062" s="120"/>
      <c r="X2062" s="120"/>
      <c r="Y2062" s="120"/>
      <c r="Z2062" s="120"/>
    </row>
    <row r="2063">
      <c r="A2063" s="121">
        <v>31475.0</v>
      </c>
      <c r="B2063" s="119" t="s">
        <v>6524</v>
      </c>
      <c r="C2063" s="119" t="s">
        <v>697</v>
      </c>
      <c r="D2063" s="119" t="s">
        <v>6232</v>
      </c>
      <c r="E2063" s="119"/>
      <c r="F2063" s="121">
        <v>4.0</v>
      </c>
      <c r="G2063" s="121">
        <v>0.0</v>
      </c>
      <c r="H2063" s="122">
        <v>43818.68263888889</v>
      </c>
      <c r="I2063" s="122">
        <v>44515.85486111111</v>
      </c>
      <c r="J2063" s="124" t="s">
        <v>6525</v>
      </c>
      <c r="K2063" s="119"/>
      <c r="L2063" s="120"/>
      <c r="M2063" s="120"/>
      <c r="N2063" s="120"/>
      <c r="O2063" s="120"/>
      <c r="P2063" s="120"/>
      <c r="Q2063" s="120"/>
      <c r="R2063" s="120"/>
      <c r="S2063" s="120"/>
      <c r="T2063" s="120"/>
      <c r="U2063" s="120"/>
      <c r="V2063" s="120"/>
      <c r="W2063" s="120"/>
      <c r="X2063" s="120"/>
      <c r="Y2063" s="120"/>
      <c r="Z2063" s="120"/>
    </row>
    <row r="2064">
      <c r="A2064" s="121">
        <v>66511.0</v>
      </c>
      <c r="B2064" s="119" t="s">
        <v>6526</v>
      </c>
      <c r="C2064" s="119" t="s">
        <v>891</v>
      </c>
      <c r="D2064" s="119" t="s">
        <v>1859</v>
      </c>
      <c r="E2064" s="119" t="s">
        <v>891</v>
      </c>
      <c r="F2064" s="121">
        <v>2.0</v>
      </c>
      <c r="G2064" s="121">
        <v>0.0</v>
      </c>
      <c r="H2064" s="122">
        <v>44481.90416666667</v>
      </c>
      <c r="I2064" s="122">
        <v>44515.94236111111</v>
      </c>
      <c r="J2064" s="124" t="s">
        <v>6527</v>
      </c>
      <c r="K2064" s="119"/>
      <c r="L2064" s="120"/>
      <c r="M2064" s="120"/>
      <c r="N2064" s="120"/>
      <c r="O2064" s="120"/>
      <c r="P2064" s="120"/>
      <c r="Q2064" s="120"/>
      <c r="R2064" s="120"/>
      <c r="S2064" s="120"/>
      <c r="T2064" s="120"/>
      <c r="U2064" s="120"/>
      <c r="V2064" s="120"/>
      <c r="W2064" s="120"/>
      <c r="X2064" s="120"/>
      <c r="Y2064" s="120"/>
      <c r="Z2064" s="120"/>
    </row>
    <row r="2065">
      <c r="A2065" s="121">
        <v>65906.0</v>
      </c>
      <c r="B2065" s="119" t="s">
        <v>6528</v>
      </c>
      <c r="C2065" s="119" t="s">
        <v>827</v>
      </c>
      <c r="D2065" s="119" t="s">
        <v>6529</v>
      </c>
      <c r="E2065" s="119"/>
      <c r="F2065" s="121">
        <v>2.0</v>
      </c>
      <c r="G2065" s="121">
        <v>0.0</v>
      </c>
      <c r="H2065" s="122">
        <v>44469.34444444445</v>
      </c>
      <c r="I2065" s="122">
        <v>44516.7375</v>
      </c>
      <c r="J2065" s="124" t="s">
        <v>6530</v>
      </c>
      <c r="K2065" s="119"/>
      <c r="L2065" s="120"/>
      <c r="M2065" s="120"/>
      <c r="N2065" s="120"/>
      <c r="O2065" s="120"/>
      <c r="P2065" s="120"/>
      <c r="Q2065" s="120"/>
      <c r="R2065" s="120"/>
      <c r="S2065" s="120"/>
      <c r="T2065" s="120"/>
      <c r="U2065" s="120"/>
      <c r="V2065" s="120"/>
      <c r="W2065" s="120"/>
      <c r="X2065" s="120"/>
      <c r="Y2065" s="120"/>
      <c r="Z2065" s="120"/>
    </row>
    <row r="2066">
      <c r="A2066" s="121">
        <v>17577.0</v>
      </c>
      <c r="B2066" s="119" t="s">
        <v>6531</v>
      </c>
      <c r="C2066" s="119" t="s">
        <v>594</v>
      </c>
      <c r="D2066" s="119" t="s">
        <v>6532</v>
      </c>
      <c r="E2066" s="119"/>
      <c r="F2066" s="121">
        <v>3.0</v>
      </c>
      <c r="G2066" s="121">
        <v>0.0</v>
      </c>
      <c r="H2066" s="122">
        <v>43524.65625</v>
      </c>
      <c r="I2066" s="122">
        <v>44516.907638888886</v>
      </c>
      <c r="J2066" s="124" t="s">
        <v>6533</v>
      </c>
      <c r="K2066" s="119"/>
      <c r="L2066" s="120"/>
      <c r="M2066" s="120"/>
      <c r="N2066" s="120"/>
      <c r="O2066" s="120"/>
      <c r="P2066" s="120"/>
      <c r="Q2066" s="120"/>
      <c r="R2066" s="120"/>
      <c r="S2066" s="120"/>
      <c r="T2066" s="120"/>
      <c r="U2066" s="120"/>
      <c r="V2066" s="120"/>
      <c r="W2066" s="120"/>
      <c r="X2066" s="120"/>
      <c r="Y2066" s="120"/>
      <c r="Z2066" s="120"/>
    </row>
    <row r="2067">
      <c r="A2067" s="121">
        <v>68125.0</v>
      </c>
      <c r="B2067" s="119" t="s">
        <v>6534</v>
      </c>
      <c r="C2067" s="119" t="s">
        <v>827</v>
      </c>
      <c r="D2067" s="119" t="s">
        <v>6535</v>
      </c>
      <c r="E2067" s="119"/>
      <c r="F2067" s="121">
        <v>4.0</v>
      </c>
      <c r="G2067" s="121">
        <v>0.0</v>
      </c>
      <c r="H2067" s="122">
        <v>44510.77361111111</v>
      </c>
      <c r="I2067" s="122">
        <v>44517.01527777778</v>
      </c>
      <c r="J2067" s="124" t="s">
        <v>6536</v>
      </c>
      <c r="K2067" s="119"/>
      <c r="L2067" s="120"/>
      <c r="M2067" s="120"/>
      <c r="N2067" s="120"/>
      <c r="O2067" s="120"/>
      <c r="P2067" s="120"/>
      <c r="Q2067" s="120"/>
      <c r="R2067" s="120"/>
      <c r="S2067" s="120"/>
      <c r="T2067" s="120"/>
      <c r="U2067" s="120"/>
      <c r="V2067" s="120"/>
      <c r="W2067" s="120"/>
      <c r="X2067" s="120"/>
      <c r="Y2067" s="120"/>
      <c r="Z2067" s="120"/>
    </row>
    <row r="2068">
      <c r="A2068" s="121">
        <v>53647.0</v>
      </c>
      <c r="B2068" s="119" t="s">
        <v>6537</v>
      </c>
      <c r="C2068" s="119" t="s">
        <v>682</v>
      </c>
      <c r="D2068" s="119" t="s">
        <v>1158</v>
      </c>
      <c r="E2068" s="119"/>
      <c r="F2068" s="121">
        <v>1.0</v>
      </c>
      <c r="G2068" s="121">
        <v>0.0</v>
      </c>
      <c r="H2068" s="122">
        <v>44264.88402777778</v>
      </c>
      <c r="I2068" s="122">
        <v>44518.688888888886</v>
      </c>
      <c r="J2068" s="124" t="s">
        <v>6538</v>
      </c>
      <c r="K2068" s="119"/>
      <c r="L2068" s="120"/>
      <c r="M2068" s="120"/>
      <c r="N2068" s="120"/>
      <c r="O2068" s="120"/>
      <c r="P2068" s="120"/>
      <c r="Q2068" s="120"/>
      <c r="R2068" s="120"/>
      <c r="S2068" s="120"/>
      <c r="T2068" s="120"/>
      <c r="U2068" s="120"/>
      <c r="V2068" s="120"/>
      <c r="W2068" s="120"/>
      <c r="X2068" s="120"/>
      <c r="Y2068" s="120"/>
      <c r="Z2068" s="120"/>
    </row>
    <row r="2069">
      <c r="A2069" s="121">
        <v>67367.0</v>
      </c>
      <c r="B2069" s="119" t="s">
        <v>6539</v>
      </c>
      <c r="C2069" s="119" t="s">
        <v>841</v>
      </c>
      <c r="D2069" s="119" t="s">
        <v>737</v>
      </c>
      <c r="E2069" s="119"/>
      <c r="F2069" s="121">
        <v>4.0</v>
      </c>
      <c r="G2069" s="121">
        <v>0.0</v>
      </c>
      <c r="H2069" s="122">
        <v>44496.864583333336</v>
      </c>
      <c r="I2069" s="122">
        <v>44519.07361111111</v>
      </c>
      <c r="J2069" s="124" t="s">
        <v>6540</v>
      </c>
      <c r="K2069" s="119"/>
      <c r="L2069" s="120"/>
      <c r="M2069" s="120"/>
      <c r="N2069" s="120"/>
      <c r="O2069" s="120"/>
      <c r="P2069" s="120"/>
      <c r="Q2069" s="120"/>
      <c r="R2069" s="120"/>
      <c r="S2069" s="120"/>
      <c r="T2069" s="120"/>
      <c r="U2069" s="120"/>
      <c r="V2069" s="120"/>
      <c r="W2069" s="120"/>
      <c r="X2069" s="120"/>
      <c r="Y2069" s="120"/>
      <c r="Z2069" s="120"/>
    </row>
    <row r="2070">
      <c r="A2070" s="121">
        <v>68541.0</v>
      </c>
      <c r="B2070" s="119" t="s">
        <v>6541</v>
      </c>
      <c r="C2070" s="119" t="s">
        <v>860</v>
      </c>
      <c r="D2070" s="119" t="s">
        <v>6542</v>
      </c>
      <c r="E2070" s="119"/>
      <c r="F2070" s="121">
        <v>3.0</v>
      </c>
      <c r="G2070" s="121">
        <v>0.0</v>
      </c>
      <c r="H2070" s="122">
        <v>44517.888194444444</v>
      </c>
      <c r="I2070" s="122">
        <v>44520.05138888889</v>
      </c>
      <c r="J2070" s="124" t="s">
        <v>6543</v>
      </c>
      <c r="K2070" s="119"/>
      <c r="L2070" s="120"/>
      <c r="M2070" s="120"/>
      <c r="N2070" s="120"/>
      <c r="O2070" s="120"/>
      <c r="P2070" s="120"/>
      <c r="Q2070" s="120"/>
      <c r="R2070" s="120"/>
      <c r="S2070" s="120"/>
      <c r="T2070" s="120"/>
      <c r="U2070" s="120"/>
      <c r="V2070" s="120"/>
      <c r="W2070" s="120"/>
      <c r="X2070" s="120"/>
      <c r="Y2070" s="120"/>
      <c r="Z2070" s="120"/>
    </row>
    <row r="2071">
      <c r="A2071" s="121">
        <v>68700.0</v>
      </c>
      <c r="B2071" s="119" t="s">
        <v>6544</v>
      </c>
      <c r="C2071" s="119" t="s">
        <v>6545</v>
      </c>
      <c r="D2071" s="119" t="s">
        <v>6232</v>
      </c>
      <c r="E2071" s="119"/>
      <c r="F2071" s="121">
        <v>0.0</v>
      </c>
      <c r="G2071" s="121">
        <v>0.0</v>
      </c>
      <c r="H2071" s="122">
        <v>44521.44930555556</v>
      </c>
      <c r="I2071" s="122">
        <v>44523.131944444445</v>
      </c>
      <c r="J2071" s="124" t="s">
        <v>6546</v>
      </c>
      <c r="K2071" s="119"/>
      <c r="L2071" s="120"/>
      <c r="M2071" s="120"/>
      <c r="N2071" s="120"/>
      <c r="O2071" s="120"/>
      <c r="P2071" s="120"/>
      <c r="Q2071" s="120"/>
      <c r="R2071" s="120"/>
      <c r="S2071" s="120"/>
      <c r="T2071" s="120"/>
      <c r="U2071" s="120"/>
      <c r="V2071" s="120"/>
      <c r="W2071" s="120"/>
      <c r="X2071" s="120"/>
      <c r="Y2071" s="120"/>
      <c r="Z2071" s="120"/>
    </row>
    <row r="2072">
      <c r="A2072" s="121">
        <v>68796.0</v>
      </c>
      <c r="B2072" s="119" t="s">
        <v>6547</v>
      </c>
      <c r="C2072" s="119" t="s">
        <v>1254</v>
      </c>
      <c r="D2072" s="119" t="s">
        <v>1484</v>
      </c>
      <c r="E2072" s="119"/>
      <c r="F2072" s="121">
        <v>1.0</v>
      </c>
      <c r="G2072" s="121">
        <v>0.0</v>
      </c>
      <c r="H2072" s="122">
        <v>44523.129166666666</v>
      </c>
      <c r="I2072" s="122">
        <v>44524.67152777778</v>
      </c>
      <c r="J2072" s="124" t="s">
        <v>6548</v>
      </c>
      <c r="K2072" s="119"/>
      <c r="L2072" s="120"/>
      <c r="M2072" s="120"/>
      <c r="N2072" s="120"/>
      <c r="O2072" s="120"/>
      <c r="P2072" s="120"/>
      <c r="Q2072" s="120"/>
      <c r="R2072" s="120"/>
      <c r="S2072" s="120"/>
      <c r="T2072" s="120"/>
      <c r="U2072" s="120"/>
      <c r="V2072" s="120"/>
      <c r="W2072" s="120"/>
      <c r="X2072" s="120"/>
      <c r="Y2072" s="120"/>
      <c r="Z2072" s="120"/>
    </row>
    <row r="2073">
      <c r="A2073" s="121">
        <v>58970.0</v>
      </c>
      <c r="B2073" s="119" t="s">
        <v>6549</v>
      </c>
      <c r="C2073" s="119" t="s">
        <v>658</v>
      </c>
      <c r="D2073" s="119" t="s">
        <v>6550</v>
      </c>
      <c r="E2073" s="119" t="s">
        <v>658</v>
      </c>
      <c r="F2073" s="121">
        <v>11.0</v>
      </c>
      <c r="G2073" s="121">
        <v>0.0</v>
      </c>
      <c r="H2073" s="122">
        <v>44342.12013888889</v>
      </c>
      <c r="I2073" s="122">
        <v>44524.74444444444</v>
      </c>
      <c r="J2073" s="124" t="s">
        <v>6551</v>
      </c>
      <c r="K2073" s="119"/>
      <c r="L2073" s="120"/>
      <c r="M2073" s="120"/>
      <c r="N2073" s="120"/>
      <c r="O2073" s="120"/>
      <c r="P2073" s="120"/>
      <c r="Q2073" s="120"/>
      <c r="R2073" s="120"/>
      <c r="S2073" s="120"/>
      <c r="T2073" s="120"/>
      <c r="U2073" s="120"/>
      <c r="V2073" s="120"/>
      <c r="W2073" s="120"/>
      <c r="X2073" s="120"/>
      <c r="Y2073" s="120"/>
      <c r="Z2073" s="120"/>
    </row>
    <row r="2074">
      <c r="A2074" s="121">
        <v>68799.0</v>
      </c>
      <c r="B2074" s="119" t="s">
        <v>6552</v>
      </c>
      <c r="C2074" s="119" t="s">
        <v>6545</v>
      </c>
      <c r="D2074" s="119" t="s">
        <v>1500</v>
      </c>
      <c r="E2074" s="119"/>
      <c r="F2074" s="121">
        <v>1.0</v>
      </c>
      <c r="G2074" s="121">
        <v>0.0</v>
      </c>
      <c r="H2074" s="122">
        <v>44523.256944444445</v>
      </c>
      <c r="I2074" s="122">
        <v>44524.91805555556</v>
      </c>
      <c r="J2074" s="124" t="s">
        <v>6553</v>
      </c>
      <c r="K2074" s="119"/>
      <c r="L2074" s="120"/>
      <c r="M2074" s="120"/>
      <c r="N2074" s="120"/>
      <c r="O2074" s="120"/>
      <c r="P2074" s="120"/>
      <c r="Q2074" s="120"/>
      <c r="R2074" s="120"/>
      <c r="S2074" s="120"/>
      <c r="T2074" s="120"/>
      <c r="U2074" s="120"/>
      <c r="V2074" s="120"/>
      <c r="W2074" s="120"/>
      <c r="X2074" s="120"/>
      <c r="Y2074" s="120"/>
      <c r="Z2074" s="120"/>
    </row>
    <row r="2075">
      <c r="A2075" s="121">
        <v>68167.0</v>
      </c>
      <c r="B2075" s="119" t="s">
        <v>6554</v>
      </c>
      <c r="C2075" s="119" t="s">
        <v>6555</v>
      </c>
      <c r="D2075" s="119" t="s">
        <v>6556</v>
      </c>
      <c r="E2075" s="119"/>
      <c r="F2075" s="121">
        <v>1.0</v>
      </c>
      <c r="G2075" s="121">
        <v>0.0</v>
      </c>
      <c r="H2075" s="122">
        <v>44511.35486111111</v>
      </c>
      <c r="I2075" s="122">
        <v>44529.697222222225</v>
      </c>
      <c r="J2075" s="124" t="s">
        <v>6557</v>
      </c>
      <c r="K2075" s="119"/>
      <c r="L2075" s="120"/>
      <c r="M2075" s="120"/>
      <c r="N2075" s="120"/>
      <c r="O2075" s="120"/>
      <c r="P2075" s="120"/>
      <c r="Q2075" s="120"/>
      <c r="R2075" s="120"/>
      <c r="S2075" s="120"/>
      <c r="T2075" s="120"/>
      <c r="U2075" s="120"/>
      <c r="V2075" s="120"/>
      <c r="W2075" s="120"/>
      <c r="X2075" s="120"/>
      <c r="Y2075" s="120"/>
      <c r="Z2075" s="120"/>
    </row>
    <row r="2076">
      <c r="A2076" s="121">
        <v>68260.0</v>
      </c>
      <c r="B2076" s="119" t="s">
        <v>6558</v>
      </c>
      <c r="C2076" s="119" t="s">
        <v>891</v>
      </c>
      <c r="D2076" s="119" t="s">
        <v>971</v>
      </c>
      <c r="E2076" s="119" t="s">
        <v>642</v>
      </c>
      <c r="F2076" s="121">
        <v>0.0</v>
      </c>
      <c r="G2076" s="121">
        <v>0.0</v>
      </c>
      <c r="H2076" s="122">
        <v>44512.73125</v>
      </c>
      <c r="I2076" s="122">
        <v>44529.73125</v>
      </c>
      <c r="J2076" s="124" t="s">
        <v>6559</v>
      </c>
      <c r="K2076" s="119"/>
      <c r="L2076" s="120"/>
      <c r="M2076" s="120"/>
      <c r="N2076" s="120"/>
      <c r="O2076" s="120"/>
      <c r="P2076" s="120"/>
      <c r="Q2076" s="120"/>
      <c r="R2076" s="120"/>
      <c r="S2076" s="120"/>
      <c r="T2076" s="120"/>
      <c r="U2076" s="120"/>
      <c r="V2076" s="120"/>
      <c r="W2076" s="120"/>
      <c r="X2076" s="120"/>
      <c r="Y2076" s="120"/>
      <c r="Z2076" s="120"/>
    </row>
    <row r="2077">
      <c r="A2077" s="121">
        <v>46761.0</v>
      </c>
      <c r="B2077" s="119" t="s">
        <v>6560</v>
      </c>
      <c r="C2077" s="119" t="s">
        <v>6561</v>
      </c>
      <c r="D2077" s="119" t="s">
        <v>6562</v>
      </c>
      <c r="E2077" s="119"/>
      <c r="F2077" s="121">
        <v>2.0</v>
      </c>
      <c r="G2077" s="121">
        <v>0.0</v>
      </c>
      <c r="H2077" s="122">
        <v>44127.43541666667</v>
      </c>
      <c r="I2077" s="122">
        <v>44530.35555555556</v>
      </c>
      <c r="J2077" s="124" t="s">
        <v>6563</v>
      </c>
      <c r="K2077" s="119"/>
      <c r="L2077" s="120"/>
      <c r="M2077" s="120"/>
      <c r="N2077" s="120"/>
      <c r="O2077" s="120"/>
      <c r="P2077" s="120"/>
      <c r="Q2077" s="120"/>
      <c r="R2077" s="120"/>
      <c r="S2077" s="120"/>
      <c r="T2077" s="120"/>
      <c r="U2077" s="120"/>
      <c r="V2077" s="120"/>
      <c r="W2077" s="120"/>
      <c r="X2077" s="120"/>
      <c r="Y2077" s="120"/>
      <c r="Z2077" s="120"/>
    </row>
    <row r="2078">
      <c r="A2078" s="121">
        <v>65073.0</v>
      </c>
      <c r="B2078" s="119" t="s">
        <v>6564</v>
      </c>
      <c r="C2078" s="119" t="s">
        <v>6565</v>
      </c>
      <c r="D2078" s="119" t="s">
        <v>6566</v>
      </c>
      <c r="E2078" s="119" t="s">
        <v>6565</v>
      </c>
      <c r="F2078" s="121">
        <v>0.0</v>
      </c>
      <c r="G2078" s="121">
        <v>0.0</v>
      </c>
      <c r="H2078" s="122">
        <v>44454.71388888889</v>
      </c>
      <c r="I2078" s="122">
        <v>44531.654861111114</v>
      </c>
      <c r="J2078" s="124" t="s">
        <v>6567</v>
      </c>
      <c r="K2078" s="119"/>
      <c r="L2078" s="120"/>
      <c r="M2078" s="120"/>
      <c r="N2078" s="120"/>
      <c r="O2078" s="120"/>
      <c r="P2078" s="120"/>
      <c r="Q2078" s="120"/>
      <c r="R2078" s="120"/>
      <c r="S2078" s="120"/>
      <c r="T2078" s="120"/>
      <c r="U2078" s="120"/>
      <c r="V2078" s="120"/>
      <c r="W2078" s="120"/>
      <c r="X2078" s="120"/>
      <c r="Y2078" s="120"/>
      <c r="Z2078" s="120"/>
    </row>
    <row r="2079">
      <c r="A2079" s="121">
        <v>68875.0</v>
      </c>
      <c r="B2079" s="119" t="s">
        <v>6568</v>
      </c>
      <c r="C2079" s="119" t="s">
        <v>1639</v>
      </c>
      <c r="D2079" s="119" t="s">
        <v>6569</v>
      </c>
      <c r="E2079" s="119" t="s">
        <v>658</v>
      </c>
      <c r="F2079" s="121">
        <v>2.0</v>
      </c>
      <c r="G2079" s="121">
        <v>0.0</v>
      </c>
      <c r="H2079" s="122">
        <v>44524.58541666667</v>
      </c>
      <c r="I2079" s="122">
        <v>44531.756944444445</v>
      </c>
      <c r="J2079" s="124" t="s">
        <v>6570</v>
      </c>
      <c r="K2079" s="119"/>
      <c r="L2079" s="120"/>
      <c r="M2079" s="120"/>
      <c r="N2079" s="120"/>
      <c r="O2079" s="120"/>
      <c r="P2079" s="120"/>
      <c r="Q2079" s="120"/>
      <c r="R2079" s="120"/>
      <c r="S2079" s="120"/>
      <c r="T2079" s="120"/>
      <c r="U2079" s="120"/>
      <c r="V2079" s="120"/>
      <c r="W2079" s="120"/>
      <c r="X2079" s="120"/>
      <c r="Y2079" s="120"/>
      <c r="Z2079" s="120"/>
    </row>
    <row r="2080">
      <c r="A2080" s="121">
        <v>69205.0</v>
      </c>
      <c r="B2080" s="119" t="s">
        <v>6571</v>
      </c>
      <c r="C2080" s="119" t="s">
        <v>1407</v>
      </c>
      <c r="D2080" s="119" t="s">
        <v>975</v>
      </c>
      <c r="E2080" s="119"/>
      <c r="F2080" s="121">
        <v>1.0</v>
      </c>
      <c r="G2080" s="121">
        <v>0.0</v>
      </c>
      <c r="H2080" s="122">
        <v>44531.455555555556</v>
      </c>
      <c r="I2080" s="122">
        <v>44531.9125</v>
      </c>
      <c r="J2080" s="124" t="s">
        <v>6572</v>
      </c>
      <c r="K2080" s="119"/>
      <c r="L2080" s="120"/>
      <c r="M2080" s="120"/>
      <c r="N2080" s="120"/>
      <c r="O2080" s="120"/>
      <c r="P2080" s="120"/>
      <c r="Q2080" s="120"/>
      <c r="R2080" s="120"/>
      <c r="S2080" s="120"/>
      <c r="T2080" s="120"/>
      <c r="U2080" s="120"/>
      <c r="V2080" s="120"/>
      <c r="W2080" s="120"/>
      <c r="X2080" s="120"/>
      <c r="Y2080" s="120"/>
      <c r="Z2080" s="120"/>
    </row>
    <row r="2081">
      <c r="A2081" s="121">
        <v>69208.0</v>
      </c>
      <c r="B2081" s="119" t="s">
        <v>6573</v>
      </c>
      <c r="C2081" s="119" t="s">
        <v>2593</v>
      </c>
      <c r="D2081" s="119" t="s">
        <v>641</v>
      </c>
      <c r="E2081" s="119"/>
      <c r="F2081" s="121">
        <v>1.0</v>
      </c>
      <c r="G2081" s="121">
        <v>0.0</v>
      </c>
      <c r="H2081" s="122">
        <v>44531.475</v>
      </c>
      <c r="I2081" s="122">
        <v>44531.99166666667</v>
      </c>
      <c r="J2081" s="124" t="s">
        <v>6574</v>
      </c>
      <c r="K2081" s="119"/>
      <c r="L2081" s="120"/>
      <c r="M2081" s="120"/>
      <c r="N2081" s="120"/>
      <c r="O2081" s="120"/>
      <c r="P2081" s="120"/>
      <c r="Q2081" s="120"/>
      <c r="R2081" s="120"/>
      <c r="S2081" s="120"/>
      <c r="T2081" s="120"/>
      <c r="U2081" s="120"/>
      <c r="V2081" s="120"/>
      <c r="W2081" s="120"/>
      <c r="X2081" s="120"/>
      <c r="Y2081" s="120"/>
      <c r="Z2081" s="120"/>
    </row>
    <row r="2082">
      <c r="A2082" s="121">
        <v>68820.0</v>
      </c>
      <c r="B2082" s="119" t="s">
        <v>6575</v>
      </c>
      <c r="C2082" s="119" t="s">
        <v>6576</v>
      </c>
      <c r="D2082" s="119" t="s">
        <v>6577</v>
      </c>
      <c r="E2082" s="119" t="s">
        <v>658</v>
      </c>
      <c r="F2082" s="121">
        <v>2.0</v>
      </c>
      <c r="G2082" s="121">
        <v>0.0</v>
      </c>
      <c r="H2082" s="122">
        <v>44523.78888888889</v>
      </c>
      <c r="I2082" s="122">
        <v>44532.90625</v>
      </c>
      <c r="J2082" s="124" t="s">
        <v>6578</v>
      </c>
      <c r="K2082" s="119"/>
      <c r="L2082" s="120"/>
      <c r="M2082" s="120"/>
      <c r="N2082" s="120"/>
      <c r="O2082" s="120"/>
      <c r="P2082" s="120"/>
      <c r="Q2082" s="120"/>
      <c r="R2082" s="120"/>
      <c r="S2082" s="120"/>
      <c r="T2082" s="120"/>
      <c r="U2082" s="120"/>
      <c r="V2082" s="120"/>
      <c r="W2082" s="120"/>
      <c r="X2082" s="120"/>
      <c r="Y2082" s="120"/>
      <c r="Z2082" s="120"/>
    </row>
    <row r="2083">
      <c r="A2083" s="121">
        <v>29719.0</v>
      </c>
      <c r="B2083" s="119" t="s">
        <v>6579</v>
      </c>
      <c r="C2083" s="119" t="s">
        <v>827</v>
      </c>
      <c r="D2083" s="119" t="s">
        <v>983</v>
      </c>
      <c r="E2083" s="119"/>
      <c r="F2083" s="121">
        <v>0.0</v>
      </c>
      <c r="G2083" s="121">
        <v>0.0</v>
      </c>
      <c r="H2083" s="122">
        <v>43782.37430555555</v>
      </c>
      <c r="I2083" s="122">
        <v>44532.95486111111</v>
      </c>
      <c r="J2083" s="124" t="s">
        <v>6580</v>
      </c>
      <c r="K2083" s="119"/>
      <c r="L2083" s="120"/>
      <c r="M2083" s="120"/>
      <c r="N2083" s="120"/>
      <c r="O2083" s="120"/>
      <c r="P2083" s="120"/>
      <c r="Q2083" s="120"/>
      <c r="R2083" s="120"/>
      <c r="S2083" s="120"/>
      <c r="T2083" s="120"/>
      <c r="U2083" s="120"/>
      <c r="V2083" s="120"/>
      <c r="W2083" s="120"/>
      <c r="X2083" s="120"/>
      <c r="Y2083" s="120"/>
      <c r="Z2083" s="120"/>
    </row>
    <row r="2084">
      <c r="A2084" s="121">
        <v>68813.0</v>
      </c>
      <c r="B2084" s="119" t="s">
        <v>6581</v>
      </c>
      <c r="C2084" s="119" t="s">
        <v>1639</v>
      </c>
      <c r="D2084" s="119" t="s">
        <v>6582</v>
      </c>
      <c r="E2084" s="119" t="s">
        <v>1091</v>
      </c>
      <c r="F2084" s="121">
        <v>1.0</v>
      </c>
      <c r="G2084" s="121">
        <v>0.0</v>
      </c>
      <c r="H2084" s="122">
        <v>44523.592361111114</v>
      </c>
      <c r="I2084" s="122">
        <v>44532.981944444444</v>
      </c>
      <c r="J2084" s="124" t="s">
        <v>6583</v>
      </c>
      <c r="K2084" s="119"/>
      <c r="L2084" s="120"/>
      <c r="M2084" s="120"/>
      <c r="N2084" s="120"/>
      <c r="O2084" s="120"/>
      <c r="P2084" s="120"/>
      <c r="Q2084" s="120"/>
      <c r="R2084" s="120"/>
      <c r="S2084" s="120"/>
      <c r="T2084" s="120"/>
      <c r="U2084" s="120"/>
      <c r="V2084" s="120"/>
      <c r="W2084" s="120"/>
      <c r="X2084" s="120"/>
      <c r="Y2084" s="120"/>
      <c r="Z2084" s="120"/>
    </row>
    <row r="2085">
      <c r="A2085" s="121">
        <v>67612.0</v>
      </c>
      <c r="B2085" s="119" t="s">
        <v>6584</v>
      </c>
      <c r="C2085" s="119" t="s">
        <v>1091</v>
      </c>
      <c r="D2085" s="119" t="s">
        <v>3688</v>
      </c>
      <c r="E2085" s="119" t="s">
        <v>6585</v>
      </c>
      <c r="F2085" s="121">
        <v>7.0</v>
      </c>
      <c r="G2085" s="121">
        <v>0.0</v>
      </c>
      <c r="H2085" s="122">
        <v>44501.24513888889</v>
      </c>
      <c r="I2085" s="122">
        <v>44533.126388888886</v>
      </c>
      <c r="J2085" s="124" t="s">
        <v>6586</v>
      </c>
      <c r="K2085" s="119"/>
      <c r="L2085" s="120"/>
      <c r="M2085" s="120"/>
      <c r="N2085" s="120"/>
      <c r="O2085" s="120"/>
      <c r="P2085" s="120"/>
      <c r="Q2085" s="120"/>
      <c r="R2085" s="120"/>
      <c r="S2085" s="120"/>
      <c r="T2085" s="120"/>
      <c r="U2085" s="120"/>
      <c r="V2085" s="120"/>
      <c r="W2085" s="120"/>
      <c r="X2085" s="120"/>
      <c r="Y2085" s="120"/>
      <c r="Z2085" s="120"/>
    </row>
    <row r="2086">
      <c r="A2086" s="121">
        <v>65609.0</v>
      </c>
      <c r="B2086" s="119" t="s">
        <v>6587</v>
      </c>
      <c r="C2086" s="119" t="s">
        <v>6588</v>
      </c>
      <c r="D2086" s="119" t="s">
        <v>6589</v>
      </c>
      <c r="E2086" s="119"/>
      <c r="F2086" s="121">
        <v>0.0</v>
      </c>
      <c r="G2086" s="121">
        <v>0.0</v>
      </c>
      <c r="H2086" s="122">
        <v>44463.47777777778</v>
      </c>
      <c r="I2086" s="122">
        <v>44533.87152777778</v>
      </c>
      <c r="J2086" s="124" t="s">
        <v>6590</v>
      </c>
      <c r="K2086" s="119"/>
      <c r="L2086" s="120"/>
      <c r="M2086" s="120"/>
      <c r="N2086" s="120"/>
      <c r="O2086" s="120"/>
      <c r="P2086" s="120"/>
      <c r="Q2086" s="120"/>
      <c r="R2086" s="120"/>
      <c r="S2086" s="120"/>
      <c r="T2086" s="120"/>
      <c r="U2086" s="120"/>
      <c r="V2086" s="120"/>
      <c r="W2086" s="120"/>
      <c r="X2086" s="120"/>
      <c r="Y2086" s="120"/>
      <c r="Z2086" s="120"/>
    </row>
    <row r="2087">
      <c r="A2087" s="121">
        <v>67644.0</v>
      </c>
      <c r="B2087" s="119" t="s">
        <v>6591</v>
      </c>
      <c r="C2087" s="119" t="s">
        <v>1247</v>
      </c>
      <c r="D2087" s="119" t="s">
        <v>6592</v>
      </c>
      <c r="E2087" s="119" t="s">
        <v>1247</v>
      </c>
      <c r="F2087" s="121">
        <v>2.0</v>
      </c>
      <c r="G2087" s="121">
        <v>0.0</v>
      </c>
      <c r="H2087" s="122">
        <v>44501.927083333336</v>
      </c>
      <c r="I2087" s="122">
        <v>44536.75277777778</v>
      </c>
      <c r="J2087" s="124" t="s">
        <v>6593</v>
      </c>
      <c r="K2087" s="119"/>
      <c r="L2087" s="120"/>
      <c r="M2087" s="120"/>
      <c r="N2087" s="120"/>
      <c r="O2087" s="120"/>
      <c r="P2087" s="120"/>
      <c r="Q2087" s="120"/>
      <c r="R2087" s="120"/>
      <c r="S2087" s="120"/>
      <c r="T2087" s="120"/>
      <c r="U2087" s="120"/>
      <c r="V2087" s="120"/>
      <c r="W2087" s="120"/>
      <c r="X2087" s="120"/>
      <c r="Y2087" s="120"/>
      <c r="Z2087" s="120"/>
    </row>
    <row r="2088">
      <c r="A2088" s="121">
        <v>69339.0</v>
      </c>
      <c r="B2088" s="119" t="s">
        <v>6594</v>
      </c>
      <c r="C2088" s="119" t="s">
        <v>2318</v>
      </c>
      <c r="D2088" s="119" t="s">
        <v>938</v>
      </c>
      <c r="E2088" s="119"/>
      <c r="F2088" s="121">
        <v>5.0</v>
      </c>
      <c r="G2088" s="121">
        <v>0.0</v>
      </c>
      <c r="H2088" s="122">
        <v>44533.04375</v>
      </c>
      <c r="I2088" s="122">
        <v>44538.84027777778</v>
      </c>
      <c r="J2088" s="124" t="s">
        <v>6595</v>
      </c>
      <c r="K2088" s="119"/>
      <c r="L2088" s="120"/>
      <c r="M2088" s="120"/>
      <c r="N2088" s="120"/>
      <c r="O2088" s="120"/>
      <c r="P2088" s="120"/>
      <c r="Q2088" s="120"/>
      <c r="R2088" s="120"/>
      <c r="S2088" s="120"/>
      <c r="T2088" s="120"/>
      <c r="U2088" s="120"/>
      <c r="V2088" s="120"/>
      <c r="W2088" s="120"/>
      <c r="X2088" s="120"/>
      <c r="Y2088" s="120"/>
      <c r="Z2088" s="120"/>
    </row>
    <row r="2089">
      <c r="A2089" s="121">
        <v>66446.0</v>
      </c>
      <c r="B2089" s="119" t="s">
        <v>6596</v>
      </c>
      <c r="C2089" s="119" t="s">
        <v>1226</v>
      </c>
      <c r="D2089" s="119" t="s">
        <v>6419</v>
      </c>
      <c r="E2089" s="119"/>
      <c r="F2089" s="121">
        <v>0.0</v>
      </c>
      <c r="G2089" s="121">
        <v>0.0</v>
      </c>
      <c r="H2089" s="122">
        <v>44480.86597222222</v>
      </c>
      <c r="I2089" s="122">
        <v>44539.029861111114</v>
      </c>
      <c r="J2089" s="124" t="s">
        <v>6597</v>
      </c>
      <c r="K2089" s="119"/>
      <c r="L2089" s="120"/>
      <c r="M2089" s="120"/>
      <c r="N2089" s="120"/>
      <c r="O2089" s="120"/>
      <c r="P2089" s="120"/>
      <c r="Q2089" s="120"/>
      <c r="R2089" s="120"/>
      <c r="S2089" s="120"/>
      <c r="T2089" s="120"/>
      <c r="U2089" s="120"/>
      <c r="V2089" s="120"/>
      <c r="W2089" s="120"/>
      <c r="X2089" s="120"/>
      <c r="Y2089" s="120"/>
      <c r="Z2089" s="120"/>
    </row>
    <row r="2090">
      <c r="A2090" s="121">
        <v>65087.0</v>
      </c>
      <c r="B2090" s="119" t="s">
        <v>6598</v>
      </c>
      <c r="C2090" s="119" t="s">
        <v>1226</v>
      </c>
      <c r="D2090" s="119" t="s">
        <v>6599</v>
      </c>
      <c r="E2090" s="119"/>
      <c r="F2090" s="121">
        <v>0.0</v>
      </c>
      <c r="G2090" s="121">
        <v>0.0</v>
      </c>
      <c r="H2090" s="122">
        <v>44454.78680555556</v>
      </c>
      <c r="I2090" s="122">
        <v>44539.03125</v>
      </c>
      <c r="J2090" s="124" t="s">
        <v>6600</v>
      </c>
      <c r="K2090" s="119"/>
      <c r="L2090" s="120"/>
      <c r="M2090" s="120"/>
      <c r="N2090" s="120"/>
      <c r="O2090" s="120"/>
      <c r="P2090" s="120"/>
      <c r="Q2090" s="120"/>
      <c r="R2090" s="120"/>
      <c r="S2090" s="120"/>
      <c r="T2090" s="120"/>
      <c r="U2090" s="120"/>
      <c r="V2090" s="120"/>
      <c r="W2090" s="120"/>
      <c r="X2090" s="120"/>
      <c r="Y2090" s="120"/>
      <c r="Z2090" s="120"/>
    </row>
    <row r="2091">
      <c r="A2091" s="121">
        <v>52486.0</v>
      </c>
      <c r="B2091" s="119" t="s">
        <v>6601</v>
      </c>
      <c r="C2091" s="119" t="s">
        <v>1267</v>
      </c>
      <c r="D2091" s="119" t="s">
        <v>983</v>
      </c>
      <c r="E2091" s="119"/>
      <c r="F2091" s="121">
        <v>1.0</v>
      </c>
      <c r="G2091" s="121">
        <v>0.0</v>
      </c>
      <c r="H2091" s="122">
        <v>44246.277083333334</v>
      </c>
      <c r="I2091" s="122">
        <v>44539.69375</v>
      </c>
      <c r="J2091" s="124" t="s">
        <v>6602</v>
      </c>
      <c r="K2091" s="119"/>
      <c r="L2091" s="120"/>
      <c r="M2091" s="120"/>
      <c r="N2091" s="120"/>
      <c r="O2091" s="120"/>
      <c r="P2091" s="120"/>
      <c r="Q2091" s="120"/>
      <c r="R2091" s="120"/>
      <c r="S2091" s="120"/>
      <c r="T2091" s="120"/>
      <c r="U2091" s="120"/>
      <c r="V2091" s="120"/>
      <c r="W2091" s="120"/>
      <c r="X2091" s="120"/>
      <c r="Y2091" s="120"/>
      <c r="Z2091" s="120"/>
    </row>
    <row r="2092">
      <c r="A2092" s="121">
        <v>68406.0</v>
      </c>
      <c r="B2092" s="119" t="s">
        <v>6603</v>
      </c>
      <c r="C2092" s="119" t="s">
        <v>6604</v>
      </c>
      <c r="D2092" s="119" t="s">
        <v>6605</v>
      </c>
      <c r="E2092" s="119"/>
      <c r="F2092" s="121">
        <v>1.0</v>
      </c>
      <c r="G2092" s="121">
        <v>0.0</v>
      </c>
      <c r="H2092" s="122">
        <v>44516.163194444445</v>
      </c>
      <c r="I2092" s="122">
        <v>44543.24166666667</v>
      </c>
      <c r="J2092" s="124" t="s">
        <v>6606</v>
      </c>
      <c r="K2092" s="119"/>
      <c r="L2092" s="120"/>
      <c r="M2092" s="120"/>
      <c r="N2092" s="120"/>
      <c r="O2092" s="120"/>
      <c r="P2092" s="120"/>
      <c r="Q2092" s="120"/>
      <c r="R2092" s="120"/>
      <c r="S2092" s="120"/>
      <c r="T2092" s="120"/>
      <c r="U2092" s="120"/>
      <c r="V2092" s="120"/>
      <c r="W2092" s="120"/>
      <c r="X2092" s="120"/>
      <c r="Y2092" s="120"/>
      <c r="Z2092" s="120"/>
    </row>
    <row r="2093">
      <c r="A2093" s="121">
        <v>69081.0</v>
      </c>
      <c r="B2093" s="119" t="s">
        <v>6607</v>
      </c>
      <c r="C2093" s="119" t="s">
        <v>893</v>
      </c>
      <c r="D2093" s="119" t="s">
        <v>892</v>
      </c>
      <c r="E2093" s="119"/>
      <c r="F2093" s="121">
        <v>0.0</v>
      </c>
      <c r="G2093" s="121">
        <v>0.0</v>
      </c>
      <c r="H2093" s="122">
        <v>44530.67083333333</v>
      </c>
      <c r="I2093" s="122">
        <v>44544.20138888889</v>
      </c>
      <c r="J2093" s="124" t="s">
        <v>6608</v>
      </c>
      <c r="K2093" s="119"/>
      <c r="L2093" s="120"/>
      <c r="M2093" s="120"/>
      <c r="N2093" s="120"/>
      <c r="O2093" s="120"/>
      <c r="P2093" s="120"/>
      <c r="Q2093" s="120"/>
      <c r="R2093" s="120"/>
      <c r="S2093" s="120"/>
      <c r="T2093" s="120"/>
      <c r="U2093" s="120"/>
      <c r="V2093" s="120"/>
      <c r="W2093" s="120"/>
      <c r="X2093" s="120"/>
      <c r="Y2093" s="120"/>
      <c r="Z2093" s="120"/>
    </row>
    <row r="2094">
      <c r="A2094" s="121">
        <v>69389.0</v>
      </c>
      <c r="B2094" s="119" t="s">
        <v>6609</v>
      </c>
      <c r="C2094" s="119" t="s">
        <v>891</v>
      </c>
      <c r="D2094" s="119" t="s">
        <v>971</v>
      </c>
      <c r="E2094" s="119"/>
      <c r="F2094" s="121">
        <v>0.0</v>
      </c>
      <c r="G2094" s="121">
        <v>0.0</v>
      </c>
      <c r="H2094" s="122">
        <v>44533.876388888886</v>
      </c>
      <c r="I2094" s="122">
        <v>44544.663194444445</v>
      </c>
      <c r="J2094" s="124" t="s">
        <v>6610</v>
      </c>
      <c r="K2094" s="119"/>
      <c r="L2094" s="120"/>
      <c r="M2094" s="120"/>
      <c r="N2094" s="120"/>
      <c r="O2094" s="120"/>
      <c r="P2094" s="120"/>
      <c r="Q2094" s="120"/>
      <c r="R2094" s="120"/>
      <c r="S2094" s="120"/>
      <c r="T2094" s="120"/>
      <c r="U2094" s="120"/>
      <c r="V2094" s="120"/>
      <c r="W2094" s="120"/>
      <c r="X2094" s="120"/>
      <c r="Y2094" s="120"/>
      <c r="Z2094" s="120"/>
    </row>
    <row r="2095">
      <c r="A2095" s="121">
        <v>69894.0</v>
      </c>
      <c r="B2095" s="119" t="s">
        <v>6611</v>
      </c>
      <c r="C2095" s="119" t="s">
        <v>6612</v>
      </c>
      <c r="D2095" s="119" t="s">
        <v>6613</v>
      </c>
      <c r="E2095" s="119"/>
      <c r="F2095" s="121">
        <v>5.0</v>
      </c>
      <c r="G2095" s="121">
        <v>0.0</v>
      </c>
      <c r="H2095" s="122">
        <v>44544.53402777778</v>
      </c>
      <c r="I2095" s="122">
        <v>44545.66736111111</v>
      </c>
      <c r="J2095" s="124" t="s">
        <v>6614</v>
      </c>
      <c r="K2095" s="119"/>
      <c r="L2095" s="120"/>
      <c r="M2095" s="120"/>
      <c r="N2095" s="120"/>
      <c r="O2095" s="120"/>
      <c r="P2095" s="120"/>
      <c r="Q2095" s="120"/>
      <c r="R2095" s="120"/>
      <c r="S2095" s="120"/>
      <c r="T2095" s="120"/>
      <c r="U2095" s="120"/>
      <c r="V2095" s="120"/>
      <c r="W2095" s="120"/>
      <c r="X2095" s="120"/>
      <c r="Y2095" s="120"/>
      <c r="Z2095" s="120"/>
    </row>
    <row r="2096">
      <c r="A2096" s="121">
        <v>69515.0</v>
      </c>
      <c r="B2096" s="119" t="s">
        <v>6615</v>
      </c>
      <c r="C2096" s="119" t="s">
        <v>6616</v>
      </c>
      <c r="D2096" s="119" t="s">
        <v>6617</v>
      </c>
      <c r="E2096" s="119"/>
      <c r="F2096" s="121">
        <v>1.0</v>
      </c>
      <c r="G2096" s="121">
        <v>0.0</v>
      </c>
      <c r="H2096" s="122">
        <v>44537.316666666666</v>
      </c>
      <c r="I2096" s="122">
        <v>44546.66527777778</v>
      </c>
      <c r="J2096" s="124" t="s">
        <v>6618</v>
      </c>
      <c r="K2096" s="119"/>
      <c r="L2096" s="120"/>
      <c r="M2096" s="120"/>
      <c r="N2096" s="120"/>
      <c r="O2096" s="120"/>
      <c r="P2096" s="120"/>
      <c r="Q2096" s="120"/>
      <c r="R2096" s="120"/>
      <c r="S2096" s="120"/>
      <c r="T2096" s="120"/>
      <c r="U2096" s="120"/>
      <c r="V2096" s="120"/>
      <c r="W2096" s="120"/>
      <c r="X2096" s="120"/>
      <c r="Y2096" s="120"/>
      <c r="Z2096" s="120"/>
    </row>
    <row r="2097">
      <c r="A2097" s="121">
        <v>68476.0</v>
      </c>
      <c r="B2097" s="119" t="s">
        <v>6619</v>
      </c>
      <c r="C2097" s="119" t="s">
        <v>1916</v>
      </c>
      <c r="D2097" s="119" t="s">
        <v>6248</v>
      </c>
      <c r="E2097" s="119"/>
      <c r="F2097" s="121">
        <v>4.0</v>
      </c>
      <c r="G2097" s="121">
        <v>0.0</v>
      </c>
      <c r="H2097" s="122">
        <v>44516.91180555556</v>
      </c>
      <c r="I2097" s="122">
        <v>44547.76180555556</v>
      </c>
      <c r="J2097" s="124" t="s">
        <v>6620</v>
      </c>
      <c r="K2097" s="119"/>
      <c r="L2097" s="120"/>
      <c r="M2097" s="120"/>
      <c r="N2097" s="120"/>
      <c r="O2097" s="120"/>
      <c r="P2097" s="120"/>
      <c r="Q2097" s="120"/>
      <c r="R2097" s="120"/>
      <c r="S2097" s="120"/>
      <c r="T2097" s="120"/>
      <c r="U2097" s="120"/>
      <c r="V2097" s="120"/>
      <c r="W2097" s="120"/>
      <c r="X2097" s="120"/>
      <c r="Y2097" s="120"/>
      <c r="Z2097" s="120"/>
    </row>
    <row r="2098">
      <c r="A2098" s="121">
        <v>68741.0</v>
      </c>
      <c r="B2098" s="119" t="s">
        <v>6621</v>
      </c>
      <c r="C2098" s="119" t="s">
        <v>6622</v>
      </c>
      <c r="D2098" s="119" t="s">
        <v>941</v>
      </c>
      <c r="E2098" s="119"/>
      <c r="F2098" s="121">
        <v>3.0</v>
      </c>
      <c r="G2098" s="121">
        <v>0.0</v>
      </c>
      <c r="H2098" s="122">
        <v>44522.754166666666</v>
      </c>
      <c r="I2098" s="122">
        <v>44547.77847222222</v>
      </c>
      <c r="J2098" s="124" t="s">
        <v>6623</v>
      </c>
      <c r="K2098" s="119"/>
      <c r="L2098" s="120"/>
      <c r="M2098" s="120"/>
      <c r="N2098" s="120"/>
      <c r="O2098" s="120"/>
      <c r="P2098" s="120"/>
      <c r="Q2098" s="120"/>
      <c r="R2098" s="120"/>
      <c r="S2098" s="120"/>
      <c r="T2098" s="120"/>
      <c r="U2098" s="120"/>
      <c r="V2098" s="120"/>
      <c r="W2098" s="120"/>
      <c r="X2098" s="120"/>
      <c r="Y2098" s="120"/>
      <c r="Z2098" s="120"/>
    </row>
    <row r="2099">
      <c r="A2099" s="121">
        <v>69997.0</v>
      </c>
      <c r="B2099" s="119" t="s">
        <v>6624</v>
      </c>
      <c r="C2099" s="119" t="s">
        <v>994</v>
      </c>
      <c r="D2099" s="119" t="s">
        <v>1172</v>
      </c>
      <c r="E2099" s="119" t="s">
        <v>604</v>
      </c>
      <c r="F2099" s="121">
        <v>1.0</v>
      </c>
      <c r="G2099" s="121">
        <v>0.0</v>
      </c>
      <c r="H2099" s="122">
        <v>44545.884722222225</v>
      </c>
      <c r="I2099" s="122">
        <v>44547.78888888889</v>
      </c>
      <c r="J2099" s="124" t="s">
        <v>6625</v>
      </c>
      <c r="K2099" s="119"/>
      <c r="L2099" s="120"/>
      <c r="M2099" s="120"/>
      <c r="N2099" s="120"/>
      <c r="O2099" s="120"/>
      <c r="P2099" s="120"/>
      <c r="Q2099" s="120"/>
      <c r="R2099" s="120"/>
      <c r="S2099" s="120"/>
      <c r="T2099" s="120"/>
      <c r="U2099" s="120"/>
      <c r="V2099" s="120"/>
      <c r="W2099" s="120"/>
      <c r="X2099" s="120"/>
      <c r="Y2099" s="120"/>
      <c r="Z2099" s="120"/>
    </row>
    <row r="2100">
      <c r="A2100" s="121">
        <v>70046.0</v>
      </c>
      <c r="B2100" s="119" t="s">
        <v>6626</v>
      </c>
      <c r="C2100" s="119" t="s">
        <v>946</v>
      </c>
      <c r="D2100" s="119" t="s">
        <v>737</v>
      </c>
      <c r="E2100" s="119"/>
      <c r="F2100" s="121">
        <v>2.0</v>
      </c>
      <c r="G2100" s="121">
        <v>0.0</v>
      </c>
      <c r="H2100" s="122">
        <v>44546.59097222222</v>
      </c>
      <c r="I2100" s="122">
        <v>44547.90277777778</v>
      </c>
      <c r="J2100" s="124" t="s">
        <v>6627</v>
      </c>
      <c r="K2100" s="119"/>
      <c r="L2100" s="120"/>
      <c r="M2100" s="120"/>
      <c r="N2100" s="120"/>
      <c r="O2100" s="120"/>
      <c r="P2100" s="120"/>
      <c r="Q2100" s="120"/>
      <c r="R2100" s="120"/>
      <c r="S2100" s="120"/>
      <c r="T2100" s="120"/>
      <c r="U2100" s="120"/>
      <c r="V2100" s="120"/>
      <c r="W2100" s="120"/>
      <c r="X2100" s="120"/>
      <c r="Y2100" s="120"/>
      <c r="Z2100" s="120"/>
    </row>
    <row r="2101">
      <c r="A2101" s="121">
        <v>70091.0</v>
      </c>
      <c r="B2101" s="119" t="s">
        <v>6628</v>
      </c>
      <c r="C2101" s="119" t="s">
        <v>6629</v>
      </c>
      <c r="D2101" s="119" t="s">
        <v>755</v>
      </c>
      <c r="E2101" s="119"/>
      <c r="F2101" s="121">
        <v>1.0</v>
      </c>
      <c r="G2101" s="121">
        <v>0.0</v>
      </c>
      <c r="H2101" s="122">
        <v>44547.268055555556</v>
      </c>
      <c r="I2101" s="122">
        <v>44547.90972222222</v>
      </c>
      <c r="J2101" s="124" t="s">
        <v>6630</v>
      </c>
      <c r="K2101" s="119"/>
      <c r="L2101" s="120"/>
      <c r="M2101" s="120"/>
      <c r="N2101" s="120"/>
      <c r="O2101" s="120"/>
      <c r="P2101" s="120"/>
      <c r="Q2101" s="120"/>
      <c r="R2101" s="120"/>
      <c r="S2101" s="120"/>
      <c r="T2101" s="120"/>
      <c r="U2101" s="120"/>
      <c r="V2101" s="120"/>
      <c r="W2101" s="120"/>
      <c r="X2101" s="120"/>
      <c r="Y2101" s="120"/>
      <c r="Z2101" s="120"/>
    </row>
    <row r="2102">
      <c r="A2102" s="121">
        <v>66503.0</v>
      </c>
      <c r="B2102" s="119" t="s">
        <v>6631</v>
      </c>
      <c r="C2102" s="119" t="s">
        <v>827</v>
      </c>
      <c r="D2102" s="119" t="s">
        <v>6632</v>
      </c>
      <c r="E2102" s="119" t="s">
        <v>1464</v>
      </c>
      <c r="F2102" s="121">
        <v>4.0</v>
      </c>
      <c r="G2102" s="121">
        <v>0.0</v>
      </c>
      <c r="H2102" s="122">
        <v>44481.845138888886</v>
      </c>
      <c r="I2102" s="122">
        <v>44550.720138888886</v>
      </c>
      <c r="J2102" s="124" t="s">
        <v>6633</v>
      </c>
      <c r="K2102" s="119"/>
      <c r="L2102" s="120"/>
      <c r="M2102" s="120"/>
      <c r="N2102" s="120"/>
      <c r="O2102" s="120"/>
      <c r="P2102" s="120"/>
      <c r="Q2102" s="120"/>
      <c r="R2102" s="120"/>
      <c r="S2102" s="120"/>
      <c r="T2102" s="120"/>
      <c r="U2102" s="120"/>
      <c r="V2102" s="120"/>
      <c r="W2102" s="120"/>
      <c r="X2102" s="120"/>
      <c r="Y2102" s="120"/>
      <c r="Z2102" s="120"/>
    </row>
    <row r="2103">
      <c r="A2103" s="121">
        <v>70032.0</v>
      </c>
      <c r="B2103" s="119" t="s">
        <v>6634</v>
      </c>
      <c r="C2103" s="119" t="s">
        <v>6635</v>
      </c>
      <c r="D2103" s="119" t="s">
        <v>6636</v>
      </c>
      <c r="E2103" s="119"/>
      <c r="F2103" s="121">
        <v>3.0</v>
      </c>
      <c r="G2103" s="121">
        <v>0.0</v>
      </c>
      <c r="H2103" s="122">
        <v>44546.3375</v>
      </c>
      <c r="I2103" s="122">
        <v>44551.65347222222</v>
      </c>
      <c r="J2103" s="124" t="s">
        <v>6637</v>
      </c>
      <c r="K2103" s="119"/>
      <c r="L2103" s="120"/>
      <c r="M2103" s="120"/>
      <c r="N2103" s="120"/>
      <c r="O2103" s="120"/>
      <c r="P2103" s="120"/>
      <c r="Q2103" s="120"/>
      <c r="R2103" s="120"/>
      <c r="S2103" s="120"/>
      <c r="T2103" s="120"/>
      <c r="U2103" s="120"/>
      <c r="V2103" s="120"/>
      <c r="W2103" s="120"/>
      <c r="X2103" s="120"/>
      <c r="Y2103" s="120"/>
      <c r="Z2103" s="120"/>
    </row>
    <row r="2104">
      <c r="A2104" s="121">
        <v>68050.0</v>
      </c>
      <c r="B2104" s="119" t="s">
        <v>6638</v>
      </c>
      <c r="C2104" s="119" t="s">
        <v>6639</v>
      </c>
      <c r="D2104" s="119" t="s">
        <v>1007</v>
      </c>
      <c r="E2104" s="119"/>
      <c r="F2104" s="121">
        <v>2.0</v>
      </c>
      <c r="G2104" s="121">
        <v>0.0</v>
      </c>
      <c r="H2104" s="122">
        <v>44509.25277777778</v>
      </c>
      <c r="I2104" s="122">
        <v>44551.92222222222</v>
      </c>
      <c r="J2104" s="124" t="s">
        <v>6640</v>
      </c>
      <c r="K2104" s="119"/>
      <c r="L2104" s="120"/>
      <c r="M2104" s="120"/>
      <c r="N2104" s="120"/>
      <c r="O2104" s="120"/>
      <c r="P2104" s="120"/>
      <c r="Q2104" s="120"/>
      <c r="R2104" s="120"/>
      <c r="S2104" s="120"/>
      <c r="T2104" s="120"/>
      <c r="U2104" s="120"/>
      <c r="V2104" s="120"/>
      <c r="W2104" s="120"/>
      <c r="X2104" s="120"/>
      <c r="Y2104" s="120"/>
      <c r="Z2104" s="120"/>
    </row>
    <row r="2105">
      <c r="A2105" s="121">
        <v>69077.0</v>
      </c>
      <c r="B2105" s="119" t="s">
        <v>6641</v>
      </c>
      <c r="C2105" s="119" t="s">
        <v>6639</v>
      </c>
      <c r="D2105" s="119" t="s">
        <v>1007</v>
      </c>
      <c r="E2105" s="119"/>
      <c r="F2105" s="121">
        <v>0.0</v>
      </c>
      <c r="G2105" s="121">
        <v>0.0</v>
      </c>
      <c r="H2105" s="122">
        <v>44530.62013888889</v>
      </c>
      <c r="I2105" s="122">
        <v>44551.99444444444</v>
      </c>
      <c r="J2105" s="124" t="s">
        <v>6642</v>
      </c>
      <c r="K2105" s="119"/>
      <c r="L2105" s="120"/>
      <c r="M2105" s="120"/>
      <c r="N2105" s="120"/>
      <c r="O2105" s="120"/>
      <c r="P2105" s="120"/>
      <c r="Q2105" s="120"/>
      <c r="R2105" s="120"/>
      <c r="S2105" s="120"/>
      <c r="T2105" s="120"/>
      <c r="U2105" s="120"/>
      <c r="V2105" s="120"/>
      <c r="W2105" s="120"/>
      <c r="X2105" s="120"/>
      <c r="Y2105" s="120"/>
      <c r="Z2105" s="120"/>
    </row>
    <row r="2106">
      <c r="A2106" s="121">
        <v>26945.0</v>
      </c>
      <c r="B2106" s="119" t="s">
        <v>6643</v>
      </c>
      <c r="C2106" s="119" t="s">
        <v>2633</v>
      </c>
      <c r="D2106" s="119" t="s">
        <v>6644</v>
      </c>
      <c r="E2106" s="119"/>
      <c r="F2106" s="121">
        <v>6.0</v>
      </c>
      <c r="G2106" s="121">
        <v>0.0</v>
      </c>
      <c r="H2106" s="122">
        <v>43735.07777777778</v>
      </c>
      <c r="I2106" s="122">
        <v>44553.07152777778</v>
      </c>
      <c r="J2106" s="124" t="s">
        <v>6645</v>
      </c>
      <c r="K2106" s="119"/>
      <c r="L2106" s="120"/>
      <c r="M2106" s="120"/>
      <c r="N2106" s="120"/>
      <c r="O2106" s="120"/>
      <c r="P2106" s="120"/>
      <c r="Q2106" s="120"/>
      <c r="R2106" s="120"/>
      <c r="S2106" s="120"/>
      <c r="T2106" s="120"/>
      <c r="U2106" s="120"/>
      <c r="V2106" s="120"/>
      <c r="W2106" s="120"/>
      <c r="X2106" s="120"/>
      <c r="Y2106" s="120"/>
      <c r="Z2106" s="120"/>
    </row>
    <row r="2107">
      <c r="A2107" s="121">
        <v>67461.0</v>
      </c>
      <c r="B2107" s="119" t="s">
        <v>6646</v>
      </c>
      <c r="C2107" s="119" t="s">
        <v>1669</v>
      </c>
      <c r="D2107" s="119" t="s">
        <v>6647</v>
      </c>
      <c r="E2107" s="119"/>
      <c r="F2107" s="121">
        <v>0.0</v>
      </c>
      <c r="G2107" s="121">
        <v>0.0</v>
      </c>
      <c r="H2107" s="122">
        <v>44497.79513888889</v>
      </c>
      <c r="I2107" s="122">
        <v>44553.13333333333</v>
      </c>
      <c r="J2107" s="124" t="s">
        <v>6648</v>
      </c>
      <c r="K2107" s="119"/>
      <c r="L2107" s="120"/>
      <c r="M2107" s="120"/>
      <c r="N2107" s="120"/>
      <c r="O2107" s="120"/>
      <c r="P2107" s="120"/>
      <c r="Q2107" s="120"/>
      <c r="R2107" s="120"/>
      <c r="S2107" s="120"/>
      <c r="T2107" s="120"/>
      <c r="U2107" s="120"/>
      <c r="V2107" s="120"/>
      <c r="W2107" s="120"/>
      <c r="X2107" s="120"/>
      <c r="Y2107" s="120"/>
      <c r="Z2107" s="120"/>
    </row>
    <row r="2108">
      <c r="A2108" s="121">
        <v>70301.0</v>
      </c>
      <c r="B2108" s="119" t="s">
        <v>6649</v>
      </c>
      <c r="C2108" s="119" t="s">
        <v>1919</v>
      </c>
      <c r="D2108" s="119" t="s">
        <v>6650</v>
      </c>
      <c r="E2108" s="119"/>
      <c r="F2108" s="121">
        <v>1.0</v>
      </c>
      <c r="G2108" s="121">
        <v>0.0</v>
      </c>
      <c r="H2108" s="122">
        <v>44552.50833333333</v>
      </c>
      <c r="I2108" s="122">
        <v>44558.74236111111</v>
      </c>
      <c r="J2108" s="124" t="s">
        <v>6651</v>
      </c>
      <c r="K2108" s="119"/>
      <c r="L2108" s="120"/>
      <c r="M2108" s="120"/>
      <c r="N2108" s="120"/>
      <c r="O2108" s="120"/>
      <c r="P2108" s="120"/>
      <c r="Q2108" s="120"/>
      <c r="R2108" s="120"/>
      <c r="S2108" s="120"/>
      <c r="T2108" s="120"/>
      <c r="U2108" s="120"/>
      <c r="V2108" s="120"/>
      <c r="W2108" s="120"/>
      <c r="X2108" s="120"/>
      <c r="Y2108" s="120"/>
      <c r="Z2108" s="120"/>
    </row>
    <row r="2109">
      <c r="A2109" s="121">
        <v>69042.0</v>
      </c>
      <c r="B2109" s="119" t="s">
        <v>6652</v>
      </c>
      <c r="C2109" s="119" t="s">
        <v>1098</v>
      </c>
      <c r="D2109" s="119" t="s">
        <v>6653</v>
      </c>
      <c r="E2109" s="119"/>
      <c r="F2109" s="121">
        <v>3.0</v>
      </c>
      <c r="G2109" s="121">
        <v>0.0</v>
      </c>
      <c r="H2109" s="122">
        <v>44529.96527777778</v>
      </c>
      <c r="I2109" s="122">
        <v>44560.42916666667</v>
      </c>
      <c r="J2109" s="124" t="s">
        <v>6654</v>
      </c>
      <c r="K2109" s="119"/>
      <c r="L2109" s="120"/>
      <c r="M2109" s="120"/>
      <c r="N2109" s="120"/>
      <c r="O2109" s="120"/>
      <c r="P2109" s="120"/>
      <c r="Q2109" s="120"/>
      <c r="R2109" s="120"/>
      <c r="S2109" s="120"/>
      <c r="T2109" s="120"/>
      <c r="U2109" s="120"/>
      <c r="V2109" s="120"/>
      <c r="W2109" s="120"/>
      <c r="X2109" s="120"/>
      <c r="Y2109" s="120"/>
      <c r="Z2109" s="120"/>
    </row>
    <row r="2110">
      <c r="A2110" s="121">
        <v>70116.0</v>
      </c>
      <c r="B2110" s="119" t="s">
        <v>6655</v>
      </c>
      <c r="C2110" s="119" t="s">
        <v>6656</v>
      </c>
      <c r="D2110" s="119" t="s">
        <v>6657</v>
      </c>
      <c r="E2110" s="119"/>
      <c r="F2110" s="121">
        <v>1.0</v>
      </c>
      <c r="G2110" s="121">
        <v>0.0</v>
      </c>
      <c r="H2110" s="122">
        <v>44547.75208333333</v>
      </c>
      <c r="I2110" s="122">
        <v>44560.71597222222</v>
      </c>
      <c r="J2110" s="124" t="s">
        <v>6658</v>
      </c>
      <c r="K2110" s="119"/>
      <c r="L2110" s="120"/>
      <c r="M2110" s="120"/>
      <c r="N2110" s="120"/>
      <c r="O2110" s="120"/>
      <c r="P2110" s="120"/>
      <c r="Q2110" s="120"/>
      <c r="R2110" s="120"/>
      <c r="S2110" s="120"/>
      <c r="T2110" s="120"/>
      <c r="U2110" s="120"/>
      <c r="V2110" s="120"/>
      <c r="W2110" s="120"/>
      <c r="X2110" s="120"/>
      <c r="Y2110" s="120"/>
      <c r="Z2110" s="120"/>
    </row>
    <row r="2111">
      <c r="A2111" s="121">
        <v>70185.0</v>
      </c>
      <c r="B2111" s="119" t="s">
        <v>6659</v>
      </c>
      <c r="C2111" s="119" t="s">
        <v>654</v>
      </c>
      <c r="D2111" s="119" t="s">
        <v>941</v>
      </c>
      <c r="E2111" s="119"/>
      <c r="F2111" s="121">
        <v>0.0</v>
      </c>
      <c r="G2111" s="121">
        <v>0.0</v>
      </c>
      <c r="H2111" s="122">
        <v>44550.67847222222</v>
      </c>
      <c r="I2111" s="122">
        <v>44566.61388888889</v>
      </c>
      <c r="J2111" s="124" t="s">
        <v>6660</v>
      </c>
      <c r="K2111" s="119"/>
      <c r="L2111" s="120"/>
      <c r="M2111" s="120"/>
      <c r="N2111" s="120"/>
      <c r="O2111" s="120"/>
      <c r="P2111" s="120"/>
      <c r="Q2111" s="120"/>
      <c r="R2111" s="120"/>
      <c r="S2111" s="120"/>
      <c r="T2111" s="120"/>
      <c r="U2111" s="120"/>
      <c r="V2111" s="120"/>
      <c r="W2111" s="120"/>
      <c r="X2111" s="120"/>
      <c r="Y2111" s="120"/>
      <c r="Z2111" s="120"/>
    </row>
    <row r="2112">
      <c r="A2112" s="121">
        <v>69833.0</v>
      </c>
      <c r="B2112" s="119" t="s">
        <v>6661</v>
      </c>
      <c r="C2112" s="119" t="s">
        <v>841</v>
      </c>
      <c r="D2112" s="119" t="s">
        <v>6662</v>
      </c>
      <c r="E2112" s="119"/>
      <c r="F2112" s="121">
        <v>1.0</v>
      </c>
      <c r="G2112" s="121">
        <v>0.0</v>
      </c>
      <c r="H2112" s="122">
        <v>44543.58611111111</v>
      </c>
      <c r="I2112" s="122">
        <v>44566.75486111111</v>
      </c>
      <c r="J2112" s="124" t="s">
        <v>6663</v>
      </c>
      <c r="K2112" s="119"/>
      <c r="L2112" s="120"/>
      <c r="M2112" s="120"/>
      <c r="N2112" s="120"/>
      <c r="O2112" s="120"/>
      <c r="P2112" s="120"/>
      <c r="Q2112" s="120"/>
      <c r="R2112" s="120"/>
      <c r="S2112" s="120"/>
      <c r="T2112" s="120"/>
      <c r="U2112" s="120"/>
      <c r="V2112" s="120"/>
      <c r="W2112" s="120"/>
      <c r="X2112" s="120"/>
      <c r="Y2112" s="120"/>
      <c r="Z2112" s="120"/>
    </row>
    <row r="2113">
      <c r="A2113" s="121">
        <v>68558.0</v>
      </c>
      <c r="B2113" s="119" t="s">
        <v>6664</v>
      </c>
      <c r="C2113" s="119" t="s">
        <v>697</v>
      </c>
      <c r="D2113" s="119" t="s">
        <v>6494</v>
      </c>
      <c r="E2113" s="119"/>
      <c r="F2113" s="121">
        <v>1.0</v>
      </c>
      <c r="G2113" s="121">
        <v>0.0</v>
      </c>
      <c r="H2113" s="122">
        <v>44518.038194444445</v>
      </c>
      <c r="I2113" s="122">
        <v>44566.941666666666</v>
      </c>
      <c r="J2113" s="124" t="s">
        <v>6665</v>
      </c>
      <c r="K2113" s="119"/>
      <c r="L2113" s="120"/>
      <c r="M2113" s="120"/>
      <c r="N2113" s="120"/>
      <c r="O2113" s="120"/>
      <c r="P2113" s="120"/>
      <c r="Q2113" s="120"/>
      <c r="R2113" s="120"/>
      <c r="S2113" s="120"/>
      <c r="T2113" s="120"/>
      <c r="U2113" s="120"/>
      <c r="V2113" s="120"/>
      <c r="W2113" s="120"/>
      <c r="X2113" s="120"/>
      <c r="Y2113" s="120"/>
      <c r="Z2113" s="120"/>
    </row>
    <row r="2114">
      <c r="A2114" s="121">
        <v>69698.0</v>
      </c>
      <c r="B2114" s="119" t="s">
        <v>6666</v>
      </c>
      <c r="C2114" s="119" t="s">
        <v>6667</v>
      </c>
      <c r="D2114" s="119" t="s">
        <v>6668</v>
      </c>
      <c r="E2114" s="119"/>
      <c r="F2114" s="121">
        <v>8.0</v>
      </c>
      <c r="G2114" s="121">
        <v>0.0</v>
      </c>
      <c r="H2114" s="122">
        <v>44539.79652777778</v>
      </c>
      <c r="I2114" s="122">
        <v>44566.96041666667</v>
      </c>
      <c r="J2114" s="124" t="s">
        <v>6669</v>
      </c>
      <c r="K2114" s="119"/>
      <c r="L2114" s="120"/>
      <c r="M2114" s="120"/>
      <c r="N2114" s="120"/>
      <c r="O2114" s="120"/>
      <c r="P2114" s="120"/>
      <c r="Q2114" s="120"/>
      <c r="R2114" s="120"/>
      <c r="S2114" s="120"/>
      <c r="T2114" s="120"/>
      <c r="U2114" s="120"/>
      <c r="V2114" s="120"/>
      <c r="W2114" s="120"/>
      <c r="X2114" s="120"/>
      <c r="Y2114" s="120"/>
      <c r="Z2114" s="120"/>
    </row>
    <row r="2115">
      <c r="A2115" s="121">
        <v>61103.0</v>
      </c>
      <c r="B2115" s="119" t="s">
        <v>6670</v>
      </c>
      <c r="C2115" s="119" t="s">
        <v>578</v>
      </c>
      <c r="D2115" s="119" t="s">
        <v>6671</v>
      </c>
      <c r="E2115" s="119"/>
      <c r="F2115" s="121">
        <v>2.0</v>
      </c>
      <c r="G2115" s="121">
        <v>0.0</v>
      </c>
      <c r="H2115" s="122">
        <v>44378.32013888889</v>
      </c>
      <c r="I2115" s="122">
        <v>44567.62291666667</v>
      </c>
      <c r="J2115" s="124" t="s">
        <v>6672</v>
      </c>
      <c r="K2115" s="119"/>
      <c r="L2115" s="120"/>
      <c r="M2115" s="120"/>
      <c r="N2115" s="120"/>
      <c r="O2115" s="120"/>
      <c r="P2115" s="120"/>
      <c r="Q2115" s="120"/>
      <c r="R2115" s="120"/>
      <c r="S2115" s="120"/>
      <c r="T2115" s="120"/>
      <c r="U2115" s="120"/>
      <c r="V2115" s="120"/>
      <c r="W2115" s="120"/>
      <c r="X2115" s="120"/>
      <c r="Y2115" s="120"/>
      <c r="Z2115" s="120"/>
    </row>
    <row r="2116">
      <c r="A2116" s="121">
        <v>43774.0</v>
      </c>
      <c r="B2116" s="119" t="s">
        <v>6673</v>
      </c>
      <c r="C2116" s="119" t="s">
        <v>3782</v>
      </c>
      <c r="D2116" s="119" t="s">
        <v>6674</v>
      </c>
      <c r="E2116" s="119" t="s">
        <v>3782</v>
      </c>
      <c r="F2116" s="121">
        <v>3.0</v>
      </c>
      <c r="G2116" s="121">
        <v>0.0</v>
      </c>
      <c r="H2116" s="122">
        <v>44071.69375</v>
      </c>
      <c r="I2116" s="122">
        <v>44567.68680555555</v>
      </c>
      <c r="J2116" s="124" t="s">
        <v>6675</v>
      </c>
      <c r="K2116" s="119"/>
      <c r="L2116" s="120"/>
      <c r="M2116" s="120"/>
      <c r="N2116" s="120"/>
      <c r="O2116" s="120"/>
      <c r="P2116" s="120"/>
      <c r="Q2116" s="120"/>
      <c r="R2116" s="120"/>
      <c r="S2116" s="120"/>
      <c r="T2116" s="120"/>
      <c r="U2116" s="120"/>
      <c r="V2116" s="120"/>
      <c r="W2116" s="120"/>
      <c r="X2116" s="120"/>
      <c r="Y2116" s="120"/>
      <c r="Z2116" s="120"/>
    </row>
    <row r="2117">
      <c r="A2117" s="121">
        <v>56767.0</v>
      </c>
      <c r="B2117" s="119" t="s">
        <v>6676</v>
      </c>
      <c r="C2117" s="119" t="s">
        <v>5453</v>
      </c>
      <c r="D2117" s="119" t="s">
        <v>6677</v>
      </c>
      <c r="E2117" s="119"/>
      <c r="F2117" s="121">
        <v>1.0</v>
      </c>
      <c r="G2117" s="121">
        <v>0.0</v>
      </c>
      <c r="H2117" s="122">
        <v>44309.279861111114</v>
      </c>
      <c r="I2117" s="122">
        <v>44567.93472222222</v>
      </c>
      <c r="J2117" s="124" t="s">
        <v>6678</v>
      </c>
      <c r="K2117" s="119"/>
      <c r="L2117" s="120"/>
      <c r="M2117" s="120"/>
      <c r="N2117" s="120"/>
      <c r="O2117" s="120"/>
      <c r="P2117" s="120"/>
      <c r="Q2117" s="120"/>
      <c r="R2117" s="120"/>
      <c r="S2117" s="120"/>
      <c r="T2117" s="120"/>
      <c r="U2117" s="120"/>
      <c r="V2117" s="120"/>
      <c r="W2117" s="120"/>
      <c r="X2117" s="120"/>
      <c r="Y2117" s="120"/>
      <c r="Z2117" s="120"/>
    </row>
    <row r="2118">
      <c r="A2118" s="121">
        <v>68362.0</v>
      </c>
      <c r="B2118" s="119" t="s">
        <v>6679</v>
      </c>
      <c r="C2118" s="119" t="s">
        <v>6680</v>
      </c>
      <c r="D2118" s="119" t="s">
        <v>1764</v>
      </c>
      <c r="E2118" s="119"/>
      <c r="F2118" s="121">
        <v>2.0</v>
      </c>
      <c r="G2118" s="121">
        <v>0.0</v>
      </c>
      <c r="H2118" s="122">
        <v>44515.775</v>
      </c>
      <c r="I2118" s="122">
        <v>44568.20416666667</v>
      </c>
      <c r="J2118" s="124" t="s">
        <v>6681</v>
      </c>
      <c r="K2118" s="119"/>
      <c r="L2118" s="120"/>
      <c r="M2118" s="120"/>
      <c r="N2118" s="120"/>
      <c r="O2118" s="120"/>
      <c r="P2118" s="120"/>
      <c r="Q2118" s="120"/>
      <c r="R2118" s="120"/>
      <c r="S2118" s="120"/>
      <c r="T2118" s="120"/>
      <c r="U2118" s="120"/>
      <c r="V2118" s="120"/>
      <c r="W2118" s="120"/>
      <c r="X2118" s="120"/>
      <c r="Y2118" s="120"/>
      <c r="Z2118" s="120"/>
    </row>
    <row r="2119">
      <c r="A2119" s="121">
        <v>69540.0</v>
      </c>
      <c r="B2119" s="119" t="s">
        <v>6682</v>
      </c>
      <c r="C2119" s="119" t="s">
        <v>891</v>
      </c>
      <c r="D2119" s="119" t="s">
        <v>971</v>
      </c>
      <c r="E2119" s="119" t="s">
        <v>642</v>
      </c>
      <c r="F2119" s="121">
        <v>3.0</v>
      </c>
      <c r="G2119" s="121">
        <v>0.0</v>
      </c>
      <c r="H2119" s="122">
        <v>44537.717361111114</v>
      </c>
      <c r="I2119" s="122">
        <v>44568.75625</v>
      </c>
      <c r="J2119" s="124" t="s">
        <v>6683</v>
      </c>
      <c r="K2119" s="119"/>
      <c r="L2119" s="120"/>
      <c r="M2119" s="120"/>
      <c r="N2119" s="120"/>
      <c r="O2119" s="120"/>
      <c r="P2119" s="120"/>
      <c r="Q2119" s="120"/>
      <c r="R2119" s="120"/>
      <c r="S2119" s="120"/>
      <c r="T2119" s="120"/>
      <c r="U2119" s="120"/>
      <c r="V2119" s="120"/>
      <c r="W2119" s="120"/>
      <c r="X2119" s="120"/>
      <c r="Y2119" s="120"/>
      <c r="Z2119" s="120"/>
    </row>
    <row r="2120">
      <c r="A2120" s="121">
        <v>68956.0</v>
      </c>
      <c r="B2120" s="119" t="s">
        <v>6684</v>
      </c>
      <c r="C2120" s="119" t="s">
        <v>5121</v>
      </c>
      <c r="D2120" s="119" t="s">
        <v>6685</v>
      </c>
      <c r="E2120" s="119"/>
      <c r="F2120" s="121">
        <v>0.0</v>
      </c>
      <c r="G2120" s="121">
        <v>0.0</v>
      </c>
      <c r="H2120" s="122">
        <v>44527.169444444444</v>
      </c>
      <c r="I2120" s="122">
        <v>44568.77638888889</v>
      </c>
      <c r="J2120" s="124" t="s">
        <v>6686</v>
      </c>
      <c r="K2120" s="119"/>
      <c r="L2120" s="120"/>
      <c r="M2120" s="120"/>
      <c r="N2120" s="120"/>
      <c r="O2120" s="120"/>
      <c r="P2120" s="120"/>
      <c r="Q2120" s="120"/>
      <c r="R2120" s="120"/>
      <c r="S2120" s="120"/>
      <c r="T2120" s="120"/>
      <c r="U2120" s="120"/>
      <c r="V2120" s="120"/>
      <c r="W2120" s="120"/>
      <c r="X2120" s="120"/>
      <c r="Y2120" s="120"/>
      <c r="Z2120" s="120"/>
    </row>
    <row r="2121">
      <c r="A2121" s="121">
        <v>67301.0</v>
      </c>
      <c r="B2121" s="119" t="s">
        <v>6687</v>
      </c>
      <c r="C2121" s="119" t="s">
        <v>642</v>
      </c>
      <c r="D2121" s="119" t="s">
        <v>6688</v>
      </c>
      <c r="E2121" s="119" t="s">
        <v>6689</v>
      </c>
      <c r="F2121" s="121">
        <v>1.0</v>
      </c>
      <c r="G2121" s="121">
        <v>0.0</v>
      </c>
      <c r="H2121" s="122">
        <v>44496.009722222225</v>
      </c>
      <c r="I2121" s="122">
        <v>44568.79513888889</v>
      </c>
      <c r="J2121" s="124" t="s">
        <v>6690</v>
      </c>
      <c r="K2121" s="119"/>
      <c r="L2121" s="120"/>
      <c r="M2121" s="120"/>
      <c r="N2121" s="120"/>
      <c r="O2121" s="120"/>
      <c r="P2121" s="120"/>
      <c r="Q2121" s="120"/>
      <c r="R2121" s="120"/>
      <c r="S2121" s="120"/>
      <c r="T2121" s="120"/>
      <c r="U2121" s="120"/>
      <c r="V2121" s="120"/>
      <c r="W2121" s="120"/>
      <c r="X2121" s="120"/>
      <c r="Y2121" s="120"/>
      <c r="Z2121" s="120"/>
    </row>
    <row r="2122">
      <c r="A2122" s="121">
        <v>62237.0</v>
      </c>
      <c r="B2122" s="119" t="s">
        <v>6691</v>
      </c>
      <c r="C2122" s="119" t="s">
        <v>6692</v>
      </c>
      <c r="D2122" s="119" t="s">
        <v>6693</v>
      </c>
      <c r="E2122" s="119" t="s">
        <v>604</v>
      </c>
      <c r="F2122" s="121">
        <v>13.0</v>
      </c>
      <c r="G2122" s="121">
        <v>0.0</v>
      </c>
      <c r="H2122" s="122">
        <v>44404.03333333333</v>
      </c>
      <c r="I2122" s="122">
        <v>44568.96041666667</v>
      </c>
      <c r="J2122" s="124" t="s">
        <v>6694</v>
      </c>
      <c r="K2122" s="119"/>
      <c r="L2122" s="120"/>
      <c r="M2122" s="120"/>
      <c r="N2122" s="120"/>
      <c r="O2122" s="120"/>
      <c r="P2122" s="120"/>
      <c r="Q2122" s="120"/>
      <c r="R2122" s="120"/>
      <c r="S2122" s="120"/>
      <c r="T2122" s="120"/>
      <c r="U2122" s="120"/>
      <c r="V2122" s="120"/>
      <c r="W2122" s="120"/>
      <c r="X2122" s="120"/>
      <c r="Y2122" s="120"/>
      <c r="Z2122" s="120"/>
    </row>
    <row r="2123">
      <c r="A2123" s="121">
        <v>70357.0</v>
      </c>
      <c r="B2123" s="119" t="s">
        <v>6695</v>
      </c>
      <c r="C2123" s="119" t="s">
        <v>6696</v>
      </c>
      <c r="D2123" s="119" t="s">
        <v>5007</v>
      </c>
      <c r="E2123" s="119"/>
      <c r="F2123" s="121">
        <v>16.0</v>
      </c>
      <c r="G2123" s="121">
        <v>0.0</v>
      </c>
      <c r="H2123" s="122">
        <v>44553.743055555555</v>
      </c>
      <c r="I2123" s="122">
        <v>44571.86319444444</v>
      </c>
      <c r="J2123" s="124" t="s">
        <v>6697</v>
      </c>
      <c r="K2123" s="119"/>
      <c r="L2123" s="120"/>
      <c r="M2123" s="120"/>
      <c r="N2123" s="120"/>
      <c r="O2123" s="120"/>
      <c r="P2123" s="120"/>
      <c r="Q2123" s="120"/>
      <c r="R2123" s="120"/>
      <c r="S2123" s="120"/>
      <c r="T2123" s="120"/>
      <c r="U2123" s="120"/>
      <c r="V2123" s="120"/>
      <c r="W2123" s="120"/>
      <c r="X2123" s="120"/>
      <c r="Y2123" s="120"/>
      <c r="Z2123" s="120"/>
    </row>
    <row r="2124">
      <c r="A2124" s="121">
        <v>70972.0</v>
      </c>
      <c r="B2124" s="119" t="s">
        <v>6698</v>
      </c>
      <c r="C2124" s="119" t="s">
        <v>1919</v>
      </c>
      <c r="D2124" s="119" t="s">
        <v>941</v>
      </c>
      <c r="E2124" s="119" t="s">
        <v>827</v>
      </c>
      <c r="F2124" s="121">
        <v>4.0</v>
      </c>
      <c r="G2124" s="121">
        <v>0.0</v>
      </c>
      <c r="H2124" s="122">
        <v>44568.222916666666</v>
      </c>
      <c r="I2124" s="122">
        <v>44572.65069444444</v>
      </c>
      <c r="J2124" s="124" t="s">
        <v>6699</v>
      </c>
      <c r="K2124" s="119"/>
      <c r="L2124" s="120"/>
      <c r="M2124" s="120"/>
      <c r="N2124" s="120"/>
      <c r="O2124" s="120"/>
      <c r="P2124" s="120"/>
      <c r="Q2124" s="120"/>
      <c r="R2124" s="120"/>
      <c r="S2124" s="120"/>
      <c r="T2124" s="120"/>
      <c r="U2124" s="120"/>
      <c r="V2124" s="120"/>
      <c r="W2124" s="120"/>
      <c r="X2124" s="120"/>
      <c r="Y2124" s="120"/>
      <c r="Z2124" s="120"/>
    </row>
    <row r="2125">
      <c r="A2125" s="121">
        <v>70912.0</v>
      </c>
      <c r="B2125" s="119" t="s">
        <v>6700</v>
      </c>
      <c r="C2125" s="119" t="s">
        <v>1963</v>
      </c>
      <c r="D2125" s="119" t="s">
        <v>906</v>
      </c>
      <c r="E2125" s="119"/>
      <c r="F2125" s="121">
        <v>1.0</v>
      </c>
      <c r="G2125" s="121">
        <v>0.0</v>
      </c>
      <c r="H2125" s="122">
        <v>44567.51736111111</v>
      </c>
      <c r="I2125" s="122">
        <v>44572.84861111111</v>
      </c>
      <c r="J2125" s="124" t="s">
        <v>6701</v>
      </c>
      <c r="K2125" s="119"/>
      <c r="L2125" s="120"/>
      <c r="M2125" s="120"/>
      <c r="N2125" s="120"/>
      <c r="O2125" s="120"/>
      <c r="P2125" s="120"/>
      <c r="Q2125" s="120"/>
      <c r="R2125" s="120"/>
      <c r="S2125" s="120"/>
      <c r="T2125" s="120"/>
      <c r="U2125" s="120"/>
      <c r="V2125" s="120"/>
      <c r="W2125" s="120"/>
      <c r="X2125" s="120"/>
      <c r="Y2125" s="120"/>
      <c r="Z2125" s="120"/>
    </row>
    <row r="2126">
      <c r="A2126" s="121">
        <v>70134.0</v>
      </c>
      <c r="B2126" s="119" t="s">
        <v>6702</v>
      </c>
      <c r="C2126" s="119" t="s">
        <v>860</v>
      </c>
      <c r="D2126" s="119" t="s">
        <v>1172</v>
      </c>
      <c r="E2126" s="119"/>
      <c r="F2126" s="121">
        <v>3.0</v>
      </c>
      <c r="G2126" s="121">
        <v>0.0</v>
      </c>
      <c r="H2126" s="122">
        <v>44547.89236111111</v>
      </c>
      <c r="I2126" s="122">
        <v>44572.961805555555</v>
      </c>
      <c r="J2126" s="124" t="s">
        <v>6703</v>
      </c>
      <c r="K2126" s="119"/>
      <c r="L2126" s="120"/>
      <c r="M2126" s="120"/>
      <c r="N2126" s="120"/>
      <c r="O2126" s="120"/>
      <c r="P2126" s="120"/>
      <c r="Q2126" s="120"/>
      <c r="R2126" s="120"/>
      <c r="S2126" s="120"/>
      <c r="T2126" s="120"/>
      <c r="U2126" s="120"/>
      <c r="V2126" s="120"/>
      <c r="W2126" s="120"/>
      <c r="X2126" s="120"/>
      <c r="Y2126" s="120"/>
      <c r="Z2126" s="120"/>
    </row>
    <row r="2127">
      <c r="A2127" s="121">
        <v>70117.0</v>
      </c>
      <c r="B2127" s="119" t="s">
        <v>6704</v>
      </c>
      <c r="C2127" s="119" t="s">
        <v>6705</v>
      </c>
      <c r="D2127" s="119" t="s">
        <v>3568</v>
      </c>
      <c r="E2127" s="119"/>
      <c r="F2127" s="121">
        <v>0.0</v>
      </c>
      <c r="G2127" s="121">
        <v>0.0</v>
      </c>
      <c r="H2127" s="122">
        <v>44547.75486111111</v>
      </c>
      <c r="I2127" s="122">
        <v>44573.990277777775</v>
      </c>
      <c r="J2127" s="124" t="s">
        <v>6706</v>
      </c>
      <c r="K2127" s="119"/>
      <c r="L2127" s="120"/>
      <c r="M2127" s="120"/>
      <c r="N2127" s="120"/>
      <c r="O2127" s="120"/>
      <c r="P2127" s="120"/>
      <c r="Q2127" s="120"/>
      <c r="R2127" s="120"/>
      <c r="S2127" s="120"/>
      <c r="T2127" s="120"/>
      <c r="U2127" s="120"/>
      <c r="V2127" s="120"/>
      <c r="W2127" s="120"/>
      <c r="X2127" s="120"/>
      <c r="Y2127" s="120"/>
      <c r="Z2127" s="120"/>
    </row>
    <row r="2128">
      <c r="A2128" s="121">
        <v>67414.0</v>
      </c>
      <c r="B2128" s="119" t="s">
        <v>6707</v>
      </c>
      <c r="C2128" s="119" t="s">
        <v>6705</v>
      </c>
      <c r="D2128" s="119" t="s">
        <v>3568</v>
      </c>
      <c r="E2128" s="119"/>
      <c r="F2128" s="121">
        <v>0.0</v>
      </c>
      <c r="G2128" s="121">
        <v>0.0</v>
      </c>
      <c r="H2128" s="122">
        <v>44497.13263888889</v>
      </c>
      <c r="I2128" s="122">
        <v>44573.990277777775</v>
      </c>
      <c r="J2128" s="124" t="s">
        <v>6708</v>
      </c>
      <c r="K2128" s="119"/>
      <c r="L2128" s="120"/>
      <c r="M2128" s="120"/>
      <c r="N2128" s="120"/>
      <c r="O2128" s="120"/>
      <c r="P2128" s="120"/>
      <c r="Q2128" s="120"/>
      <c r="R2128" s="120"/>
      <c r="S2128" s="120"/>
      <c r="T2128" s="120"/>
      <c r="U2128" s="120"/>
      <c r="V2128" s="120"/>
      <c r="W2128" s="120"/>
      <c r="X2128" s="120"/>
      <c r="Y2128" s="120"/>
      <c r="Z2128" s="120"/>
    </row>
    <row r="2129">
      <c r="A2129" s="121">
        <v>52891.0</v>
      </c>
      <c r="B2129" s="119" t="s">
        <v>6709</v>
      </c>
      <c r="C2129" s="119" t="s">
        <v>6710</v>
      </c>
      <c r="D2129" s="119" t="s">
        <v>6711</v>
      </c>
      <c r="E2129" s="119" t="s">
        <v>957</v>
      </c>
      <c r="F2129" s="121">
        <v>8.0</v>
      </c>
      <c r="G2129" s="121">
        <v>0.0</v>
      </c>
      <c r="H2129" s="122">
        <v>44253.03472222222</v>
      </c>
      <c r="I2129" s="122">
        <v>44574.35555555556</v>
      </c>
      <c r="J2129" s="124" t="s">
        <v>6712</v>
      </c>
      <c r="K2129" s="119"/>
      <c r="L2129" s="120"/>
      <c r="M2129" s="120"/>
      <c r="N2129" s="120"/>
      <c r="O2129" s="120"/>
      <c r="P2129" s="120"/>
      <c r="Q2129" s="120"/>
      <c r="R2129" s="120"/>
      <c r="S2129" s="120"/>
      <c r="T2129" s="120"/>
      <c r="U2129" s="120"/>
      <c r="V2129" s="120"/>
      <c r="W2129" s="120"/>
      <c r="X2129" s="120"/>
      <c r="Y2129" s="120"/>
      <c r="Z2129" s="120"/>
    </row>
    <row r="2130">
      <c r="A2130" s="121">
        <v>71260.0</v>
      </c>
      <c r="B2130" s="119" t="s">
        <v>6713</v>
      </c>
      <c r="C2130" s="119" t="s">
        <v>1254</v>
      </c>
      <c r="D2130" s="119" t="s">
        <v>1236</v>
      </c>
      <c r="E2130" s="119" t="s">
        <v>891</v>
      </c>
      <c r="F2130" s="121">
        <v>3.0</v>
      </c>
      <c r="G2130" s="121">
        <v>0.0</v>
      </c>
      <c r="H2130" s="122">
        <v>44574.384722222225</v>
      </c>
      <c r="I2130" s="122">
        <v>44574.760416666664</v>
      </c>
      <c r="J2130" s="124" t="s">
        <v>6714</v>
      </c>
      <c r="K2130" s="119"/>
      <c r="L2130" s="120"/>
      <c r="M2130" s="120"/>
      <c r="N2130" s="120"/>
      <c r="O2130" s="120"/>
      <c r="P2130" s="120"/>
      <c r="Q2130" s="120"/>
      <c r="R2130" s="120"/>
      <c r="S2130" s="120"/>
      <c r="T2130" s="120"/>
      <c r="U2130" s="120"/>
      <c r="V2130" s="120"/>
      <c r="W2130" s="120"/>
      <c r="X2130" s="120"/>
      <c r="Y2130" s="120"/>
      <c r="Z2130" s="120"/>
    </row>
    <row r="2131">
      <c r="A2131" s="121">
        <v>70441.0</v>
      </c>
      <c r="B2131" s="119" t="s">
        <v>6715</v>
      </c>
      <c r="C2131" s="119" t="s">
        <v>5453</v>
      </c>
      <c r="D2131" s="119" t="s">
        <v>6248</v>
      </c>
      <c r="E2131" s="119"/>
      <c r="F2131" s="121">
        <v>7.0</v>
      </c>
      <c r="G2131" s="121">
        <v>0.0</v>
      </c>
      <c r="H2131" s="122">
        <v>44558.06736111111</v>
      </c>
      <c r="I2131" s="122">
        <v>44574.98055555556</v>
      </c>
      <c r="J2131" s="124" t="s">
        <v>6716</v>
      </c>
      <c r="K2131" s="119"/>
      <c r="L2131" s="120"/>
      <c r="M2131" s="120"/>
      <c r="N2131" s="120"/>
      <c r="O2131" s="120"/>
      <c r="P2131" s="120"/>
      <c r="Q2131" s="120"/>
      <c r="R2131" s="120"/>
      <c r="S2131" s="120"/>
      <c r="T2131" s="120"/>
      <c r="U2131" s="120"/>
      <c r="V2131" s="120"/>
      <c r="W2131" s="120"/>
      <c r="X2131" s="120"/>
      <c r="Y2131" s="120"/>
      <c r="Z2131" s="120"/>
    </row>
    <row r="2132">
      <c r="A2132" s="121">
        <v>70611.0</v>
      </c>
      <c r="B2132" s="119" t="s">
        <v>6717</v>
      </c>
      <c r="C2132" s="119" t="s">
        <v>6718</v>
      </c>
      <c r="D2132" s="119" t="s">
        <v>1158</v>
      </c>
      <c r="E2132" s="119"/>
      <c r="F2132" s="121">
        <v>1.0</v>
      </c>
      <c r="G2132" s="121">
        <v>0.0</v>
      </c>
      <c r="H2132" s="122">
        <v>44565.722916666666</v>
      </c>
      <c r="I2132" s="122">
        <v>44575.131944444445</v>
      </c>
      <c r="J2132" s="124" t="s">
        <v>6719</v>
      </c>
      <c r="K2132" s="119"/>
      <c r="L2132" s="120"/>
      <c r="M2132" s="120"/>
      <c r="N2132" s="120"/>
      <c r="O2132" s="120"/>
      <c r="P2132" s="120"/>
      <c r="Q2132" s="120"/>
      <c r="R2132" s="120"/>
      <c r="S2132" s="120"/>
      <c r="T2132" s="120"/>
      <c r="U2132" s="120"/>
      <c r="V2132" s="120"/>
      <c r="W2132" s="120"/>
      <c r="X2132" s="120"/>
      <c r="Y2132" s="120"/>
      <c r="Z2132" s="120"/>
    </row>
    <row r="2133">
      <c r="A2133" s="121">
        <v>67512.0</v>
      </c>
      <c r="B2133" s="119" t="s">
        <v>6720</v>
      </c>
      <c r="C2133" s="119" t="s">
        <v>827</v>
      </c>
      <c r="D2133" s="119" t="s">
        <v>6721</v>
      </c>
      <c r="E2133" s="119" t="s">
        <v>795</v>
      </c>
      <c r="F2133" s="121">
        <v>0.0</v>
      </c>
      <c r="G2133" s="121">
        <v>0.0</v>
      </c>
      <c r="H2133" s="122">
        <v>44498.03958333333</v>
      </c>
      <c r="I2133" s="122">
        <v>44575.135416666664</v>
      </c>
      <c r="J2133" s="124" t="s">
        <v>6722</v>
      </c>
      <c r="K2133" s="119"/>
      <c r="L2133" s="120"/>
      <c r="M2133" s="120"/>
      <c r="N2133" s="120"/>
      <c r="O2133" s="120"/>
      <c r="P2133" s="120"/>
      <c r="Q2133" s="120"/>
      <c r="R2133" s="120"/>
      <c r="S2133" s="120"/>
      <c r="T2133" s="120"/>
      <c r="U2133" s="120"/>
      <c r="V2133" s="120"/>
      <c r="W2133" s="120"/>
      <c r="X2133" s="120"/>
      <c r="Y2133" s="120"/>
      <c r="Z2133" s="120"/>
    </row>
    <row r="2134">
      <c r="A2134" s="121">
        <v>71320.0</v>
      </c>
      <c r="B2134" s="119" t="s">
        <v>6723</v>
      </c>
      <c r="C2134" s="119" t="s">
        <v>891</v>
      </c>
      <c r="D2134" s="119" t="s">
        <v>6284</v>
      </c>
      <c r="E2134" s="119" t="s">
        <v>893</v>
      </c>
      <c r="F2134" s="121">
        <v>9.0</v>
      </c>
      <c r="G2134" s="121">
        <v>0.0</v>
      </c>
      <c r="H2134" s="122">
        <v>44575.80972222222</v>
      </c>
      <c r="I2134" s="122">
        <v>44575.92152777778</v>
      </c>
      <c r="J2134" s="124" t="s">
        <v>6724</v>
      </c>
      <c r="K2134" s="119"/>
      <c r="L2134" s="120"/>
      <c r="M2134" s="120"/>
      <c r="N2134" s="120"/>
      <c r="O2134" s="120"/>
      <c r="P2134" s="120"/>
      <c r="Q2134" s="120"/>
      <c r="R2134" s="120"/>
      <c r="S2134" s="120"/>
      <c r="T2134" s="120"/>
      <c r="U2134" s="120"/>
      <c r="V2134" s="120"/>
      <c r="W2134" s="120"/>
      <c r="X2134" s="120"/>
      <c r="Y2134" s="120"/>
      <c r="Z2134" s="120"/>
    </row>
    <row r="2135">
      <c r="A2135" s="121">
        <v>71313.0</v>
      </c>
      <c r="B2135" s="119" t="s">
        <v>6725</v>
      </c>
      <c r="C2135" s="119" t="s">
        <v>6726</v>
      </c>
      <c r="D2135" s="119" t="s">
        <v>897</v>
      </c>
      <c r="E2135" s="119" t="s">
        <v>642</v>
      </c>
      <c r="F2135" s="121">
        <v>1.0</v>
      </c>
      <c r="G2135" s="121">
        <v>0.0</v>
      </c>
      <c r="H2135" s="122">
        <v>44575.74444444444</v>
      </c>
      <c r="I2135" s="122">
        <v>44580.70972222222</v>
      </c>
      <c r="J2135" s="124" t="s">
        <v>6727</v>
      </c>
      <c r="K2135" s="119"/>
      <c r="L2135" s="120"/>
      <c r="M2135" s="120"/>
      <c r="N2135" s="120"/>
      <c r="O2135" s="120"/>
      <c r="P2135" s="120"/>
      <c r="Q2135" s="120"/>
      <c r="R2135" s="120"/>
      <c r="S2135" s="120"/>
      <c r="T2135" s="120"/>
      <c r="U2135" s="120"/>
      <c r="V2135" s="120"/>
      <c r="W2135" s="120"/>
      <c r="X2135" s="120"/>
      <c r="Y2135" s="120"/>
      <c r="Z2135" s="120"/>
    </row>
    <row r="2136">
      <c r="A2136" s="121">
        <v>65394.0</v>
      </c>
      <c r="B2136" s="119" t="s">
        <v>6728</v>
      </c>
      <c r="C2136" s="119" t="s">
        <v>725</v>
      </c>
      <c r="D2136" s="119" t="s">
        <v>6729</v>
      </c>
      <c r="E2136" s="119" t="s">
        <v>725</v>
      </c>
      <c r="F2136" s="121">
        <v>0.0</v>
      </c>
      <c r="G2136" s="121">
        <v>0.0</v>
      </c>
      <c r="H2136" s="122">
        <v>44460.34930555556</v>
      </c>
      <c r="I2136" s="122">
        <v>44580.78958333333</v>
      </c>
      <c r="J2136" s="124" t="s">
        <v>6730</v>
      </c>
      <c r="K2136" s="119"/>
      <c r="L2136" s="120"/>
      <c r="M2136" s="120"/>
      <c r="N2136" s="120"/>
      <c r="O2136" s="120"/>
      <c r="P2136" s="120"/>
      <c r="Q2136" s="120"/>
      <c r="R2136" s="120"/>
      <c r="S2136" s="120"/>
      <c r="T2136" s="120"/>
      <c r="U2136" s="120"/>
      <c r="V2136" s="120"/>
      <c r="W2136" s="120"/>
      <c r="X2136" s="120"/>
      <c r="Y2136" s="120"/>
      <c r="Z2136" s="120"/>
    </row>
    <row r="2137">
      <c r="A2137" s="121">
        <v>71208.0</v>
      </c>
      <c r="B2137" s="119" t="s">
        <v>6731</v>
      </c>
      <c r="C2137" s="119" t="s">
        <v>6732</v>
      </c>
      <c r="D2137" s="119" t="s">
        <v>941</v>
      </c>
      <c r="E2137" s="119"/>
      <c r="F2137" s="121">
        <v>0.0</v>
      </c>
      <c r="G2137" s="121">
        <v>0.0</v>
      </c>
      <c r="H2137" s="122">
        <v>44573.569444444445</v>
      </c>
      <c r="I2137" s="122">
        <v>44580.799305555556</v>
      </c>
      <c r="J2137" s="124" t="s">
        <v>6733</v>
      </c>
      <c r="K2137" s="119"/>
      <c r="L2137" s="120"/>
      <c r="M2137" s="120"/>
      <c r="N2137" s="120"/>
      <c r="O2137" s="120"/>
      <c r="P2137" s="120"/>
      <c r="Q2137" s="120"/>
      <c r="R2137" s="120"/>
      <c r="S2137" s="120"/>
      <c r="T2137" s="120"/>
      <c r="U2137" s="120"/>
      <c r="V2137" s="120"/>
      <c r="W2137" s="120"/>
      <c r="X2137" s="120"/>
      <c r="Y2137" s="120"/>
      <c r="Z2137" s="120"/>
    </row>
    <row r="2138">
      <c r="A2138" s="121">
        <v>66444.0</v>
      </c>
      <c r="B2138" s="119" t="s">
        <v>6734</v>
      </c>
      <c r="C2138" s="119" t="s">
        <v>5428</v>
      </c>
      <c r="D2138" s="119" t="s">
        <v>6735</v>
      </c>
      <c r="E2138" s="119"/>
      <c r="F2138" s="121">
        <v>3.0</v>
      </c>
      <c r="G2138" s="121">
        <v>0.0</v>
      </c>
      <c r="H2138" s="122">
        <v>44480.84583333333</v>
      </c>
      <c r="I2138" s="122">
        <v>44581.095138888886</v>
      </c>
      <c r="J2138" s="124" t="s">
        <v>6736</v>
      </c>
      <c r="K2138" s="119"/>
      <c r="L2138" s="120"/>
      <c r="M2138" s="120"/>
      <c r="N2138" s="120"/>
      <c r="O2138" s="120"/>
      <c r="P2138" s="120"/>
      <c r="Q2138" s="120"/>
      <c r="R2138" s="120"/>
      <c r="S2138" s="120"/>
      <c r="T2138" s="120"/>
      <c r="U2138" s="120"/>
      <c r="V2138" s="120"/>
      <c r="W2138" s="120"/>
      <c r="X2138" s="120"/>
      <c r="Y2138" s="120"/>
      <c r="Z2138" s="120"/>
    </row>
    <row r="2139">
      <c r="A2139" s="121">
        <v>48904.0</v>
      </c>
      <c r="B2139" s="119" t="s">
        <v>6737</v>
      </c>
      <c r="C2139" s="119" t="s">
        <v>948</v>
      </c>
      <c r="D2139" s="119" t="s">
        <v>1219</v>
      </c>
      <c r="E2139" s="119" t="s">
        <v>6738</v>
      </c>
      <c r="F2139" s="121">
        <v>2.0</v>
      </c>
      <c r="G2139" s="121">
        <v>0.0</v>
      </c>
      <c r="H2139" s="122">
        <v>44171.82847222222</v>
      </c>
      <c r="I2139" s="122">
        <v>44581.924305555556</v>
      </c>
      <c r="J2139" s="124" t="s">
        <v>6739</v>
      </c>
      <c r="K2139" s="119"/>
      <c r="L2139" s="120"/>
      <c r="M2139" s="120"/>
      <c r="N2139" s="120"/>
      <c r="O2139" s="120"/>
      <c r="P2139" s="120"/>
      <c r="Q2139" s="120"/>
      <c r="R2139" s="120"/>
      <c r="S2139" s="120"/>
      <c r="T2139" s="120"/>
      <c r="U2139" s="120"/>
      <c r="V2139" s="120"/>
      <c r="W2139" s="120"/>
      <c r="X2139" s="120"/>
      <c r="Y2139" s="120"/>
      <c r="Z2139" s="120"/>
    </row>
    <row r="2140">
      <c r="A2140" s="121">
        <v>67432.0</v>
      </c>
      <c r="B2140" s="119" t="s">
        <v>6740</v>
      </c>
      <c r="C2140" s="119" t="s">
        <v>827</v>
      </c>
      <c r="D2140" s="119" t="s">
        <v>6741</v>
      </c>
      <c r="E2140" s="119"/>
      <c r="F2140" s="121">
        <v>2.0</v>
      </c>
      <c r="G2140" s="121">
        <v>0.0</v>
      </c>
      <c r="H2140" s="122">
        <v>44497.40833333333</v>
      </c>
      <c r="I2140" s="122">
        <v>44582.12222222222</v>
      </c>
      <c r="J2140" s="124" t="s">
        <v>6742</v>
      </c>
      <c r="K2140" s="119"/>
      <c r="L2140" s="120"/>
      <c r="M2140" s="120"/>
      <c r="N2140" s="120"/>
      <c r="O2140" s="120"/>
      <c r="P2140" s="120"/>
      <c r="Q2140" s="120"/>
      <c r="R2140" s="120"/>
      <c r="S2140" s="120"/>
      <c r="T2140" s="120"/>
      <c r="U2140" s="120"/>
      <c r="V2140" s="120"/>
      <c r="W2140" s="120"/>
      <c r="X2140" s="120"/>
      <c r="Y2140" s="120"/>
      <c r="Z2140" s="120"/>
    </row>
    <row r="2141">
      <c r="A2141" s="121">
        <v>69270.0</v>
      </c>
      <c r="B2141" s="119" t="s">
        <v>6743</v>
      </c>
      <c r="C2141" s="119" t="s">
        <v>1639</v>
      </c>
      <c r="D2141" s="119" t="s">
        <v>6744</v>
      </c>
      <c r="E2141" s="119"/>
      <c r="F2141" s="121">
        <v>3.0</v>
      </c>
      <c r="G2141" s="121">
        <v>0.0</v>
      </c>
      <c r="H2141" s="122">
        <v>44532.05347222222</v>
      </c>
      <c r="I2141" s="122">
        <v>44582.38611111111</v>
      </c>
      <c r="J2141" s="124" t="s">
        <v>6745</v>
      </c>
      <c r="K2141" s="119"/>
      <c r="L2141" s="120"/>
      <c r="M2141" s="120"/>
      <c r="N2141" s="120"/>
      <c r="O2141" s="120"/>
      <c r="P2141" s="120"/>
      <c r="Q2141" s="120"/>
      <c r="R2141" s="120"/>
      <c r="S2141" s="120"/>
      <c r="T2141" s="120"/>
      <c r="U2141" s="120"/>
      <c r="V2141" s="120"/>
      <c r="W2141" s="120"/>
      <c r="X2141" s="120"/>
      <c r="Y2141" s="120"/>
      <c r="Z2141" s="120"/>
    </row>
    <row r="2142">
      <c r="A2142" s="121">
        <v>67831.0</v>
      </c>
      <c r="B2142" s="119" t="s">
        <v>6746</v>
      </c>
      <c r="C2142" s="119" t="s">
        <v>6747</v>
      </c>
      <c r="D2142" s="119" t="s">
        <v>1717</v>
      </c>
      <c r="E2142" s="119"/>
      <c r="F2142" s="121">
        <v>2.0</v>
      </c>
      <c r="G2142" s="121">
        <v>0.0</v>
      </c>
      <c r="H2142" s="122">
        <v>44504.34097222222</v>
      </c>
      <c r="I2142" s="122">
        <v>44582.816666666666</v>
      </c>
      <c r="J2142" s="124" t="s">
        <v>6748</v>
      </c>
      <c r="K2142" s="119"/>
      <c r="L2142" s="120"/>
      <c r="M2142" s="120"/>
      <c r="N2142" s="120"/>
      <c r="O2142" s="120"/>
      <c r="P2142" s="120"/>
      <c r="Q2142" s="120"/>
      <c r="R2142" s="120"/>
      <c r="S2142" s="120"/>
      <c r="T2142" s="120"/>
      <c r="U2142" s="120"/>
      <c r="V2142" s="120"/>
      <c r="W2142" s="120"/>
      <c r="X2142" s="120"/>
      <c r="Y2142" s="120"/>
      <c r="Z2142" s="120"/>
    </row>
    <row r="2143">
      <c r="A2143" s="121">
        <v>66322.0</v>
      </c>
      <c r="B2143" s="119" t="s">
        <v>6749</v>
      </c>
      <c r="C2143" s="119" t="s">
        <v>948</v>
      </c>
      <c r="D2143" s="119" t="s">
        <v>1158</v>
      </c>
      <c r="E2143" s="119"/>
      <c r="F2143" s="121">
        <v>0.0</v>
      </c>
      <c r="G2143" s="121">
        <v>0.0</v>
      </c>
      <c r="H2143" s="122">
        <v>44477.67847222222</v>
      </c>
      <c r="I2143" s="122">
        <v>44582.82013888889</v>
      </c>
      <c r="J2143" s="124" t="s">
        <v>6750</v>
      </c>
      <c r="K2143" s="119"/>
      <c r="L2143" s="120"/>
      <c r="M2143" s="120"/>
      <c r="N2143" s="120"/>
      <c r="O2143" s="120"/>
      <c r="P2143" s="120"/>
      <c r="Q2143" s="120"/>
      <c r="R2143" s="120"/>
      <c r="S2143" s="120"/>
      <c r="T2143" s="120"/>
      <c r="U2143" s="120"/>
      <c r="V2143" s="120"/>
      <c r="W2143" s="120"/>
      <c r="X2143" s="120"/>
      <c r="Y2143" s="120"/>
      <c r="Z2143" s="120"/>
    </row>
    <row r="2144">
      <c r="A2144" s="121">
        <v>67549.0</v>
      </c>
      <c r="B2144" s="119" t="s">
        <v>6751</v>
      </c>
      <c r="C2144" s="119" t="s">
        <v>697</v>
      </c>
      <c r="D2144" s="119" t="s">
        <v>6752</v>
      </c>
      <c r="E2144" s="119" t="s">
        <v>1091</v>
      </c>
      <c r="F2144" s="121">
        <v>7.0</v>
      </c>
      <c r="G2144" s="121">
        <v>0.0</v>
      </c>
      <c r="H2144" s="122">
        <v>44498.64513888889</v>
      </c>
      <c r="I2144" s="122">
        <v>44582.91805555556</v>
      </c>
      <c r="J2144" s="124" t="s">
        <v>6753</v>
      </c>
      <c r="K2144" s="119"/>
      <c r="L2144" s="120"/>
      <c r="M2144" s="120"/>
      <c r="N2144" s="120"/>
      <c r="O2144" s="120"/>
      <c r="P2144" s="120"/>
      <c r="Q2144" s="120"/>
      <c r="R2144" s="120"/>
      <c r="S2144" s="120"/>
      <c r="T2144" s="120"/>
      <c r="U2144" s="120"/>
      <c r="V2144" s="120"/>
      <c r="W2144" s="120"/>
      <c r="X2144" s="120"/>
      <c r="Y2144" s="120"/>
      <c r="Z2144" s="120"/>
    </row>
    <row r="2145">
      <c r="A2145" s="121">
        <v>69773.0</v>
      </c>
      <c r="B2145" s="119" t="s">
        <v>6754</v>
      </c>
      <c r="C2145" s="119" t="s">
        <v>642</v>
      </c>
      <c r="D2145" s="119" t="s">
        <v>6755</v>
      </c>
      <c r="E2145" s="119"/>
      <c r="F2145" s="121">
        <v>3.0</v>
      </c>
      <c r="G2145" s="121">
        <v>0.0</v>
      </c>
      <c r="H2145" s="122">
        <v>44540.759722222225</v>
      </c>
      <c r="I2145" s="122">
        <v>44582.947222222225</v>
      </c>
      <c r="J2145" s="124" t="s">
        <v>6756</v>
      </c>
      <c r="K2145" s="119"/>
      <c r="L2145" s="120"/>
      <c r="M2145" s="120"/>
      <c r="N2145" s="120"/>
      <c r="O2145" s="120"/>
      <c r="P2145" s="120"/>
      <c r="Q2145" s="120"/>
      <c r="R2145" s="120"/>
      <c r="S2145" s="120"/>
      <c r="T2145" s="120"/>
      <c r="U2145" s="120"/>
      <c r="V2145" s="120"/>
      <c r="W2145" s="120"/>
      <c r="X2145" s="120"/>
      <c r="Y2145" s="120"/>
      <c r="Z2145" s="120"/>
    </row>
    <row r="2146">
      <c r="A2146" s="121">
        <v>65250.0</v>
      </c>
      <c r="B2146" s="119" t="s">
        <v>6757</v>
      </c>
      <c r="C2146" s="119" t="s">
        <v>827</v>
      </c>
      <c r="D2146" s="119" t="s">
        <v>6758</v>
      </c>
      <c r="E2146" s="119" t="s">
        <v>1209</v>
      </c>
      <c r="F2146" s="121">
        <v>10.0</v>
      </c>
      <c r="G2146" s="121">
        <v>0.0</v>
      </c>
      <c r="H2146" s="122">
        <v>44456.92361111111</v>
      </c>
      <c r="I2146" s="122">
        <v>44585.68125</v>
      </c>
      <c r="J2146" s="124" t="s">
        <v>6759</v>
      </c>
      <c r="K2146" s="119"/>
      <c r="L2146" s="120"/>
      <c r="M2146" s="120"/>
      <c r="N2146" s="120"/>
      <c r="O2146" s="120"/>
      <c r="P2146" s="120"/>
      <c r="Q2146" s="120"/>
      <c r="R2146" s="120"/>
      <c r="S2146" s="120"/>
      <c r="T2146" s="120"/>
      <c r="U2146" s="120"/>
      <c r="V2146" s="120"/>
      <c r="W2146" s="120"/>
      <c r="X2146" s="120"/>
      <c r="Y2146" s="120"/>
      <c r="Z2146" s="120"/>
    </row>
    <row r="2147">
      <c r="A2147" s="121">
        <v>71686.0</v>
      </c>
      <c r="B2147" s="119" t="s">
        <v>6760</v>
      </c>
      <c r="C2147" s="119" t="s">
        <v>6761</v>
      </c>
      <c r="D2147" s="119" t="s">
        <v>975</v>
      </c>
      <c r="E2147" s="119" t="s">
        <v>6761</v>
      </c>
      <c r="F2147" s="121">
        <v>0.0</v>
      </c>
      <c r="G2147" s="121">
        <v>0.0</v>
      </c>
      <c r="H2147" s="122">
        <v>44584.86597222222</v>
      </c>
      <c r="I2147" s="122">
        <v>44586.54375</v>
      </c>
      <c r="J2147" s="124" t="s">
        <v>6762</v>
      </c>
      <c r="K2147" s="119"/>
      <c r="L2147" s="120"/>
      <c r="M2147" s="120"/>
      <c r="N2147" s="120"/>
      <c r="O2147" s="120"/>
      <c r="P2147" s="120"/>
      <c r="Q2147" s="120"/>
      <c r="R2147" s="120"/>
      <c r="S2147" s="120"/>
      <c r="T2147" s="120"/>
      <c r="U2147" s="120"/>
      <c r="V2147" s="120"/>
      <c r="W2147" s="120"/>
      <c r="X2147" s="120"/>
      <c r="Y2147" s="120"/>
      <c r="Z2147" s="120"/>
    </row>
    <row r="2148">
      <c r="A2148" s="121">
        <v>70226.0</v>
      </c>
      <c r="B2148" s="119" t="s">
        <v>6763</v>
      </c>
      <c r="C2148" s="119" t="s">
        <v>1167</v>
      </c>
      <c r="D2148" s="119" t="s">
        <v>6764</v>
      </c>
      <c r="E2148" s="119"/>
      <c r="F2148" s="121">
        <v>7.0</v>
      </c>
      <c r="G2148" s="121">
        <v>0.0</v>
      </c>
      <c r="H2148" s="122">
        <v>44551.25069444445</v>
      </c>
      <c r="I2148" s="122">
        <v>44587.566666666666</v>
      </c>
      <c r="J2148" s="124" t="s">
        <v>6765</v>
      </c>
      <c r="K2148" s="119"/>
      <c r="L2148" s="120"/>
      <c r="M2148" s="120"/>
      <c r="N2148" s="120"/>
      <c r="O2148" s="120"/>
      <c r="P2148" s="120"/>
      <c r="Q2148" s="120"/>
      <c r="R2148" s="120"/>
      <c r="S2148" s="120"/>
      <c r="T2148" s="120"/>
      <c r="U2148" s="120"/>
      <c r="V2148" s="120"/>
      <c r="W2148" s="120"/>
      <c r="X2148" s="120"/>
      <c r="Y2148" s="120"/>
      <c r="Z2148" s="120"/>
    </row>
    <row r="2149">
      <c r="A2149" s="121">
        <v>71878.0</v>
      </c>
      <c r="B2149" s="119" t="s">
        <v>6766</v>
      </c>
      <c r="C2149" s="119" t="s">
        <v>642</v>
      </c>
      <c r="D2149" s="119" t="s">
        <v>6767</v>
      </c>
      <c r="E2149" s="119"/>
      <c r="F2149" s="121">
        <v>2.0</v>
      </c>
      <c r="G2149" s="121">
        <v>0.0</v>
      </c>
      <c r="H2149" s="122">
        <v>44587.864583333336</v>
      </c>
      <c r="I2149" s="122">
        <v>44587.96527777778</v>
      </c>
      <c r="J2149" s="124" t="s">
        <v>6768</v>
      </c>
      <c r="K2149" s="119"/>
      <c r="L2149" s="120"/>
      <c r="M2149" s="120"/>
      <c r="N2149" s="120"/>
      <c r="O2149" s="120"/>
      <c r="P2149" s="120"/>
      <c r="Q2149" s="120"/>
      <c r="R2149" s="120"/>
      <c r="S2149" s="120"/>
      <c r="T2149" s="120"/>
      <c r="U2149" s="120"/>
      <c r="V2149" s="120"/>
      <c r="W2149" s="120"/>
      <c r="X2149" s="120"/>
      <c r="Y2149" s="120"/>
      <c r="Z2149" s="120"/>
    </row>
    <row r="2150">
      <c r="A2150" s="121">
        <v>71124.0</v>
      </c>
      <c r="B2150" s="119" t="s">
        <v>6769</v>
      </c>
      <c r="C2150" s="119" t="s">
        <v>6770</v>
      </c>
      <c r="D2150" s="119" t="s">
        <v>6771</v>
      </c>
      <c r="E2150" s="119"/>
      <c r="F2150" s="121">
        <v>6.0</v>
      </c>
      <c r="G2150" s="121">
        <v>0.0</v>
      </c>
      <c r="H2150" s="122">
        <v>44571.8625</v>
      </c>
      <c r="I2150" s="122">
        <v>44588.021527777775</v>
      </c>
      <c r="J2150" s="124" t="s">
        <v>6772</v>
      </c>
      <c r="K2150" s="119"/>
      <c r="L2150" s="120"/>
      <c r="M2150" s="120"/>
      <c r="N2150" s="120"/>
      <c r="O2150" s="120"/>
      <c r="P2150" s="120"/>
      <c r="Q2150" s="120"/>
      <c r="R2150" s="120"/>
      <c r="S2150" s="120"/>
      <c r="T2150" s="120"/>
      <c r="U2150" s="120"/>
      <c r="V2150" s="120"/>
      <c r="W2150" s="120"/>
      <c r="X2150" s="120"/>
      <c r="Y2150" s="120"/>
      <c r="Z2150" s="120"/>
    </row>
    <row r="2151">
      <c r="A2151" s="121">
        <v>67693.0</v>
      </c>
      <c r="B2151" s="119" t="s">
        <v>6773</v>
      </c>
      <c r="C2151" s="119" t="s">
        <v>1889</v>
      </c>
      <c r="D2151" s="119" t="s">
        <v>6774</v>
      </c>
      <c r="E2151" s="119" t="s">
        <v>1137</v>
      </c>
      <c r="F2151" s="121">
        <v>5.0</v>
      </c>
      <c r="G2151" s="121">
        <v>0.0</v>
      </c>
      <c r="H2151" s="122">
        <v>44502.73333333333</v>
      </c>
      <c r="I2151" s="122">
        <v>44589.27013888889</v>
      </c>
      <c r="J2151" s="124" t="s">
        <v>6775</v>
      </c>
      <c r="K2151" s="119"/>
      <c r="L2151" s="120"/>
      <c r="M2151" s="120"/>
      <c r="N2151" s="120"/>
      <c r="O2151" s="120"/>
      <c r="P2151" s="120"/>
      <c r="Q2151" s="120"/>
      <c r="R2151" s="120"/>
      <c r="S2151" s="120"/>
      <c r="T2151" s="120"/>
      <c r="U2151" s="120"/>
      <c r="V2151" s="120"/>
      <c r="W2151" s="120"/>
      <c r="X2151" s="120"/>
      <c r="Y2151" s="120"/>
      <c r="Z2151" s="120"/>
    </row>
    <row r="2152">
      <c r="A2152" s="121">
        <v>70103.0</v>
      </c>
      <c r="B2152" s="119" t="s">
        <v>6776</v>
      </c>
      <c r="C2152" s="119" t="s">
        <v>2318</v>
      </c>
      <c r="D2152" s="119" t="s">
        <v>574</v>
      </c>
      <c r="E2152" s="119"/>
      <c r="F2152" s="121">
        <v>2.0</v>
      </c>
      <c r="G2152" s="121">
        <v>0.0</v>
      </c>
      <c r="H2152" s="122">
        <v>44547.57777777778</v>
      </c>
      <c r="I2152" s="122">
        <v>44593.75763888889</v>
      </c>
      <c r="J2152" s="124" t="s">
        <v>6777</v>
      </c>
      <c r="K2152" s="119"/>
      <c r="L2152" s="120"/>
      <c r="M2152" s="120"/>
      <c r="N2152" s="120"/>
      <c r="O2152" s="120"/>
      <c r="P2152" s="120"/>
      <c r="Q2152" s="120"/>
      <c r="R2152" s="120"/>
      <c r="S2152" s="120"/>
      <c r="T2152" s="120"/>
      <c r="U2152" s="120"/>
      <c r="V2152" s="120"/>
      <c r="W2152" s="120"/>
      <c r="X2152" s="120"/>
      <c r="Y2152" s="120"/>
      <c r="Z2152" s="120"/>
    </row>
    <row r="2153">
      <c r="A2153" s="121">
        <v>71720.0</v>
      </c>
      <c r="B2153" s="119" t="s">
        <v>6778</v>
      </c>
      <c r="C2153" s="119" t="s">
        <v>798</v>
      </c>
      <c r="D2153" s="119" t="s">
        <v>6779</v>
      </c>
      <c r="E2153" s="119"/>
      <c r="F2153" s="121">
        <v>4.0</v>
      </c>
      <c r="G2153" s="121">
        <v>0.0</v>
      </c>
      <c r="H2153" s="122">
        <v>44585.85763888889</v>
      </c>
      <c r="I2153" s="122">
        <v>44593.8875</v>
      </c>
      <c r="J2153" s="124" t="s">
        <v>6780</v>
      </c>
      <c r="K2153" s="119"/>
      <c r="L2153" s="120"/>
      <c r="M2153" s="120"/>
      <c r="N2153" s="120"/>
      <c r="O2153" s="120"/>
      <c r="P2153" s="120"/>
      <c r="Q2153" s="120"/>
      <c r="R2153" s="120"/>
      <c r="S2153" s="120"/>
      <c r="T2153" s="120"/>
      <c r="U2153" s="120"/>
      <c r="V2153" s="120"/>
      <c r="W2153" s="120"/>
      <c r="X2153" s="120"/>
      <c r="Y2153" s="120"/>
      <c r="Z2153" s="120"/>
    </row>
    <row r="2154">
      <c r="A2154" s="121">
        <v>71094.0</v>
      </c>
      <c r="B2154" s="119" t="s">
        <v>6781</v>
      </c>
      <c r="C2154" s="119" t="s">
        <v>1919</v>
      </c>
      <c r="D2154" s="119" t="s">
        <v>6782</v>
      </c>
      <c r="E2154" s="119" t="s">
        <v>1091</v>
      </c>
      <c r="F2154" s="121">
        <v>3.0</v>
      </c>
      <c r="G2154" s="121">
        <v>0.0</v>
      </c>
      <c r="H2154" s="122">
        <v>44571.635416666664</v>
      </c>
      <c r="I2154" s="122">
        <v>44594.00069444445</v>
      </c>
      <c r="J2154" s="124" t="s">
        <v>6783</v>
      </c>
      <c r="K2154" s="119"/>
      <c r="L2154" s="120"/>
      <c r="M2154" s="120"/>
      <c r="N2154" s="120"/>
      <c r="O2154" s="120"/>
      <c r="P2154" s="120"/>
      <c r="Q2154" s="120"/>
      <c r="R2154" s="120"/>
      <c r="S2154" s="120"/>
      <c r="T2154" s="120"/>
      <c r="U2154" s="120"/>
      <c r="V2154" s="120"/>
      <c r="W2154" s="120"/>
      <c r="X2154" s="120"/>
      <c r="Y2154" s="120"/>
      <c r="Z2154" s="120"/>
    </row>
    <row r="2155">
      <c r="A2155" s="121">
        <v>69801.0</v>
      </c>
      <c r="B2155" s="119" t="s">
        <v>6784</v>
      </c>
      <c r="C2155" s="119" t="s">
        <v>6785</v>
      </c>
      <c r="D2155" s="119" t="s">
        <v>6786</v>
      </c>
      <c r="E2155" s="119" t="s">
        <v>1091</v>
      </c>
      <c r="F2155" s="121">
        <v>4.0</v>
      </c>
      <c r="G2155" s="121">
        <v>0.0</v>
      </c>
      <c r="H2155" s="122">
        <v>44541.08263888889</v>
      </c>
      <c r="I2155" s="122">
        <v>44594.694444444445</v>
      </c>
      <c r="J2155" s="124" t="s">
        <v>6787</v>
      </c>
      <c r="K2155" s="119"/>
      <c r="L2155" s="120"/>
      <c r="M2155" s="120"/>
      <c r="N2155" s="120"/>
      <c r="O2155" s="120"/>
      <c r="P2155" s="120"/>
      <c r="Q2155" s="120"/>
      <c r="R2155" s="120"/>
      <c r="S2155" s="120"/>
      <c r="T2155" s="120"/>
      <c r="U2155" s="120"/>
      <c r="V2155" s="120"/>
      <c r="W2155" s="120"/>
      <c r="X2155" s="120"/>
      <c r="Y2155" s="120"/>
      <c r="Z2155" s="120"/>
    </row>
    <row r="2156">
      <c r="A2156" s="121">
        <v>71616.0</v>
      </c>
      <c r="B2156" s="119" t="s">
        <v>6788</v>
      </c>
      <c r="C2156" s="119" t="s">
        <v>5938</v>
      </c>
      <c r="D2156" s="119" t="s">
        <v>641</v>
      </c>
      <c r="E2156" s="119"/>
      <c r="F2156" s="121">
        <v>5.0</v>
      </c>
      <c r="G2156" s="121">
        <v>0.0</v>
      </c>
      <c r="H2156" s="122">
        <v>44582.086805555555</v>
      </c>
      <c r="I2156" s="122">
        <v>44595.06527777778</v>
      </c>
      <c r="J2156" s="124" t="s">
        <v>6789</v>
      </c>
      <c r="K2156" s="119"/>
      <c r="L2156" s="120"/>
      <c r="M2156" s="120"/>
      <c r="N2156" s="120"/>
      <c r="O2156" s="120"/>
      <c r="P2156" s="120"/>
      <c r="Q2156" s="120"/>
      <c r="R2156" s="120"/>
      <c r="S2156" s="120"/>
      <c r="T2156" s="120"/>
      <c r="U2156" s="120"/>
      <c r="V2156" s="120"/>
      <c r="W2156" s="120"/>
      <c r="X2156" s="120"/>
      <c r="Y2156" s="120"/>
      <c r="Z2156" s="120"/>
    </row>
    <row r="2157">
      <c r="A2157" s="121">
        <v>17935.0</v>
      </c>
      <c r="B2157" s="119" t="s">
        <v>6790</v>
      </c>
      <c r="C2157" s="119" t="s">
        <v>994</v>
      </c>
      <c r="D2157" s="119" t="s">
        <v>6791</v>
      </c>
      <c r="E2157" s="119" t="s">
        <v>658</v>
      </c>
      <c r="F2157" s="121">
        <v>10.0</v>
      </c>
      <c r="G2157" s="121">
        <v>0.0</v>
      </c>
      <c r="H2157" s="122">
        <v>43536.813888888886</v>
      </c>
      <c r="I2157" s="122">
        <v>44599.819444444445</v>
      </c>
      <c r="J2157" s="124" t="s">
        <v>6792</v>
      </c>
      <c r="K2157" s="119"/>
      <c r="L2157" s="120"/>
      <c r="M2157" s="120"/>
      <c r="N2157" s="120"/>
      <c r="O2157" s="120"/>
      <c r="P2157" s="120"/>
      <c r="Q2157" s="120"/>
      <c r="R2157" s="120"/>
      <c r="S2157" s="120"/>
      <c r="T2157" s="120"/>
      <c r="U2157" s="120"/>
      <c r="V2157" s="120"/>
      <c r="W2157" s="120"/>
      <c r="X2157" s="120"/>
      <c r="Y2157" s="120"/>
      <c r="Z2157" s="120"/>
    </row>
    <row r="2158">
      <c r="A2158" s="121">
        <v>25030.0</v>
      </c>
      <c r="B2158" s="119" t="s">
        <v>6793</v>
      </c>
      <c r="C2158" s="119" t="s">
        <v>6794</v>
      </c>
      <c r="D2158" s="119" t="s">
        <v>6795</v>
      </c>
      <c r="E2158" s="119" t="s">
        <v>994</v>
      </c>
      <c r="F2158" s="121">
        <v>9.0</v>
      </c>
      <c r="G2158" s="121">
        <v>0.0</v>
      </c>
      <c r="H2158" s="122">
        <v>43699.663194444445</v>
      </c>
      <c r="I2158" s="122">
        <v>44599.82152777778</v>
      </c>
      <c r="J2158" s="124" t="s">
        <v>6796</v>
      </c>
      <c r="K2158" s="119"/>
      <c r="L2158" s="120"/>
      <c r="M2158" s="120"/>
      <c r="N2158" s="120"/>
      <c r="O2158" s="120"/>
      <c r="P2158" s="120"/>
      <c r="Q2158" s="120"/>
      <c r="R2158" s="120"/>
      <c r="S2158" s="120"/>
      <c r="T2158" s="120"/>
      <c r="U2158" s="120"/>
      <c r="V2158" s="120"/>
      <c r="W2158" s="120"/>
      <c r="X2158" s="120"/>
      <c r="Y2158" s="120"/>
      <c r="Z2158" s="120"/>
    </row>
    <row r="2159">
      <c r="A2159" s="121">
        <v>25393.0</v>
      </c>
      <c r="B2159" s="119" t="s">
        <v>6797</v>
      </c>
      <c r="C2159" s="119" t="s">
        <v>682</v>
      </c>
      <c r="D2159" s="119" t="s">
        <v>6798</v>
      </c>
      <c r="E2159" s="119"/>
      <c r="F2159" s="121">
        <v>48.0</v>
      </c>
      <c r="G2159" s="121">
        <v>0.0</v>
      </c>
      <c r="H2159" s="122">
        <v>43706.600694444445</v>
      </c>
      <c r="I2159" s="122">
        <v>44599.82152777778</v>
      </c>
      <c r="J2159" s="124" t="s">
        <v>6799</v>
      </c>
      <c r="K2159" s="119"/>
      <c r="L2159" s="120"/>
      <c r="M2159" s="120"/>
      <c r="N2159" s="120"/>
      <c r="O2159" s="120"/>
      <c r="P2159" s="120"/>
      <c r="Q2159" s="120"/>
      <c r="R2159" s="120"/>
      <c r="S2159" s="120"/>
      <c r="T2159" s="120"/>
      <c r="U2159" s="120"/>
      <c r="V2159" s="120"/>
      <c r="W2159" s="120"/>
      <c r="X2159" s="120"/>
      <c r="Y2159" s="120"/>
      <c r="Z2159" s="120"/>
    </row>
    <row r="2160">
      <c r="A2160" s="121">
        <v>29984.0</v>
      </c>
      <c r="B2160" s="119" t="s">
        <v>6800</v>
      </c>
      <c r="C2160" s="119" t="s">
        <v>6801</v>
      </c>
      <c r="D2160" s="119" t="s">
        <v>6802</v>
      </c>
      <c r="E2160" s="119" t="s">
        <v>732</v>
      </c>
      <c r="F2160" s="121">
        <v>8.0</v>
      </c>
      <c r="G2160" s="121">
        <v>0.0</v>
      </c>
      <c r="H2160" s="122">
        <v>43786.81527777778</v>
      </c>
      <c r="I2160" s="122">
        <v>44599.847916666666</v>
      </c>
      <c r="J2160" s="124" t="s">
        <v>6803</v>
      </c>
      <c r="K2160" s="119"/>
      <c r="L2160" s="120"/>
      <c r="M2160" s="120"/>
      <c r="N2160" s="120"/>
      <c r="O2160" s="120"/>
      <c r="P2160" s="120"/>
      <c r="Q2160" s="120"/>
      <c r="R2160" s="120"/>
      <c r="S2160" s="120"/>
      <c r="T2160" s="120"/>
      <c r="U2160" s="120"/>
      <c r="V2160" s="120"/>
      <c r="W2160" s="120"/>
      <c r="X2160" s="120"/>
      <c r="Y2160" s="120"/>
      <c r="Z2160" s="120"/>
    </row>
    <row r="2161">
      <c r="A2161" s="121">
        <v>71946.0</v>
      </c>
      <c r="B2161" s="119" t="s">
        <v>6804</v>
      </c>
      <c r="C2161" s="119" t="s">
        <v>891</v>
      </c>
      <c r="D2161" s="119" t="s">
        <v>6805</v>
      </c>
      <c r="E2161" s="119" t="s">
        <v>6806</v>
      </c>
      <c r="F2161" s="121">
        <v>0.0</v>
      </c>
      <c r="G2161" s="121">
        <v>0.0</v>
      </c>
      <c r="H2161" s="122">
        <v>44588.92847222222</v>
      </c>
      <c r="I2161" s="122">
        <v>44600.15694444445</v>
      </c>
      <c r="J2161" s="124" t="s">
        <v>6807</v>
      </c>
      <c r="K2161" s="119"/>
      <c r="L2161" s="120"/>
      <c r="M2161" s="120"/>
      <c r="N2161" s="120"/>
      <c r="O2161" s="120"/>
      <c r="P2161" s="120"/>
      <c r="Q2161" s="120"/>
      <c r="R2161" s="120"/>
      <c r="S2161" s="120"/>
      <c r="T2161" s="120"/>
      <c r="U2161" s="120"/>
      <c r="V2161" s="120"/>
      <c r="W2161" s="120"/>
      <c r="X2161" s="120"/>
      <c r="Y2161" s="120"/>
      <c r="Z2161" s="120"/>
    </row>
    <row r="2162">
      <c r="A2162" s="121">
        <v>71314.0</v>
      </c>
      <c r="B2162" s="119" t="s">
        <v>6808</v>
      </c>
      <c r="C2162" s="119" t="s">
        <v>5613</v>
      </c>
      <c r="D2162" s="119" t="s">
        <v>6809</v>
      </c>
      <c r="E2162" s="119"/>
      <c r="F2162" s="121">
        <v>0.0</v>
      </c>
      <c r="G2162" s="121">
        <v>0.0</v>
      </c>
      <c r="H2162" s="122">
        <v>44575.745833333334</v>
      </c>
      <c r="I2162" s="122">
        <v>44600.16458333333</v>
      </c>
      <c r="J2162" s="124" t="s">
        <v>6810</v>
      </c>
      <c r="K2162" s="119"/>
      <c r="L2162" s="120"/>
      <c r="M2162" s="120"/>
      <c r="N2162" s="120"/>
      <c r="O2162" s="120"/>
      <c r="P2162" s="120"/>
      <c r="Q2162" s="120"/>
      <c r="R2162" s="120"/>
      <c r="S2162" s="120"/>
      <c r="T2162" s="120"/>
      <c r="U2162" s="120"/>
      <c r="V2162" s="120"/>
      <c r="W2162" s="120"/>
      <c r="X2162" s="120"/>
      <c r="Y2162" s="120"/>
      <c r="Z2162" s="120"/>
    </row>
    <row r="2163">
      <c r="A2163" s="121">
        <v>71617.0</v>
      </c>
      <c r="B2163" s="119" t="s">
        <v>6811</v>
      </c>
      <c r="C2163" s="119" t="s">
        <v>642</v>
      </c>
      <c r="D2163" s="119" t="s">
        <v>6812</v>
      </c>
      <c r="E2163" s="119" t="s">
        <v>1247</v>
      </c>
      <c r="F2163" s="121">
        <v>2.0</v>
      </c>
      <c r="G2163" s="121">
        <v>0.0</v>
      </c>
      <c r="H2163" s="122">
        <v>44582.08819444444</v>
      </c>
      <c r="I2163" s="122">
        <v>44600.748611111114</v>
      </c>
      <c r="J2163" s="124" t="s">
        <v>6813</v>
      </c>
      <c r="K2163" s="119"/>
      <c r="L2163" s="120"/>
      <c r="M2163" s="120"/>
      <c r="N2163" s="120"/>
      <c r="O2163" s="120"/>
      <c r="P2163" s="120"/>
      <c r="Q2163" s="120"/>
      <c r="R2163" s="120"/>
      <c r="S2163" s="120"/>
      <c r="T2163" s="120"/>
      <c r="U2163" s="120"/>
      <c r="V2163" s="120"/>
      <c r="W2163" s="120"/>
      <c r="X2163" s="120"/>
      <c r="Y2163" s="120"/>
      <c r="Z2163" s="120"/>
    </row>
    <row r="2164">
      <c r="A2164" s="121">
        <v>72610.0</v>
      </c>
      <c r="B2164" s="119" t="s">
        <v>6814</v>
      </c>
      <c r="C2164" s="119" t="s">
        <v>642</v>
      </c>
      <c r="D2164" s="119" t="s">
        <v>6284</v>
      </c>
      <c r="E2164" s="119"/>
      <c r="F2164" s="121">
        <v>1.0</v>
      </c>
      <c r="G2164" s="121">
        <v>0.0</v>
      </c>
      <c r="H2164" s="122">
        <v>44601.85138888889</v>
      </c>
      <c r="I2164" s="122">
        <v>44601.8625</v>
      </c>
      <c r="J2164" s="124" t="s">
        <v>6815</v>
      </c>
      <c r="K2164" s="119"/>
      <c r="L2164" s="120"/>
      <c r="M2164" s="120"/>
      <c r="N2164" s="120"/>
      <c r="O2164" s="120"/>
      <c r="P2164" s="120"/>
      <c r="Q2164" s="120"/>
      <c r="R2164" s="120"/>
      <c r="S2164" s="120"/>
      <c r="T2164" s="120"/>
      <c r="U2164" s="120"/>
      <c r="V2164" s="120"/>
      <c r="W2164" s="120"/>
      <c r="X2164" s="120"/>
      <c r="Y2164" s="120"/>
      <c r="Z2164" s="120"/>
    </row>
    <row r="2165">
      <c r="A2165" s="121">
        <v>72519.0</v>
      </c>
      <c r="B2165" s="119" t="s">
        <v>6816</v>
      </c>
      <c r="C2165" s="119" t="s">
        <v>654</v>
      </c>
      <c r="D2165" s="119" t="s">
        <v>6817</v>
      </c>
      <c r="E2165" s="119"/>
      <c r="F2165" s="121">
        <v>4.0</v>
      </c>
      <c r="G2165" s="121">
        <v>0.0</v>
      </c>
      <c r="H2165" s="122">
        <v>44600.60138888889</v>
      </c>
      <c r="I2165" s="122">
        <v>44601.97986111111</v>
      </c>
      <c r="J2165" s="124" t="s">
        <v>6818</v>
      </c>
      <c r="K2165" s="119"/>
      <c r="L2165" s="120"/>
      <c r="M2165" s="120"/>
      <c r="N2165" s="120"/>
      <c r="O2165" s="120"/>
      <c r="P2165" s="120"/>
      <c r="Q2165" s="120"/>
      <c r="R2165" s="120"/>
      <c r="S2165" s="120"/>
      <c r="T2165" s="120"/>
      <c r="U2165" s="120"/>
      <c r="V2165" s="120"/>
      <c r="W2165" s="120"/>
      <c r="X2165" s="120"/>
      <c r="Y2165" s="120"/>
      <c r="Z2165" s="120"/>
    </row>
    <row r="2166">
      <c r="A2166" s="121">
        <v>72234.0</v>
      </c>
      <c r="B2166" s="119" t="s">
        <v>6819</v>
      </c>
      <c r="C2166" s="119" t="s">
        <v>1130</v>
      </c>
      <c r="D2166" s="119" t="s">
        <v>6820</v>
      </c>
      <c r="E2166" s="119"/>
      <c r="F2166" s="121">
        <v>7.0</v>
      </c>
      <c r="G2166" s="121">
        <v>0.0</v>
      </c>
      <c r="H2166" s="122">
        <v>44595.126388888886</v>
      </c>
      <c r="I2166" s="122">
        <v>44602.10486111111</v>
      </c>
      <c r="J2166" s="124" t="s">
        <v>6821</v>
      </c>
      <c r="K2166" s="119"/>
      <c r="L2166" s="120"/>
      <c r="M2166" s="120"/>
      <c r="N2166" s="120"/>
      <c r="O2166" s="120"/>
      <c r="P2166" s="120"/>
      <c r="Q2166" s="120"/>
      <c r="R2166" s="120"/>
      <c r="S2166" s="120"/>
      <c r="T2166" s="120"/>
      <c r="U2166" s="120"/>
      <c r="V2166" s="120"/>
      <c r="W2166" s="120"/>
      <c r="X2166" s="120"/>
      <c r="Y2166" s="120"/>
      <c r="Z2166" s="120"/>
    </row>
    <row r="2167">
      <c r="A2167" s="121">
        <v>71221.0</v>
      </c>
      <c r="B2167" s="119" t="s">
        <v>6822</v>
      </c>
      <c r="C2167" s="119" t="s">
        <v>1669</v>
      </c>
      <c r="D2167" s="119" t="s">
        <v>1289</v>
      </c>
      <c r="E2167" s="119" t="s">
        <v>1669</v>
      </c>
      <c r="F2167" s="121">
        <v>2.0</v>
      </c>
      <c r="G2167" s="121">
        <v>0.0</v>
      </c>
      <c r="H2167" s="122">
        <v>44573.71319444444</v>
      </c>
      <c r="I2167" s="122">
        <v>44602.68680555555</v>
      </c>
      <c r="J2167" s="124" t="s">
        <v>6823</v>
      </c>
      <c r="K2167" s="119"/>
      <c r="L2167" s="120"/>
      <c r="M2167" s="120"/>
      <c r="N2167" s="120"/>
      <c r="O2167" s="120"/>
      <c r="P2167" s="120"/>
      <c r="Q2167" s="120"/>
      <c r="R2167" s="120"/>
      <c r="S2167" s="120"/>
      <c r="T2167" s="120"/>
      <c r="U2167" s="120"/>
      <c r="V2167" s="120"/>
      <c r="W2167" s="120"/>
      <c r="X2167" s="120"/>
      <c r="Y2167" s="120"/>
      <c r="Z2167" s="120"/>
    </row>
    <row r="2168">
      <c r="A2168" s="121">
        <v>71365.0</v>
      </c>
      <c r="B2168" s="119" t="s">
        <v>6824</v>
      </c>
      <c r="C2168" s="119" t="s">
        <v>6825</v>
      </c>
      <c r="D2168" s="119" t="s">
        <v>6826</v>
      </c>
      <c r="E2168" s="119"/>
      <c r="F2168" s="121">
        <v>2.0</v>
      </c>
      <c r="G2168" s="121">
        <v>0.0</v>
      </c>
      <c r="H2168" s="122">
        <v>44577.37986111111</v>
      </c>
      <c r="I2168" s="122">
        <v>44602.941666666666</v>
      </c>
      <c r="J2168" s="124" t="s">
        <v>6827</v>
      </c>
      <c r="K2168" s="119"/>
      <c r="L2168" s="120"/>
      <c r="M2168" s="120"/>
      <c r="N2168" s="120"/>
      <c r="O2168" s="120"/>
      <c r="P2168" s="120"/>
      <c r="Q2168" s="120"/>
      <c r="R2168" s="120"/>
      <c r="S2168" s="120"/>
      <c r="T2168" s="120"/>
      <c r="U2168" s="120"/>
      <c r="V2168" s="120"/>
      <c r="W2168" s="120"/>
      <c r="X2168" s="120"/>
      <c r="Y2168" s="120"/>
      <c r="Z2168" s="120"/>
    </row>
    <row r="2169">
      <c r="A2169" s="121">
        <v>72597.0</v>
      </c>
      <c r="B2169" s="119" t="s">
        <v>6828</v>
      </c>
      <c r="C2169" s="119" t="s">
        <v>4450</v>
      </c>
      <c r="D2169" s="119" t="s">
        <v>6829</v>
      </c>
      <c r="E2169" s="119"/>
      <c r="F2169" s="121">
        <v>7.0</v>
      </c>
      <c r="G2169" s="121">
        <v>0.0</v>
      </c>
      <c r="H2169" s="122">
        <v>44601.79791666667</v>
      </c>
      <c r="I2169" s="122">
        <v>44603.07847222222</v>
      </c>
      <c r="J2169" s="124" t="s">
        <v>6830</v>
      </c>
      <c r="K2169" s="119"/>
      <c r="L2169" s="120"/>
      <c r="M2169" s="120"/>
      <c r="N2169" s="120"/>
      <c r="O2169" s="120"/>
      <c r="P2169" s="120"/>
      <c r="Q2169" s="120"/>
      <c r="R2169" s="120"/>
      <c r="S2169" s="120"/>
      <c r="T2169" s="120"/>
      <c r="U2169" s="120"/>
      <c r="V2169" s="120"/>
      <c r="W2169" s="120"/>
      <c r="X2169" s="120"/>
      <c r="Y2169" s="120"/>
      <c r="Z2169" s="120"/>
    </row>
    <row r="2170">
      <c r="A2170" s="121">
        <v>72399.0</v>
      </c>
      <c r="B2170" s="119" t="s">
        <v>6831</v>
      </c>
      <c r="C2170" s="119" t="s">
        <v>6832</v>
      </c>
      <c r="D2170" s="119" t="s">
        <v>6833</v>
      </c>
      <c r="E2170" s="119" t="s">
        <v>2492</v>
      </c>
      <c r="F2170" s="121">
        <v>1.0</v>
      </c>
      <c r="G2170" s="121">
        <v>0.0</v>
      </c>
      <c r="H2170" s="122">
        <v>44598.717361111114</v>
      </c>
      <c r="I2170" s="122">
        <v>44603.819444444445</v>
      </c>
      <c r="J2170" s="124" t="s">
        <v>6834</v>
      </c>
      <c r="K2170" s="119"/>
      <c r="L2170" s="120"/>
      <c r="M2170" s="120"/>
      <c r="N2170" s="120"/>
      <c r="O2170" s="120"/>
      <c r="P2170" s="120"/>
      <c r="Q2170" s="120"/>
      <c r="R2170" s="120"/>
      <c r="S2170" s="120"/>
      <c r="T2170" s="120"/>
      <c r="U2170" s="120"/>
      <c r="V2170" s="120"/>
      <c r="W2170" s="120"/>
      <c r="X2170" s="120"/>
      <c r="Y2170" s="120"/>
      <c r="Z2170" s="120"/>
    </row>
    <row r="2171">
      <c r="A2171" s="121">
        <v>72648.0</v>
      </c>
      <c r="B2171" s="119" t="s">
        <v>6835</v>
      </c>
      <c r="C2171" s="119" t="s">
        <v>739</v>
      </c>
      <c r="D2171" s="119" t="s">
        <v>2483</v>
      </c>
      <c r="E2171" s="119"/>
      <c r="F2171" s="121">
        <v>0.0</v>
      </c>
      <c r="G2171" s="121">
        <v>0.0</v>
      </c>
      <c r="H2171" s="122">
        <v>44602.31597222222</v>
      </c>
      <c r="I2171" s="122">
        <v>44603.895833333336</v>
      </c>
      <c r="J2171" s="124" t="s">
        <v>6836</v>
      </c>
      <c r="K2171" s="119"/>
      <c r="L2171" s="120"/>
      <c r="M2171" s="120"/>
      <c r="N2171" s="120"/>
      <c r="O2171" s="120"/>
      <c r="P2171" s="120"/>
      <c r="Q2171" s="120"/>
      <c r="R2171" s="120"/>
      <c r="S2171" s="120"/>
      <c r="T2171" s="120"/>
      <c r="U2171" s="120"/>
      <c r="V2171" s="120"/>
      <c r="W2171" s="120"/>
      <c r="X2171" s="120"/>
      <c r="Y2171" s="120"/>
      <c r="Z2171" s="120"/>
    </row>
    <row r="2172">
      <c r="A2172" s="121">
        <v>51303.0</v>
      </c>
      <c r="B2172" s="119" t="s">
        <v>6837</v>
      </c>
      <c r="C2172" s="119" t="s">
        <v>1517</v>
      </c>
      <c r="D2172" s="119" t="s">
        <v>3333</v>
      </c>
      <c r="E2172" s="119"/>
      <c r="F2172" s="121">
        <v>2.0</v>
      </c>
      <c r="G2172" s="121">
        <v>0.0</v>
      </c>
      <c r="H2172" s="122">
        <v>44224.90277777778</v>
      </c>
      <c r="I2172" s="122">
        <v>44603.927083333336</v>
      </c>
      <c r="J2172" s="124" t="s">
        <v>6838</v>
      </c>
      <c r="K2172" s="119"/>
      <c r="L2172" s="120"/>
      <c r="M2172" s="120"/>
      <c r="N2172" s="120"/>
      <c r="O2172" s="120"/>
      <c r="P2172" s="120"/>
      <c r="Q2172" s="120"/>
      <c r="R2172" s="120"/>
      <c r="S2172" s="120"/>
      <c r="T2172" s="120"/>
      <c r="U2172" s="120"/>
      <c r="V2172" s="120"/>
      <c r="W2172" s="120"/>
      <c r="X2172" s="120"/>
      <c r="Y2172" s="120"/>
      <c r="Z2172" s="120"/>
    </row>
    <row r="2173">
      <c r="A2173" s="121">
        <v>72655.0</v>
      </c>
      <c r="B2173" s="119" t="s">
        <v>6839</v>
      </c>
      <c r="C2173" s="119" t="s">
        <v>642</v>
      </c>
      <c r="D2173" s="119" t="s">
        <v>5665</v>
      </c>
      <c r="E2173" s="119" t="s">
        <v>893</v>
      </c>
      <c r="F2173" s="121">
        <v>2.0</v>
      </c>
      <c r="G2173" s="121">
        <v>0.0</v>
      </c>
      <c r="H2173" s="122">
        <v>44602.643055555556</v>
      </c>
      <c r="I2173" s="122">
        <v>44603.92986111111</v>
      </c>
      <c r="J2173" s="124" t="s">
        <v>6840</v>
      </c>
      <c r="K2173" s="119"/>
      <c r="L2173" s="120"/>
      <c r="M2173" s="120"/>
      <c r="N2173" s="120"/>
      <c r="O2173" s="120"/>
      <c r="P2173" s="120"/>
      <c r="Q2173" s="120"/>
      <c r="R2173" s="120"/>
      <c r="S2173" s="120"/>
      <c r="T2173" s="120"/>
      <c r="U2173" s="120"/>
      <c r="V2173" s="120"/>
      <c r="W2173" s="120"/>
      <c r="X2173" s="120"/>
      <c r="Y2173" s="120"/>
      <c r="Z2173" s="120"/>
    </row>
    <row r="2174">
      <c r="A2174" s="121">
        <v>72753.0</v>
      </c>
      <c r="B2174" s="119" t="s">
        <v>6841</v>
      </c>
      <c r="C2174" s="119" t="s">
        <v>4268</v>
      </c>
      <c r="D2174" s="119" t="s">
        <v>6842</v>
      </c>
      <c r="E2174" s="119"/>
      <c r="F2174" s="121">
        <v>0.0</v>
      </c>
      <c r="G2174" s="121">
        <v>0.0</v>
      </c>
      <c r="H2174" s="122">
        <v>44603.96666666667</v>
      </c>
      <c r="I2174" s="122">
        <v>44606.72638888889</v>
      </c>
      <c r="J2174" s="124" t="s">
        <v>6843</v>
      </c>
      <c r="K2174" s="119"/>
      <c r="L2174" s="120"/>
      <c r="M2174" s="120"/>
      <c r="N2174" s="120"/>
      <c r="O2174" s="120"/>
      <c r="P2174" s="120"/>
      <c r="Q2174" s="120"/>
      <c r="R2174" s="120"/>
      <c r="S2174" s="120"/>
      <c r="T2174" s="120"/>
      <c r="U2174" s="120"/>
      <c r="V2174" s="120"/>
      <c r="W2174" s="120"/>
      <c r="X2174" s="120"/>
      <c r="Y2174" s="120"/>
      <c r="Z2174" s="120"/>
    </row>
    <row r="2175">
      <c r="A2175" s="121">
        <v>72713.0</v>
      </c>
      <c r="B2175" s="119" t="s">
        <v>6844</v>
      </c>
      <c r="C2175" s="119" t="s">
        <v>6845</v>
      </c>
      <c r="D2175" s="119" t="s">
        <v>1289</v>
      </c>
      <c r="E2175" s="119"/>
      <c r="F2175" s="121">
        <v>4.0</v>
      </c>
      <c r="G2175" s="121">
        <v>0.0</v>
      </c>
      <c r="H2175" s="122">
        <v>44603.634722222225</v>
      </c>
      <c r="I2175" s="122">
        <v>44606.833333333336</v>
      </c>
      <c r="J2175" s="124" t="s">
        <v>6846</v>
      </c>
      <c r="K2175" s="119"/>
      <c r="L2175" s="120"/>
      <c r="M2175" s="120"/>
      <c r="N2175" s="120"/>
      <c r="O2175" s="120"/>
      <c r="P2175" s="120"/>
      <c r="Q2175" s="120"/>
      <c r="R2175" s="120"/>
      <c r="S2175" s="120"/>
      <c r="T2175" s="120"/>
      <c r="U2175" s="120"/>
      <c r="V2175" s="120"/>
      <c r="W2175" s="120"/>
      <c r="X2175" s="120"/>
      <c r="Y2175" s="120"/>
      <c r="Z2175" s="120"/>
    </row>
    <row r="2176">
      <c r="A2176" s="121">
        <v>72203.0</v>
      </c>
      <c r="B2176" s="119" t="s">
        <v>6847</v>
      </c>
      <c r="C2176" s="119" t="s">
        <v>1095</v>
      </c>
      <c r="D2176" s="119" t="s">
        <v>6848</v>
      </c>
      <c r="E2176" s="119" t="s">
        <v>1267</v>
      </c>
      <c r="F2176" s="121">
        <v>0.0</v>
      </c>
      <c r="G2176" s="121">
        <v>0.0</v>
      </c>
      <c r="H2176" s="122">
        <v>44594.88888888889</v>
      </c>
      <c r="I2176" s="122">
        <v>44607.88333333333</v>
      </c>
      <c r="J2176" s="124" t="s">
        <v>6849</v>
      </c>
      <c r="K2176" s="119"/>
      <c r="L2176" s="120"/>
      <c r="M2176" s="120"/>
      <c r="N2176" s="120"/>
      <c r="O2176" s="120"/>
      <c r="P2176" s="120"/>
      <c r="Q2176" s="120"/>
      <c r="R2176" s="120"/>
      <c r="S2176" s="120"/>
      <c r="T2176" s="120"/>
      <c r="U2176" s="120"/>
      <c r="V2176" s="120"/>
      <c r="W2176" s="120"/>
      <c r="X2176" s="120"/>
      <c r="Y2176" s="120"/>
      <c r="Z2176" s="120"/>
    </row>
    <row r="2177">
      <c r="A2177" s="121">
        <v>72693.0</v>
      </c>
      <c r="B2177" s="119" t="s">
        <v>6850</v>
      </c>
      <c r="C2177" s="119" t="s">
        <v>6851</v>
      </c>
      <c r="D2177" s="119" t="s">
        <v>6852</v>
      </c>
      <c r="E2177" s="119"/>
      <c r="F2177" s="121">
        <v>4.0</v>
      </c>
      <c r="G2177" s="121">
        <v>0.0</v>
      </c>
      <c r="H2177" s="122">
        <v>44603.07847222222</v>
      </c>
      <c r="I2177" s="122">
        <v>44608.75208333333</v>
      </c>
      <c r="J2177" s="124" t="s">
        <v>6853</v>
      </c>
      <c r="K2177" s="119"/>
      <c r="L2177" s="120"/>
      <c r="M2177" s="120"/>
      <c r="N2177" s="120"/>
      <c r="O2177" s="120"/>
      <c r="P2177" s="120"/>
      <c r="Q2177" s="120"/>
      <c r="R2177" s="120"/>
      <c r="S2177" s="120"/>
      <c r="T2177" s="120"/>
      <c r="U2177" s="120"/>
      <c r="V2177" s="120"/>
      <c r="W2177" s="120"/>
      <c r="X2177" s="120"/>
      <c r="Y2177" s="120"/>
      <c r="Z2177" s="120"/>
    </row>
    <row r="2178">
      <c r="A2178" s="121">
        <v>70570.0</v>
      </c>
      <c r="B2178" s="119" t="s">
        <v>6854</v>
      </c>
      <c r="C2178" s="119" t="s">
        <v>6855</v>
      </c>
      <c r="D2178" s="119" t="s">
        <v>803</v>
      </c>
      <c r="E2178" s="119" t="s">
        <v>6855</v>
      </c>
      <c r="F2178" s="121">
        <v>8.0</v>
      </c>
      <c r="G2178" s="121">
        <v>0.0</v>
      </c>
      <c r="H2178" s="122">
        <v>44564.19305555556</v>
      </c>
      <c r="I2178" s="122">
        <v>44608.936111111114</v>
      </c>
      <c r="J2178" s="124" t="s">
        <v>6856</v>
      </c>
      <c r="K2178" s="119"/>
      <c r="L2178" s="120"/>
      <c r="M2178" s="120"/>
      <c r="N2178" s="120"/>
      <c r="O2178" s="120"/>
      <c r="P2178" s="120"/>
      <c r="Q2178" s="120"/>
      <c r="R2178" s="120"/>
      <c r="S2178" s="120"/>
      <c r="T2178" s="120"/>
      <c r="U2178" s="120"/>
      <c r="V2178" s="120"/>
      <c r="W2178" s="120"/>
      <c r="X2178" s="120"/>
      <c r="Y2178" s="120"/>
      <c r="Z2178" s="120"/>
    </row>
    <row r="2179">
      <c r="A2179" s="121">
        <v>72862.0</v>
      </c>
      <c r="B2179" s="119" t="s">
        <v>6857</v>
      </c>
      <c r="C2179" s="119" t="s">
        <v>4268</v>
      </c>
      <c r="D2179" s="119" t="s">
        <v>1597</v>
      </c>
      <c r="E2179" s="119"/>
      <c r="F2179" s="121">
        <v>3.0</v>
      </c>
      <c r="G2179" s="121">
        <v>0.0</v>
      </c>
      <c r="H2179" s="122">
        <v>44607.72430555556</v>
      </c>
      <c r="I2179" s="122">
        <v>44608.96527777778</v>
      </c>
      <c r="J2179" s="124" t="s">
        <v>6858</v>
      </c>
      <c r="K2179" s="119"/>
      <c r="L2179" s="120"/>
      <c r="M2179" s="120"/>
      <c r="N2179" s="120"/>
      <c r="O2179" s="120"/>
      <c r="P2179" s="120"/>
      <c r="Q2179" s="120"/>
      <c r="R2179" s="120"/>
      <c r="S2179" s="120"/>
      <c r="T2179" s="120"/>
      <c r="U2179" s="120"/>
      <c r="V2179" s="120"/>
      <c r="W2179" s="120"/>
      <c r="X2179" s="120"/>
      <c r="Y2179" s="120"/>
      <c r="Z2179" s="120"/>
    </row>
    <row r="2180">
      <c r="A2180" s="121">
        <v>72636.0</v>
      </c>
      <c r="B2180" s="119" t="s">
        <v>6859</v>
      </c>
      <c r="C2180" s="119" t="s">
        <v>948</v>
      </c>
      <c r="D2180" s="119" t="s">
        <v>6860</v>
      </c>
      <c r="E2180" s="119" t="s">
        <v>725</v>
      </c>
      <c r="F2180" s="121">
        <v>0.0</v>
      </c>
      <c r="G2180" s="121">
        <v>0.0</v>
      </c>
      <c r="H2180" s="122">
        <v>44601.99166666667</v>
      </c>
      <c r="I2180" s="122">
        <v>44609.11388888889</v>
      </c>
      <c r="J2180" s="124" t="s">
        <v>6861</v>
      </c>
      <c r="K2180" s="119"/>
      <c r="L2180" s="120"/>
      <c r="M2180" s="120"/>
      <c r="N2180" s="120"/>
      <c r="O2180" s="120"/>
      <c r="P2180" s="120"/>
      <c r="Q2180" s="120"/>
      <c r="R2180" s="120"/>
      <c r="S2180" s="120"/>
      <c r="T2180" s="120"/>
      <c r="U2180" s="120"/>
      <c r="V2180" s="120"/>
      <c r="W2180" s="120"/>
      <c r="X2180" s="120"/>
      <c r="Y2180" s="120"/>
      <c r="Z2180" s="120"/>
    </row>
    <row r="2181">
      <c r="A2181" s="121">
        <v>70489.0</v>
      </c>
      <c r="B2181" s="119" t="s">
        <v>6862</v>
      </c>
      <c r="C2181" s="119" t="s">
        <v>1639</v>
      </c>
      <c r="D2181" s="119" t="s">
        <v>6863</v>
      </c>
      <c r="E2181" s="119"/>
      <c r="F2181" s="121">
        <v>1.0</v>
      </c>
      <c r="G2181" s="121">
        <v>0.0</v>
      </c>
      <c r="H2181" s="122">
        <v>44559.36319444444</v>
      </c>
      <c r="I2181" s="122">
        <v>44609.60902777778</v>
      </c>
      <c r="J2181" s="124" t="s">
        <v>6864</v>
      </c>
      <c r="K2181" s="119"/>
      <c r="L2181" s="120"/>
      <c r="M2181" s="120"/>
      <c r="N2181" s="120"/>
      <c r="O2181" s="120"/>
      <c r="P2181" s="120"/>
      <c r="Q2181" s="120"/>
      <c r="R2181" s="120"/>
      <c r="S2181" s="120"/>
      <c r="T2181" s="120"/>
      <c r="U2181" s="120"/>
      <c r="V2181" s="120"/>
      <c r="W2181" s="120"/>
      <c r="X2181" s="120"/>
      <c r="Y2181" s="120"/>
      <c r="Z2181" s="120"/>
    </row>
    <row r="2182">
      <c r="A2182" s="121">
        <v>72073.0</v>
      </c>
      <c r="B2182" s="119" t="s">
        <v>6865</v>
      </c>
      <c r="C2182" s="119" t="s">
        <v>642</v>
      </c>
      <c r="D2182" s="119" t="s">
        <v>6866</v>
      </c>
      <c r="E2182" s="119"/>
      <c r="F2182" s="121">
        <v>2.0</v>
      </c>
      <c r="G2182" s="121">
        <v>0.0</v>
      </c>
      <c r="H2182" s="122">
        <v>44592.77291666667</v>
      </c>
      <c r="I2182" s="122">
        <v>44610.77361111111</v>
      </c>
      <c r="J2182" s="124" t="s">
        <v>6867</v>
      </c>
      <c r="K2182" s="119"/>
      <c r="L2182" s="120"/>
      <c r="M2182" s="120"/>
      <c r="N2182" s="120"/>
      <c r="O2182" s="120"/>
      <c r="P2182" s="120"/>
      <c r="Q2182" s="120"/>
      <c r="R2182" s="120"/>
      <c r="S2182" s="120"/>
      <c r="T2182" s="120"/>
      <c r="U2182" s="120"/>
      <c r="V2182" s="120"/>
      <c r="W2182" s="120"/>
      <c r="X2182" s="120"/>
      <c r="Y2182" s="120"/>
      <c r="Z2182" s="120"/>
    </row>
    <row r="2183">
      <c r="A2183" s="121">
        <v>71385.0</v>
      </c>
      <c r="B2183" s="119" t="s">
        <v>6868</v>
      </c>
      <c r="C2183" s="119" t="s">
        <v>1919</v>
      </c>
      <c r="D2183" s="119" t="s">
        <v>6869</v>
      </c>
      <c r="E2183" s="119"/>
      <c r="F2183" s="121">
        <v>6.0</v>
      </c>
      <c r="G2183" s="121">
        <v>0.0</v>
      </c>
      <c r="H2183" s="122">
        <v>44578.63680555556</v>
      </c>
      <c r="I2183" s="122">
        <v>44614.52013888889</v>
      </c>
      <c r="J2183" s="124" t="s">
        <v>6870</v>
      </c>
      <c r="K2183" s="119"/>
      <c r="L2183" s="120"/>
      <c r="M2183" s="120"/>
      <c r="N2183" s="120"/>
      <c r="O2183" s="120"/>
      <c r="P2183" s="120"/>
      <c r="Q2183" s="120"/>
      <c r="R2183" s="120"/>
      <c r="S2183" s="120"/>
      <c r="T2183" s="120"/>
      <c r="U2183" s="120"/>
      <c r="V2183" s="120"/>
      <c r="W2183" s="120"/>
      <c r="X2183" s="120"/>
      <c r="Y2183" s="120"/>
      <c r="Z2183" s="120"/>
    </row>
    <row r="2184">
      <c r="A2184" s="121">
        <v>66190.0</v>
      </c>
      <c r="B2184" s="119" t="s">
        <v>6871</v>
      </c>
      <c r="C2184" s="119" t="s">
        <v>682</v>
      </c>
      <c r="D2184" s="119" t="s">
        <v>3117</v>
      </c>
      <c r="E2184" s="119"/>
      <c r="F2184" s="121">
        <v>0.0</v>
      </c>
      <c r="G2184" s="121">
        <v>0.0</v>
      </c>
      <c r="H2184" s="122">
        <v>44475.165972222225</v>
      </c>
      <c r="I2184" s="122">
        <v>44614.93819444445</v>
      </c>
      <c r="J2184" s="124" t="s">
        <v>6872</v>
      </c>
      <c r="K2184" s="119"/>
      <c r="L2184" s="120"/>
      <c r="M2184" s="120"/>
      <c r="N2184" s="120"/>
      <c r="O2184" s="120"/>
      <c r="P2184" s="120"/>
      <c r="Q2184" s="120"/>
      <c r="R2184" s="120"/>
      <c r="S2184" s="120"/>
      <c r="T2184" s="120"/>
      <c r="U2184" s="120"/>
      <c r="V2184" s="120"/>
      <c r="W2184" s="120"/>
      <c r="X2184" s="120"/>
      <c r="Y2184" s="120"/>
      <c r="Z2184" s="120"/>
    </row>
    <row r="2185">
      <c r="A2185" s="121">
        <v>71674.0</v>
      </c>
      <c r="B2185" s="119" t="s">
        <v>6873</v>
      </c>
      <c r="C2185" s="119" t="s">
        <v>1919</v>
      </c>
      <c r="D2185" s="119" t="s">
        <v>4162</v>
      </c>
      <c r="E2185" s="119" t="s">
        <v>6874</v>
      </c>
      <c r="F2185" s="121">
        <v>13.0</v>
      </c>
      <c r="G2185" s="121">
        <v>0.0</v>
      </c>
      <c r="H2185" s="122">
        <v>44583.60208333333</v>
      </c>
      <c r="I2185" s="122">
        <v>44615.77291666667</v>
      </c>
      <c r="J2185" s="124" t="s">
        <v>6875</v>
      </c>
      <c r="K2185" s="119"/>
      <c r="L2185" s="120"/>
      <c r="M2185" s="120"/>
      <c r="N2185" s="120"/>
      <c r="O2185" s="120"/>
      <c r="P2185" s="120"/>
      <c r="Q2185" s="120"/>
      <c r="R2185" s="120"/>
      <c r="S2185" s="120"/>
      <c r="T2185" s="120"/>
      <c r="U2185" s="120"/>
      <c r="V2185" s="120"/>
      <c r="W2185" s="120"/>
      <c r="X2185" s="120"/>
      <c r="Y2185" s="120"/>
      <c r="Z2185" s="120"/>
    </row>
    <row r="2186">
      <c r="A2186" s="121">
        <v>71415.0</v>
      </c>
      <c r="B2186" s="119" t="s">
        <v>6876</v>
      </c>
      <c r="C2186" s="119" t="s">
        <v>6877</v>
      </c>
      <c r="D2186" s="119" t="s">
        <v>6878</v>
      </c>
      <c r="E2186" s="119"/>
      <c r="F2186" s="121">
        <v>2.0</v>
      </c>
      <c r="G2186" s="121">
        <v>0.0</v>
      </c>
      <c r="H2186" s="122">
        <v>44579.72222222222</v>
      </c>
      <c r="I2186" s="122">
        <v>44615.80902777778</v>
      </c>
      <c r="J2186" s="124" t="s">
        <v>6879</v>
      </c>
      <c r="K2186" s="119"/>
      <c r="L2186" s="120"/>
      <c r="M2186" s="120"/>
      <c r="N2186" s="120"/>
      <c r="O2186" s="120"/>
      <c r="P2186" s="120"/>
      <c r="Q2186" s="120"/>
      <c r="R2186" s="120"/>
      <c r="S2186" s="120"/>
      <c r="T2186" s="120"/>
      <c r="U2186" s="120"/>
      <c r="V2186" s="120"/>
      <c r="W2186" s="120"/>
      <c r="X2186" s="120"/>
      <c r="Y2186" s="120"/>
      <c r="Z2186" s="120"/>
    </row>
    <row r="2187">
      <c r="A2187" s="121">
        <v>72371.0</v>
      </c>
      <c r="B2187" s="119" t="s">
        <v>6880</v>
      </c>
      <c r="C2187" s="119" t="s">
        <v>891</v>
      </c>
      <c r="D2187" s="119" t="s">
        <v>971</v>
      </c>
      <c r="E2187" s="119"/>
      <c r="F2187" s="121">
        <v>0.0</v>
      </c>
      <c r="G2187" s="121">
        <v>0.0</v>
      </c>
      <c r="H2187" s="122">
        <v>44596.94236111111</v>
      </c>
      <c r="I2187" s="122">
        <v>44615.81319444445</v>
      </c>
      <c r="J2187" s="124" t="s">
        <v>6881</v>
      </c>
      <c r="K2187" s="119"/>
      <c r="L2187" s="120"/>
      <c r="M2187" s="120"/>
      <c r="N2187" s="120"/>
      <c r="O2187" s="120"/>
      <c r="P2187" s="120"/>
      <c r="Q2187" s="120"/>
      <c r="R2187" s="120"/>
      <c r="S2187" s="120"/>
      <c r="T2187" s="120"/>
      <c r="U2187" s="120"/>
      <c r="V2187" s="120"/>
      <c r="W2187" s="120"/>
      <c r="X2187" s="120"/>
      <c r="Y2187" s="120"/>
      <c r="Z2187" s="120"/>
    </row>
    <row r="2188">
      <c r="A2188" s="121">
        <v>72778.0</v>
      </c>
      <c r="B2188" s="119" t="s">
        <v>6882</v>
      </c>
      <c r="C2188" s="119" t="s">
        <v>4268</v>
      </c>
      <c r="D2188" s="119" t="s">
        <v>1597</v>
      </c>
      <c r="E2188" s="119"/>
      <c r="F2188" s="121">
        <v>11.0</v>
      </c>
      <c r="G2188" s="121">
        <v>0.0</v>
      </c>
      <c r="H2188" s="122">
        <v>44605.74097222222</v>
      </c>
      <c r="I2188" s="122">
        <v>44615.938888888886</v>
      </c>
      <c r="J2188" s="124" t="s">
        <v>6883</v>
      </c>
      <c r="K2188" s="119"/>
      <c r="L2188" s="120"/>
      <c r="M2188" s="120"/>
      <c r="N2188" s="120"/>
      <c r="O2188" s="120"/>
      <c r="P2188" s="120"/>
      <c r="Q2188" s="120"/>
      <c r="R2188" s="120"/>
      <c r="S2188" s="120"/>
      <c r="T2188" s="120"/>
      <c r="U2188" s="120"/>
      <c r="V2188" s="120"/>
      <c r="W2188" s="120"/>
      <c r="X2188" s="120"/>
      <c r="Y2188" s="120"/>
      <c r="Z2188" s="120"/>
    </row>
    <row r="2189">
      <c r="A2189" s="121">
        <v>67610.0</v>
      </c>
      <c r="B2189" s="119" t="s">
        <v>6884</v>
      </c>
      <c r="C2189" s="119" t="s">
        <v>2593</v>
      </c>
      <c r="D2189" s="119" t="s">
        <v>6566</v>
      </c>
      <c r="E2189" s="119"/>
      <c r="F2189" s="121">
        <v>0.0</v>
      </c>
      <c r="G2189" s="121">
        <v>0.0</v>
      </c>
      <c r="H2189" s="122">
        <v>44501.222916666666</v>
      </c>
      <c r="I2189" s="122">
        <v>44616.05</v>
      </c>
      <c r="J2189" s="124" t="s">
        <v>6885</v>
      </c>
      <c r="K2189" s="119"/>
      <c r="L2189" s="120"/>
      <c r="M2189" s="120"/>
      <c r="N2189" s="120"/>
      <c r="O2189" s="120"/>
      <c r="P2189" s="120"/>
      <c r="Q2189" s="120"/>
      <c r="R2189" s="120"/>
      <c r="S2189" s="120"/>
      <c r="T2189" s="120"/>
      <c r="U2189" s="120"/>
      <c r="V2189" s="120"/>
      <c r="W2189" s="120"/>
      <c r="X2189" s="120"/>
      <c r="Y2189" s="120"/>
      <c r="Z2189" s="120"/>
    </row>
    <row r="2190">
      <c r="A2190" s="121">
        <v>68590.0</v>
      </c>
      <c r="B2190" s="119" t="s">
        <v>6886</v>
      </c>
      <c r="C2190" s="119" t="s">
        <v>578</v>
      </c>
      <c r="D2190" s="119" t="s">
        <v>6887</v>
      </c>
      <c r="E2190" s="119" t="s">
        <v>578</v>
      </c>
      <c r="F2190" s="121">
        <v>13.0</v>
      </c>
      <c r="G2190" s="121">
        <v>0.0</v>
      </c>
      <c r="H2190" s="122">
        <v>44518.64791666667</v>
      </c>
      <c r="I2190" s="122">
        <v>44616.41527777778</v>
      </c>
      <c r="J2190" s="124" t="s">
        <v>6888</v>
      </c>
      <c r="K2190" s="119"/>
      <c r="L2190" s="120"/>
      <c r="M2190" s="120"/>
      <c r="N2190" s="120"/>
      <c r="O2190" s="120"/>
      <c r="P2190" s="120"/>
      <c r="Q2190" s="120"/>
      <c r="R2190" s="120"/>
      <c r="S2190" s="120"/>
      <c r="T2190" s="120"/>
      <c r="U2190" s="120"/>
      <c r="V2190" s="120"/>
      <c r="W2190" s="120"/>
      <c r="X2190" s="120"/>
      <c r="Y2190" s="120"/>
      <c r="Z2190" s="120"/>
    </row>
    <row r="2191">
      <c r="A2191" s="121">
        <v>68592.0</v>
      </c>
      <c r="B2191" s="119" t="s">
        <v>6889</v>
      </c>
      <c r="C2191" s="119" t="s">
        <v>578</v>
      </c>
      <c r="D2191" s="119" t="s">
        <v>6890</v>
      </c>
      <c r="E2191" s="119"/>
      <c r="F2191" s="121">
        <v>8.0</v>
      </c>
      <c r="G2191" s="121">
        <v>0.0</v>
      </c>
      <c r="H2191" s="122">
        <v>44518.65555555555</v>
      </c>
      <c r="I2191" s="122">
        <v>44616.41805555556</v>
      </c>
      <c r="J2191" s="124" t="s">
        <v>6891</v>
      </c>
      <c r="K2191" s="119"/>
      <c r="L2191" s="120"/>
      <c r="M2191" s="120"/>
      <c r="N2191" s="120"/>
      <c r="O2191" s="120"/>
      <c r="P2191" s="120"/>
      <c r="Q2191" s="120"/>
      <c r="R2191" s="120"/>
      <c r="S2191" s="120"/>
      <c r="T2191" s="120"/>
      <c r="U2191" s="120"/>
      <c r="V2191" s="120"/>
      <c r="W2191" s="120"/>
      <c r="X2191" s="120"/>
      <c r="Y2191" s="120"/>
      <c r="Z2191" s="120"/>
    </row>
    <row r="2192">
      <c r="A2192" s="121">
        <v>66780.0</v>
      </c>
      <c r="B2192" s="119" t="s">
        <v>6892</v>
      </c>
      <c r="C2192" s="119" t="s">
        <v>725</v>
      </c>
      <c r="D2192" s="119" t="s">
        <v>6893</v>
      </c>
      <c r="E2192" s="119" t="s">
        <v>725</v>
      </c>
      <c r="F2192" s="121">
        <v>1.0</v>
      </c>
      <c r="G2192" s="121">
        <v>0.0</v>
      </c>
      <c r="H2192" s="122">
        <v>44487.37291666667</v>
      </c>
      <c r="I2192" s="122">
        <v>44616.41875</v>
      </c>
      <c r="J2192" s="124" t="s">
        <v>6894</v>
      </c>
      <c r="K2192" s="119"/>
      <c r="L2192" s="120"/>
      <c r="M2192" s="120"/>
      <c r="N2192" s="120"/>
      <c r="O2192" s="120"/>
      <c r="P2192" s="120"/>
      <c r="Q2192" s="120"/>
      <c r="R2192" s="120"/>
      <c r="S2192" s="120"/>
      <c r="T2192" s="120"/>
      <c r="U2192" s="120"/>
      <c r="V2192" s="120"/>
      <c r="W2192" s="120"/>
      <c r="X2192" s="120"/>
      <c r="Y2192" s="120"/>
      <c r="Z2192" s="120"/>
    </row>
    <row r="2193">
      <c r="A2193" s="121">
        <v>72588.0</v>
      </c>
      <c r="B2193" s="119" t="s">
        <v>6895</v>
      </c>
      <c r="C2193" s="119" t="s">
        <v>827</v>
      </c>
      <c r="D2193" s="119" t="s">
        <v>1161</v>
      </c>
      <c r="E2193" s="119" t="s">
        <v>578</v>
      </c>
      <c r="F2193" s="121">
        <v>0.0</v>
      </c>
      <c r="G2193" s="121">
        <v>0.0</v>
      </c>
      <c r="H2193" s="122">
        <v>44601.67638888889</v>
      </c>
      <c r="I2193" s="122">
        <v>44617.58263888889</v>
      </c>
      <c r="J2193" s="124" t="s">
        <v>6896</v>
      </c>
      <c r="K2193" s="119"/>
      <c r="L2193" s="120"/>
      <c r="M2193" s="120"/>
      <c r="N2193" s="120"/>
      <c r="O2193" s="120"/>
      <c r="P2193" s="120"/>
      <c r="Q2193" s="120"/>
      <c r="R2193" s="120"/>
      <c r="S2193" s="120"/>
      <c r="T2193" s="120"/>
      <c r="U2193" s="120"/>
      <c r="V2193" s="120"/>
      <c r="W2193" s="120"/>
      <c r="X2193" s="120"/>
      <c r="Y2193" s="120"/>
      <c r="Z2193" s="120"/>
    </row>
    <row r="2194">
      <c r="A2194" s="121">
        <v>73363.0</v>
      </c>
      <c r="B2194" s="119" t="s">
        <v>6897</v>
      </c>
      <c r="C2194" s="119" t="s">
        <v>891</v>
      </c>
      <c r="D2194" s="119" t="s">
        <v>1733</v>
      </c>
      <c r="E2194" s="119" t="s">
        <v>725</v>
      </c>
      <c r="F2194" s="121">
        <v>2.0</v>
      </c>
      <c r="G2194" s="121">
        <v>0.0</v>
      </c>
      <c r="H2194" s="122">
        <v>44616.736805555556</v>
      </c>
      <c r="I2194" s="122">
        <v>44618.04722222222</v>
      </c>
      <c r="J2194" s="124" t="s">
        <v>6898</v>
      </c>
      <c r="K2194" s="119"/>
      <c r="L2194" s="120"/>
      <c r="M2194" s="120"/>
      <c r="N2194" s="120"/>
      <c r="O2194" s="120"/>
      <c r="P2194" s="120"/>
      <c r="Q2194" s="120"/>
      <c r="R2194" s="120"/>
      <c r="S2194" s="120"/>
      <c r="T2194" s="120"/>
      <c r="U2194" s="120"/>
      <c r="V2194" s="120"/>
      <c r="W2194" s="120"/>
      <c r="X2194" s="120"/>
      <c r="Y2194" s="120"/>
      <c r="Z2194" s="120"/>
    </row>
    <row r="2195">
      <c r="A2195" s="121">
        <v>72892.0</v>
      </c>
      <c r="B2195" s="119" t="s">
        <v>6899</v>
      </c>
      <c r="C2195" s="119" t="s">
        <v>6900</v>
      </c>
      <c r="D2195" s="119" t="s">
        <v>6901</v>
      </c>
      <c r="E2195" s="119" t="s">
        <v>725</v>
      </c>
      <c r="F2195" s="121">
        <v>3.0</v>
      </c>
      <c r="G2195" s="121">
        <v>0.0</v>
      </c>
      <c r="H2195" s="122">
        <v>44607.927083333336</v>
      </c>
      <c r="I2195" s="122">
        <v>44620.23125</v>
      </c>
      <c r="J2195" s="124" t="s">
        <v>6902</v>
      </c>
      <c r="K2195" s="119"/>
      <c r="L2195" s="120"/>
      <c r="M2195" s="120"/>
      <c r="N2195" s="120"/>
      <c r="O2195" s="120"/>
      <c r="P2195" s="120"/>
      <c r="Q2195" s="120"/>
      <c r="R2195" s="120"/>
      <c r="S2195" s="120"/>
      <c r="T2195" s="120"/>
      <c r="U2195" s="120"/>
      <c r="V2195" s="120"/>
      <c r="W2195" s="120"/>
      <c r="X2195" s="120"/>
      <c r="Y2195" s="120"/>
      <c r="Z2195" s="120"/>
    </row>
    <row r="2196">
      <c r="A2196" s="121">
        <v>58031.0</v>
      </c>
      <c r="B2196" s="119" t="s">
        <v>6903</v>
      </c>
      <c r="C2196" s="119" t="s">
        <v>1235</v>
      </c>
      <c r="D2196" s="119" t="s">
        <v>6904</v>
      </c>
      <c r="E2196" s="119"/>
      <c r="F2196" s="121">
        <v>3.0</v>
      </c>
      <c r="G2196" s="121">
        <v>0.0</v>
      </c>
      <c r="H2196" s="122">
        <v>44327.384722222225</v>
      </c>
      <c r="I2196" s="122">
        <v>44620.743055555555</v>
      </c>
      <c r="J2196" s="124" t="s">
        <v>6905</v>
      </c>
      <c r="K2196" s="119"/>
      <c r="L2196" s="120"/>
      <c r="M2196" s="120"/>
      <c r="N2196" s="120"/>
      <c r="O2196" s="120"/>
      <c r="P2196" s="120"/>
      <c r="Q2196" s="120"/>
      <c r="R2196" s="120"/>
      <c r="S2196" s="120"/>
      <c r="T2196" s="120"/>
      <c r="U2196" s="120"/>
      <c r="V2196" s="120"/>
      <c r="W2196" s="120"/>
      <c r="X2196" s="120"/>
      <c r="Y2196" s="120"/>
      <c r="Z2196" s="120"/>
    </row>
    <row r="2197">
      <c r="A2197" s="121">
        <v>72893.0</v>
      </c>
      <c r="B2197" s="119" t="s">
        <v>6906</v>
      </c>
      <c r="C2197" s="119" t="s">
        <v>6900</v>
      </c>
      <c r="D2197" s="119" t="s">
        <v>6907</v>
      </c>
      <c r="E2197" s="119" t="s">
        <v>725</v>
      </c>
      <c r="F2197" s="121">
        <v>1.0</v>
      </c>
      <c r="G2197" s="121">
        <v>0.0</v>
      </c>
      <c r="H2197" s="122">
        <v>44607.927083333336</v>
      </c>
      <c r="I2197" s="122">
        <v>44620.81527777778</v>
      </c>
      <c r="J2197" s="124" t="s">
        <v>6908</v>
      </c>
      <c r="K2197" s="119"/>
      <c r="L2197" s="120"/>
      <c r="M2197" s="120"/>
      <c r="N2197" s="120"/>
      <c r="O2197" s="120"/>
      <c r="P2197" s="120"/>
      <c r="Q2197" s="120"/>
      <c r="R2197" s="120"/>
      <c r="S2197" s="120"/>
      <c r="T2197" s="120"/>
      <c r="U2197" s="120"/>
      <c r="V2197" s="120"/>
      <c r="W2197" s="120"/>
      <c r="X2197" s="120"/>
      <c r="Y2197" s="120"/>
      <c r="Z2197" s="120"/>
    </row>
    <row r="2198">
      <c r="A2198" s="121">
        <v>73377.0</v>
      </c>
      <c r="B2198" s="119" t="s">
        <v>6909</v>
      </c>
      <c r="C2198" s="119" t="s">
        <v>642</v>
      </c>
      <c r="D2198" s="119" t="s">
        <v>6910</v>
      </c>
      <c r="E2198" s="119" t="s">
        <v>1247</v>
      </c>
      <c r="F2198" s="121">
        <v>2.0</v>
      </c>
      <c r="G2198" s="121">
        <v>0.0</v>
      </c>
      <c r="H2198" s="122">
        <v>44616.85555555556</v>
      </c>
      <c r="I2198" s="122">
        <v>44621.69236111111</v>
      </c>
      <c r="J2198" s="124" t="s">
        <v>6911</v>
      </c>
      <c r="K2198" s="119"/>
      <c r="L2198" s="120"/>
      <c r="M2198" s="120"/>
      <c r="N2198" s="120"/>
      <c r="O2198" s="120"/>
      <c r="P2198" s="120"/>
      <c r="Q2198" s="120"/>
      <c r="R2198" s="120"/>
      <c r="S2198" s="120"/>
      <c r="T2198" s="120"/>
      <c r="U2198" s="120"/>
      <c r="V2198" s="120"/>
      <c r="W2198" s="120"/>
      <c r="X2198" s="120"/>
      <c r="Y2198" s="120"/>
      <c r="Z2198" s="120"/>
    </row>
    <row r="2199">
      <c r="A2199" s="121">
        <v>73465.0</v>
      </c>
      <c r="B2199" s="119" t="s">
        <v>6912</v>
      </c>
      <c r="C2199" s="119" t="s">
        <v>6460</v>
      </c>
      <c r="D2199" s="119" t="s">
        <v>6461</v>
      </c>
      <c r="E2199" s="119" t="s">
        <v>6460</v>
      </c>
      <c r="F2199" s="121">
        <v>13.0</v>
      </c>
      <c r="G2199" s="121">
        <v>0.0</v>
      </c>
      <c r="H2199" s="122">
        <v>44618.052777777775</v>
      </c>
      <c r="I2199" s="122">
        <v>44621.81319444445</v>
      </c>
      <c r="J2199" s="124" t="s">
        <v>6913</v>
      </c>
      <c r="K2199" s="119"/>
      <c r="L2199" s="120"/>
      <c r="M2199" s="120"/>
      <c r="N2199" s="120"/>
      <c r="O2199" s="120"/>
      <c r="P2199" s="120"/>
      <c r="Q2199" s="120"/>
      <c r="R2199" s="120"/>
      <c r="S2199" s="120"/>
      <c r="T2199" s="120"/>
      <c r="U2199" s="120"/>
      <c r="V2199" s="120"/>
      <c r="W2199" s="120"/>
      <c r="X2199" s="120"/>
      <c r="Y2199" s="120"/>
      <c r="Z2199" s="120"/>
    </row>
    <row r="2200">
      <c r="A2200" s="121">
        <v>32926.0</v>
      </c>
      <c r="B2200" s="119" t="s">
        <v>6914</v>
      </c>
      <c r="C2200" s="119" t="s">
        <v>6915</v>
      </c>
      <c r="D2200" s="119" t="s">
        <v>803</v>
      </c>
      <c r="E2200" s="119"/>
      <c r="F2200" s="121">
        <v>2.0</v>
      </c>
      <c r="G2200" s="121">
        <v>0.0</v>
      </c>
      <c r="H2200" s="122">
        <v>43864.285416666666</v>
      </c>
      <c r="I2200" s="122">
        <v>44621.91805555556</v>
      </c>
      <c r="J2200" s="124" t="s">
        <v>6916</v>
      </c>
      <c r="K2200" s="119"/>
      <c r="L2200" s="120"/>
      <c r="M2200" s="120"/>
      <c r="N2200" s="120"/>
      <c r="O2200" s="120"/>
      <c r="P2200" s="120"/>
      <c r="Q2200" s="120"/>
      <c r="R2200" s="120"/>
      <c r="S2200" s="120"/>
      <c r="T2200" s="120"/>
      <c r="U2200" s="120"/>
      <c r="V2200" s="120"/>
      <c r="W2200" s="120"/>
      <c r="X2200" s="120"/>
      <c r="Y2200" s="120"/>
      <c r="Z2200" s="120"/>
    </row>
    <row r="2201">
      <c r="A2201" s="121">
        <v>73624.0</v>
      </c>
      <c r="B2201" s="119" t="s">
        <v>6917</v>
      </c>
      <c r="C2201" s="119" t="s">
        <v>1919</v>
      </c>
      <c r="D2201" s="119" t="s">
        <v>6918</v>
      </c>
      <c r="E2201" s="119"/>
      <c r="F2201" s="121">
        <v>2.0</v>
      </c>
      <c r="G2201" s="121">
        <v>0.0</v>
      </c>
      <c r="H2201" s="122">
        <v>44622.15069444444</v>
      </c>
      <c r="I2201" s="122">
        <v>44623.652083333334</v>
      </c>
      <c r="J2201" s="124" t="s">
        <v>6919</v>
      </c>
      <c r="K2201" s="119"/>
      <c r="L2201" s="120"/>
      <c r="M2201" s="120"/>
      <c r="N2201" s="120"/>
      <c r="O2201" s="120"/>
      <c r="P2201" s="120"/>
      <c r="Q2201" s="120"/>
      <c r="R2201" s="120"/>
      <c r="S2201" s="120"/>
      <c r="T2201" s="120"/>
      <c r="U2201" s="120"/>
      <c r="V2201" s="120"/>
      <c r="W2201" s="120"/>
      <c r="X2201" s="120"/>
      <c r="Y2201" s="120"/>
      <c r="Z2201" s="120"/>
    </row>
    <row r="2202">
      <c r="A2202" s="121">
        <v>73701.0</v>
      </c>
      <c r="B2202" s="119" t="s">
        <v>6920</v>
      </c>
      <c r="C2202" s="119" t="s">
        <v>891</v>
      </c>
      <c r="D2202" s="119" t="s">
        <v>6921</v>
      </c>
      <c r="E2202" s="119"/>
      <c r="F2202" s="121">
        <v>0.0</v>
      </c>
      <c r="G2202" s="121">
        <v>0.0</v>
      </c>
      <c r="H2202" s="122">
        <v>44622.981944444444</v>
      </c>
      <c r="I2202" s="122">
        <v>44623.69375</v>
      </c>
      <c r="J2202" s="124" t="s">
        <v>6922</v>
      </c>
      <c r="K2202" s="119"/>
      <c r="L2202" s="120"/>
      <c r="M2202" s="120"/>
      <c r="N2202" s="120"/>
      <c r="O2202" s="120"/>
      <c r="P2202" s="120"/>
      <c r="Q2202" s="120"/>
      <c r="R2202" s="120"/>
      <c r="S2202" s="120"/>
      <c r="T2202" s="120"/>
      <c r="U2202" s="120"/>
      <c r="V2202" s="120"/>
      <c r="W2202" s="120"/>
      <c r="X2202" s="120"/>
      <c r="Y2202" s="120"/>
      <c r="Z2202" s="120"/>
    </row>
    <row r="2203">
      <c r="A2203" s="121">
        <v>62545.0</v>
      </c>
      <c r="B2203" s="119" t="s">
        <v>6923</v>
      </c>
      <c r="C2203" s="119" t="s">
        <v>1710</v>
      </c>
      <c r="D2203" s="119" t="s">
        <v>6924</v>
      </c>
      <c r="E2203" s="119" t="s">
        <v>1710</v>
      </c>
      <c r="F2203" s="121">
        <v>3.0</v>
      </c>
      <c r="G2203" s="121">
        <v>0.0</v>
      </c>
      <c r="H2203" s="122">
        <v>44409.31319444445</v>
      </c>
      <c r="I2203" s="122">
        <v>44623.8875</v>
      </c>
      <c r="J2203" s="124" t="s">
        <v>6925</v>
      </c>
      <c r="K2203" s="119"/>
      <c r="L2203" s="120"/>
      <c r="M2203" s="120"/>
      <c r="N2203" s="120"/>
      <c r="O2203" s="120"/>
      <c r="P2203" s="120"/>
      <c r="Q2203" s="120"/>
      <c r="R2203" s="120"/>
      <c r="S2203" s="120"/>
      <c r="T2203" s="120"/>
      <c r="U2203" s="120"/>
      <c r="V2203" s="120"/>
      <c r="W2203" s="120"/>
      <c r="X2203" s="120"/>
      <c r="Y2203" s="120"/>
      <c r="Z2203" s="120"/>
    </row>
    <row r="2204">
      <c r="A2204" s="121">
        <v>71257.0</v>
      </c>
      <c r="B2204" s="119" t="s">
        <v>6926</v>
      </c>
      <c r="C2204" s="119" t="s">
        <v>1710</v>
      </c>
      <c r="D2204" s="119" t="s">
        <v>906</v>
      </c>
      <c r="E2204" s="119" t="s">
        <v>1710</v>
      </c>
      <c r="F2204" s="121">
        <v>0.0</v>
      </c>
      <c r="G2204" s="121">
        <v>0.0</v>
      </c>
      <c r="H2204" s="122">
        <v>44574.29513888889</v>
      </c>
      <c r="I2204" s="122">
        <v>44624.77916666667</v>
      </c>
      <c r="J2204" s="124" t="s">
        <v>6927</v>
      </c>
      <c r="K2204" s="119"/>
      <c r="L2204" s="120"/>
      <c r="M2204" s="120"/>
      <c r="N2204" s="120"/>
      <c r="O2204" s="120"/>
      <c r="P2204" s="120"/>
      <c r="Q2204" s="120"/>
      <c r="R2204" s="120"/>
      <c r="S2204" s="120"/>
      <c r="T2204" s="120"/>
      <c r="U2204" s="120"/>
      <c r="V2204" s="120"/>
      <c r="W2204" s="120"/>
      <c r="X2204" s="120"/>
      <c r="Y2204" s="120"/>
      <c r="Z2204" s="120"/>
    </row>
    <row r="2205">
      <c r="A2205" s="121">
        <v>69444.0</v>
      </c>
      <c r="B2205" s="119" t="s">
        <v>6928</v>
      </c>
      <c r="C2205" s="119" t="s">
        <v>6929</v>
      </c>
      <c r="D2205" s="119" t="s">
        <v>666</v>
      </c>
      <c r="E2205" s="119"/>
      <c r="F2205" s="121">
        <v>6.0</v>
      </c>
      <c r="G2205" s="121">
        <v>0.0</v>
      </c>
      <c r="H2205" s="122">
        <v>44536.416666666664</v>
      </c>
      <c r="I2205" s="122">
        <v>44624.81597222222</v>
      </c>
      <c r="J2205" s="124" t="s">
        <v>6930</v>
      </c>
      <c r="K2205" s="119"/>
      <c r="L2205" s="120"/>
      <c r="M2205" s="120"/>
      <c r="N2205" s="120"/>
      <c r="O2205" s="120"/>
      <c r="P2205" s="120"/>
      <c r="Q2205" s="120"/>
      <c r="R2205" s="120"/>
      <c r="S2205" s="120"/>
      <c r="T2205" s="120"/>
      <c r="U2205" s="120"/>
      <c r="V2205" s="120"/>
      <c r="W2205" s="120"/>
      <c r="X2205" s="120"/>
      <c r="Y2205" s="120"/>
      <c r="Z2205" s="120"/>
    </row>
    <row r="2206">
      <c r="A2206" s="121">
        <v>73559.0</v>
      </c>
      <c r="B2206" s="119" t="s">
        <v>6931</v>
      </c>
      <c r="C2206" s="119" t="s">
        <v>6932</v>
      </c>
      <c r="D2206" s="119" t="s">
        <v>803</v>
      </c>
      <c r="E2206" s="119" t="s">
        <v>2492</v>
      </c>
      <c r="F2206" s="121">
        <v>1.0</v>
      </c>
      <c r="G2206" s="121">
        <v>0.0</v>
      </c>
      <c r="H2206" s="122">
        <v>44621.209027777775</v>
      </c>
      <c r="I2206" s="122">
        <v>44624.90694444445</v>
      </c>
      <c r="J2206" s="124" t="s">
        <v>6933</v>
      </c>
      <c r="K2206" s="119"/>
      <c r="L2206" s="120"/>
      <c r="M2206" s="120"/>
      <c r="N2206" s="120"/>
      <c r="O2206" s="120"/>
      <c r="P2206" s="120"/>
      <c r="Q2206" s="120"/>
      <c r="R2206" s="120"/>
      <c r="S2206" s="120"/>
      <c r="T2206" s="120"/>
      <c r="U2206" s="120"/>
      <c r="V2206" s="120"/>
      <c r="W2206" s="120"/>
      <c r="X2206" s="120"/>
      <c r="Y2206" s="120"/>
      <c r="Z2206" s="120"/>
    </row>
    <row r="2207">
      <c r="A2207" s="121">
        <v>73068.0</v>
      </c>
      <c r="B2207" s="119" t="s">
        <v>6934</v>
      </c>
      <c r="C2207" s="119" t="s">
        <v>1254</v>
      </c>
      <c r="D2207" s="119" t="s">
        <v>6935</v>
      </c>
      <c r="E2207" s="119" t="s">
        <v>642</v>
      </c>
      <c r="F2207" s="121">
        <v>0.0</v>
      </c>
      <c r="G2207" s="121">
        <v>0.0</v>
      </c>
      <c r="H2207" s="122">
        <v>44610.34375</v>
      </c>
      <c r="I2207" s="122">
        <v>44624.99236111111</v>
      </c>
      <c r="J2207" s="124" t="s">
        <v>6936</v>
      </c>
      <c r="K2207" s="119"/>
      <c r="L2207" s="120"/>
      <c r="M2207" s="120"/>
      <c r="N2207" s="120"/>
      <c r="O2207" s="120"/>
      <c r="P2207" s="120"/>
      <c r="Q2207" s="120"/>
      <c r="R2207" s="120"/>
      <c r="S2207" s="120"/>
      <c r="T2207" s="120"/>
      <c r="U2207" s="120"/>
      <c r="V2207" s="120"/>
      <c r="W2207" s="120"/>
      <c r="X2207" s="120"/>
      <c r="Y2207" s="120"/>
      <c r="Z2207" s="120"/>
    </row>
  </sheetData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  <hyperlink r:id="rId30" ref="J32"/>
    <hyperlink r:id="rId31" ref="J33"/>
    <hyperlink r:id="rId32" ref="J34"/>
    <hyperlink r:id="rId33" ref="J35"/>
    <hyperlink r:id="rId34" ref="J36"/>
    <hyperlink r:id="rId35" ref="J37"/>
    <hyperlink r:id="rId36" ref="J38"/>
    <hyperlink r:id="rId37" ref="J39"/>
    <hyperlink r:id="rId38" ref="J40"/>
    <hyperlink r:id="rId39" ref="J41"/>
    <hyperlink r:id="rId40" ref="J42"/>
    <hyperlink r:id="rId41" ref="J43"/>
    <hyperlink r:id="rId42" ref="J44"/>
    <hyperlink r:id="rId43" ref="J45"/>
    <hyperlink r:id="rId44" ref="J46"/>
    <hyperlink r:id="rId45" ref="J47"/>
    <hyperlink r:id="rId46" ref="J48"/>
    <hyperlink r:id="rId47" ref="J49"/>
    <hyperlink r:id="rId48" ref="J50"/>
    <hyperlink r:id="rId49" ref="J51"/>
    <hyperlink r:id="rId50" ref="J52"/>
    <hyperlink r:id="rId51" ref="J53"/>
    <hyperlink r:id="rId52" ref="J54"/>
    <hyperlink r:id="rId53" ref="J55"/>
    <hyperlink r:id="rId54" ref="J56"/>
    <hyperlink r:id="rId55" ref="J57"/>
    <hyperlink r:id="rId56" ref="J58"/>
    <hyperlink r:id="rId57" ref="J59"/>
    <hyperlink r:id="rId58" ref="J60"/>
    <hyperlink r:id="rId59" ref="J61"/>
    <hyperlink r:id="rId60" ref="J62"/>
    <hyperlink r:id="rId61" ref="J63"/>
    <hyperlink r:id="rId62" ref="J64"/>
    <hyperlink r:id="rId63" ref="J65"/>
    <hyperlink r:id="rId64" ref="J66"/>
    <hyperlink r:id="rId65" ref="J67"/>
    <hyperlink r:id="rId66" ref="J68"/>
    <hyperlink r:id="rId67" ref="J69"/>
    <hyperlink r:id="rId68" ref="J70"/>
    <hyperlink r:id="rId69" ref="J71"/>
    <hyperlink r:id="rId70" ref="J72"/>
    <hyperlink r:id="rId71" ref="J73"/>
    <hyperlink r:id="rId72" ref="J74"/>
    <hyperlink r:id="rId73" ref="J75"/>
    <hyperlink r:id="rId74" ref="J76"/>
    <hyperlink r:id="rId75" ref="J77"/>
    <hyperlink r:id="rId76" ref="J78"/>
    <hyperlink r:id="rId77" ref="J79"/>
    <hyperlink r:id="rId78" ref="J80"/>
    <hyperlink r:id="rId79" ref="J81"/>
    <hyperlink r:id="rId80" ref="J82"/>
    <hyperlink r:id="rId81" ref="J83"/>
    <hyperlink r:id="rId82" ref="J84"/>
    <hyperlink r:id="rId83" ref="J85"/>
    <hyperlink r:id="rId84" ref="J86"/>
    <hyperlink r:id="rId85" ref="J87"/>
    <hyperlink r:id="rId86" ref="J88"/>
    <hyperlink r:id="rId87" ref="J89"/>
    <hyperlink r:id="rId88" ref="J90"/>
    <hyperlink r:id="rId89" ref="J91"/>
    <hyperlink r:id="rId90" ref="J92"/>
    <hyperlink r:id="rId91" ref="J93"/>
    <hyperlink r:id="rId92" ref="J94"/>
    <hyperlink r:id="rId93" ref="J95"/>
    <hyperlink r:id="rId94" ref="J96"/>
    <hyperlink r:id="rId95" ref="J97"/>
    <hyperlink r:id="rId96" ref="J98"/>
    <hyperlink r:id="rId97" ref="J99"/>
    <hyperlink r:id="rId98" ref="J100"/>
    <hyperlink r:id="rId99" ref="J101"/>
    <hyperlink r:id="rId100" ref="J102"/>
    <hyperlink r:id="rId101" ref="J103"/>
    <hyperlink r:id="rId102" ref="J104"/>
    <hyperlink r:id="rId103" ref="J105"/>
    <hyperlink r:id="rId104" ref="J106"/>
    <hyperlink r:id="rId105" ref="J107"/>
    <hyperlink r:id="rId106" ref="J108"/>
    <hyperlink r:id="rId107" ref="J109"/>
    <hyperlink r:id="rId108" ref="J110"/>
    <hyperlink r:id="rId109" ref="J111"/>
    <hyperlink r:id="rId110" ref="J112"/>
    <hyperlink r:id="rId111" ref="J113"/>
    <hyperlink r:id="rId112" ref="J114"/>
    <hyperlink r:id="rId113" ref="J115"/>
    <hyperlink r:id="rId114" ref="J116"/>
    <hyperlink r:id="rId115" ref="J117"/>
    <hyperlink r:id="rId116" ref="J118"/>
    <hyperlink r:id="rId117" ref="J119"/>
    <hyperlink r:id="rId118" ref="J120"/>
    <hyperlink r:id="rId119" ref="J121"/>
    <hyperlink r:id="rId120" ref="J122"/>
    <hyperlink r:id="rId121" ref="J123"/>
    <hyperlink r:id="rId122" ref="J124"/>
    <hyperlink r:id="rId123" ref="J125"/>
    <hyperlink r:id="rId124" ref="J126"/>
    <hyperlink r:id="rId125" ref="J127"/>
    <hyperlink r:id="rId126" ref="J128"/>
    <hyperlink r:id="rId127" ref="J129"/>
    <hyperlink r:id="rId128" ref="J130"/>
    <hyperlink r:id="rId129" ref="J131"/>
    <hyperlink r:id="rId130" ref="J132"/>
    <hyperlink r:id="rId131" ref="J133"/>
    <hyperlink r:id="rId132" ref="J134"/>
    <hyperlink r:id="rId133" ref="J135"/>
    <hyperlink r:id="rId134" ref="J136"/>
    <hyperlink r:id="rId135" ref="J137"/>
    <hyperlink r:id="rId136" ref="J138"/>
    <hyperlink r:id="rId137" ref="J139"/>
    <hyperlink r:id="rId138" ref="J140"/>
    <hyperlink r:id="rId139" ref="J141"/>
    <hyperlink r:id="rId140" ref="J142"/>
    <hyperlink r:id="rId141" ref="J143"/>
    <hyperlink r:id="rId142" ref="J144"/>
    <hyperlink r:id="rId143" ref="J145"/>
    <hyperlink r:id="rId144" ref="J146"/>
    <hyperlink r:id="rId145" ref="J147"/>
    <hyperlink r:id="rId146" ref="J148"/>
    <hyperlink r:id="rId147" ref="J149"/>
    <hyperlink r:id="rId148" ref="J150"/>
    <hyperlink r:id="rId149" ref="J151"/>
    <hyperlink r:id="rId150" ref="J152"/>
    <hyperlink r:id="rId151" ref="J153"/>
    <hyperlink r:id="rId152" ref="J154"/>
    <hyperlink r:id="rId153" ref="J155"/>
    <hyperlink r:id="rId154" ref="J156"/>
    <hyperlink r:id="rId155" ref="J157"/>
    <hyperlink r:id="rId156" ref="J158"/>
    <hyperlink r:id="rId157" ref="J159"/>
    <hyperlink r:id="rId158" ref="J160"/>
    <hyperlink r:id="rId159" ref="J161"/>
    <hyperlink r:id="rId160" ref="J162"/>
    <hyperlink r:id="rId161" ref="J163"/>
    <hyperlink r:id="rId162" ref="J164"/>
    <hyperlink r:id="rId163" ref="J165"/>
    <hyperlink r:id="rId164" ref="J166"/>
    <hyperlink r:id="rId165" ref="J167"/>
    <hyperlink r:id="rId166" ref="J168"/>
    <hyperlink r:id="rId167" ref="J169"/>
    <hyperlink r:id="rId168" ref="J170"/>
    <hyperlink r:id="rId169" ref="J171"/>
    <hyperlink r:id="rId170" ref="J172"/>
    <hyperlink r:id="rId171" ref="J173"/>
    <hyperlink r:id="rId172" ref="J174"/>
    <hyperlink r:id="rId173" ref="J175"/>
    <hyperlink r:id="rId174" ref="J176"/>
    <hyperlink r:id="rId175" ref="J177"/>
    <hyperlink r:id="rId176" ref="J178"/>
    <hyperlink r:id="rId177" ref="J179"/>
    <hyperlink r:id="rId178" ref="J180"/>
    <hyperlink r:id="rId179" ref="J181"/>
    <hyperlink r:id="rId180" ref="J182"/>
    <hyperlink r:id="rId181" ref="J183"/>
    <hyperlink r:id="rId182" ref="J184"/>
    <hyperlink r:id="rId183" ref="J185"/>
    <hyperlink r:id="rId184" ref="J186"/>
    <hyperlink r:id="rId185" ref="J187"/>
    <hyperlink r:id="rId186" ref="J188"/>
    <hyperlink r:id="rId187" ref="J189"/>
    <hyperlink r:id="rId188" ref="J190"/>
    <hyperlink r:id="rId189" ref="J191"/>
    <hyperlink r:id="rId190" ref="J192"/>
    <hyperlink r:id="rId191" ref="J193"/>
    <hyperlink r:id="rId192" ref="J194"/>
    <hyperlink r:id="rId193" ref="J195"/>
    <hyperlink r:id="rId194" ref="J196"/>
    <hyperlink r:id="rId195" ref="J197"/>
    <hyperlink r:id="rId196" ref="J198"/>
    <hyperlink r:id="rId197" ref="J199"/>
    <hyperlink r:id="rId198" ref="J200"/>
    <hyperlink r:id="rId199" ref="J201"/>
    <hyperlink r:id="rId200" ref="J202"/>
    <hyperlink r:id="rId201" ref="J203"/>
    <hyperlink r:id="rId202" ref="J204"/>
    <hyperlink r:id="rId203" ref="J205"/>
    <hyperlink r:id="rId204" ref="J206"/>
    <hyperlink r:id="rId205" ref="J207"/>
    <hyperlink r:id="rId206" ref="J208"/>
    <hyperlink r:id="rId207" ref="J209"/>
    <hyperlink r:id="rId208" ref="J210"/>
    <hyperlink r:id="rId209" ref="J211"/>
    <hyperlink r:id="rId210" ref="J212"/>
    <hyperlink r:id="rId211" ref="J213"/>
    <hyperlink r:id="rId212" ref="J214"/>
    <hyperlink r:id="rId213" ref="J215"/>
    <hyperlink r:id="rId214" ref="J216"/>
    <hyperlink r:id="rId215" ref="J217"/>
    <hyperlink r:id="rId216" ref="J218"/>
    <hyperlink r:id="rId217" ref="J219"/>
    <hyperlink r:id="rId218" ref="J220"/>
    <hyperlink r:id="rId219" ref="J221"/>
    <hyperlink r:id="rId220" ref="J222"/>
    <hyperlink r:id="rId221" ref="J223"/>
    <hyperlink r:id="rId222" ref="J224"/>
    <hyperlink r:id="rId223" ref="J225"/>
    <hyperlink r:id="rId224" ref="J226"/>
    <hyperlink r:id="rId225" ref="J227"/>
    <hyperlink r:id="rId226" ref="J228"/>
    <hyperlink r:id="rId227" ref="J229"/>
    <hyperlink r:id="rId228" ref="J230"/>
    <hyperlink r:id="rId229" ref="J231"/>
    <hyperlink r:id="rId230" ref="J232"/>
    <hyperlink r:id="rId231" ref="J233"/>
    <hyperlink r:id="rId232" ref="J234"/>
    <hyperlink r:id="rId233" ref="J235"/>
    <hyperlink r:id="rId234" ref="J236"/>
    <hyperlink r:id="rId235" ref="J237"/>
    <hyperlink r:id="rId236" ref="J238"/>
    <hyperlink r:id="rId237" ref="J239"/>
    <hyperlink r:id="rId238" ref="J240"/>
    <hyperlink r:id="rId239" ref="J241"/>
    <hyperlink r:id="rId240" ref="J242"/>
    <hyperlink r:id="rId241" ref="J243"/>
    <hyperlink r:id="rId242" ref="J244"/>
    <hyperlink r:id="rId243" ref="J245"/>
    <hyperlink r:id="rId244" ref="J246"/>
    <hyperlink r:id="rId245" ref="J247"/>
    <hyperlink r:id="rId246" ref="J248"/>
    <hyperlink r:id="rId247" ref="J249"/>
    <hyperlink r:id="rId248" ref="J250"/>
    <hyperlink r:id="rId249" ref="J251"/>
    <hyperlink r:id="rId250" ref="J252"/>
    <hyperlink r:id="rId251" ref="J253"/>
    <hyperlink r:id="rId252" ref="J254"/>
    <hyperlink r:id="rId253" ref="J255"/>
    <hyperlink r:id="rId254" ref="J256"/>
    <hyperlink r:id="rId255" ref="J257"/>
    <hyperlink r:id="rId256" ref="J258"/>
    <hyperlink r:id="rId257" ref="J259"/>
    <hyperlink r:id="rId258" ref="J260"/>
    <hyperlink r:id="rId259" ref="J261"/>
    <hyperlink r:id="rId260" ref="J262"/>
    <hyperlink r:id="rId261" ref="J263"/>
    <hyperlink r:id="rId262" ref="J264"/>
    <hyperlink r:id="rId263" ref="J265"/>
    <hyperlink r:id="rId264" ref="J266"/>
    <hyperlink r:id="rId265" ref="J267"/>
    <hyperlink r:id="rId266" ref="J268"/>
    <hyperlink r:id="rId267" ref="J269"/>
    <hyperlink r:id="rId268" ref="J270"/>
    <hyperlink r:id="rId269" ref="J271"/>
    <hyperlink r:id="rId270" ref="J272"/>
    <hyperlink r:id="rId271" ref="J273"/>
    <hyperlink r:id="rId272" ref="J274"/>
    <hyperlink r:id="rId273" ref="J275"/>
    <hyperlink r:id="rId274" ref="J276"/>
    <hyperlink r:id="rId275" ref="J277"/>
    <hyperlink r:id="rId276" ref="J278"/>
    <hyperlink r:id="rId277" ref="J279"/>
    <hyperlink r:id="rId278" ref="J280"/>
    <hyperlink r:id="rId279" ref="J281"/>
    <hyperlink r:id="rId280" ref="J282"/>
    <hyperlink r:id="rId281" ref="J283"/>
    <hyperlink r:id="rId282" ref="J284"/>
    <hyperlink r:id="rId283" ref="J285"/>
    <hyperlink r:id="rId284" ref="J286"/>
    <hyperlink r:id="rId285" ref="J287"/>
    <hyperlink r:id="rId286" ref="J288"/>
    <hyperlink r:id="rId287" ref="J289"/>
    <hyperlink r:id="rId288" ref="J290"/>
    <hyperlink r:id="rId289" ref="J291"/>
    <hyperlink r:id="rId290" ref="J292"/>
    <hyperlink r:id="rId291" ref="J293"/>
    <hyperlink r:id="rId292" ref="J294"/>
    <hyperlink r:id="rId293" ref="J295"/>
    <hyperlink r:id="rId294" ref="J296"/>
    <hyperlink r:id="rId295" ref="J297"/>
    <hyperlink r:id="rId296" ref="J298"/>
    <hyperlink r:id="rId297" ref="J299"/>
    <hyperlink r:id="rId298" ref="J300"/>
    <hyperlink r:id="rId299" ref="J301"/>
    <hyperlink r:id="rId300" ref="J302"/>
    <hyperlink r:id="rId301" ref="J303"/>
    <hyperlink r:id="rId302" ref="J304"/>
    <hyperlink r:id="rId303" ref="J305"/>
    <hyperlink r:id="rId304" ref="J306"/>
    <hyperlink r:id="rId305" ref="J307"/>
    <hyperlink r:id="rId306" ref="J308"/>
    <hyperlink r:id="rId307" ref="J309"/>
    <hyperlink r:id="rId308" ref="J310"/>
    <hyperlink r:id="rId309" ref="J311"/>
    <hyperlink r:id="rId310" ref="J312"/>
    <hyperlink r:id="rId311" ref="J313"/>
    <hyperlink r:id="rId312" ref="J314"/>
    <hyperlink r:id="rId313" ref="J315"/>
    <hyperlink r:id="rId314" ref="J316"/>
    <hyperlink r:id="rId315" ref="J317"/>
    <hyperlink r:id="rId316" ref="J318"/>
    <hyperlink r:id="rId317" ref="J319"/>
    <hyperlink r:id="rId318" ref="J320"/>
    <hyperlink r:id="rId319" ref="J321"/>
    <hyperlink r:id="rId320" ref="J322"/>
    <hyperlink r:id="rId321" ref="J323"/>
    <hyperlink r:id="rId322" ref="J324"/>
    <hyperlink r:id="rId323" ref="J325"/>
    <hyperlink r:id="rId324" ref="J326"/>
    <hyperlink r:id="rId325" ref="J327"/>
    <hyperlink r:id="rId326" ref="J328"/>
    <hyperlink r:id="rId327" ref="J329"/>
    <hyperlink r:id="rId328" ref="J330"/>
    <hyperlink r:id="rId329" ref="J331"/>
    <hyperlink r:id="rId330" ref="J332"/>
    <hyperlink r:id="rId331" ref="J333"/>
    <hyperlink r:id="rId332" ref="J334"/>
    <hyperlink r:id="rId333" ref="J335"/>
    <hyperlink r:id="rId334" ref="J336"/>
    <hyperlink r:id="rId335" ref="J337"/>
    <hyperlink r:id="rId336" ref="J338"/>
    <hyperlink r:id="rId337" ref="J339"/>
    <hyperlink r:id="rId338" ref="J340"/>
    <hyperlink r:id="rId339" ref="J341"/>
    <hyperlink r:id="rId340" ref="J342"/>
    <hyperlink r:id="rId341" ref="J343"/>
    <hyperlink r:id="rId342" ref="J344"/>
    <hyperlink r:id="rId343" ref="J345"/>
    <hyperlink r:id="rId344" ref="J346"/>
    <hyperlink r:id="rId345" ref="J347"/>
    <hyperlink r:id="rId346" ref="J348"/>
    <hyperlink r:id="rId347" ref="J349"/>
    <hyperlink r:id="rId348" ref="J350"/>
    <hyperlink r:id="rId349" ref="J351"/>
    <hyperlink r:id="rId350" ref="J352"/>
    <hyperlink r:id="rId351" ref="J353"/>
    <hyperlink r:id="rId352" ref="J354"/>
    <hyperlink r:id="rId353" ref="J355"/>
    <hyperlink r:id="rId354" ref="J356"/>
    <hyperlink r:id="rId355" ref="J357"/>
    <hyperlink r:id="rId356" ref="J358"/>
    <hyperlink r:id="rId357" ref="J359"/>
    <hyperlink r:id="rId358" ref="J360"/>
    <hyperlink r:id="rId359" ref="J361"/>
    <hyperlink r:id="rId360" ref="J362"/>
    <hyperlink r:id="rId361" ref="J363"/>
    <hyperlink r:id="rId362" ref="J364"/>
    <hyperlink r:id="rId363" ref="J365"/>
    <hyperlink r:id="rId364" ref="J366"/>
    <hyperlink r:id="rId365" ref="J367"/>
    <hyperlink r:id="rId366" ref="J368"/>
    <hyperlink r:id="rId367" ref="J369"/>
    <hyperlink r:id="rId368" ref="J370"/>
    <hyperlink r:id="rId369" ref="J371"/>
    <hyperlink r:id="rId370" ref="J372"/>
    <hyperlink r:id="rId371" ref="J373"/>
    <hyperlink r:id="rId372" ref="J374"/>
    <hyperlink r:id="rId373" ref="J375"/>
    <hyperlink r:id="rId374" ref="J376"/>
    <hyperlink r:id="rId375" ref="J377"/>
    <hyperlink r:id="rId376" ref="J378"/>
    <hyperlink r:id="rId377" ref="J379"/>
    <hyperlink r:id="rId378" ref="J380"/>
    <hyperlink r:id="rId379" ref="J381"/>
    <hyperlink r:id="rId380" ref="J382"/>
    <hyperlink r:id="rId381" ref="J383"/>
    <hyperlink r:id="rId382" ref="J384"/>
    <hyperlink r:id="rId383" ref="J385"/>
    <hyperlink r:id="rId384" ref="J386"/>
    <hyperlink r:id="rId385" ref="J387"/>
    <hyperlink r:id="rId386" ref="J388"/>
    <hyperlink r:id="rId387" ref="J389"/>
    <hyperlink r:id="rId388" ref="J390"/>
    <hyperlink r:id="rId389" ref="J391"/>
    <hyperlink r:id="rId390" ref="J392"/>
    <hyperlink r:id="rId391" ref="J393"/>
    <hyperlink r:id="rId392" ref="J394"/>
    <hyperlink r:id="rId393" ref="J395"/>
    <hyperlink r:id="rId394" ref="J396"/>
    <hyperlink r:id="rId395" ref="J397"/>
    <hyperlink r:id="rId396" ref="J398"/>
    <hyperlink r:id="rId397" ref="J399"/>
    <hyperlink r:id="rId398" ref="J400"/>
    <hyperlink r:id="rId399" ref="J401"/>
    <hyperlink r:id="rId400" ref="J402"/>
    <hyperlink r:id="rId401" ref="J403"/>
    <hyperlink r:id="rId402" ref="J404"/>
    <hyperlink r:id="rId403" ref="J405"/>
    <hyperlink r:id="rId404" ref="J406"/>
    <hyperlink r:id="rId405" ref="J407"/>
    <hyperlink r:id="rId406" ref="J408"/>
    <hyperlink r:id="rId407" ref="J409"/>
    <hyperlink r:id="rId408" ref="J410"/>
    <hyperlink r:id="rId409" ref="J411"/>
    <hyperlink r:id="rId410" ref="J412"/>
    <hyperlink r:id="rId411" ref="J413"/>
    <hyperlink r:id="rId412" ref="J414"/>
    <hyperlink r:id="rId413" ref="J415"/>
    <hyperlink r:id="rId414" ref="J416"/>
    <hyperlink r:id="rId415" ref="J417"/>
    <hyperlink r:id="rId416" ref="J418"/>
    <hyperlink r:id="rId417" ref="J419"/>
    <hyperlink r:id="rId418" ref="J420"/>
    <hyperlink r:id="rId419" ref="J421"/>
    <hyperlink r:id="rId420" ref="J422"/>
    <hyperlink r:id="rId421" ref="J423"/>
    <hyperlink r:id="rId422" ref="J424"/>
    <hyperlink r:id="rId423" ref="J425"/>
    <hyperlink r:id="rId424" ref="J426"/>
    <hyperlink r:id="rId425" ref="J427"/>
    <hyperlink r:id="rId426" ref="J428"/>
    <hyperlink r:id="rId427" ref="J429"/>
    <hyperlink r:id="rId428" ref="J430"/>
    <hyperlink r:id="rId429" ref="J431"/>
    <hyperlink r:id="rId430" ref="J432"/>
    <hyperlink r:id="rId431" ref="J433"/>
    <hyperlink r:id="rId432" ref="J434"/>
    <hyperlink r:id="rId433" ref="J435"/>
    <hyperlink r:id="rId434" ref="J436"/>
    <hyperlink r:id="rId435" ref="J437"/>
    <hyperlink r:id="rId436" ref="J438"/>
    <hyperlink r:id="rId437" ref="J439"/>
    <hyperlink r:id="rId438" ref="J440"/>
    <hyperlink r:id="rId439" ref="J441"/>
    <hyperlink r:id="rId440" ref="J442"/>
    <hyperlink r:id="rId441" ref="J443"/>
    <hyperlink r:id="rId442" ref="J444"/>
    <hyperlink r:id="rId443" ref="J445"/>
    <hyperlink r:id="rId444" ref="J446"/>
    <hyperlink r:id="rId445" ref="J447"/>
    <hyperlink r:id="rId446" ref="J448"/>
    <hyperlink r:id="rId447" ref="J449"/>
    <hyperlink r:id="rId448" ref="J450"/>
    <hyperlink r:id="rId449" ref="J451"/>
    <hyperlink r:id="rId450" ref="J452"/>
    <hyperlink r:id="rId451" ref="J453"/>
    <hyperlink r:id="rId452" ref="J454"/>
    <hyperlink r:id="rId453" ref="J455"/>
    <hyperlink r:id="rId454" ref="J456"/>
    <hyperlink r:id="rId455" ref="J457"/>
    <hyperlink r:id="rId456" ref="J458"/>
    <hyperlink r:id="rId457" ref="J459"/>
    <hyperlink r:id="rId458" ref="J460"/>
    <hyperlink r:id="rId459" ref="J461"/>
    <hyperlink r:id="rId460" ref="J462"/>
    <hyperlink r:id="rId461" ref="J463"/>
    <hyperlink r:id="rId462" ref="J464"/>
    <hyperlink r:id="rId463" ref="J465"/>
    <hyperlink r:id="rId464" ref="J466"/>
    <hyperlink r:id="rId465" ref="J467"/>
    <hyperlink r:id="rId466" ref="J468"/>
    <hyperlink r:id="rId467" ref="J469"/>
    <hyperlink r:id="rId468" ref="J470"/>
    <hyperlink r:id="rId469" ref="J471"/>
    <hyperlink r:id="rId470" ref="J472"/>
    <hyperlink r:id="rId471" ref="J473"/>
    <hyperlink r:id="rId472" ref="J474"/>
    <hyperlink r:id="rId473" ref="J475"/>
    <hyperlink r:id="rId474" ref="J476"/>
    <hyperlink r:id="rId475" ref="J477"/>
    <hyperlink r:id="rId476" ref="J478"/>
    <hyperlink r:id="rId477" ref="J479"/>
    <hyperlink r:id="rId478" ref="J480"/>
    <hyperlink r:id="rId479" ref="J481"/>
    <hyperlink r:id="rId480" ref="J482"/>
    <hyperlink r:id="rId481" ref="J483"/>
    <hyperlink r:id="rId482" ref="J484"/>
    <hyperlink r:id="rId483" ref="J485"/>
    <hyperlink r:id="rId484" ref="J486"/>
    <hyperlink r:id="rId485" ref="J487"/>
    <hyperlink r:id="rId486" ref="J488"/>
    <hyperlink r:id="rId487" ref="J489"/>
    <hyperlink r:id="rId488" ref="J490"/>
    <hyperlink r:id="rId489" ref="J491"/>
    <hyperlink r:id="rId490" ref="J492"/>
    <hyperlink r:id="rId491" ref="J493"/>
    <hyperlink r:id="rId492" ref="J494"/>
    <hyperlink r:id="rId493" ref="J495"/>
    <hyperlink r:id="rId494" ref="J496"/>
    <hyperlink r:id="rId495" ref="J497"/>
    <hyperlink r:id="rId496" ref="J498"/>
    <hyperlink r:id="rId497" ref="J499"/>
    <hyperlink r:id="rId498" ref="J500"/>
    <hyperlink r:id="rId499" ref="J501"/>
    <hyperlink r:id="rId500" ref="J502"/>
    <hyperlink r:id="rId501" ref="J503"/>
    <hyperlink r:id="rId502" ref="J504"/>
    <hyperlink r:id="rId503" ref="J505"/>
    <hyperlink r:id="rId504" ref="J506"/>
    <hyperlink r:id="rId505" ref="J507"/>
    <hyperlink r:id="rId506" ref="J508"/>
    <hyperlink r:id="rId507" ref="J509"/>
    <hyperlink r:id="rId508" ref="J510"/>
    <hyperlink r:id="rId509" ref="J511"/>
    <hyperlink r:id="rId510" ref="J512"/>
    <hyperlink r:id="rId511" ref="J513"/>
    <hyperlink r:id="rId512" ref="J514"/>
    <hyperlink r:id="rId513" ref="J515"/>
    <hyperlink r:id="rId514" ref="J516"/>
    <hyperlink r:id="rId515" ref="J517"/>
    <hyperlink r:id="rId516" ref="J518"/>
    <hyperlink r:id="rId517" ref="J519"/>
    <hyperlink r:id="rId518" ref="J520"/>
    <hyperlink r:id="rId519" ref="J521"/>
    <hyperlink r:id="rId520" ref="J522"/>
    <hyperlink r:id="rId521" ref="J523"/>
    <hyperlink r:id="rId522" ref="J524"/>
    <hyperlink r:id="rId523" ref="J525"/>
    <hyperlink r:id="rId524" ref="J526"/>
    <hyperlink r:id="rId525" ref="J527"/>
    <hyperlink r:id="rId526" ref="J528"/>
    <hyperlink r:id="rId527" ref="J529"/>
    <hyperlink r:id="rId528" ref="J530"/>
    <hyperlink r:id="rId529" ref="J531"/>
    <hyperlink r:id="rId530" ref="J532"/>
    <hyperlink r:id="rId531" ref="J533"/>
    <hyperlink r:id="rId532" ref="J534"/>
    <hyperlink r:id="rId533" ref="J535"/>
    <hyperlink r:id="rId534" ref="J536"/>
    <hyperlink r:id="rId535" ref="J537"/>
    <hyperlink r:id="rId536" ref="J538"/>
    <hyperlink r:id="rId537" ref="J539"/>
    <hyperlink r:id="rId538" ref="J540"/>
    <hyperlink r:id="rId539" ref="J541"/>
    <hyperlink r:id="rId540" ref="J542"/>
    <hyperlink r:id="rId541" ref="J543"/>
    <hyperlink r:id="rId542" ref="J544"/>
    <hyperlink r:id="rId543" ref="J545"/>
    <hyperlink r:id="rId544" ref="J546"/>
    <hyperlink r:id="rId545" ref="J547"/>
    <hyperlink r:id="rId546" ref="J548"/>
    <hyperlink r:id="rId547" ref="J549"/>
    <hyperlink r:id="rId548" ref="J550"/>
    <hyperlink r:id="rId549" ref="J551"/>
    <hyperlink r:id="rId550" ref="J552"/>
    <hyperlink r:id="rId551" ref="J553"/>
    <hyperlink r:id="rId552" ref="J554"/>
    <hyperlink r:id="rId553" ref="J555"/>
    <hyperlink r:id="rId554" ref="J556"/>
    <hyperlink r:id="rId555" ref="J557"/>
    <hyperlink r:id="rId556" ref="J558"/>
    <hyperlink r:id="rId557" ref="J559"/>
    <hyperlink r:id="rId558" ref="J560"/>
    <hyperlink r:id="rId559" ref="J561"/>
    <hyperlink r:id="rId560" ref="J562"/>
    <hyperlink r:id="rId561" ref="J563"/>
    <hyperlink r:id="rId562" ref="J564"/>
    <hyperlink r:id="rId563" ref="J565"/>
    <hyperlink r:id="rId564" ref="J566"/>
    <hyperlink r:id="rId565" ref="J567"/>
    <hyperlink r:id="rId566" ref="J568"/>
    <hyperlink r:id="rId567" ref="J569"/>
    <hyperlink r:id="rId568" ref="J570"/>
    <hyperlink r:id="rId569" ref="J571"/>
    <hyperlink r:id="rId570" ref="J572"/>
    <hyperlink r:id="rId571" ref="J573"/>
    <hyperlink r:id="rId572" ref="J574"/>
    <hyperlink r:id="rId573" ref="J575"/>
    <hyperlink r:id="rId574" ref="J576"/>
    <hyperlink r:id="rId575" ref="J577"/>
    <hyperlink r:id="rId576" ref="J578"/>
    <hyperlink r:id="rId577" ref="J579"/>
    <hyperlink r:id="rId578" ref="J580"/>
    <hyperlink r:id="rId579" ref="J581"/>
    <hyperlink r:id="rId580" ref="J582"/>
    <hyperlink r:id="rId581" ref="J583"/>
    <hyperlink r:id="rId582" ref="J584"/>
    <hyperlink r:id="rId583" ref="J585"/>
    <hyperlink r:id="rId584" ref="J586"/>
    <hyperlink r:id="rId585" ref="J587"/>
    <hyperlink r:id="rId586" ref="J588"/>
    <hyperlink r:id="rId587" ref="J589"/>
    <hyperlink r:id="rId588" ref="J590"/>
    <hyperlink r:id="rId589" ref="J591"/>
    <hyperlink r:id="rId590" ref="J592"/>
    <hyperlink r:id="rId591" ref="J593"/>
    <hyperlink r:id="rId592" ref="J594"/>
    <hyperlink r:id="rId593" ref="J595"/>
    <hyperlink r:id="rId594" ref="J596"/>
    <hyperlink r:id="rId595" ref="J597"/>
    <hyperlink r:id="rId596" ref="J598"/>
    <hyperlink r:id="rId597" ref="J599"/>
    <hyperlink r:id="rId598" ref="J600"/>
    <hyperlink r:id="rId599" ref="J601"/>
    <hyperlink r:id="rId600" ref="J602"/>
    <hyperlink r:id="rId601" ref="J603"/>
    <hyperlink r:id="rId602" ref="J604"/>
    <hyperlink r:id="rId603" ref="J605"/>
    <hyperlink r:id="rId604" ref="J606"/>
    <hyperlink r:id="rId605" ref="J607"/>
    <hyperlink r:id="rId606" ref="J608"/>
    <hyperlink r:id="rId607" ref="J609"/>
    <hyperlink r:id="rId608" ref="J610"/>
    <hyperlink r:id="rId609" ref="J611"/>
    <hyperlink r:id="rId610" ref="J612"/>
    <hyperlink r:id="rId611" ref="J613"/>
    <hyperlink r:id="rId612" ref="J614"/>
    <hyperlink r:id="rId613" ref="J615"/>
    <hyperlink r:id="rId614" ref="J616"/>
    <hyperlink r:id="rId615" ref="J617"/>
    <hyperlink r:id="rId616" ref="J618"/>
    <hyperlink r:id="rId617" ref="J619"/>
    <hyperlink r:id="rId618" ref="J620"/>
    <hyperlink r:id="rId619" ref="J621"/>
    <hyperlink r:id="rId620" ref="J622"/>
    <hyperlink r:id="rId621" ref="J623"/>
    <hyperlink r:id="rId622" ref="J624"/>
    <hyperlink r:id="rId623" ref="J625"/>
    <hyperlink r:id="rId624" ref="J626"/>
    <hyperlink r:id="rId625" ref="J627"/>
    <hyperlink r:id="rId626" ref="J628"/>
    <hyperlink r:id="rId627" ref="J629"/>
    <hyperlink r:id="rId628" ref="J630"/>
    <hyperlink r:id="rId629" ref="J631"/>
    <hyperlink r:id="rId630" ref="J632"/>
    <hyperlink r:id="rId631" ref="J633"/>
    <hyperlink r:id="rId632" ref="J634"/>
    <hyperlink r:id="rId633" ref="J635"/>
    <hyperlink r:id="rId634" ref="J636"/>
    <hyperlink r:id="rId635" ref="J637"/>
    <hyperlink r:id="rId636" ref="J638"/>
    <hyperlink r:id="rId637" ref="J639"/>
    <hyperlink r:id="rId638" ref="J640"/>
    <hyperlink r:id="rId639" ref="J641"/>
    <hyperlink r:id="rId640" ref="J642"/>
    <hyperlink r:id="rId641" ref="J643"/>
    <hyperlink r:id="rId642" ref="J644"/>
    <hyperlink r:id="rId643" ref="J645"/>
    <hyperlink r:id="rId644" ref="J646"/>
    <hyperlink r:id="rId645" ref="J647"/>
    <hyperlink r:id="rId646" ref="J648"/>
    <hyperlink r:id="rId647" ref="J649"/>
    <hyperlink r:id="rId648" ref="J650"/>
    <hyperlink r:id="rId649" ref="J651"/>
    <hyperlink r:id="rId650" ref="J652"/>
    <hyperlink r:id="rId651" ref="J653"/>
    <hyperlink r:id="rId652" ref="J654"/>
    <hyperlink r:id="rId653" ref="J655"/>
    <hyperlink r:id="rId654" ref="J656"/>
    <hyperlink r:id="rId655" ref="J657"/>
    <hyperlink r:id="rId656" ref="J658"/>
    <hyperlink r:id="rId657" ref="J659"/>
    <hyperlink r:id="rId658" ref="J660"/>
    <hyperlink r:id="rId659" ref="J661"/>
    <hyperlink r:id="rId660" ref="J662"/>
    <hyperlink r:id="rId661" ref="J663"/>
    <hyperlink r:id="rId662" ref="J664"/>
    <hyperlink r:id="rId663" ref="J665"/>
    <hyperlink r:id="rId664" ref="J666"/>
    <hyperlink r:id="rId665" ref="J667"/>
    <hyperlink r:id="rId666" ref="J668"/>
    <hyperlink r:id="rId667" ref="J669"/>
    <hyperlink r:id="rId668" ref="J670"/>
    <hyperlink r:id="rId669" ref="J671"/>
    <hyperlink r:id="rId670" ref="J672"/>
    <hyperlink r:id="rId671" ref="J673"/>
    <hyperlink r:id="rId672" ref="J674"/>
    <hyperlink r:id="rId673" ref="J675"/>
    <hyperlink r:id="rId674" ref="J676"/>
    <hyperlink r:id="rId675" ref="J677"/>
    <hyperlink r:id="rId676" ref="J678"/>
    <hyperlink r:id="rId677" ref="J679"/>
    <hyperlink r:id="rId678" ref="J680"/>
    <hyperlink r:id="rId679" ref="J681"/>
    <hyperlink r:id="rId680" ref="J682"/>
    <hyperlink r:id="rId681" ref="J683"/>
    <hyperlink r:id="rId682" ref="J684"/>
    <hyperlink r:id="rId683" ref="J685"/>
    <hyperlink r:id="rId684" ref="J686"/>
    <hyperlink r:id="rId685" ref="J687"/>
    <hyperlink r:id="rId686" ref="J688"/>
    <hyperlink r:id="rId687" ref="J689"/>
    <hyperlink r:id="rId688" ref="J690"/>
    <hyperlink r:id="rId689" ref="J691"/>
    <hyperlink r:id="rId690" ref="J692"/>
    <hyperlink r:id="rId691" ref="J693"/>
    <hyperlink r:id="rId692" ref="J694"/>
    <hyperlink r:id="rId693" ref="J695"/>
    <hyperlink r:id="rId694" ref="J696"/>
    <hyperlink r:id="rId695" ref="J697"/>
    <hyperlink r:id="rId696" ref="J698"/>
    <hyperlink r:id="rId697" ref="J699"/>
    <hyperlink r:id="rId698" ref="J700"/>
    <hyperlink r:id="rId699" ref="J701"/>
    <hyperlink r:id="rId700" ref="J702"/>
    <hyperlink r:id="rId701" ref="J703"/>
    <hyperlink r:id="rId702" ref="J704"/>
    <hyperlink r:id="rId703" ref="J705"/>
    <hyperlink r:id="rId704" ref="J706"/>
    <hyperlink r:id="rId705" ref="J707"/>
    <hyperlink r:id="rId706" ref="J708"/>
    <hyperlink r:id="rId707" ref="J709"/>
    <hyperlink r:id="rId708" ref="J710"/>
    <hyperlink r:id="rId709" ref="J711"/>
    <hyperlink r:id="rId710" ref="J712"/>
    <hyperlink r:id="rId711" ref="J713"/>
    <hyperlink r:id="rId712" ref="J714"/>
    <hyperlink r:id="rId713" ref="J715"/>
    <hyperlink r:id="rId714" ref="J716"/>
    <hyperlink r:id="rId715" ref="J717"/>
    <hyperlink r:id="rId716" ref="J718"/>
    <hyperlink r:id="rId717" ref="J719"/>
    <hyperlink r:id="rId718" ref="J720"/>
    <hyperlink r:id="rId719" ref="J721"/>
    <hyperlink r:id="rId720" ref="J722"/>
    <hyperlink r:id="rId721" ref="J723"/>
    <hyperlink r:id="rId722" ref="J724"/>
    <hyperlink r:id="rId723" ref="J725"/>
    <hyperlink r:id="rId724" ref="J726"/>
    <hyperlink r:id="rId725" ref="J727"/>
    <hyperlink r:id="rId726" ref="J728"/>
    <hyperlink r:id="rId727" ref="J729"/>
    <hyperlink r:id="rId728" ref="J730"/>
    <hyperlink r:id="rId729" ref="J731"/>
    <hyperlink r:id="rId730" ref="J732"/>
    <hyperlink r:id="rId731" ref="J733"/>
    <hyperlink r:id="rId732" ref="J734"/>
    <hyperlink r:id="rId733" ref="J735"/>
    <hyperlink r:id="rId734" ref="J736"/>
    <hyperlink r:id="rId735" ref="J737"/>
    <hyperlink r:id="rId736" ref="J738"/>
    <hyperlink r:id="rId737" ref="J739"/>
    <hyperlink r:id="rId738" ref="J740"/>
    <hyperlink r:id="rId739" ref="J741"/>
    <hyperlink r:id="rId740" ref="J742"/>
    <hyperlink r:id="rId741" ref="J743"/>
    <hyperlink r:id="rId742" ref="J744"/>
    <hyperlink r:id="rId743" ref="J745"/>
    <hyperlink r:id="rId744" ref="J746"/>
    <hyperlink r:id="rId745" ref="J747"/>
    <hyperlink r:id="rId746" ref="J748"/>
    <hyperlink r:id="rId747" ref="J749"/>
    <hyperlink r:id="rId748" ref="J750"/>
    <hyperlink r:id="rId749" ref="J751"/>
    <hyperlink r:id="rId750" ref="J752"/>
    <hyperlink r:id="rId751" ref="J753"/>
    <hyperlink r:id="rId752" ref="J754"/>
    <hyperlink r:id="rId753" ref="J755"/>
    <hyperlink r:id="rId754" ref="J756"/>
    <hyperlink r:id="rId755" ref="J757"/>
    <hyperlink r:id="rId756" ref="J758"/>
    <hyperlink r:id="rId757" ref="J759"/>
    <hyperlink r:id="rId758" ref="J760"/>
    <hyperlink r:id="rId759" ref="J761"/>
    <hyperlink r:id="rId760" ref="J762"/>
    <hyperlink r:id="rId761" ref="J763"/>
    <hyperlink r:id="rId762" ref="J764"/>
    <hyperlink r:id="rId763" ref="J765"/>
    <hyperlink r:id="rId764" ref="J766"/>
    <hyperlink r:id="rId765" ref="J767"/>
    <hyperlink r:id="rId766" ref="J768"/>
    <hyperlink r:id="rId767" ref="J769"/>
    <hyperlink r:id="rId768" ref="J770"/>
    <hyperlink r:id="rId769" ref="J771"/>
    <hyperlink r:id="rId770" ref="J772"/>
    <hyperlink r:id="rId771" ref="J773"/>
    <hyperlink r:id="rId772" ref="J774"/>
    <hyperlink r:id="rId773" ref="J775"/>
    <hyperlink r:id="rId774" ref="J776"/>
    <hyperlink r:id="rId775" ref="J777"/>
    <hyperlink r:id="rId776" ref="J778"/>
    <hyperlink r:id="rId777" ref="J779"/>
    <hyperlink r:id="rId778" ref="J780"/>
    <hyperlink r:id="rId779" ref="J781"/>
    <hyperlink r:id="rId780" ref="J782"/>
    <hyperlink r:id="rId781" ref="J783"/>
    <hyperlink r:id="rId782" ref="J784"/>
    <hyperlink r:id="rId783" ref="J785"/>
    <hyperlink r:id="rId784" ref="J786"/>
    <hyperlink r:id="rId785" ref="J787"/>
    <hyperlink r:id="rId786" ref="J788"/>
    <hyperlink r:id="rId787" ref="J789"/>
    <hyperlink r:id="rId788" ref="J790"/>
    <hyperlink r:id="rId789" ref="J791"/>
    <hyperlink r:id="rId790" ref="J792"/>
    <hyperlink r:id="rId791" ref="J793"/>
    <hyperlink r:id="rId792" ref="J794"/>
    <hyperlink r:id="rId793" ref="J795"/>
    <hyperlink r:id="rId794" ref="J796"/>
    <hyperlink r:id="rId795" ref="J797"/>
    <hyperlink r:id="rId796" ref="J798"/>
    <hyperlink r:id="rId797" ref="J799"/>
    <hyperlink r:id="rId798" ref="J800"/>
    <hyperlink r:id="rId799" ref="J801"/>
    <hyperlink r:id="rId800" ref="J802"/>
    <hyperlink r:id="rId801" ref="J803"/>
    <hyperlink r:id="rId802" ref="J804"/>
    <hyperlink r:id="rId803" ref="J805"/>
    <hyperlink r:id="rId804" ref="J806"/>
    <hyperlink r:id="rId805" ref="J807"/>
    <hyperlink r:id="rId806" ref="J808"/>
    <hyperlink r:id="rId807" ref="J809"/>
    <hyperlink r:id="rId808" ref="J810"/>
    <hyperlink r:id="rId809" ref="J811"/>
    <hyperlink r:id="rId810" ref="J812"/>
    <hyperlink r:id="rId811" ref="J813"/>
    <hyperlink r:id="rId812" ref="J814"/>
    <hyperlink r:id="rId813" ref="J815"/>
    <hyperlink r:id="rId814" ref="J816"/>
    <hyperlink r:id="rId815" ref="J817"/>
    <hyperlink r:id="rId816" ref="J818"/>
    <hyperlink r:id="rId817" ref="J819"/>
    <hyperlink r:id="rId818" ref="J820"/>
    <hyperlink r:id="rId819" ref="J821"/>
    <hyperlink r:id="rId820" ref="J822"/>
    <hyperlink r:id="rId821" ref="J823"/>
    <hyperlink r:id="rId822" ref="J824"/>
    <hyperlink r:id="rId823" ref="J825"/>
    <hyperlink r:id="rId824" ref="J826"/>
    <hyperlink r:id="rId825" ref="J827"/>
    <hyperlink r:id="rId826" ref="J828"/>
    <hyperlink r:id="rId827" ref="J829"/>
    <hyperlink r:id="rId828" ref="J830"/>
    <hyperlink r:id="rId829" ref="J831"/>
    <hyperlink r:id="rId830" ref="J832"/>
    <hyperlink r:id="rId831" ref="J833"/>
    <hyperlink r:id="rId832" ref="J834"/>
    <hyperlink r:id="rId833" ref="J835"/>
    <hyperlink r:id="rId834" ref="J836"/>
    <hyperlink r:id="rId835" ref="J837"/>
    <hyperlink r:id="rId836" ref="J838"/>
    <hyperlink r:id="rId837" ref="J839"/>
    <hyperlink r:id="rId838" ref="J840"/>
    <hyperlink r:id="rId839" ref="J841"/>
    <hyperlink r:id="rId840" ref="J842"/>
    <hyperlink r:id="rId841" ref="J843"/>
    <hyperlink r:id="rId842" ref="J844"/>
    <hyperlink r:id="rId843" ref="J845"/>
    <hyperlink r:id="rId844" ref="J846"/>
    <hyperlink r:id="rId845" ref="J847"/>
    <hyperlink r:id="rId846" ref="J848"/>
    <hyperlink r:id="rId847" ref="J849"/>
    <hyperlink r:id="rId848" ref="J850"/>
    <hyperlink r:id="rId849" ref="J851"/>
    <hyperlink r:id="rId850" ref="J852"/>
    <hyperlink r:id="rId851" ref="J853"/>
    <hyperlink r:id="rId852" ref="J854"/>
    <hyperlink r:id="rId853" ref="J855"/>
    <hyperlink r:id="rId854" ref="J856"/>
    <hyperlink r:id="rId855" ref="J857"/>
    <hyperlink r:id="rId856" ref="J858"/>
    <hyperlink r:id="rId857" ref="J859"/>
    <hyperlink r:id="rId858" ref="J860"/>
    <hyperlink r:id="rId859" ref="J861"/>
    <hyperlink r:id="rId860" ref="J862"/>
    <hyperlink r:id="rId861" ref="J863"/>
    <hyperlink r:id="rId862" ref="J864"/>
    <hyperlink r:id="rId863" ref="J865"/>
    <hyperlink r:id="rId864" ref="J866"/>
    <hyperlink r:id="rId865" ref="J867"/>
    <hyperlink r:id="rId866" ref="J868"/>
    <hyperlink r:id="rId867" ref="J869"/>
    <hyperlink r:id="rId868" ref="J870"/>
    <hyperlink r:id="rId869" ref="J871"/>
    <hyperlink r:id="rId870" ref="J872"/>
    <hyperlink r:id="rId871" ref="J873"/>
    <hyperlink r:id="rId872" ref="J874"/>
    <hyperlink r:id="rId873" ref="J875"/>
    <hyperlink r:id="rId874" ref="J876"/>
    <hyperlink r:id="rId875" ref="J877"/>
    <hyperlink r:id="rId876" ref="J878"/>
    <hyperlink r:id="rId877" ref="J879"/>
    <hyperlink r:id="rId878" ref="J880"/>
    <hyperlink r:id="rId879" ref="J881"/>
    <hyperlink r:id="rId880" ref="J882"/>
    <hyperlink r:id="rId881" ref="J883"/>
    <hyperlink r:id="rId882" ref="J884"/>
    <hyperlink r:id="rId883" ref="J885"/>
    <hyperlink r:id="rId884" ref="J886"/>
    <hyperlink r:id="rId885" ref="J887"/>
    <hyperlink r:id="rId886" ref="J888"/>
    <hyperlink r:id="rId887" ref="J889"/>
    <hyperlink r:id="rId888" ref="J890"/>
    <hyperlink r:id="rId889" ref="J891"/>
    <hyperlink r:id="rId890" ref="J892"/>
    <hyperlink r:id="rId891" ref="J893"/>
    <hyperlink r:id="rId892" ref="J894"/>
    <hyperlink r:id="rId893" ref="J895"/>
    <hyperlink r:id="rId894" ref="J896"/>
    <hyperlink r:id="rId895" ref="J897"/>
    <hyperlink r:id="rId896" ref="J898"/>
    <hyperlink r:id="rId897" ref="J899"/>
    <hyperlink r:id="rId898" ref="J900"/>
    <hyperlink r:id="rId899" ref="J901"/>
    <hyperlink r:id="rId900" ref="J902"/>
    <hyperlink r:id="rId901" ref="J903"/>
    <hyperlink r:id="rId902" ref="J904"/>
    <hyperlink r:id="rId903" ref="J905"/>
    <hyperlink r:id="rId904" ref="J906"/>
    <hyperlink r:id="rId905" ref="J907"/>
    <hyperlink r:id="rId906" ref="J908"/>
    <hyperlink r:id="rId907" ref="J909"/>
    <hyperlink r:id="rId908" ref="J910"/>
    <hyperlink r:id="rId909" ref="J911"/>
    <hyperlink r:id="rId910" ref="J912"/>
    <hyperlink r:id="rId911" ref="J913"/>
    <hyperlink r:id="rId912" ref="J914"/>
    <hyperlink r:id="rId913" ref="J915"/>
    <hyperlink r:id="rId914" ref="J916"/>
    <hyperlink r:id="rId915" ref="J917"/>
    <hyperlink r:id="rId916" ref="J918"/>
    <hyperlink r:id="rId917" ref="J919"/>
    <hyperlink r:id="rId918" ref="J920"/>
    <hyperlink r:id="rId919" ref="J921"/>
    <hyperlink r:id="rId920" ref="J922"/>
    <hyperlink r:id="rId921" ref="J923"/>
    <hyperlink r:id="rId922" ref="J924"/>
    <hyperlink r:id="rId923" ref="J925"/>
    <hyperlink r:id="rId924" ref="J926"/>
    <hyperlink r:id="rId925" ref="J927"/>
    <hyperlink r:id="rId926" ref="J928"/>
    <hyperlink r:id="rId927" ref="J929"/>
    <hyperlink r:id="rId928" ref="J930"/>
    <hyperlink r:id="rId929" ref="J931"/>
    <hyperlink r:id="rId930" ref="J932"/>
    <hyperlink r:id="rId931" ref="J933"/>
    <hyperlink r:id="rId932" ref="J934"/>
    <hyperlink r:id="rId933" ref="J935"/>
    <hyperlink r:id="rId934" ref="J936"/>
    <hyperlink r:id="rId935" ref="J937"/>
    <hyperlink r:id="rId936" ref="J938"/>
    <hyperlink r:id="rId937" ref="J939"/>
    <hyperlink r:id="rId938" ref="J940"/>
    <hyperlink r:id="rId939" ref="J941"/>
    <hyperlink r:id="rId940" ref="J942"/>
    <hyperlink r:id="rId941" ref="J943"/>
    <hyperlink r:id="rId942" ref="J944"/>
    <hyperlink r:id="rId943" ref="J945"/>
    <hyperlink r:id="rId944" ref="J946"/>
    <hyperlink r:id="rId945" ref="J947"/>
    <hyperlink r:id="rId946" ref="J948"/>
    <hyperlink r:id="rId947" ref="J949"/>
    <hyperlink r:id="rId948" ref="J950"/>
    <hyperlink r:id="rId949" ref="J951"/>
    <hyperlink r:id="rId950" ref="J952"/>
    <hyperlink r:id="rId951" ref="J953"/>
    <hyperlink r:id="rId952" ref="J954"/>
    <hyperlink r:id="rId953" ref="J955"/>
    <hyperlink r:id="rId954" ref="J956"/>
    <hyperlink r:id="rId955" ref="J957"/>
    <hyperlink r:id="rId956" ref="J958"/>
    <hyperlink r:id="rId957" ref="J959"/>
    <hyperlink r:id="rId958" ref="J960"/>
    <hyperlink r:id="rId959" ref="J961"/>
    <hyperlink r:id="rId960" ref="J962"/>
    <hyperlink r:id="rId961" ref="J963"/>
    <hyperlink r:id="rId962" ref="J964"/>
    <hyperlink r:id="rId963" ref="J965"/>
    <hyperlink r:id="rId964" ref="J966"/>
    <hyperlink r:id="rId965" ref="J967"/>
    <hyperlink r:id="rId966" ref="J968"/>
    <hyperlink r:id="rId967" ref="J969"/>
    <hyperlink r:id="rId968" ref="J970"/>
    <hyperlink r:id="rId969" ref="J971"/>
    <hyperlink r:id="rId970" ref="J972"/>
    <hyperlink r:id="rId971" ref="J973"/>
    <hyperlink r:id="rId972" ref="J974"/>
    <hyperlink r:id="rId973" ref="J975"/>
    <hyperlink r:id="rId974" ref="J976"/>
    <hyperlink r:id="rId975" ref="J977"/>
    <hyperlink r:id="rId976" ref="J978"/>
    <hyperlink r:id="rId977" ref="J979"/>
    <hyperlink r:id="rId978" ref="J980"/>
    <hyperlink r:id="rId979" ref="J981"/>
    <hyperlink r:id="rId980" ref="J982"/>
    <hyperlink r:id="rId981" ref="J983"/>
    <hyperlink r:id="rId982" ref="J984"/>
    <hyperlink r:id="rId983" ref="J985"/>
    <hyperlink r:id="rId984" ref="J986"/>
    <hyperlink r:id="rId985" ref="J987"/>
    <hyperlink r:id="rId986" ref="J988"/>
    <hyperlink r:id="rId987" ref="J989"/>
    <hyperlink r:id="rId988" ref="J990"/>
    <hyperlink r:id="rId989" ref="J991"/>
    <hyperlink r:id="rId990" ref="J992"/>
    <hyperlink r:id="rId991" ref="J993"/>
    <hyperlink r:id="rId992" ref="J994"/>
    <hyperlink r:id="rId993" ref="J995"/>
    <hyperlink r:id="rId994" ref="J996"/>
    <hyperlink r:id="rId995" ref="J997"/>
    <hyperlink r:id="rId996" ref="J998"/>
    <hyperlink r:id="rId997" ref="J999"/>
    <hyperlink r:id="rId998" ref="J1000"/>
    <hyperlink r:id="rId999" ref="J1001"/>
    <hyperlink r:id="rId1000" ref="J1002"/>
    <hyperlink r:id="rId1001" ref="J1003"/>
    <hyperlink r:id="rId1002" ref="J1004"/>
    <hyperlink r:id="rId1003" ref="J1005"/>
    <hyperlink r:id="rId1004" ref="J1006"/>
    <hyperlink r:id="rId1005" ref="J1007"/>
    <hyperlink r:id="rId1006" ref="J1008"/>
    <hyperlink r:id="rId1007" ref="J1009"/>
    <hyperlink r:id="rId1008" ref="J1010"/>
    <hyperlink r:id="rId1009" ref="J1011"/>
    <hyperlink r:id="rId1010" ref="J1012"/>
    <hyperlink r:id="rId1011" ref="J1013"/>
    <hyperlink r:id="rId1012" ref="J1014"/>
    <hyperlink r:id="rId1013" ref="J1015"/>
    <hyperlink r:id="rId1014" ref="J1016"/>
    <hyperlink r:id="rId1015" ref="J1017"/>
    <hyperlink r:id="rId1016" ref="J1018"/>
    <hyperlink r:id="rId1017" ref="J1019"/>
    <hyperlink r:id="rId1018" ref="J1020"/>
    <hyperlink r:id="rId1019" ref="J1021"/>
    <hyperlink r:id="rId1020" ref="J1022"/>
    <hyperlink r:id="rId1021" ref="J1023"/>
    <hyperlink r:id="rId1022" ref="J1024"/>
    <hyperlink r:id="rId1023" ref="J1025"/>
    <hyperlink r:id="rId1024" ref="J1026"/>
    <hyperlink r:id="rId1025" ref="J1027"/>
    <hyperlink r:id="rId1026" ref="J1028"/>
    <hyperlink r:id="rId1027" ref="J1029"/>
    <hyperlink r:id="rId1028" ref="J1030"/>
    <hyperlink r:id="rId1029" ref="J1031"/>
    <hyperlink r:id="rId1030" ref="J1032"/>
    <hyperlink r:id="rId1031" ref="J1033"/>
    <hyperlink r:id="rId1032" ref="J1034"/>
    <hyperlink r:id="rId1033" ref="J1035"/>
    <hyperlink r:id="rId1034" ref="J1036"/>
    <hyperlink r:id="rId1035" ref="J1037"/>
    <hyperlink r:id="rId1036" ref="J1038"/>
    <hyperlink r:id="rId1037" ref="J1039"/>
    <hyperlink r:id="rId1038" ref="J1040"/>
    <hyperlink r:id="rId1039" ref="J1041"/>
    <hyperlink r:id="rId1040" ref="J1042"/>
    <hyperlink r:id="rId1041" ref="J1043"/>
    <hyperlink r:id="rId1042" ref="J1044"/>
    <hyperlink r:id="rId1043" ref="J1045"/>
    <hyperlink r:id="rId1044" ref="J1046"/>
    <hyperlink r:id="rId1045" ref="J1047"/>
    <hyperlink r:id="rId1046" ref="J1048"/>
    <hyperlink r:id="rId1047" ref="J1049"/>
    <hyperlink r:id="rId1048" ref="J1050"/>
    <hyperlink r:id="rId1049" ref="J1051"/>
    <hyperlink r:id="rId1050" ref="J1052"/>
    <hyperlink r:id="rId1051" ref="J1053"/>
    <hyperlink r:id="rId1052" ref="J1054"/>
    <hyperlink r:id="rId1053" ref="J1055"/>
    <hyperlink r:id="rId1054" ref="J1056"/>
    <hyperlink r:id="rId1055" ref="J1057"/>
    <hyperlink r:id="rId1056" ref="J1058"/>
    <hyperlink r:id="rId1057" ref="J1059"/>
    <hyperlink r:id="rId1058" ref="J1060"/>
    <hyperlink r:id="rId1059" ref="J1061"/>
    <hyperlink r:id="rId1060" ref="J1062"/>
    <hyperlink r:id="rId1061" ref="J1063"/>
    <hyperlink r:id="rId1062" ref="J1064"/>
    <hyperlink r:id="rId1063" ref="J1065"/>
    <hyperlink r:id="rId1064" ref="J1066"/>
    <hyperlink r:id="rId1065" ref="J1067"/>
    <hyperlink r:id="rId1066" ref="J1068"/>
    <hyperlink r:id="rId1067" ref="J1069"/>
    <hyperlink r:id="rId1068" ref="J1070"/>
    <hyperlink r:id="rId1069" ref="J1071"/>
    <hyperlink r:id="rId1070" ref="J1072"/>
    <hyperlink r:id="rId1071" ref="J1073"/>
    <hyperlink r:id="rId1072" ref="J1074"/>
    <hyperlink r:id="rId1073" ref="J1075"/>
    <hyperlink r:id="rId1074" ref="J1076"/>
    <hyperlink r:id="rId1075" ref="J1077"/>
    <hyperlink r:id="rId1076" ref="J1078"/>
    <hyperlink r:id="rId1077" ref="J1079"/>
    <hyperlink r:id="rId1078" ref="J1080"/>
    <hyperlink r:id="rId1079" ref="J1081"/>
    <hyperlink r:id="rId1080" ref="J1082"/>
    <hyperlink r:id="rId1081" ref="J1083"/>
    <hyperlink r:id="rId1082" ref="J1084"/>
    <hyperlink r:id="rId1083" ref="J1085"/>
    <hyperlink r:id="rId1084" ref="J1086"/>
    <hyperlink r:id="rId1085" ref="J1087"/>
    <hyperlink r:id="rId1086" ref="J1088"/>
    <hyperlink r:id="rId1087" ref="J1089"/>
    <hyperlink r:id="rId1088" ref="J1090"/>
    <hyperlink r:id="rId1089" ref="J1091"/>
    <hyperlink r:id="rId1090" ref="J1092"/>
    <hyperlink r:id="rId1091" ref="J1093"/>
    <hyperlink r:id="rId1092" ref="J1094"/>
    <hyperlink r:id="rId1093" ref="J1095"/>
    <hyperlink r:id="rId1094" ref="J1096"/>
    <hyperlink r:id="rId1095" ref="J1097"/>
    <hyperlink r:id="rId1096" ref="J1098"/>
    <hyperlink r:id="rId1097" ref="J1099"/>
    <hyperlink r:id="rId1098" ref="J1100"/>
    <hyperlink r:id="rId1099" ref="J1101"/>
    <hyperlink r:id="rId1100" ref="J1102"/>
    <hyperlink r:id="rId1101" ref="J1103"/>
    <hyperlink r:id="rId1102" ref="J1104"/>
    <hyperlink r:id="rId1103" ref="J1105"/>
    <hyperlink r:id="rId1104" ref="J1106"/>
    <hyperlink r:id="rId1105" ref="J1107"/>
    <hyperlink r:id="rId1106" ref="J1108"/>
    <hyperlink r:id="rId1107" ref="J1109"/>
    <hyperlink r:id="rId1108" ref="J1110"/>
    <hyperlink r:id="rId1109" ref="J1111"/>
    <hyperlink r:id="rId1110" ref="J1112"/>
    <hyperlink r:id="rId1111" ref="J1113"/>
    <hyperlink r:id="rId1112" ref="J1114"/>
    <hyperlink r:id="rId1113" ref="J1115"/>
    <hyperlink r:id="rId1114" ref="J1116"/>
    <hyperlink r:id="rId1115" ref="J1117"/>
    <hyperlink r:id="rId1116" ref="J1118"/>
    <hyperlink r:id="rId1117" ref="J1119"/>
    <hyperlink r:id="rId1118" ref="J1120"/>
    <hyperlink r:id="rId1119" ref="J1121"/>
    <hyperlink r:id="rId1120" ref="J1122"/>
    <hyperlink r:id="rId1121" ref="J1123"/>
    <hyperlink r:id="rId1122" ref="J1124"/>
    <hyperlink r:id="rId1123" ref="J1125"/>
    <hyperlink r:id="rId1124" ref="J1126"/>
    <hyperlink r:id="rId1125" ref="J1127"/>
    <hyperlink r:id="rId1126" ref="J1128"/>
    <hyperlink r:id="rId1127" ref="J1129"/>
    <hyperlink r:id="rId1128" ref="J1130"/>
    <hyperlink r:id="rId1129" ref="J1131"/>
    <hyperlink r:id="rId1130" ref="J1132"/>
    <hyperlink r:id="rId1131" ref="J1133"/>
    <hyperlink r:id="rId1132" ref="J1134"/>
    <hyperlink r:id="rId1133" ref="J1135"/>
    <hyperlink r:id="rId1134" ref="J1136"/>
    <hyperlink r:id="rId1135" ref="J1137"/>
    <hyperlink r:id="rId1136" ref="J1138"/>
    <hyperlink r:id="rId1137" ref="J1139"/>
    <hyperlink r:id="rId1138" ref="J1140"/>
    <hyperlink r:id="rId1139" ref="J1141"/>
    <hyperlink r:id="rId1140" ref="J1142"/>
    <hyperlink r:id="rId1141" ref="J1143"/>
    <hyperlink r:id="rId1142" ref="J1144"/>
    <hyperlink r:id="rId1143" ref="J1145"/>
    <hyperlink r:id="rId1144" ref="J1146"/>
    <hyperlink r:id="rId1145" ref="J1147"/>
    <hyperlink r:id="rId1146" ref="J1148"/>
    <hyperlink r:id="rId1147" ref="J1149"/>
    <hyperlink r:id="rId1148" ref="J1150"/>
    <hyperlink r:id="rId1149" ref="J1151"/>
    <hyperlink r:id="rId1150" ref="J1152"/>
    <hyperlink r:id="rId1151" ref="J1153"/>
    <hyperlink r:id="rId1152" ref="J1154"/>
    <hyperlink r:id="rId1153" ref="J1155"/>
    <hyperlink r:id="rId1154" ref="J1156"/>
    <hyperlink r:id="rId1155" ref="J1157"/>
    <hyperlink r:id="rId1156" ref="J1158"/>
    <hyperlink r:id="rId1157" ref="J1159"/>
    <hyperlink r:id="rId1158" ref="J1160"/>
    <hyperlink r:id="rId1159" ref="J1161"/>
    <hyperlink r:id="rId1160" ref="J1162"/>
    <hyperlink r:id="rId1161" ref="J1163"/>
    <hyperlink r:id="rId1162" ref="J1164"/>
    <hyperlink r:id="rId1163" ref="J1165"/>
    <hyperlink r:id="rId1164" ref="J1166"/>
    <hyperlink r:id="rId1165" ref="J1167"/>
    <hyperlink r:id="rId1166" ref="J1168"/>
    <hyperlink r:id="rId1167" ref="J1169"/>
    <hyperlink r:id="rId1168" ref="J1170"/>
    <hyperlink r:id="rId1169" ref="J1171"/>
    <hyperlink r:id="rId1170" ref="J1172"/>
    <hyperlink r:id="rId1171" ref="J1173"/>
    <hyperlink r:id="rId1172" ref="J1174"/>
    <hyperlink r:id="rId1173" ref="J1175"/>
    <hyperlink r:id="rId1174" ref="J1176"/>
    <hyperlink r:id="rId1175" ref="J1177"/>
    <hyperlink r:id="rId1176" ref="J1178"/>
    <hyperlink r:id="rId1177" ref="J1179"/>
    <hyperlink r:id="rId1178" ref="J1180"/>
    <hyperlink r:id="rId1179" ref="J1181"/>
    <hyperlink r:id="rId1180" ref="J1182"/>
    <hyperlink r:id="rId1181" ref="J1183"/>
    <hyperlink r:id="rId1182" ref="J1184"/>
    <hyperlink r:id="rId1183" ref="J1185"/>
    <hyperlink r:id="rId1184" ref="J1186"/>
    <hyperlink r:id="rId1185" ref="J1187"/>
    <hyperlink r:id="rId1186" ref="J1188"/>
    <hyperlink r:id="rId1187" ref="J1189"/>
    <hyperlink r:id="rId1188" ref="J1190"/>
    <hyperlink r:id="rId1189" ref="J1191"/>
    <hyperlink r:id="rId1190" ref="J1192"/>
    <hyperlink r:id="rId1191" ref="J1193"/>
    <hyperlink r:id="rId1192" ref="J1194"/>
    <hyperlink r:id="rId1193" ref="J1195"/>
    <hyperlink r:id="rId1194" ref="J1196"/>
    <hyperlink r:id="rId1195" ref="J1197"/>
    <hyperlink r:id="rId1196" ref="J1198"/>
    <hyperlink r:id="rId1197" ref="J1199"/>
    <hyperlink r:id="rId1198" ref="J1200"/>
    <hyperlink r:id="rId1199" ref="J1201"/>
    <hyperlink r:id="rId1200" ref="J1202"/>
    <hyperlink r:id="rId1201" ref="J1203"/>
    <hyperlink r:id="rId1202" ref="J1204"/>
    <hyperlink r:id="rId1203" ref="J1205"/>
    <hyperlink r:id="rId1204" ref="J1206"/>
    <hyperlink r:id="rId1205" ref="J1207"/>
    <hyperlink r:id="rId1206" ref="J1208"/>
    <hyperlink r:id="rId1207" ref="J1209"/>
    <hyperlink r:id="rId1208" ref="J1210"/>
    <hyperlink r:id="rId1209" ref="J1211"/>
    <hyperlink r:id="rId1210" ref="J1212"/>
    <hyperlink r:id="rId1211" ref="J1213"/>
    <hyperlink r:id="rId1212" ref="J1214"/>
    <hyperlink r:id="rId1213" ref="J1215"/>
    <hyperlink r:id="rId1214" ref="J1216"/>
    <hyperlink r:id="rId1215" ref="J1217"/>
    <hyperlink r:id="rId1216" ref="J1218"/>
    <hyperlink r:id="rId1217" ref="J1219"/>
    <hyperlink r:id="rId1218" ref="J1220"/>
    <hyperlink r:id="rId1219" ref="J1221"/>
    <hyperlink r:id="rId1220" ref="J1222"/>
    <hyperlink r:id="rId1221" ref="J1223"/>
    <hyperlink r:id="rId1222" ref="J1224"/>
    <hyperlink r:id="rId1223" ref="J1225"/>
    <hyperlink r:id="rId1224" ref="J1226"/>
    <hyperlink r:id="rId1225" ref="J1227"/>
    <hyperlink r:id="rId1226" ref="J1228"/>
    <hyperlink r:id="rId1227" ref="J1229"/>
    <hyperlink r:id="rId1228" ref="J1230"/>
    <hyperlink r:id="rId1229" ref="J1231"/>
    <hyperlink r:id="rId1230" ref="J1232"/>
    <hyperlink r:id="rId1231" ref="J1233"/>
    <hyperlink r:id="rId1232" ref="J1234"/>
    <hyperlink r:id="rId1233" ref="J1235"/>
    <hyperlink r:id="rId1234" ref="J1236"/>
    <hyperlink r:id="rId1235" ref="J1237"/>
    <hyperlink r:id="rId1236" ref="J1238"/>
    <hyperlink r:id="rId1237" ref="J1239"/>
    <hyperlink r:id="rId1238" ref="J1240"/>
    <hyperlink r:id="rId1239" ref="J1241"/>
    <hyperlink r:id="rId1240" ref="J1242"/>
    <hyperlink r:id="rId1241" ref="J1243"/>
    <hyperlink r:id="rId1242" ref="J1244"/>
    <hyperlink r:id="rId1243" ref="J1245"/>
    <hyperlink r:id="rId1244" ref="J1246"/>
    <hyperlink r:id="rId1245" ref="J1247"/>
    <hyperlink r:id="rId1246" ref="J1248"/>
    <hyperlink r:id="rId1247" ref="J1249"/>
    <hyperlink r:id="rId1248" ref="J1250"/>
    <hyperlink r:id="rId1249" ref="J1251"/>
    <hyperlink r:id="rId1250" ref="J1252"/>
    <hyperlink r:id="rId1251" ref="J1253"/>
    <hyperlink r:id="rId1252" ref="J1254"/>
    <hyperlink r:id="rId1253" ref="J1255"/>
    <hyperlink r:id="rId1254" ref="J1256"/>
    <hyperlink r:id="rId1255" ref="J1257"/>
    <hyperlink r:id="rId1256" ref="J1258"/>
    <hyperlink r:id="rId1257" ref="J1259"/>
    <hyperlink r:id="rId1258" ref="J1260"/>
    <hyperlink r:id="rId1259" ref="J1261"/>
    <hyperlink r:id="rId1260" ref="J1262"/>
    <hyperlink r:id="rId1261" ref="J1263"/>
    <hyperlink r:id="rId1262" ref="J1264"/>
    <hyperlink r:id="rId1263" ref="J1265"/>
    <hyperlink r:id="rId1264" ref="J1266"/>
    <hyperlink r:id="rId1265" ref="J1267"/>
    <hyperlink r:id="rId1266" ref="J1268"/>
    <hyperlink r:id="rId1267" ref="J1269"/>
    <hyperlink r:id="rId1268" ref="J1270"/>
    <hyperlink r:id="rId1269" ref="J1271"/>
    <hyperlink r:id="rId1270" ref="J1272"/>
    <hyperlink r:id="rId1271" ref="J1273"/>
    <hyperlink r:id="rId1272" ref="J1274"/>
    <hyperlink r:id="rId1273" ref="J1275"/>
    <hyperlink r:id="rId1274" ref="J1276"/>
    <hyperlink r:id="rId1275" ref="J1277"/>
    <hyperlink r:id="rId1276" ref="J1278"/>
    <hyperlink r:id="rId1277" ref="J1279"/>
    <hyperlink r:id="rId1278" ref="J1280"/>
    <hyperlink r:id="rId1279" ref="J1281"/>
    <hyperlink r:id="rId1280" ref="J1282"/>
    <hyperlink r:id="rId1281" ref="J1283"/>
    <hyperlink r:id="rId1282" ref="J1284"/>
    <hyperlink r:id="rId1283" ref="J1285"/>
    <hyperlink r:id="rId1284" ref="J1286"/>
    <hyperlink r:id="rId1285" ref="J1287"/>
    <hyperlink r:id="rId1286" ref="J1288"/>
    <hyperlink r:id="rId1287" ref="J1289"/>
    <hyperlink r:id="rId1288" ref="J1290"/>
    <hyperlink r:id="rId1289" ref="J1291"/>
    <hyperlink r:id="rId1290" ref="J1292"/>
    <hyperlink r:id="rId1291" ref="J1293"/>
    <hyperlink r:id="rId1292" ref="J1294"/>
    <hyperlink r:id="rId1293" ref="J1295"/>
    <hyperlink r:id="rId1294" ref="J1296"/>
    <hyperlink r:id="rId1295" ref="J1297"/>
    <hyperlink r:id="rId1296" ref="J1298"/>
    <hyperlink r:id="rId1297" ref="J1299"/>
    <hyperlink r:id="rId1298" ref="J1300"/>
    <hyperlink r:id="rId1299" ref="J1301"/>
    <hyperlink r:id="rId1300" ref="J1302"/>
    <hyperlink r:id="rId1301" ref="J1303"/>
    <hyperlink r:id="rId1302" ref="J1304"/>
    <hyperlink r:id="rId1303" ref="J1305"/>
    <hyperlink r:id="rId1304" ref="J1306"/>
    <hyperlink r:id="rId1305" ref="J1307"/>
    <hyperlink r:id="rId1306" ref="J1308"/>
    <hyperlink r:id="rId1307" ref="J1309"/>
    <hyperlink r:id="rId1308" ref="J1310"/>
    <hyperlink r:id="rId1309" ref="J1311"/>
    <hyperlink r:id="rId1310" ref="J1312"/>
    <hyperlink r:id="rId1311" ref="J1313"/>
    <hyperlink r:id="rId1312" ref="J1314"/>
    <hyperlink r:id="rId1313" ref="J1315"/>
    <hyperlink r:id="rId1314" ref="J1316"/>
    <hyperlink r:id="rId1315" ref="J1317"/>
    <hyperlink r:id="rId1316" ref="J1318"/>
    <hyperlink r:id="rId1317" ref="J1319"/>
    <hyperlink r:id="rId1318" ref="J1320"/>
    <hyperlink r:id="rId1319" ref="J1321"/>
    <hyperlink r:id="rId1320" ref="J1322"/>
    <hyperlink r:id="rId1321" ref="J1323"/>
    <hyperlink r:id="rId1322" ref="J1324"/>
    <hyperlink r:id="rId1323" ref="J1325"/>
    <hyperlink r:id="rId1324" ref="J1326"/>
    <hyperlink r:id="rId1325" ref="J1327"/>
    <hyperlink r:id="rId1326" ref="J1328"/>
    <hyperlink r:id="rId1327" ref="J1329"/>
    <hyperlink r:id="rId1328" ref="J1330"/>
    <hyperlink r:id="rId1329" ref="J1331"/>
    <hyperlink r:id="rId1330" ref="J1332"/>
    <hyperlink r:id="rId1331" ref="J1333"/>
    <hyperlink r:id="rId1332" ref="J1334"/>
    <hyperlink r:id="rId1333" ref="J1335"/>
    <hyperlink r:id="rId1334" ref="J1336"/>
    <hyperlink r:id="rId1335" ref="J1337"/>
    <hyperlink r:id="rId1336" ref="J1338"/>
    <hyperlink r:id="rId1337" ref="J1339"/>
    <hyperlink r:id="rId1338" ref="J1340"/>
    <hyperlink r:id="rId1339" ref="J1341"/>
    <hyperlink r:id="rId1340" ref="J1342"/>
    <hyperlink r:id="rId1341" ref="J1343"/>
    <hyperlink r:id="rId1342" ref="J1344"/>
    <hyperlink r:id="rId1343" ref="J1345"/>
    <hyperlink r:id="rId1344" ref="J1346"/>
    <hyperlink r:id="rId1345" ref="J1347"/>
    <hyperlink r:id="rId1346" ref="J1348"/>
    <hyperlink r:id="rId1347" ref="J1349"/>
    <hyperlink r:id="rId1348" ref="J1350"/>
    <hyperlink r:id="rId1349" ref="J1351"/>
    <hyperlink r:id="rId1350" ref="J1352"/>
    <hyperlink r:id="rId1351" ref="J1353"/>
    <hyperlink r:id="rId1352" ref="J1354"/>
    <hyperlink r:id="rId1353" ref="J1355"/>
    <hyperlink r:id="rId1354" ref="J1356"/>
    <hyperlink r:id="rId1355" ref="J1357"/>
    <hyperlink r:id="rId1356" ref="J1358"/>
    <hyperlink r:id="rId1357" ref="J1359"/>
    <hyperlink r:id="rId1358" ref="J1360"/>
    <hyperlink r:id="rId1359" ref="J1361"/>
    <hyperlink r:id="rId1360" ref="J1362"/>
    <hyperlink r:id="rId1361" ref="J1363"/>
    <hyperlink r:id="rId1362" ref="J1364"/>
    <hyperlink r:id="rId1363" ref="J1365"/>
    <hyperlink r:id="rId1364" ref="J1366"/>
    <hyperlink r:id="rId1365" ref="J1367"/>
    <hyperlink r:id="rId1366" ref="J1368"/>
    <hyperlink r:id="rId1367" ref="J1369"/>
    <hyperlink r:id="rId1368" ref="J1370"/>
    <hyperlink r:id="rId1369" ref="J1371"/>
    <hyperlink r:id="rId1370" ref="J1372"/>
    <hyperlink r:id="rId1371" ref="J1373"/>
    <hyperlink r:id="rId1372" ref="J1374"/>
    <hyperlink r:id="rId1373" ref="J1375"/>
    <hyperlink r:id="rId1374" ref="J1376"/>
    <hyperlink r:id="rId1375" ref="J1377"/>
    <hyperlink r:id="rId1376" ref="J1378"/>
    <hyperlink r:id="rId1377" ref="J1379"/>
    <hyperlink r:id="rId1378" ref="J1380"/>
    <hyperlink r:id="rId1379" ref="J1381"/>
    <hyperlink r:id="rId1380" ref="J1382"/>
    <hyperlink r:id="rId1381" ref="J1383"/>
    <hyperlink r:id="rId1382" ref="J1384"/>
    <hyperlink r:id="rId1383" ref="J1385"/>
    <hyperlink r:id="rId1384" ref="J1386"/>
    <hyperlink r:id="rId1385" ref="J1387"/>
    <hyperlink r:id="rId1386" ref="J1388"/>
    <hyperlink r:id="rId1387" ref="J1389"/>
    <hyperlink r:id="rId1388" ref="J1390"/>
    <hyperlink r:id="rId1389" ref="J1391"/>
    <hyperlink r:id="rId1390" ref="J1392"/>
    <hyperlink r:id="rId1391" ref="J1393"/>
    <hyperlink r:id="rId1392" ref="J1394"/>
    <hyperlink r:id="rId1393" ref="J1395"/>
    <hyperlink r:id="rId1394" ref="J1396"/>
    <hyperlink r:id="rId1395" ref="J1397"/>
    <hyperlink r:id="rId1396" ref="J1398"/>
    <hyperlink r:id="rId1397" ref="J1399"/>
    <hyperlink r:id="rId1398" ref="J1400"/>
    <hyperlink r:id="rId1399" ref="J1401"/>
    <hyperlink r:id="rId1400" ref="J1402"/>
    <hyperlink r:id="rId1401" ref="J1403"/>
    <hyperlink r:id="rId1402" ref="J1404"/>
    <hyperlink r:id="rId1403" ref="J1405"/>
    <hyperlink r:id="rId1404" ref="J1406"/>
    <hyperlink r:id="rId1405" ref="J1407"/>
    <hyperlink r:id="rId1406" ref="J1408"/>
    <hyperlink r:id="rId1407" ref="J1409"/>
    <hyperlink r:id="rId1408" ref="J1410"/>
    <hyperlink r:id="rId1409" ref="J1411"/>
    <hyperlink r:id="rId1410" ref="J1412"/>
    <hyperlink r:id="rId1411" ref="J1413"/>
    <hyperlink r:id="rId1412" ref="J1414"/>
    <hyperlink r:id="rId1413" ref="J1415"/>
    <hyperlink r:id="rId1414" ref="J1416"/>
    <hyperlink r:id="rId1415" ref="J1417"/>
    <hyperlink r:id="rId1416" ref="J1418"/>
    <hyperlink r:id="rId1417" ref="J1419"/>
    <hyperlink r:id="rId1418" ref="J1420"/>
    <hyperlink r:id="rId1419" ref="J1421"/>
    <hyperlink r:id="rId1420" ref="J1422"/>
    <hyperlink r:id="rId1421" ref="J1423"/>
    <hyperlink r:id="rId1422" ref="J1424"/>
    <hyperlink r:id="rId1423" ref="J1425"/>
    <hyperlink r:id="rId1424" ref="J1426"/>
    <hyperlink r:id="rId1425" ref="J1427"/>
    <hyperlink r:id="rId1426" ref="J1428"/>
    <hyperlink r:id="rId1427" ref="J1429"/>
    <hyperlink r:id="rId1428" ref="J1430"/>
    <hyperlink r:id="rId1429" ref="J1431"/>
    <hyperlink r:id="rId1430" ref="J1432"/>
    <hyperlink r:id="rId1431" ref="J1433"/>
    <hyperlink r:id="rId1432" ref="J1434"/>
    <hyperlink r:id="rId1433" ref="J1435"/>
    <hyperlink r:id="rId1434" ref="J1436"/>
    <hyperlink r:id="rId1435" ref="J1437"/>
    <hyperlink r:id="rId1436" ref="J1438"/>
    <hyperlink r:id="rId1437" ref="J1439"/>
    <hyperlink r:id="rId1438" ref="J1440"/>
    <hyperlink r:id="rId1439" ref="J1441"/>
    <hyperlink r:id="rId1440" ref="J1442"/>
    <hyperlink r:id="rId1441" ref="J1443"/>
    <hyperlink r:id="rId1442" ref="J1444"/>
    <hyperlink r:id="rId1443" ref="J1445"/>
    <hyperlink r:id="rId1444" ref="J1446"/>
    <hyperlink r:id="rId1445" ref="J1447"/>
    <hyperlink r:id="rId1446" ref="J1448"/>
    <hyperlink r:id="rId1447" ref="J1449"/>
    <hyperlink r:id="rId1448" ref="J1450"/>
    <hyperlink r:id="rId1449" ref="J1451"/>
    <hyperlink r:id="rId1450" ref="J1452"/>
    <hyperlink r:id="rId1451" ref="J1453"/>
    <hyperlink r:id="rId1452" ref="J1454"/>
    <hyperlink r:id="rId1453" ref="J1455"/>
    <hyperlink r:id="rId1454" ref="J1456"/>
    <hyperlink r:id="rId1455" ref="J1457"/>
    <hyperlink r:id="rId1456" ref="J1458"/>
    <hyperlink r:id="rId1457" ref="J1459"/>
    <hyperlink r:id="rId1458" ref="J1460"/>
    <hyperlink r:id="rId1459" ref="J1461"/>
    <hyperlink r:id="rId1460" ref="J1462"/>
    <hyperlink r:id="rId1461" ref="J1463"/>
    <hyperlink r:id="rId1462" ref="J1464"/>
    <hyperlink r:id="rId1463" ref="J1465"/>
    <hyperlink r:id="rId1464" ref="J1466"/>
    <hyperlink r:id="rId1465" ref="J1467"/>
    <hyperlink r:id="rId1466" ref="J1468"/>
    <hyperlink r:id="rId1467" ref="J1469"/>
    <hyperlink r:id="rId1468" ref="J1470"/>
    <hyperlink r:id="rId1469" ref="J1471"/>
    <hyperlink r:id="rId1470" ref="J1472"/>
    <hyperlink r:id="rId1471" ref="J1473"/>
    <hyperlink r:id="rId1472" ref="J1474"/>
    <hyperlink r:id="rId1473" ref="J1475"/>
    <hyperlink r:id="rId1474" ref="J1476"/>
    <hyperlink r:id="rId1475" ref="J1477"/>
    <hyperlink r:id="rId1476" ref="J1478"/>
    <hyperlink r:id="rId1477" ref="J1479"/>
    <hyperlink r:id="rId1478" ref="J1480"/>
    <hyperlink r:id="rId1479" ref="J1481"/>
    <hyperlink r:id="rId1480" ref="J1482"/>
    <hyperlink r:id="rId1481" ref="J1483"/>
    <hyperlink r:id="rId1482" ref="J1484"/>
    <hyperlink r:id="rId1483" ref="J1485"/>
    <hyperlink r:id="rId1484" ref="J1486"/>
    <hyperlink r:id="rId1485" ref="J1487"/>
    <hyperlink r:id="rId1486" ref="J1488"/>
    <hyperlink r:id="rId1487" ref="J1489"/>
    <hyperlink r:id="rId1488" ref="J1490"/>
    <hyperlink r:id="rId1489" ref="J1491"/>
    <hyperlink r:id="rId1490" ref="J1492"/>
    <hyperlink r:id="rId1491" ref="J1493"/>
    <hyperlink r:id="rId1492" ref="J1494"/>
    <hyperlink r:id="rId1493" ref="J1495"/>
    <hyperlink r:id="rId1494" ref="J1496"/>
    <hyperlink r:id="rId1495" ref="J1497"/>
    <hyperlink r:id="rId1496" ref="J1498"/>
    <hyperlink r:id="rId1497" ref="J1499"/>
    <hyperlink r:id="rId1498" ref="J1500"/>
    <hyperlink r:id="rId1499" ref="J1501"/>
    <hyperlink r:id="rId1500" ref="J1502"/>
    <hyperlink r:id="rId1501" ref="J1503"/>
    <hyperlink r:id="rId1502" ref="J1504"/>
    <hyperlink r:id="rId1503" ref="J1505"/>
    <hyperlink r:id="rId1504" ref="J1506"/>
    <hyperlink r:id="rId1505" ref="J1507"/>
    <hyperlink r:id="rId1506" ref="J1508"/>
    <hyperlink r:id="rId1507" ref="J1509"/>
    <hyperlink r:id="rId1508" ref="J1510"/>
    <hyperlink r:id="rId1509" ref="J1511"/>
    <hyperlink r:id="rId1510" ref="J1512"/>
    <hyperlink r:id="rId1511" ref="J1513"/>
    <hyperlink r:id="rId1512" ref="J1514"/>
    <hyperlink r:id="rId1513" ref="J1515"/>
    <hyperlink r:id="rId1514" ref="J1516"/>
    <hyperlink r:id="rId1515" ref="J1517"/>
    <hyperlink r:id="rId1516" ref="J1518"/>
    <hyperlink r:id="rId1517" ref="J1519"/>
    <hyperlink r:id="rId1518" ref="J1520"/>
    <hyperlink r:id="rId1519" ref="J1521"/>
    <hyperlink r:id="rId1520" ref="J1522"/>
    <hyperlink r:id="rId1521" ref="J1523"/>
    <hyperlink r:id="rId1522" ref="J1524"/>
    <hyperlink r:id="rId1523" ref="J1525"/>
    <hyperlink r:id="rId1524" ref="J1526"/>
    <hyperlink r:id="rId1525" ref="J1527"/>
    <hyperlink r:id="rId1526" ref="J1528"/>
    <hyperlink r:id="rId1527" ref="J1529"/>
    <hyperlink r:id="rId1528" ref="J1530"/>
    <hyperlink r:id="rId1529" ref="J1531"/>
    <hyperlink r:id="rId1530" ref="J1532"/>
    <hyperlink r:id="rId1531" ref="J1533"/>
    <hyperlink r:id="rId1532" ref="J1534"/>
    <hyperlink r:id="rId1533" ref="J1535"/>
    <hyperlink r:id="rId1534" ref="J1536"/>
    <hyperlink r:id="rId1535" ref="J1537"/>
    <hyperlink r:id="rId1536" ref="J1538"/>
    <hyperlink r:id="rId1537" ref="J1539"/>
    <hyperlink r:id="rId1538" ref="J1540"/>
    <hyperlink r:id="rId1539" ref="J1541"/>
    <hyperlink r:id="rId1540" ref="J1542"/>
    <hyperlink r:id="rId1541" ref="J1543"/>
    <hyperlink r:id="rId1542" ref="J1544"/>
    <hyperlink r:id="rId1543" ref="J1545"/>
    <hyperlink r:id="rId1544" ref="J1546"/>
    <hyperlink r:id="rId1545" ref="J1547"/>
    <hyperlink r:id="rId1546" ref="J1548"/>
    <hyperlink r:id="rId1547" ref="J1549"/>
    <hyperlink r:id="rId1548" ref="J1550"/>
    <hyperlink r:id="rId1549" ref="J1551"/>
    <hyperlink r:id="rId1550" ref="J1552"/>
    <hyperlink r:id="rId1551" ref="J1553"/>
    <hyperlink r:id="rId1552" ref="J1554"/>
    <hyperlink r:id="rId1553" ref="J1555"/>
    <hyperlink r:id="rId1554" ref="J1556"/>
    <hyperlink r:id="rId1555" ref="J1557"/>
    <hyperlink r:id="rId1556" ref="J1558"/>
    <hyperlink r:id="rId1557" ref="J1559"/>
    <hyperlink r:id="rId1558" ref="J1560"/>
    <hyperlink r:id="rId1559" ref="J1561"/>
    <hyperlink r:id="rId1560" ref="J1562"/>
    <hyperlink r:id="rId1561" ref="J1563"/>
    <hyperlink r:id="rId1562" ref="J1564"/>
    <hyperlink r:id="rId1563" ref="J1565"/>
    <hyperlink r:id="rId1564" ref="J1566"/>
    <hyperlink r:id="rId1565" ref="J1567"/>
    <hyperlink r:id="rId1566" ref="J1568"/>
    <hyperlink r:id="rId1567" ref="J1569"/>
    <hyperlink r:id="rId1568" ref="J1570"/>
    <hyperlink r:id="rId1569" ref="J1571"/>
    <hyperlink r:id="rId1570" ref="J1572"/>
    <hyperlink r:id="rId1571" ref="J1573"/>
    <hyperlink r:id="rId1572" ref="J1574"/>
    <hyperlink r:id="rId1573" ref="J1575"/>
    <hyperlink r:id="rId1574" ref="J1576"/>
    <hyperlink r:id="rId1575" ref="J1577"/>
    <hyperlink r:id="rId1576" ref="J1578"/>
    <hyperlink r:id="rId1577" ref="J1579"/>
    <hyperlink r:id="rId1578" ref="J1580"/>
    <hyperlink r:id="rId1579" ref="J1581"/>
    <hyperlink r:id="rId1580" ref="J1582"/>
    <hyperlink r:id="rId1581" ref="J1583"/>
    <hyperlink r:id="rId1582" ref="J1584"/>
    <hyperlink r:id="rId1583" ref="J1585"/>
    <hyperlink r:id="rId1584" ref="J1586"/>
    <hyperlink r:id="rId1585" ref="J1587"/>
    <hyperlink r:id="rId1586" ref="J1588"/>
    <hyperlink r:id="rId1587" ref="J1589"/>
    <hyperlink r:id="rId1588" ref="J1590"/>
    <hyperlink r:id="rId1589" ref="J1591"/>
    <hyperlink r:id="rId1590" ref="J1592"/>
    <hyperlink r:id="rId1591" ref="J1593"/>
    <hyperlink r:id="rId1592" ref="J1594"/>
    <hyperlink r:id="rId1593" ref="J1595"/>
    <hyperlink r:id="rId1594" ref="J1596"/>
    <hyperlink r:id="rId1595" ref="J1597"/>
    <hyperlink r:id="rId1596" ref="J1598"/>
    <hyperlink r:id="rId1597" ref="J1599"/>
    <hyperlink r:id="rId1598" ref="J1600"/>
    <hyperlink r:id="rId1599" ref="J1601"/>
    <hyperlink r:id="rId1600" ref="J1602"/>
    <hyperlink r:id="rId1601" ref="J1603"/>
    <hyperlink r:id="rId1602" ref="J1604"/>
    <hyperlink r:id="rId1603" ref="J1605"/>
    <hyperlink r:id="rId1604" ref="J1606"/>
    <hyperlink r:id="rId1605" ref="J1607"/>
    <hyperlink r:id="rId1606" ref="J1608"/>
    <hyperlink r:id="rId1607" ref="J1609"/>
    <hyperlink r:id="rId1608" ref="J1610"/>
    <hyperlink r:id="rId1609" ref="J1611"/>
    <hyperlink r:id="rId1610" ref="J1612"/>
    <hyperlink r:id="rId1611" ref="J1613"/>
    <hyperlink r:id="rId1612" ref="J1614"/>
    <hyperlink r:id="rId1613" ref="J1615"/>
    <hyperlink r:id="rId1614" ref="J1616"/>
    <hyperlink r:id="rId1615" ref="J1617"/>
    <hyperlink r:id="rId1616" ref="J1618"/>
    <hyperlink r:id="rId1617" ref="J1619"/>
    <hyperlink r:id="rId1618" ref="J1620"/>
    <hyperlink r:id="rId1619" ref="J1621"/>
    <hyperlink r:id="rId1620" ref="J1622"/>
    <hyperlink r:id="rId1621" ref="J1623"/>
    <hyperlink r:id="rId1622" ref="J1624"/>
    <hyperlink r:id="rId1623" ref="J1625"/>
    <hyperlink r:id="rId1624" ref="J1626"/>
    <hyperlink r:id="rId1625" ref="J1627"/>
    <hyperlink r:id="rId1626" ref="J1628"/>
    <hyperlink r:id="rId1627" ref="J1629"/>
    <hyperlink r:id="rId1628" ref="J1630"/>
    <hyperlink r:id="rId1629" ref="J1631"/>
    <hyperlink r:id="rId1630" ref="J1632"/>
    <hyperlink r:id="rId1631" ref="J1633"/>
    <hyperlink r:id="rId1632" ref="J1634"/>
    <hyperlink r:id="rId1633" ref="J1635"/>
    <hyperlink r:id="rId1634" ref="J1636"/>
    <hyperlink r:id="rId1635" ref="J1637"/>
    <hyperlink r:id="rId1636" ref="J1638"/>
    <hyperlink r:id="rId1637" ref="J1639"/>
    <hyperlink r:id="rId1638" ref="J1640"/>
    <hyperlink r:id="rId1639" ref="J1641"/>
    <hyperlink r:id="rId1640" ref="J1642"/>
    <hyperlink r:id="rId1641" ref="J1643"/>
    <hyperlink r:id="rId1642" ref="J1644"/>
    <hyperlink r:id="rId1643" ref="J1645"/>
    <hyperlink r:id="rId1644" ref="J1646"/>
    <hyperlink r:id="rId1645" ref="J1647"/>
    <hyperlink r:id="rId1646" ref="J1648"/>
    <hyperlink r:id="rId1647" ref="J1649"/>
    <hyperlink r:id="rId1648" ref="J1650"/>
    <hyperlink r:id="rId1649" ref="J1651"/>
    <hyperlink r:id="rId1650" ref="J1652"/>
    <hyperlink r:id="rId1651" ref="J1653"/>
    <hyperlink r:id="rId1652" ref="J1654"/>
    <hyperlink r:id="rId1653" ref="J1655"/>
    <hyperlink r:id="rId1654" ref="J1656"/>
    <hyperlink r:id="rId1655" ref="J1657"/>
    <hyperlink r:id="rId1656" ref="J1658"/>
    <hyperlink r:id="rId1657" ref="J1659"/>
    <hyperlink r:id="rId1658" ref="J1660"/>
    <hyperlink r:id="rId1659" ref="J1661"/>
    <hyperlink r:id="rId1660" ref="J1662"/>
    <hyperlink r:id="rId1661" ref="J1663"/>
    <hyperlink r:id="rId1662" ref="J1664"/>
    <hyperlink r:id="rId1663" ref="J1665"/>
    <hyperlink r:id="rId1664" ref="J1666"/>
    <hyperlink r:id="rId1665" ref="J1667"/>
    <hyperlink r:id="rId1666" ref="J1668"/>
    <hyperlink r:id="rId1667" ref="J1669"/>
    <hyperlink r:id="rId1668" ref="J1670"/>
    <hyperlink r:id="rId1669" ref="J1671"/>
    <hyperlink r:id="rId1670" ref="J1672"/>
    <hyperlink r:id="rId1671" ref="J1673"/>
    <hyperlink r:id="rId1672" ref="J1674"/>
    <hyperlink r:id="rId1673" ref="J1675"/>
    <hyperlink r:id="rId1674" ref="J1676"/>
    <hyperlink r:id="rId1675" ref="J1677"/>
    <hyperlink r:id="rId1676" ref="J1678"/>
    <hyperlink r:id="rId1677" ref="J1679"/>
    <hyperlink r:id="rId1678" ref="J1680"/>
    <hyperlink r:id="rId1679" ref="J1681"/>
    <hyperlink r:id="rId1680" ref="J1682"/>
    <hyperlink r:id="rId1681" ref="J1683"/>
    <hyperlink r:id="rId1682" ref="J1684"/>
    <hyperlink r:id="rId1683" ref="J1685"/>
    <hyperlink r:id="rId1684" ref="J1686"/>
    <hyperlink r:id="rId1685" ref="J1687"/>
    <hyperlink r:id="rId1686" ref="J1688"/>
    <hyperlink r:id="rId1687" ref="J1689"/>
    <hyperlink r:id="rId1688" ref="J1690"/>
    <hyperlink r:id="rId1689" ref="J1691"/>
    <hyperlink r:id="rId1690" ref="J1692"/>
    <hyperlink r:id="rId1691" ref="J1693"/>
    <hyperlink r:id="rId1692" ref="J1694"/>
    <hyperlink r:id="rId1693" ref="J1695"/>
    <hyperlink r:id="rId1694" ref="J1696"/>
    <hyperlink r:id="rId1695" ref="J1697"/>
    <hyperlink r:id="rId1696" ref="J1698"/>
    <hyperlink r:id="rId1697" ref="J1699"/>
    <hyperlink r:id="rId1698" ref="J1700"/>
    <hyperlink r:id="rId1699" ref="J1701"/>
    <hyperlink r:id="rId1700" ref="J1702"/>
    <hyperlink r:id="rId1701" ref="J1703"/>
    <hyperlink r:id="rId1702" ref="J1704"/>
    <hyperlink r:id="rId1703" ref="J1705"/>
    <hyperlink r:id="rId1704" ref="J1706"/>
    <hyperlink r:id="rId1705" ref="J1707"/>
    <hyperlink r:id="rId1706" ref="J1708"/>
    <hyperlink r:id="rId1707" ref="J1709"/>
    <hyperlink r:id="rId1708" ref="J1710"/>
    <hyperlink r:id="rId1709" ref="J1711"/>
    <hyperlink r:id="rId1710" ref="J1712"/>
    <hyperlink r:id="rId1711" ref="J1713"/>
    <hyperlink r:id="rId1712" ref="J1714"/>
    <hyperlink r:id="rId1713" ref="J1715"/>
    <hyperlink r:id="rId1714" ref="J1716"/>
    <hyperlink r:id="rId1715" ref="J1717"/>
    <hyperlink r:id="rId1716" ref="J1718"/>
    <hyperlink r:id="rId1717" ref="J1719"/>
    <hyperlink r:id="rId1718" ref="J1720"/>
    <hyperlink r:id="rId1719" ref="J1721"/>
    <hyperlink r:id="rId1720" ref="J1722"/>
    <hyperlink r:id="rId1721" ref="J1723"/>
    <hyperlink r:id="rId1722" ref="J1724"/>
    <hyperlink r:id="rId1723" ref="J1725"/>
    <hyperlink r:id="rId1724" ref="J1726"/>
    <hyperlink r:id="rId1725" ref="J1727"/>
    <hyperlink r:id="rId1726" ref="J1728"/>
    <hyperlink r:id="rId1727" ref="J1729"/>
    <hyperlink r:id="rId1728" ref="J1730"/>
    <hyperlink r:id="rId1729" ref="J1731"/>
    <hyperlink r:id="rId1730" ref="J1732"/>
    <hyperlink r:id="rId1731" ref="J1733"/>
    <hyperlink r:id="rId1732" ref="J1734"/>
    <hyperlink r:id="rId1733" ref="J1735"/>
    <hyperlink r:id="rId1734" ref="J1736"/>
    <hyperlink r:id="rId1735" ref="J1737"/>
    <hyperlink r:id="rId1736" ref="J1738"/>
    <hyperlink r:id="rId1737" ref="J1739"/>
    <hyperlink r:id="rId1738" ref="J1740"/>
    <hyperlink r:id="rId1739" ref="J1741"/>
    <hyperlink r:id="rId1740" ref="J1742"/>
    <hyperlink r:id="rId1741" ref="J1743"/>
    <hyperlink r:id="rId1742" ref="J1744"/>
    <hyperlink r:id="rId1743" ref="J1745"/>
    <hyperlink r:id="rId1744" ref="J1746"/>
    <hyperlink r:id="rId1745" ref="J1747"/>
    <hyperlink r:id="rId1746" ref="J1748"/>
    <hyperlink r:id="rId1747" ref="J1749"/>
    <hyperlink r:id="rId1748" ref="J1750"/>
    <hyperlink r:id="rId1749" ref="J1751"/>
    <hyperlink r:id="rId1750" ref="J1752"/>
    <hyperlink r:id="rId1751" ref="J1753"/>
    <hyperlink r:id="rId1752" ref="J1754"/>
    <hyperlink r:id="rId1753" ref="J1755"/>
    <hyperlink r:id="rId1754" ref="J1756"/>
    <hyperlink r:id="rId1755" ref="J1757"/>
    <hyperlink r:id="rId1756" ref="J1758"/>
    <hyperlink r:id="rId1757" ref="J1759"/>
    <hyperlink r:id="rId1758" ref="J1760"/>
    <hyperlink r:id="rId1759" ref="J1761"/>
    <hyperlink r:id="rId1760" ref="J1762"/>
    <hyperlink r:id="rId1761" ref="J1763"/>
    <hyperlink r:id="rId1762" ref="J1764"/>
    <hyperlink r:id="rId1763" ref="J1765"/>
    <hyperlink r:id="rId1764" ref="J1766"/>
    <hyperlink r:id="rId1765" ref="J1767"/>
    <hyperlink r:id="rId1766" ref="J1768"/>
    <hyperlink r:id="rId1767" ref="J1769"/>
    <hyperlink r:id="rId1768" ref="J1770"/>
    <hyperlink r:id="rId1769" ref="J1771"/>
    <hyperlink r:id="rId1770" ref="J1772"/>
    <hyperlink r:id="rId1771" ref="J1773"/>
    <hyperlink r:id="rId1772" ref="J1774"/>
    <hyperlink r:id="rId1773" ref="J1775"/>
    <hyperlink r:id="rId1774" ref="J1776"/>
    <hyperlink r:id="rId1775" ref="J1777"/>
    <hyperlink r:id="rId1776" ref="J1778"/>
    <hyperlink r:id="rId1777" ref="J1779"/>
    <hyperlink r:id="rId1778" ref="J1780"/>
    <hyperlink r:id="rId1779" ref="J1781"/>
    <hyperlink r:id="rId1780" ref="J1782"/>
    <hyperlink r:id="rId1781" ref="J1783"/>
    <hyperlink r:id="rId1782" ref="J1784"/>
    <hyperlink r:id="rId1783" ref="J1785"/>
    <hyperlink r:id="rId1784" ref="J1786"/>
    <hyperlink r:id="rId1785" ref="J1787"/>
    <hyperlink r:id="rId1786" ref="J1788"/>
    <hyperlink r:id="rId1787" ref="J1789"/>
    <hyperlink r:id="rId1788" ref="J1790"/>
    <hyperlink r:id="rId1789" ref="J1791"/>
    <hyperlink r:id="rId1790" ref="J1792"/>
    <hyperlink r:id="rId1791" ref="J1793"/>
    <hyperlink r:id="rId1792" ref="J1794"/>
    <hyperlink r:id="rId1793" ref="J1795"/>
    <hyperlink r:id="rId1794" ref="J1796"/>
    <hyperlink r:id="rId1795" ref="J1797"/>
    <hyperlink r:id="rId1796" ref="J1798"/>
    <hyperlink r:id="rId1797" ref="J1799"/>
    <hyperlink r:id="rId1798" ref="J1800"/>
    <hyperlink r:id="rId1799" ref="J1801"/>
    <hyperlink r:id="rId1800" ref="J1802"/>
    <hyperlink r:id="rId1801" ref="J1803"/>
    <hyperlink r:id="rId1802" ref="J1804"/>
    <hyperlink r:id="rId1803" ref="J1805"/>
    <hyperlink r:id="rId1804" ref="J1806"/>
    <hyperlink r:id="rId1805" ref="J1807"/>
    <hyperlink r:id="rId1806" ref="J1808"/>
    <hyperlink r:id="rId1807" ref="J1809"/>
    <hyperlink r:id="rId1808" ref="J1810"/>
    <hyperlink r:id="rId1809" ref="J1811"/>
    <hyperlink r:id="rId1810" ref="J1812"/>
    <hyperlink r:id="rId1811" ref="J1813"/>
    <hyperlink r:id="rId1812" ref="J1814"/>
    <hyperlink r:id="rId1813" ref="J1815"/>
    <hyperlink r:id="rId1814" ref="J1816"/>
    <hyperlink r:id="rId1815" ref="J1817"/>
    <hyperlink r:id="rId1816" ref="J1818"/>
    <hyperlink r:id="rId1817" ref="J1819"/>
    <hyperlink r:id="rId1818" ref="J1820"/>
    <hyperlink r:id="rId1819" ref="J1821"/>
    <hyperlink r:id="rId1820" ref="J1822"/>
    <hyperlink r:id="rId1821" ref="J1823"/>
    <hyperlink r:id="rId1822" ref="J1824"/>
    <hyperlink r:id="rId1823" ref="J1825"/>
    <hyperlink r:id="rId1824" ref="J1826"/>
    <hyperlink r:id="rId1825" ref="J1827"/>
    <hyperlink r:id="rId1826" ref="J1828"/>
    <hyperlink r:id="rId1827" ref="J1829"/>
    <hyperlink r:id="rId1828" ref="J1830"/>
    <hyperlink r:id="rId1829" ref="J1831"/>
    <hyperlink r:id="rId1830" ref="J1832"/>
    <hyperlink r:id="rId1831" ref="J1833"/>
    <hyperlink r:id="rId1832" ref="J1834"/>
    <hyperlink r:id="rId1833" ref="J1835"/>
    <hyperlink r:id="rId1834" ref="J1836"/>
    <hyperlink r:id="rId1835" ref="J1837"/>
    <hyperlink r:id="rId1836" ref="J1838"/>
    <hyperlink r:id="rId1837" ref="J1839"/>
    <hyperlink r:id="rId1838" ref="J1840"/>
    <hyperlink r:id="rId1839" ref="J1841"/>
    <hyperlink r:id="rId1840" ref="J1842"/>
    <hyperlink r:id="rId1841" ref="J1843"/>
    <hyperlink r:id="rId1842" ref="J1844"/>
    <hyperlink r:id="rId1843" ref="J1845"/>
    <hyperlink r:id="rId1844" ref="J1846"/>
    <hyperlink r:id="rId1845" ref="J1847"/>
    <hyperlink r:id="rId1846" ref="J1848"/>
    <hyperlink r:id="rId1847" ref="J1849"/>
    <hyperlink r:id="rId1848" ref="J1850"/>
    <hyperlink r:id="rId1849" ref="J1851"/>
    <hyperlink r:id="rId1850" ref="J1852"/>
    <hyperlink r:id="rId1851" ref="J1853"/>
    <hyperlink r:id="rId1852" ref="J1854"/>
    <hyperlink r:id="rId1853" ref="J1855"/>
    <hyperlink r:id="rId1854" ref="J1856"/>
    <hyperlink r:id="rId1855" ref="J1857"/>
    <hyperlink r:id="rId1856" ref="J1858"/>
    <hyperlink r:id="rId1857" ref="J1859"/>
    <hyperlink r:id="rId1858" ref="J1860"/>
    <hyperlink r:id="rId1859" ref="J1861"/>
    <hyperlink r:id="rId1860" ref="J1862"/>
    <hyperlink r:id="rId1861" ref="J1863"/>
    <hyperlink r:id="rId1862" ref="J1864"/>
    <hyperlink r:id="rId1863" ref="J1865"/>
    <hyperlink r:id="rId1864" ref="J1866"/>
    <hyperlink r:id="rId1865" ref="J1867"/>
    <hyperlink r:id="rId1866" ref="J1868"/>
    <hyperlink r:id="rId1867" ref="J1869"/>
    <hyperlink r:id="rId1868" ref="J1870"/>
    <hyperlink r:id="rId1869" ref="J1871"/>
    <hyperlink r:id="rId1870" ref="J1872"/>
    <hyperlink r:id="rId1871" ref="J1873"/>
    <hyperlink r:id="rId1872" ref="J1874"/>
    <hyperlink r:id="rId1873" ref="J1875"/>
    <hyperlink r:id="rId1874" ref="J1876"/>
    <hyperlink r:id="rId1875" ref="J1877"/>
    <hyperlink r:id="rId1876" ref="J1878"/>
    <hyperlink r:id="rId1877" ref="J1879"/>
    <hyperlink r:id="rId1878" ref="J1880"/>
    <hyperlink r:id="rId1879" ref="J1881"/>
    <hyperlink r:id="rId1880" ref="J1882"/>
    <hyperlink r:id="rId1881" ref="J1883"/>
    <hyperlink r:id="rId1882" ref="J1884"/>
    <hyperlink r:id="rId1883" ref="J1885"/>
    <hyperlink r:id="rId1884" ref="J1886"/>
    <hyperlink r:id="rId1885" ref="J1887"/>
    <hyperlink r:id="rId1886" ref="J1888"/>
    <hyperlink r:id="rId1887" ref="J1889"/>
    <hyperlink r:id="rId1888" ref="J1890"/>
    <hyperlink r:id="rId1889" ref="J1891"/>
    <hyperlink r:id="rId1890" ref="J1892"/>
    <hyperlink r:id="rId1891" ref="J1893"/>
    <hyperlink r:id="rId1892" ref="J1894"/>
    <hyperlink r:id="rId1893" ref="J1895"/>
    <hyperlink r:id="rId1894" ref="J1896"/>
    <hyperlink r:id="rId1895" ref="J1897"/>
    <hyperlink r:id="rId1896" ref="J1898"/>
    <hyperlink r:id="rId1897" ref="J1899"/>
    <hyperlink r:id="rId1898" ref="J1900"/>
    <hyperlink r:id="rId1899" ref="J1901"/>
    <hyperlink r:id="rId1900" ref="J1902"/>
    <hyperlink r:id="rId1901" ref="J1903"/>
    <hyperlink r:id="rId1902" ref="J1904"/>
    <hyperlink r:id="rId1903" ref="J1905"/>
    <hyperlink r:id="rId1904" ref="J1906"/>
    <hyperlink r:id="rId1905" ref="J1907"/>
    <hyperlink r:id="rId1906" ref="J1908"/>
    <hyperlink r:id="rId1907" ref="J1909"/>
    <hyperlink r:id="rId1908" ref="J1910"/>
    <hyperlink r:id="rId1909" ref="J1911"/>
    <hyperlink r:id="rId1910" ref="J1912"/>
    <hyperlink r:id="rId1911" ref="J1913"/>
    <hyperlink r:id="rId1912" ref="J1914"/>
    <hyperlink r:id="rId1913" ref="J1915"/>
    <hyperlink r:id="rId1914" ref="J1916"/>
    <hyperlink r:id="rId1915" ref="J1917"/>
    <hyperlink r:id="rId1916" ref="J1918"/>
    <hyperlink r:id="rId1917" ref="J1919"/>
    <hyperlink r:id="rId1918" ref="J1920"/>
    <hyperlink r:id="rId1919" ref="J1921"/>
    <hyperlink r:id="rId1920" ref="J1922"/>
    <hyperlink r:id="rId1921" ref="J1923"/>
    <hyperlink r:id="rId1922" ref="J1924"/>
    <hyperlink r:id="rId1923" ref="J1925"/>
    <hyperlink r:id="rId1924" ref="J1926"/>
    <hyperlink r:id="rId1925" ref="J1927"/>
    <hyperlink r:id="rId1926" ref="J1928"/>
    <hyperlink r:id="rId1927" ref="J1929"/>
    <hyperlink r:id="rId1928" ref="J1930"/>
    <hyperlink r:id="rId1929" ref="J1931"/>
    <hyperlink r:id="rId1930" ref="J1932"/>
    <hyperlink r:id="rId1931" ref="J1933"/>
    <hyperlink r:id="rId1932" ref="J1934"/>
    <hyperlink r:id="rId1933" ref="J1935"/>
    <hyperlink r:id="rId1934" ref="J1936"/>
    <hyperlink r:id="rId1935" ref="J1937"/>
    <hyperlink r:id="rId1936" ref="J1938"/>
    <hyperlink r:id="rId1937" ref="J1939"/>
    <hyperlink r:id="rId1938" ref="J1940"/>
    <hyperlink r:id="rId1939" ref="J1941"/>
    <hyperlink r:id="rId1940" ref="J1942"/>
    <hyperlink r:id="rId1941" ref="J1943"/>
    <hyperlink r:id="rId1942" ref="J1944"/>
    <hyperlink r:id="rId1943" ref="J1945"/>
    <hyperlink r:id="rId1944" ref="J1946"/>
    <hyperlink r:id="rId1945" ref="J1947"/>
    <hyperlink r:id="rId1946" ref="J1948"/>
    <hyperlink r:id="rId1947" ref="J1949"/>
    <hyperlink r:id="rId1948" ref="J1950"/>
    <hyperlink r:id="rId1949" ref="J1951"/>
    <hyperlink r:id="rId1950" ref="J1952"/>
    <hyperlink r:id="rId1951" ref="J1953"/>
    <hyperlink r:id="rId1952" ref="J1954"/>
    <hyperlink r:id="rId1953" ref="J1955"/>
    <hyperlink r:id="rId1954" ref="J1956"/>
    <hyperlink r:id="rId1955" ref="J1957"/>
    <hyperlink r:id="rId1956" ref="J1958"/>
    <hyperlink r:id="rId1957" ref="J1959"/>
    <hyperlink r:id="rId1958" ref="J1960"/>
    <hyperlink r:id="rId1959" ref="J1961"/>
    <hyperlink r:id="rId1960" ref="J1962"/>
    <hyperlink r:id="rId1961" ref="J1963"/>
    <hyperlink r:id="rId1962" ref="J1964"/>
    <hyperlink r:id="rId1963" ref="J1965"/>
    <hyperlink r:id="rId1964" ref="J1966"/>
    <hyperlink r:id="rId1965" ref="J1967"/>
    <hyperlink r:id="rId1966" ref="J1968"/>
    <hyperlink r:id="rId1967" ref="J1969"/>
    <hyperlink r:id="rId1968" ref="J1970"/>
    <hyperlink r:id="rId1969" ref="J1971"/>
    <hyperlink r:id="rId1970" ref="J1972"/>
    <hyperlink r:id="rId1971" ref="J1973"/>
    <hyperlink r:id="rId1972" ref="J1974"/>
    <hyperlink r:id="rId1973" ref="J1975"/>
    <hyperlink r:id="rId1974" ref="J1976"/>
    <hyperlink r:id="rId1975" ref="J1977"/>
    <hyperlink r:id="rId1976" ref="J1978"/>
    <hyperlink r:id="rId1977" ref="J1979"/>
    <hyperlink r:id="rId1978" ref="J1980"/>
    <hyperlink r:id="rId1979" ref="J1981"/>
    <hyperlink r:id="rId1980" ref="J1982"/>
    <hyperlink r:id="rId1981" ref="J1983"/>
    <hyperlink r:id="rId1982" ref="J1984"/>
    <hyperlink r:id="rId1983" ref="J1985"/>
    <hyperlink r:id="rId1984" ref="J1986"/>
    <hyperlink r:id="rId1985" ref="J1987"/>
    <hyperlink r:id="rId1986" ref="J1988"/>
    <hyperlink r:id="rId1987" ref="J1989"/>
    <hyperlink r:id="rId1988" ref="J1990"/>
    <hyperlink r:id="rId1989" ref="J1991"/>
    <hyperlink r:id="rId1990" ref="J1992"/>
    <hyperlink r:id="rId1991" ref="J1993"/>
    <hyperlink r:id="rId1992" ref="J1994"/>
    <hyperlink r:id="rId1993" ref="J1995"/>
    <hyperlink r:id="rId1994" ref="J1996"/>
    <hyperlink r:id="rId1995" ref="J1997"/>
    <hyperlink r:id="rId1996" ref="J1998"/>
    <hyperlink r:id="rId1997" ref="J1999"/>
    <hyperlink r:id="rId1998" ref="J2000"/>
    <hyperlink r:id="rId1999" ref="J2001"/>
    <hyperlink r:id="rId2000" ref="J2002"/>
    <hyperlink r:id="rId2001" ref="J2003"/>
    <hyperlink r:id="rId2002" ref="J2004"/>
    <hyperlink r:id="rId2003" ref="J2005"/>
    <hyperlink r:id="rId2004" ref="J2006"/>
    <hyperlink r:id="rId2005" ref="J2007"/>
    <hyperlink r:id="rId2006" ref="J2008"/>
    <hyperlink r:id="rId2007" ref="J2009"/>
    <hyperlink r:id="rId2008" ref="J2010"/>
    <hyperlink r:id="rId2009" ref="J2011"/>
    <hyperlink r:id="rId2010" ref="J2012"/>
    <hyperlink r:id="rId2011" ref="J2013"/>
    <hyperlink r:id="rId2012" ref="J2014"/>
    <hyperlink r:id="rId2013" ref="J2015"/>
    <hyperlink r:id="rId2014" ref="J2016"/>
    <hyperlink r:id="rId2015" ref="J2017"/>
    <hyperlink r:id="rId2016" ref="J2018"/>
    <hyperlink r:id="rId2017" ref="J2019"/>
    <hyperlink r:id="rId2018" ref="J2020"/>
    <hyperlink r:id="rId2019" ref="J2021"/>
    <hyperlink r:id="rId2020" ref="J2022"/>
    <hyperlink r:id="rId2021" ref="J2023"/>
    <hyperlink r:id="rId2022" ref="J2024"/>
    <hyperlink r:id="rId2023" ref="J2025"/>
    <hyperlink r:id="rId2024" ref="J2026"/>
    <hyperlink r:id="rId2025" ref="J2027"/>
    <hyperlink r:id="rId2026" ref="J2028"/>
    <hyperlink r:id="rId2027" ref="J2029"/>
    <hyperlink r:id="rId2028" ref="J2030"/>
    <hyperlink r:id="rId2029" ref="J2031"/>
    <hyperlink r:id="rId2030" ref="J2032"/>
    <hyperlink r:id="rId2031" ref="J2033"/>
    <hyperlink r:id="rId2032" ref="J2034"/>
    <hyperlink r:id="rId2033" ref="J2035"/>
    <hyperlink r:id="rId2034" ref="J2036"/>
    <hyperlink r:id="rId2035" ref="J2037"/>
    <hyperlink r:id="rId2036" ref="J2038"/>
    <hyperlink r:id="rId2037" ref="J2039"/>
    <hyperlink r:id="rId2038" ref="J2040"/>
    <hyperlink r:id="rId2039" ref="J2041"/>
    <hyperlink r:id="rId2040" ref="J2042"/>
    <hyperlink r:id="rId2041" ref="J2043"/>
    <hyperlink r:id="rId2042" ref="J2044"/>
    <hyperlink r:id="rId2043" ref="J2045"/>
    <hyperlink r:id="rId2044" ref="J2046"/>
    <hyperlink r:id="rId2045" ref="J2047"/>
    <hyperlink r:id="rId2046" ref="J2048"/>
    <hyperlink r:id="rId2047" ref="J2049"/>
    <hyperlink r:id="rId2048" ref="J2050"/>
    <hyperlink r:id="rId2049" ref="J2051"/>
    <hyperlink r:id="rId2050" ref="J2052"/>
    <hyperlink r:id="rId2051" ref="J2053"/>
    <hyperlink r:id="rId2052" ref="J2054"/>
    <hyperlink r:id="rId2053" ref="J2055"/>
    <hyperlink r:id="rId2054" ref="J2056"/>
    <hyperlink r:id="rId2055" ref="J2057"/>
    <hyperlink r:id="rId2056" ref="J2058"/>
    <hyperlink r:id="rId2057" ref="J2059"/>
    <hyperlink r:id="rId2058" ref="J2060"/>
    <hyperlink r:id="rId2059" ref="J2061"/>
    <hyperlink r:id="rId2060" ref="J2062"/>
    <hyperlink r:id="rId2061" ref="J2063"/>
    <hyperlink r:id="rId2062" ref="J2064"/>
    <hyperlink r:id="rId2063" ref="J2065"/>
    <hyperlink r:id="rId2064" ref="J2066"/>
    <hyperlink r:id="rId2065" ref="J2067"/>
    <hyperlink r:id="rId2066" ref="J2068"/>
    <hyperlink r:id="rId2067" ref="J2069"/>
    <hyperlink r:id="rId2068" ref="J2070"/>
    <hyperlink r:id="rId2069" ref="J2071"/>
    <hyperlink r:id="rId2070" ref="J2072"/>
    <hyperlink r:id="rId2071" ref="J2073"/>
    <hyperlink r:id="rId2072" ref="J2074"/>
    <hyperlink r:id="rId2073" ref="J2075"/>
    <hyperlink r:id="rId2074" ref="J2076"/>
    <hyperlink r:id="rId2075" ref="J2077"/>
    <hyperlink r:id="rId2076" ref="J2078"/>
    <hyperlink r:id="rId2077" ref="J2079"/>
    <hyperlink r:id="rId2078" ref="J2080"/>
    <hyperlink r:id="rId2079" ref="J2081"/>
    <hyperlink r:id="rId2080" ref="J2082"/>
    <hyperlink r:id="rId2081" ref="J2083"/>
    <hyperlink r:id="rId2082" ref="J2084"/>
    <hyperlink r:id="rId2083" ref="J2085"/>
    <hyperlink r:id="rId2084" ref="J2086"/>
    <hyperlink r:id="rId2085" ref="J2087"/>
    <hyperlink r:id="rId2086" ref="J2088"/>
    <hyperlink r:id="rId2087" ref="J2089"/>
    <hyperlink r:id="rId2088" ref="J2090"/>
    <hyperlink r:id="rId2089" ref="J2091"/>
    <hyperlink r:id="rId2090" ref="J2092"/>
    <hyperlink r:id="rId2091" ref="J2093"/>
    <hyperlink r:id="rId2092" ref="J2094"/>
    <hyperlink r:id="rId2093" ref="J2095"/>
    <hyperlink r:id="rId2094" ref="J2096"/>
    <hyperlink r:id="rId2095" ref="J2097"/>
    <hyperlink r:id="rId2096" ref="J2098"/>
    <hyperlink r:id="rId2097" ref="J2099"/>
    <hyperlink r:id="rId2098" ref="J2100"/>
    <hyperlink r:id="rId2099" ref="J2101"/>
    <hyperlink r:id="rId2100" ref="J2102"/>
    <hyperlink r:id="rId2101" ref="J2103"/>
    <hyperlink r:id="rId2102" ref="J2104"/>
    <hyperlink r:id="rId2103" ref="J2105"/>
    <hyperlink r:id="rId2104" ref="J2106"/>
    <hyperlink r:id="rId2105" ref="J2107"/>
    <hyperlink r:id="rId2106" ref="J2108"/>
    <hyperlink r:id="rId2107" ref="J2109"/>
    <hyperlink r:id="rId2108" ref="J2110"/>
    <hyperlink r:id="rId2109" ref="J2111"/>
    <hyperlink r:id="rId2110" ref="J2112"/>
    <hyperlink r:id="rId2111" ref="J2113"/>
    <hyperlink r:id="rId2112" ref="J2114"/>
    <hyperlink r:id="rId2113" ref="J2115"/>
    <hyperlink r:id="rId2114" ref="J2116"/>
    <hyperlink r:id="rId2115" ref="J2117"/>
    <hyperlink r:id="rId2116" ref="J2118"/>
    <hyperlink r:id="rId2117" ref="J2119"/>
    <hyperlink r:id="rId2118" ref="J2120"/>
    <hyperlink r:id="rId2119" ref="J2121"/>
    <hyperlink r:id="rId2120" ref="J2122"/>
    <hyperlink r:id="rId2121" ref="J2123"/>
    <hyperlink r:id="rId2122" ref="J2124"/>
    <hyperlink r:id="rId2123" ref="J2125"/>
    <hyperlink r:id="rId2124" ref="J2126"/>
    <hyperlink r:id="rId2125" ref="J2127"/>
    <hyperlink r:id="rId2126" ref="J2128"/>
    <hyperlink r:id="rId2127" ref="J2129"/>
    <hyperlink r:id="rId2128" ref="J2130"/>
    <hyperlink r:id="rId2129" ref="J2131"/>
    <hyperlink r:id="rId2130" ref="J2132"/>
    <hyperlink r:id="rId2131" ref="J2133"/>
    <hyperlink r:id="rId2132" ref="J2134"/>
    <hyperlink r:id="rId2133" ref="J2135"/>
    <hyperlink r:id="rId2134" ref="J2136"/>
    <hyperlink r:id="rId2135" ref="J2137"/>
    <hyperlink r:id="rId2136" ref="J2138"/>
    <hyperlink r:id="rId2137" ref="J2139"/>
    <hyperlink r:id="rId2138" ref="J2140"/>
    <hyperlink r:id="rId2139" ref="J2141"/>
    <hyperlink r:id="rId2140" ref="J2142"/>
    <hyperlink r:id="rId2141" ref="J2143"/>
    <hyperlink r:id="rId2142" ref="J2144"/>
    <hyperlink r:id="rId2143" ref="J2145"/>
    <hyperlink r:id="rId2144" ref="J2146"/>
    <hyperlink r:id="rId2145" ref="J2147"/>
    <hyperlink r:id="rId2146" ref="J2148"/>
    <hyperlink r:id="rId2147" ref="J2149"/>
    <hyperlink r:id="rId2148" ref="J2150"/>
    <hyperlink r:id="rId2149" ref="J2151"/>
    <hyperlink r:id="rId2150" ref="J2152"/>
    <hyperlink r:id="rId2151" ref="J2153"/>
    <hyperlink r:id="rId2152" ref="J2154"/>
    <hyperlink r:id="rId2153" ref="J2155"/>
    <hyperlink r:id="rId2154" ref="J2156"/>
    <hyperlink r:id="rId2155" ref="J2157"/>
    <hyperlink r:id="rId2156" ref="J2158"/>
    <hyperlink r:id="rId2157" ref="J2159"/>
    <hyperlink r:id="rId2158" ref="J2160"/>
    <hyperlink r:id="rId2159" ref="J2161"/>
    <hyperlink r:id="rId2160" ref="J2162"/>
    <hyperlink r:id="rId2161" ref="J2163"/>
    <hyperlink r:id="rId2162" ref="J2164"/>
    <hyperlink r:id="rId2163" ref="J2165"/>
    <hyperlink r:id="rId2164" ref="J2166"/>
    <hyperlink r:id="rId2165" ref="J2167"/>
    <hyperlink r:id="rId2166" ref="J2168"/>
    <hyperlink r:id="rId2167" ref="J2169"/>
    <hyperlink r:id="rId2168" ref="J2170"/>
    <hyperlink r:id="rId2169" ref="J2171"/>
    <hyperlink r:id="rId2170" ref="J2172"/>
    <hyperlink r:id="rId2171" ref="J2173"/>
    <hyperlink r:id="rId2172" ref="J2174"/>
    <hyperlink r:id="rId2173" ref="J2175"/>
    <hyperlink r:id="rId2174" ref="J2176"/>
    <hyperlink r:id="rId2175" ref="J2177"/>
    <hyperlink r:id="rId2176" ref="J2178"/>
    <hyperlink r:id="rId2177" ref="J2179"/>
    <hyperlink r:id="rId2178" ref="J2180"/>
    <hyperlink r:id="rId2179" ref="J2181"/>
    <hyperlink r:id="rId2180" ref="J2182"/>
    <hyperlink r:id="rId2181" ref="J2183"/>
    <hyperlink r:id="rId2182" ref="J2184"/>
    <hyperlink r:id="rId2183" ref="J2185"/>
    <hyperlink r:id="rId2184" ref="J2186"/>
    <hyperlink r:id="rId2185" ref="J2187"/>
    <hyperlink r:id="rId2186" ref="J2188"/>
    <hyperlink r:id="rId2187" ref="J2189"/>
    <hyperlink r:id="rId2188" ref="J2190"/>
    <hyperlink r:id="rId2189" ref="J2191"/>
    <hyperlink r:id="rId2190" ref="J2192"/>
    <hyperlink r:id="rId2191" ref="J2193"/>
    <hyperlink r:id="rId2192" ref="J2194"/>
    <hyperlink r:id="rId2193" ref="J2195"/>
    <hyperlink r:id="rId2194" ref="J2196"/>
    <hyperlink r:id="rId2195" ref="J2197"/>
    <hyperlink r:id="rId2196" ref="J2198"/>
    <hyperlink r:id="rId2197" ref="J2199"/>
    <hyperlink r:id="rId2198" ref="J2200"/>
    <hyperlink r:id="rId2199" ref="J2201"/>
    <hyperlink r:id="rId2200" ref="J2202"/>
    <hyperlink r:id="rId2201" ref="J2203"/>
    <hyperlink r:id="rId2202" ref="J2204"/>
    <hyperlink r:id="rId2203" ref="J2205"/>
    <hyperlink r:id="rId2204" ref="J2206"/>
    <hyperlink r:id="rId2205" ref="J2207"/>
  </hyperlinks>
  <drawing r:id="rId2206"/>
  <tableParts count="1">
    <tablePart r:id="rId220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6" t="s">
        <v>6937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>
      <c r="A2" s="126" t="s">
        <v>6938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</sheetData>
  <hyperlinks>
    <hyperlink r:id="rId1" ref="A1"/>
    <hyperlink r:id="rId2" location="b15" ref="A2"/>
  </hyperlinks>
  <drawing r:id="rId3"/>
</worksheet>
</file>