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52AA0B02-B4B4-2249-B588-3C54CB4A36E1}" xr6:coauthVersionLast="36" xr6:coauthVersionMax="36" xr10:uidLastSave="{00000000-0000-0000-0000-000000000000}"/>
  <bookViews>
    <workbookView xWindow="1900" yWindow="1080" windowWidth="22260" windowHeight="12660" activeTab="3" xr2:uid="{00000000-000D-0000-FFFF-FFFF00000000}"/>
  </bookViews>
  <sheets>
    <sheet name="Answer Report 1" sheetId="2" r:id="rId1"/>
    <sheet name="Sensitivity Report 1" sheetId="3" r:id="rId2"/>
    <sheet name="Limits Report 1" sheetId="4" r:id="rId3"/>
    <sheet name="Xiaoqi farm" sheetId="1" r:id="rId4"/>
  </sheets>
  <definedNames>
    <definedName name="solver_adj" localSheetId="3" hidden="1">'Xiaoqi farm'!$H$4:$J$4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'Xiaoqi farm'!$H$4:$J$4</definedName>
    <definedName name="solver_lhs2" localSheetId="3" hidden="1">'Xiaoqi farm'!$I$11:$I$13</definedName>
    <definedName name="solver_lhs3" localSheetId="3" hidden="1">'Xiaoqi farm'!$M$9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'Xiaoqi farm'!$O$13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el3" localSheetId="3" hidden="1">3</definedName>
    <definedName name="solver_rhs1" localSheetId="3" hidden="1">0</definedName>
    <definedName name="solver_rhs2" localSheetId="3" hidden="1">'Xiaoqi farm'!$K$11:$K$13</definedName>
    <definedName name="solver_rhs3" localSheetId="3" hidden="1">'Xiaoqi farm'!$O$9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H13" i="1"/>
  <c r="H12" i="1"/>
  <c r="H11" i="1"/>
  <c r="J8" i="1"/>
  <c r="J7" i="1"/>
  <c r="J6" i="1"/>
  <c r="I8" i="1"/>
  <c r="H8" i="1"/>
  <c r="I7" i="1"/>
  <c r="H7" i="1"/>
  <c r="I6" i="1"/>
  <c r="H6" i="1"/>
  <c r="K7" i="1" l="1"/>
  <c r="I12" i="1" s="1"/>
  <c r="K6" i="1"/>
  <c r="I11" i="1" s="1"/>
  <c r="K8" i="1"/>
  <c r="I13" i="1" s="1"/>
  <c r="O11" i="1" l="1"/>
  <c r="O13" i="1" s="1"/>
  <c r="O9" i="1"/>
  <c r="M9" i="1"/>
</calcChain>
</file>

<file path=xl/sharedStrings.xml><?xml version="1.0" encoding="utf-8"?>
<sst xmlns="http://schemas.openxmlformats.org/spreadsheetml/2006/main" count="177" uniqueCount="88">
  <si>
    <t>Inputs</t>
  </si>
  <si>
    <t>Decision variables</t>
  </si>
  <si>
    <t>Calculated Variables</t>
  </si>
  <si>
    <t>Constraints</t>
  </si>
  <si>
    <t>Objective</t>
  </si>
  <si>
    <t>Cost</t>
  </si>
  <si>
    <t>Unit Selling Price</t>
  </si>
  <si>
    <t>Units used for Process</t>
  </si>
  <si>
    <t>Units Sold</t>
  </si>
  <si>
    <t>Quality Level</t>
  </si>
  <si>
    <t>Revenue</t>
  </si>
  <si>
    <t>&lt;=</t>
  </si>
  <si>
    <t>Profit</t>
  </si>
  <si>
    <t>&gt;=</t>
  </si>
  <si>
    <t>Average Quality</t>
  </si>
  <si>
    <t>white pig</t>
  </si>
  <si>
    <t>black pig</t>
  </si>
  <si>
    <t>dish</t>
  </si>
  <si>
    <t>lard oil</t>
  </si>
  <si>
    <t>lean pork</t>
  </si>
  <si>
    <t>Units used to produce dish</t>
  </si>
  <si>
    <t>Units used for dish</t>
  </si>
  <si>
    <t>Capability</t>
  </si>
  <si>
    <t>Microsoft Excel 16.0 Answer Report</t>
  </si>
  <si>
    <t>Worksheet: [23(RA).xlsx]CH4-Q120</t>
  </si>
  <si>
    <t>Report Created: 12/3/2019 3:27:33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</si>
  <si>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</si>
  <si>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</si>
  <si>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</si>
  <si>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</si>
  <si>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</si>
  <si>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</si>
  <si>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</si>
  <si>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</si>
  <si>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</si>
  <si>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</si>
  <si>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</si>
  <si>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</si>
  <si>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</si>
  <si>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</si>
  <si>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</si>
  <si>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</si>
  <si>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</si>
  <si>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</si>
  <si>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</si>
  <si>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$O$13</t>
  </si>
  <si>
    <t>Profit Objective</t>
  </si>
  <si>
    <t>$H$4</t>
  </si>
  <si>
    <t>Units used for Process white pig</t>
  </si>
  <si>
    <t>Contin</t>
  </si>
  <si>
    <t>$I$4</t>
  </si>
  <si>
    <t>Units used for Process black pig</t>
  </si>
  <si>
    <t>$J$4</t>
  </si>
  <si>
    <t>Units used for Process dish</t>
  </si>
  <si>
    <t>$I$11</t>
  </si>
  <si>
    <t>lard oil Units Sold</t>
  </si>
  <si>
    <t>$I$11&lt;=$K$11</t>
  </si>
  <si>
    <t>Not Binding</t>
  </si>
  <si>
    <t>$I$12</t>
  </si>
  <si>
    <t>lean pork Units Sold</t>
  </si>
  <si>
    <t>$I$12&lt;=$K$12</t>
  </si>
  <si>
    <t>Binding</t>
  </si>
  <si>
    <t>$I$13</t>
  </si>
  <si>
    <t>dish Units Sold</t>
  </si>
  <si>
    <t>$I$13&lt;=$K$13</t>
  </si>
  <si>
    <t>$M$9</t>
  </si>
  <si>
    <t>$M$9&gt;=$O$9</t>
  </si>
  <si>
    <t>$H$4&gt;=0</t>
  </si>
  <si>
    <t>$I$4&gt;=0</t>
  </si>
  <si>
    <t>$J$4&gt;=0</t>
  </si>
  <si>
    <t>Microsoft Excel 16.0 Sensitivity Report</t>
  </si>
  <si>
    <t>Final</t>
  </si>
  <si>
    <t>Value</t>
  </si>
  <si>
    <t>Reduced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</si>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</sst>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6" fontId="0" fillId="2" borderId="0" xfId="0" applyNumberFormat="1" applyFill="1" applyBorder="1"/>
    <xf numFmtId="6" fontId="0" fillId="2" borderId="5" xfId="0" applyNumberFormat="1" applyFill="1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/>
    <xf numFmtId="0" fontId="0" fillId="0" borderId="3" xfId="0" applyBorder="1"/>
    <xf numFmtId="1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1" fontId="0" fillId="4" borderId="2" xfId="0" applyNumberFormat="1" applyFill="1" applyBorder="1"/>
    <xf numFmtId="0" fontId="0" fillId="4" borderId="2" xfId="0" applyFill="1" applyBorder="1"/>
    <xf numFmtId="1" fontId="1" fillId="4" borderId="3" xfId="0" applyNumberFormat="1" applyFont="1" applyFill="1" applyBorder="1"/>
    <xf numFmtId="0" fontId="1" fillId="4" borderId="5" xfId="0" applyFont="1" applyFill="1" applyBorder="1"/>
    <xf numFmtId="0" fontId="0" fillId="4" borderId="7" xfId="0" applyFill="1" applyBorder="1"/>
    <xf numFmtId="0" fontId="1" fillId="4" borderId="8" xfId="0" applyFont="1" applyFill="1" applyBorder="1"/>
    <xf numFmtId="1" fontId="0" fillId="4" borderId="0" xfId="0" applyNumberFormat="1" applyFill="1" applyBorder="1"/>
    <xf numFmtId="0" fontId="0" fillId="5" borderId="7" xfId="0" applyFill="1" applyBorder="1"/>
    <xf numFmtId="0" fontId="0" fillId="2" borderId="3" xfId="0" applyFill="1" applyBorder="1"/>
    <xf numFmtId="1" fontId="0" fillId="4" borderId="6" xfId="0" applyNumberFormat="1" applyFill="1" applyBorder="1"/>
    <xf numFmtId="1" fontId="0" fillId="4" borderId="8" xfId="0" applyNumberFormat="1" applyFill="1" applyBorder="1"/>
    <xf numFmtId="1" fontId="0" fillId="4" borderId="3" xfId="0" applyNumberFormat="1" applyFill="1" applyBorder="1"/>
    <xf numFmtId="0" fontId="0" fillId="4" borderId="5" xfId="0" applyFill="1" applyBorder="1"/>
    <xf numFmtId="1" fontId="1" fillId="6" borderId="8" xfId="0" applyNumberFormat="1" applyFont="1" applyFill="1" applyBorder="1"/>
    <xf numFmtId="0" fontId="0" fillId="2" borderId="9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6" borderId="11" xfId="0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15" xfId="0" applyFill="1" applyBorder="1" applyAlignment="1"/>
    <xf numFmtId="0" fontId="2" fillId="0" borderId="14" xfId="0" applyFont="1" applyFill="1" applyBorder="1" applyAlignment="1">
      <alignment horizontal="center"/>
    </xf>
    <xf numFmtId="0" fontId="0" fillId="0" borderId="16" xfId="0" applyFill="1" applyBorder="1" applyAlignment="1"/>
    <xf numFmtId="1" fontId="0" fillId="0" borderId="15" xfId="0" applyNumberFormat="1" applyFill="1" applyBorder="1" applyAlignment="1"/>
    <xf numFmtId="1" fontId="0" fillId="0" borderId="16" xfId="0" applyNumberFormat="1" applyFill="1" applyBorder="1" applyAlignment="1"/>
    <xf numFmtId="0" fontId="0" fillId="0" borderId="16" xfId="0" applyNumberFormat="1" applyFill="1" applyBorder="1" applyAlignment="1"/>
    <xf numFmtId="0" fontId="0" fillId="0" borderId="15" xfId="0" applyNumberFormat="1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5.6640625" customWidth="1"/>
    <col min="3" max="3" width="29.83203125" customWidth="1"/>
    <col min="4" max="4" width="13.6640625" bestFit="1" customWidth="1"/>
    <col min="5" max="5" width="12.6640625" bestFit="1" customWidth="1"/>
    <col min="6" max="6" width="11.5" customWidth="1"/>
    <col min="7" max="7" width="12" bestFit="1" customWidth="1"/>
  </cols>
  <sheetData>
    <row r="1" spans="1:5" x14ac:dyDescent="0.2">
      <c r="A1" s="42" t="s">
        <v>23</v>
      </c>
    </row>
    <row r="2" spans="1:5" x14ac:dyDescent="0.2">
      <c r="A2" s="42" t="s">
        <v>24</v>
      </c>
    </row>
    <row r="3" spans="1:5" x14ac:dyDescent="0.2">
      <c r="A3" s="42" t="s">
        <v>25</v>
      </c>
    </row>
    <row r="4" spans="1:5" x14ac:dyDescent="0.2">
      <c r="A4" s="42" t="s">
        <v>26</v>
      </c>
    </row>
    <row r="5" spans="1:5" x14ac:dyDescent="0.2">
      <c r="A5" s="42" t="s">
        <v>27</v>
      </c>
    </row>
    <row r="6" spans="1:5" x14ac:dyDescent="0.2">
      <c r="A6" s="42"/>
      <c r="B6" t="s">
        <v>28</v>
      </c>
    </row>
    <row r="7" spans="1:5" x14ac:dyDescent="0.2">
      <c r="A7" s="42"/>
      <c r="B7" t="s">
        <v>29</v>
      </c>
    </row>
    <row r="8" spans="1:5" x14ac:dyDescent="0.2">
      <c r="A8" s="42"/>
      <c r="B8" t="s">
        <v>30</v>
      </c>
    </row>
    <row r="9" spans="1:5" x14ac:dyDescent="0.2">
      <c r="A9" s="42" t="s">
        <v>31</v>
      </c>
    </row>
    <row r="10" spans="1:5" x14ac:dyDescent="0.2">
      <c r="B10" t="s">
        <v>32</v>
      </c>
    </row>
    <row r="11" spans="1:5" x14ac:dyDescent="0.2">
      <c r="B11" t="s">
        <v>33</v>
      </c>
    </row>
    <row r="14" spans="1:5" ht="16" thickBot="1" x14ac:dyDescent="0.25">
      <c r="A14" t="s">
        <v>34</v>
      </c>
    </row>
    <row r="15" spans="1:5" ht="16" thickBot="1" x14ac:dyDescent="0.25">
      <c r="B15" s="44" t="s">
        <v>35</v>
      </c>
      <c r="C15" s="44" t="s">
        <v>36</v>
      </c>
      <c r="D15" s="44" t="s">
        <v>37</v>
      </c>
      <c r="E15" s="44" t="s">
        <v>38</v>
      </c>
    </row>
    <row r="16" spans="1:5" ht="16" thickBot="1" x14ac:dyDescent="0.25">
      <c r="B16" s="43" t="s">
        <v>45</v>
      </c>
      <c r="C16" s="43" t="s">
        <v>46</v>
      </c>
      <c r="D16" s="46">
        <v>24533.333333333328</v>
      </c>
      <c r="E16" s="46">
        <v>24533.333333333328</v>
      </c>
    </row>
    <row r="19" spans="1:7" ht="16" thickBot="1" x14ac:dyDescent="0.25">
      <c r="A19" t="s">
        <v>39</v>
      </c>
    </row>
    <row r="20" spans="1:7" ht="16" thickBot="1" x14ac:dyDescent="0.25">
      <c r="B20" s="44" t="s">
        <v>35</v>
      </c>
      <c r="C20" s="44" t="s">
        <v>36</v>
      </c>
      <c r="D20" s="44" t="s">
        <v>37</v>
      </c>
      <c r="E20" s="44" t="s">
        <v>38</v>
      </c>
      <c r="F20" s="44" t="s">
        <v>40</v>
      </c>
    </row>
    <row r="21" spans="1:7" x14ac:dyDescent="0.2">
      <c r="B21" s="45" t="s">
        <v>47</v>
      </c>
      <c r="C21" s="45" t="s">
        <v>48</v>
      </c>
      <c r="D21" s="47">
        <v>1633.3333333333333</v>
      </c>
      <c r="E21" s="47">
        <v>1633.3333333333333</v>
      </c>
      <c r="F21" s="45" t="s">
        <v>49</v>
      </c>
    </row>
    <row r="22" spans="1:7" x14ac:dyDescent="0.2">
      <c r="B22" s="45" t="s">
        <v>50</v>
      </c>
      <c r="C22" s="45" t="s">
        <v>51</v>
      </c>
      <c r="D22" s="48">
        <v>0</v>
      </c>
      <c r="E22" s="48">
        <v>0</v>
      </c>
      <c r="F22" s="45" t="s">
        <v>49</v>
      </c>
    </row>
    <row r="23" spans="1:7" ht="16" thickBot="1" x14ac:dyDescent="0.25">
      <c r="B23" s="43" t="s">
        <v>52</v>
      </c>
      <c r="C23" s="43" t="s">
        <v>53</v>
      </c>
      <c r="D23" s="49">
        <v>800</v>
      </c>
      <c r="E23" s="49">
        <v>800</v>
      </c>
      <c r="F23" s="43" t="s">
        <v>49</v>
      </c>
    </row>
    <row r="26" spans="1:7" ht="16" thickBot="1" x14ac:dyDescent="0.25">
      <c r="A26" t="s">
        <v>3</v>
      </c>
    </row>
    <row r="27" spans="1:7" ht="16" thickBot="1" x14ac:dyDescent="0.25">
      <c r="B27" s="44" t="s">
        <v>35</v>
      </c>
      <c r="C27" s="44" t="s">
        <v>36</v>
      </c>
      <c r="D27" s="44" t="s">
        <v>41</v>
      </c>
      <c r="E27" s="44" t="s">
        <v>42</v>
      </c>
      <c r="F27" s="44" t="s">
        <v>43</v>
      </c>
      <c r="G27" s="44" t="s">
        <v>44</v>
      </c>
    </row>
    <row r="28" spans="1:7" x14ac:dyDescent="0.2">
      <c r="B28" s="45" t="s">
        <v>54</v>
      </c>
      <c r="C28" s="45" t="s">
        <v>55</v>
      </c>
      <c r="D28" s="47">
        <v>1666.6666666666665</v>
      </c>
      <c r="E28" s="45" t="s">
        <v>56</v>
      </c>
      <c r="F28" s="45" t="s">
        <v>57</v>
      </c>
      <c r="G28" s="45">
        <v>333.33333333333348</v>
      </c>
    </row>
    <row r="29" spans="1:7" x14ac:dyDescent="0.2">
      <c r="B29" s="45" t="s">
        <v>58</v>
      </c>
      <c r="C29" s="45" t="s">
        <v>59</v>
      </c>
      <c r="D29" s="48">
        <v>2500</v>
      </c>
      <c r="E29" s="45" t="s">
        <v>60</v>
      </c>
      <c r="F29" s="45" t="s">
        <v>61</v>
      </c>
      <c r="G29" s="45">
        <v>0</v>
      </c>
    </row>
    <row r="30" spans="1:7" x14ac:dyDescent="0.2">
      <c r="B30" s="45" t="s">
        <v>62</v>
      </c>
      <c r="C30" s="45" t="s">
        <v>63</v>
      </c>
      <c r="D30" s="48">
        <v>800</v>
      </c>
      <c r="E30" s="45" t="s">
        <v>64</v>
      </c>
      <c r="F30" s="45" t="s">
        <v>61</v>
      </c>
      <c r="G30" s="45">
        <v>0</v>
      </c>
    </row>
    <row r="31" spans="1:7" x14ac:dyDescent="0.2">
      <c r="B31" s="45" t="s">
        <v>65</v>
      </c>
      <c r="C31" s="45" t="s">
        <v>14</v>
      </c>
      <c r="D31" s="47">
        <v>35633.333333333328</v>
      </c>
      <c r="E31" s="45" t="s">
        <v>66</v>
      </c>
      <c r="F31" s="45" t="s">
        <v>57</v>
      </c>
      <c r="G31" s="47">
        <v>866.66666666666424</v>
      </c>
    </row>
    <row r="32" spans="1:7" x14ac:dyDescent="0.2">
      <c r="B32" s="45" t="s">
        <v>47</v>
      </c>
      <c r="C32" s="45" t="s">
        <v>48</v>
      </c>
      <c r="D32" s="47">
        <v>1633.3333333333333</v>
      </c>
      <c r="E32" s="45" t="s">
        <v>67</v>
      </c>
      <c r="F32" s="45" t="s">
        <v>57</v>
      </c>
      <c r="G32" s="47">
        <v>1633.3333333333333</v>
      </c>
    </row>
    <row r="33" spans="2:7" x14ac:dyDescent="0.2">
      <c r="B33" s="45" t="s">
        <v>50</v>
      </c>
      <c r="C33" s="45" t="s">
        <v>51</v>
      </c>
      <c r="D33" s="48">
        <v>0</v>
      </c>
      <c r="E33" s="45" t="s">
        <v>68</v>
      </c>
      <c r="F33" s="45" t="s">
        <v>61</v>
      </c>
      <c r="G33" s="48">
        <v>0</v>
      </c>
    </row>
    <row r="34" spans="2:7" ht="16" thickBot="1" x14ac:dyDescent="0.25">
      <c r="B34" s="43" t="s">
        <v>52</v>
      </c>
      <c r="C34" s="43" t="s">
        <v>53</v>
      </c>
      <c r="D34" s="49">
        <v>800</v>
      </c>
      <c r="E34" s="43" t="s">
        <v>69</v>
      </c>
      <c r="F34" s="43" t="s">
        <v>57</v>
      </c>
      <c r="G34" s="49">
        <v>800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5.6640625" bestFit="1" customWidth="1"/>
    <col min="3" max="3" width="29.83203125" bestFit="1" customWidth="1"/>
    <col min="4" max="4" width="12" bestFit="1" customWidth="1"/>
    <col min="5" max="5" width="12.6640625" bestFit="1" customWidth="1"/>
    <col min="6" max="6" width="10.83203125" bestFit="1" customWidth="1"/>
    <col min="7" max="8" width="12" bestFit="1" customWidth="1"/>
  </cols>
  <sheetData>
    <row r="1" spans="1:8" x14ac:dyDescent="0.2">
      <c r="A1" s="42" t="s">
        <v>70</v>
      </c>
    </row>
    <row r="2" spans="1:8" x14ac:dyDescent="0.2">
      <c r="A2" s="42" t="s">
        <v>24</v>
      </c>
    </row>
    <row r="3" spans="1:8" x14ac:dyDescent="0.2">
      <c r="A3" s="42" t="s">
        <v>25</v>
      </c>
    </row>
    <row r="6" spans="1:8" ht="16" thickBot="1" x14ac:dyDescent="0.25">
      <c r="A6" t="s">
        <v>39</v>
      </c>
    </row>
    <row r="7" spans="1:8" x14ac:dyDescent="0.2">
      <c r="B7" s="50"/>
      <c r="C7" s="50"/>
      <c r="D7" s="50" t="s">
        <v>71</v>
      </c>
      <c r="E7" s="50" t="s">
        <v>73</v>
      </c>
      <c r="F7" s="50" t="s">
        <v>4</v>
      </c>
      <c r="G7" s="50" t="s">
        <v>75</v>
      </c>
      <c r="H7" s="50" t="s">
        <v>75</v>
      </c>
    </row>
    <row r="8" spans="1:8" ht="16" thickBot="1" x14ac:dyDescent="0.25">
      <c r="B8" s="51" t="s">
        <v>35</v>
      </c>
      <c r="C8" s="51" t="s">
        <v>36</v>
      </c>
      <c r="D8" s="51" t="s">
        <v>72</v>
      </c>
      <c r="E8" s="51" t="s">
        <v>5</v>
      </c>
      <c r="F8" s="51" t="s">
        <v>74</v>
      </c>
      <c r="G8" s="51" t="s">
        <v>76</v>
      </c>
      <c r="H8" s="51" t="s">
        <v>77</v>
      </c>
    </row>
    <row r="9" spans="1:8" x14ac:dyDescent="0.2">
      <c r="B9" s="45" t="s">
        <v>47</v>
      </c>
      <c r="C9" s="45" t="s">
        <v>48</v>
      </c>
      <c r="D9" s="45">
        <v>1633.3333333333333</v>
      </c>
      <c r="E9" s="45">
        <v>0</v>
      </c>
      <c r="F9" s="45">
        <v>16</v>
      </c>
      <c r="G9" s="45">
        <v>1E+30</v>
      </c>
      <c r="H9" s="45">
        <v>0.99999999999999978</v>
      </c>
    </row>
    <row r="10" spans="1:8" x14ac:dyDescent="0.2">
      <c r="B10" s="45" t="s">
        <v>50</v>
      </c>
      <c r="C10" s="45" t="s">
        <v>51</v>
      </c>
      <c r="D10" s="45">
        <v>0</v>
      </c>
      <c r="E10" s="45">
        <v>-0.66666666666666652</v>
      </c>
      <c r="F10" s="45">
        <v>10</v>
      </c>
      <c r="G10" s="45">
        <v>0.66666666666666652</v>
      </c>
      <c r="H10" s="45">
        <v>1E+30</v>
      </c>
    </row>
    <row r="11" spans="1:8" ht="16" thickBot="1" x14ac:dyDescent="0.25">
      <c r="B11" s="43" t="s">
        <v>52</v>
      </c>
      <c r="C11" s="43" t="s">
        <v>53</v>
      </c>
      <c r="D11" s="43">
        <v>800</v>
      </c>
      <c r="E11" s="43">
        <v>0</v>
      </c>
      <c r="F11" s="43">
        <v>-2</v>
      </c>
      <c r="G11" s="43">
        <v>1E+30</v>
      </c>
      <c r="H11" s="43">
        <v>14</v>
      </c>
    </row>
    <row r="13" spans="1:8" ht="16" thickBot="1" x14ac:dyDescent="0.25">
      <c r="A13" t="s">
        <v>3</v>
      </c>
    </row>
    <row r="14" spans="1:8" x14ac:dyDescent="0.2">
      <c r="B14" s="50"/>
      <c r="C14" s="50"/>
      <c r="D14" s="50" t="s">
        <v>71</v>
      </c>
      <c r="E14" s="50" t="s">
        <v>78</v>
      </c>
      <c r="F14" s="50" t="s">
        <v>80</v>
      </c>
      <c r="G14" s="50" t="s">
        <v>75</v>
      </c>
      <c r="H14" s="50" t="s">
        <v>75</v>
      </c>
    </row>
    <row r="15" spans="1:8" ht="16" thickBot="1" x14ac:dyDescent="0.25">
      <c r="B15" s="51" t="s">
        <v>35</v>
      </c>
      <c r="C15" s="51" t="s">
        <v>36</v>
      </c>
      <c r="D15" s="51" t="s">
        <v>72</v>
      </c>
      <c r="E15" s="51" t="s">
        <v>79</v>
      </c>
      <c r="F15" s="51" t="s">
        <v>81</v>
      </c>
      <c r="G15" s="51" t="s">
        <v>76</v>
      </c>
      <c r="H15" s="51" t="s">
        <v>77</v>
      </c>
    </row>
    <row r="16" spans="1:8" x14ac:dyDescent="0.2">
      <c r="B16" s="45" t="s">
        <v>54</v>
      </c>
      <c r="C16" s="45" t="s">
        <v>55</v>
      </c>
      <c r="D16" s="45">
        <v>1666.6666666666665</v>
      </c>
      <c r="E16" s="45">
        <v>0</v>
      </c>
      <c r="F16" s="45">
        <v>2000</v>
      </c>
      <c r="G16" s="45">
        <v>1E+30</v>
      </c>
      <c r="H16" s="45">
        <v>333.33333333333337</v>
      </c>
    </row>
    <row r="17" spans="2:8" x14ac:dyDescent="0.2">
      <c r="B17" s="45" t="s">
        <v>58</v>
      </c>
      <c r="C17" s="45" t="s">
        <v>59</v>
      </c>
      <c r="D17" s="45">
        <v>2500</v>
      </c>
      <c r="E17" s="45">
        <v>5.333333333333333</v>
      </c>
      <c r="F17" s="45">
        <v>2500</v>
      </c>
      <c r="G17" s="45">
        <v>500.00000000000006</v>
      </c>
      <c r="H17" s="45">
        <v>1300</v>
      </c>
    </row>
    <row r="18" spans="2:8" x14ac:dyDescent="0.2">
      <c r="B18" s="45" t="s">
        <v>62</v>
      </c>
      <c r="C18" s="45" t="s">
        <v>63</v>
      </c>
      <c r="D18" s="45">
        <v>800</v>
      </c>
      <c r="E18" s="45">
        <v>14</v>
      </c>
      <c r="F18" s="45">
        <v>800</v>
      </c>
      <c r="G18" s="45">
        <v>866.66666666666663</v>
      </c>
      <c r="H18" s="45">
        <v>800</v>
      </c>
    </row>
    <row r="19" spans="2:8" ht="16" thickBot="1" x14ac:dyDescent="0.25">
      <c r="B19" s="43" t="s">
        <v>65</v>
      </c>
      <c r="C19" s="43" t="s">
        <v>14</v>
      </c>
      <c r="D19" s="43">
        <v>35633.333333333328</v>
      </c>
      <c r="E19" s="43">
        <v>0</v>
      </c>
      <c r="F19" s="43">
        <v>0</v>
      </c>
      <c r="G19" s="43">
        <v>866.66666666666663</v>
      </c>
      <c r="H19" s="43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showGridLines="0" workbookViewId="0"/>
  </sheetViews>
  <sheetFormatPr baseColWidth="10" defaultColWidth="8.83203125" defaultRowHeight="15" x14ac:dyDescent="0.2"/>
  <cols>
    <col min="1" max="1" width="2.33203125" customWidth="1"/>
    <col min="2" max="2" width="6.5" bestFit="1" customWidth="1"/>
    <col min="3" max="3" width="29.83203125" bestFit="1" customWidth="1"/>
    <col min="4" max="4" width="6.1640625" customWidth="1"/>
    <col min="5" max="5" width="2.33203125" customWidth="1"/>
    <col min="6" max="6" width="6.5" customWidth="1"/>
    <col min="7" max="7" width="12" bestFit="1" customWidth="1"/>
    <col min="8" max="8" width="2.33203125" customWidth="1"/>
    <col min="9" max="9" width="6.5" customWidth="1"/>
    <col min="10" max="10" width="12" bestFit="1" customWidth="1"/>
  </cols>
  <sheetData>
    <row r="1" spans="1:10" x14ac:dyDescent="0.2">
      <c r="A1" s="42" t="s">
        <v>82</v>
      </c>
    </row>
    <row r="2" spans="1:10" x14ac:dyDescent="0.2">
      <c r="A2" s="42" t="s">
        <v>24</v>
      </c>
    </row>
    <row r="3" spans="1:10" x14ac:dyDescent="0.2">
      <c r="A3" s="42" t="s">
        <v>25</v>
      </c>
    </row>
    <row r="5" spans="1:10" ht="16" thickBot="1" x14ac:dyDescent="0.25"/>
    <row r="6" spans="1:10" x14ac:dyDescent="0.2">
      <c r="B6" s="50"/>
      <c r="C6" s="50" t="s">
        <v>4</v>
      </c>
      <c r="D6" s="50"/>
    </row>
    <row r="7" spans="1:10" ht="16" thickBot="1" x14ac:dyDescent="0.25">
      <c r="B7" s="51" t="s">
        <v>35</v>
      </c>
      <c r="C7" s="51" t="s">
        <v>36</v>
      </c>
      <c r="D7" s="51" t="s">
        <v>72</v>
      </c>
    </row>
    <row r="8" spans="1:10" ht="16" thickBot="1" x14ac:dyDescent="0.25">
      <c r="B8" s="43" t="s">
        <v>45</v>
      </c>
      <c r="C8" s="43" t="s">
        <v>46</v>
      </c>
      <c r="D8" s="46">
        <v>24533.333333333328</v>
      </c>
    </row>
    <row r="10" spans="1:10" ht="16" thickBot="1" x14ac:dyDescent="0.25"/>
    <row r="11" spans="1:10" x14ac:dyDescent="0.2">
      <c r="B11" s="50"/>
      <c r="C11" s="50" t="s">
        <v>83</v>
      </c>
      <c r="D11" s="50"/>
      <c r="F11" s="50" t="s">
        <v>84</v>
      </c>
      <c r="G11" s="50" t="s">
        <v>4</v>
      </c>
      <c r="I11" s="50" t="s">
        <v>87</v>
      </c>
      <c r="J11" s="50" t="s">
        <v>4</v>
      </c>
    </row>
    <row r="12" spans="1:10" ht="16" thickBot="1" x14ac:dyDescent="0.25">
      <c r="B12" s="51" t="s">
        <v>35</v>
      </c>
      <c r="C12" s="51" t="s">
        <v>36</v>
      </c>
      <c r="D12" s="51" t="s">
        <v>72</v>
      </c>
      <c r="F12" s="51" t="s">
        <v>85</v>
      </c>
      <c r="G12" s="51" t="s">
        <v>86</v>
      </c>
      <c r="I12" s="51" t="s">
        <v>85</v>
      </c>
      <c r="J12" s="51" t="s">
        <v>86</v>
      </c>
    </row>
    <row r="13" spans="1:10" x14ac:dyDescent="0.2">
      <c r="B13" s="45" t="s">
        <v>47</v>
      </c>
      <c r="C13" s="45" t="s">
        <v>48</v>
      </c>
      <c r="D13" s="47">
        <v>1633.3333333333333</v>
      </c>
      <c r="F13" s="47">
        <v>1200</v>
      </c>
      <c r="G13" s="47">
        <v>17600</v>
      </c>
      <c r="I13" s="47">
        <v>1633.3333333333333</v>
      </c>
      <c r="J13" s="47">
        <v>24533.333333333328</v>
      </c>
    </row>
    <row r="14" spans="1:10" x14ac:dyDescent="0.2">
      <c r="B14" s="45" t="s">
        <v>50</v>
      </c>
      <c r="C14" s="45" t="s">
        <v>51</v>
      </c>
      <c r="D14" s="48">
        <v>0</v>
      </c>
      <c r="F14" s="48">
        <v>0</v>
      </c>
      <c r="G14" s="48">
        <v>24533.333333333328</v>
      </c>
      <c r="I14" s="48">
        <v>0</v>
      </c>
      <c r="J14" s="48">
        <v>24533.333333333328</v>
      </c>
    </row>
    <row r="15" spans="1:10" ht="16" thickBot="1" x14ac:dyDescent="0.25">
      <c r="B15" s="43" t="s">
        <v>52</v>
      </c>
      <c r="C15" s="43" t="s">
        <v>53</v>
      </c>
      <c r="D15" s="49">
        <v>800</v>
      </c>
      <c r="F15" s="49">
        <v>800</v>
      </c>
      <c r="G15" s="49">
        <v>24533.333333333328</v>
      </c>
      <c r="I15" s="49">
        <v>800</v>
      </c>
      <c r="J15" s="49">
        <v>24533.333333333328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"/>
  <sheetViews>
    <sheetView tabSelected="1" zoomScale="110" zoomScaleNormal="110" workbookViewId="0">
      <selection activeCell="I12" sqref="I12"/>
    </sheetView>
  </sheetViews>
  <sheetFormatPr baseColWidth="10" defaultColWidth="8.83203125" defaultRowHeight="15" x14ac:dyDescent="0.2"/>
  <cols>
    <col min="1" max="1" width="2.33203125" customWidth="1"/>
    <col min="2" max="2" width="14.5" bestFit="1" customWidth="1"/>
    <col min="3" max="3" width="11.6640625" customWidth="1"/>
    <col min="4" max="4" width="12" customWidth="1"/>
    <col min="5" max="5" width="9.6640625" customWidth="1"/>
    <col min="6" max="6" width="2.5" customWidth="1"/>
    <col min="7" max="7" width="19.33203125" bestFit="1" customWidth="1"/>
    <col min="8" max="8" width="12.83203125" bestFit="1" customWidth="1"/>
    <col min="9" max="9" width="12.33203125" bestFit="1" customWidth="1"/>
    <col min="10" max="10" width="13.6640625" bestFit="1" customWidth="1"/>
    <col min="11" max="11" width="9.33203125" bestFit="1" customWidth="1"/>
    <col min="12" max="12" width="2.83203125" customWidth="1"/>
    <col min="14" max="14" width="8" bestFit="1" customWidth="1"/>
    <col min="15" max="15" width="17.6640625" bestFit="1" customWidth="1"/>
    <col min="17" max="17" width="17.6640625" bestFit="1" customWidth="1"/>
  </cols>
  <sheetData>
    <row r="1" spans="1:16" ht="16" thickBot="1" x14ac:dyDescent="0.25">
      <c r="A1" s="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5"/>
    </row>
    <row r="2" spans="1:16" ht="16" thickBot="1" x14ac:dyDescent="0.25">
      <c r="A2" s="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3" t="s">
        <v>0</v>
      </c>
      <c r="P2" s="39"/>
    </row>
    <row r="3" spans="1:16" ht="16" x14ac:dyDescent="0.2">
      <c r="A3" s="7"/>
      <c r="B3" s="4"/>
      <c r="C3" s="5" t="s">
        <v>15</v>
      </c>
      <c r="D3" s="5" t="s">
        <v>16</v>
      </c>
      <c r="E3" s="6" t="s">
        <v>17</v>
      </c>
      <c r="F3" s="38"/>
      <c r="G3" s="4"/>
      <c r="H3" s="14" t="s">
        <v>15</v>
      </c>
      <c r="I3" s="14" t="s">
        <v>16</v>
      </c>
      <c r="J3" s="15" t="s">
        <v>17</v>
      </c>
      <c r="K3" s="38"/>
      <c r="L3" s="38"/>
      <c r="M3" s="38"/>
      <c r="N3" s="38"/>
      <c r="O3" s="34" t="s">
        <v>1</v>
      </c>
      <c r="P3" s="39"/>
    </row>
    <row r="4" spans="1:16" ht="16" thickBot="1" x14ac:dyDescent="0.25">
      <c r="A4" s="7"/>
      <c r="B4" s="7" t="s">
        <v>5</v>
      </c>
      <c r="C4" s="8">
        <v>6</v>
      </c>
      <c r="D4" s="8">
        <v>3</v>
      </c>
      <c r="E4" s="9">
        <v>5</v>
      </c>
      <c r="F4" s="38"/>
      <c r="G4" s="11" t="s">
        <v>7</v>
      </c>
      <c r="H4" s="16">
        <v>1633.3333333333333</v>
      </c>
      <c r="I4" s="17">
        <v>0</v>
      </c>
      <c r="J4" s="18">
        <v>800</v>
      </c>
      <c r="K4" s="38"/>
      <c r="L4" s="38"/>
      <c r="M4" s="38"/>
      <c r="N4" s="38"/>
      <c r="O4" s="35" t="s">
        <v>2</v>
      </c>
      <c r="P4" s="39"/>
    </row>
    <row r="5" spans="1:16" ht="16" thickBot="1" x14ac:dyDescent="0.25">
      <c r="A5" s="7"/>
      <c r="B5" s="7" t="s">
        <v>18</v>
      </c>
      <c r="C5" s="1">
        <v>2</v>
      </c>
      <c r="D5" s="1">
        <v>1</v>
      </c>
      <c r="E5" s="10">
        <v>0</v>
      </c>
      <c r="F5" s="38"/>
      <c r="G5" s="38"/>
      <c r="H5" s="38"/>
      <c r="I5" s="38"/>
      <c r="J5" s="38"/>
      <c r="K5" s="38"/>
      <c r="L5" s="38"/>
      <c r="M5" s="38"/>
      <c r="N5" s="38"/>
      <c r="O5" s="36" t="s">
        <v>3</v>
      </c>
      <c r="P5" s="39"/>
    </row>
    <row r="6" spans="1:16" ht="16" thickBot="1" x14ac:dyDescent="0.25">
      <c r="A6" s="7"/>
      <c r="B6" s="7" t="s">
        <v>19</v>
      </c>
      <c r="C6" s="1">
        <v>3</v>
      </c>
      <c r="D6" s="1">
        <v>2</v>
      </c>
      <c r="E6" s="10">
        <v>0</v>
      </c>
      <c r="F6" s="38"/>
      <c r="G6" s="4" t="s">
        <v>18</v>
      </c>
      <c r="H6" s="19">
        <f>C5*H4</f>
        <v>3266.6666666666665</v>
      </c>
      <c r="I6" s="20">
        <f>D5*I4</f>
        <v>0</v>
      </c>
      <c r="J6" s="20">
        <f>E5*J4</f>
        <v>0</v>
      </c>
      <c r="K6" s="21">
        <f>SUM(H6:J6)</f>
        <v>3266.6666666666665</v>
      </c>
      <c r="L6" s="38"/>
      <c r="M6" s="38"/>
      <c r="N6" s="38"/>
      <c r="O6" s="37" t="s">
        <v>4</v>
      </c>
      <c r="P6" s="39"/>
    </row>
    <row r="7" spans="1:16" ht="16" thickBot="1" x14ac:dyDescent="0.25">
      <c r="A7" s="7"/>
      <c r="B7" s="11" t="s">
        <v>17</v>
      </c>
      <c r="C7" s="12">
        <v>0</v>
      </c>
      <c r="D7" s="12">
        <v>0</v>
      </c>
      <c r="E7" s="13">
        <v>1</v>
      </c>
      <c r="F7" s="38"/>
      <c r="G7" s="7" t="s">
        <v>19</v>
      </c>
      <c r="H7" s="2">
        <f>C6*H4</f>
        <v>4900</v>
      </c>
      <c r="I7" s="2">
        <f>D6*I4</f>
        <v>0</v>
      </c>
      <c r="J7" s="2">
        <f>E6*J4</f>
        <v>0</v>
      </c>
      <c r="K7" s="22">
        <f t="shared" ref="K7:K8" si="0">SUM(H7:J7)</f>
        <v>4900</v>
      </c>
      <c r="L7" s="38"/>
      <c r="M7" s="38"/>
      <c r="N7" s="38"/>
      <c r="O7" s="38"/>
      <c r="P7" s="39"/>
    </row>
    <row r="8" spans="1:16" ht="16" thickBot="1" x14ac:dyDescent="0.25">
      <c r="A8" s="7"/>
      <c r="B8" s="38"/>
      <c r="C8" s="38"/>
      <c r="D8" s="38"/>
      <c r="E8" s="38"/>
      <c r="F8" s="38"/>
      <c r="G8" s="11" t="s">
        <v>17</v>
      </c>
      <c r="H8" s="23">
        <f>C7*H4</f>
        <v>0</v>
      </c>
      <c r="I8" s="23">
        <f>D7*I4</f>
        <v>0</v>
      </c>
      <c r="J8" s="23">
        <f>E7*J4</f>
        <v>800</v>
      </c>
      <c r="K8" s="24">
        <f t="shared" si="0"/>
        <v>800</v>
      </c>
      <c r="L8" s="38"/>
      <c r="M8" s="52" t="s">
        <v>14</v>
      </c>
      <c r="N8" s="53"/>
      <c r="O8" s="27">
        <v>7</v>
      </c>
      <c r="P8" s="39"/>
    </row>
    <row r="9" spans="1:16" ht="16" thickBot="1" x14ac:dyDescent="0.25">
      <c r="A9" s="7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28">
        <f>SUMPRODUCT(I11:I13,D11:D13)</f>
        <v>35633.333333333328</v>
      </c>
      <c r="N9" s="26" t="s">
        <v>13</v>
      </c>
      <c r="O9" s="29">
        <f>SUM(I11:I13)*O8</f>
        <v>34766.666666666664</v>
      </c>
      <c r="P9" s="39"/>
    </row>
    <row r="10" spans="1:16" ht="49" thickBot="1" x14ac:dyDescent="0.25">
      <c r="A10" s="7"/>
      <c r="B10" s="4"/>
      <c r="C10" s="5" t="s">
        <v>20</v>
      </c>
      <c r="D10" s="5" t="s">
        <v>9</v>
      </c>
      <c r="E10" s="6" t="s">
        <v>6</v>
      </c>
      <c r="F10" s="38"/>
      <c r="G10" s="4"/>
      <c r="H10" s="5" t="s">
        <v>21</v>
      </c>
      <c r="I10" s="14" t="s">
        <v>8</v>
      </c>
      <c r="J10" s="14"/>
      <c r="K10" s="6" t="s">
        <v>22</v>
      </c>
      <c r="L10" s="38"/>
      <c r="M10" s="38"/>
      <c r="N10" s="38"/>
      <c r="O10" s="38"/>
      <c r="P10" s="39"/>
    </row>
    <row r="11" spans="1:16" x14ac:dyDescent="0.2">
      <c r="A11" s="7"/>
      <c r="B11" s="7" t="s">
        <v>18</v>
      </c>
      <c r="C11" s="1">
        <v>2</v>
      </c>
      <c r="D11" s="1">
        <v>8</v>
      </c>
      <c r="E11" s="10">
        <v>5</v>
      </c>
      <c r="F11" s="38"/>
      <c r="G11" s="7" t="s">
        <v>18</v>
      </c>
      <c r="H11" s="2">
        <f>J4*C11</f>
        <v>1600</v>
      </c>
      <c r="I11" s="25">
        <f>K6-H11</f>
        <v>1666.6666666666665</v>
      </c>
      <c r="J11" s="3" t="s">
        <v>11</v>
      </c>
      <c r="K11" s="10">
        <v>2000</v>
      </c>
      <c r="L11" s="38"/>
      <c r="M11" s="38"/>
      <c r="N11" s="4" t="s">
        <v>10</v>
      </c>
      <c r="O11" s="30">
        <f>SUMPRODUCT(I11:I13,E11:E13)</f>
        <v>38333.333333333328</v>
      </c>
      <c r="P11" s="39"/>
    </row>
    <row r="12" spans="1:16" x14ac:dyDescent="0.2">
      <c r="A12" s="7"/>
      <c r="B12" s="7" t="s">
        <v>19</v>
      </c>
      <c r="C12" s="1">
        <v>3</v>
      </c>
      <c r="D12" s="1">
        <v>7</v>
      </c>
      <c r="E12" s="10">
        <v>4</v>
      </c>
      <c r="F12" s="38"/>
      <c r="G12" s="7" t="s">
        <v>19</v>
      </c>
      <c r="H12" s="2">
        <f>J4*C12</f>
        <v>2400</v>
      </c>
      <c r="I12" s="2">
        <f>K7-H12</f>
        <v>2500</v>
      </c>
      <c r="J12" s="3" t="s">
        <v>11</v>
      </c>
      <c r="K12" s="10">
        <v>2500</v>
      </c>
      <c r="L12" s="38"/>
      <c r="M12" s="38"/>
      <c r="N12" s="7" t="s">
        <v>5</v>
      </c>
      <c r="O12" s="31">
        <f>SUMPRODUCT(H4:J4,C4:E4)</f>
        <v>13800</v>
      </c>
      <c r="P12" s="39"/>
    </row>
    <row r="13" spans="1:16" ht="16" thickBot="1" x14ac:dyDescent="0.25">
      <c r="A13" s="7"/>
      <c r="B13" s="11" t="s">
        <v>17</v>
      </c>
      <c r="C13" s="12">
        <v>0</v>
      </c>
      <c r="D13" s="12">
        <v>6</v>
      </c>
      <c r="E13" s="13">
        <v>25</v>
      </c>
      <c r="F13" s="38"/>
      <c r="G13" s="11" t="s">
        <v>17</v>
      </c>
      <c r="H13" s="23">
        <f>J4*C13</f>
        <v>0</v>
      </c>
      <c r="I13" s="23">
        <f>K8-H13</f>
        <v>800</v>
      </c>
      <c r="J13" s="26" t="s">
        <v>11</v>
      </c>
      <c r="K13" s="13">
        <v>800</v>
      </c>
      <c r="L13" s="38"/>
      <c r="M13" s="38"/>
      <c r="N13" s="11" t="s">
        <v>12</v>
      </c>
      <c r="O13" s="32">
        <f>O11-O12</f>
        <v>24533.333333333328</v>
      </c>
      <c r="P13" s="39"/>
    </row>
    <row r="14" spans="1:16" ht="16" thickBot="1" x14ac:dyDescent="0.25">
      <c r="A14" s="11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1"/>
    </row>
  </sheetData>
  <mergeCells count="1">
    <mergeCell ref="M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Xiaoqi farm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2019-12-04T05:44:18Z</dcterms:modified>
</cp:coreProperties>
</file>