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7.xml" ContentType="application/vnd.openxmlformats-officedocument.drawingml.chartshap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0.xml" ContentType="application/vnd.openxmlformats-officedocument.drawing+xml"/>
  <Override PartName="/xl/worksheets/sheet4.xml" ContentType="application/vnd.openxmlformats-officedocument.spreadsheetml.worksheet+xml"/>
  <Override PartName="/xl/drawings/drawing9.xml" ContentType="application/vnd.openxmlformats-officedocument.drawing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" yWindow="4380" windowWidth="12240" windowHeight="3480" activeTab="3"/>
  </bookViews>
  <sheets>
    <sheet name="المقدمة" sheetId="24" r:id="rId1"/>
    <sheet name="التقديم" sheetId="2" r:id="rId2"/>
    <sheet name="39" sheetId="41" r:id="rId3"/>
    <sheet name="40" sheetId="48" r:id="rId4"/>
    <sheet name="41" sheetId="45" r:id="rId5"/>
    <sheet name="Gr_17" sheetId="49" r:id="rId6"/>
    <sheet name="42" sheetId="46" r:id="rId7"/>
    <sheet name="43" sheetId="37" r:id="rId8"/>
    <sheet name="44" sheetId="38" r:id="rId9"/>
  </sheets>
  <externalReferences>
    <externalReference r:id="rId10"/>
  </externalReferences>
  <definedNames>
    <definedName name="_xlnm.Print_Area" localSheetId="2">'39'!$A$1:$J$16</definedName>
    <definedName name="_xlnm.Print_Area" localSheetId="3">'40'!$A$1:$J$17</definedName>
    <definedName name="_xlnm.Print_Area" localSheetId="4">'41'!$A$1:$M$15</definedName>
    <definedName name="_xlnm.Print_Area" localSheetId="7">'43'!$A$1:$M$16</definedName>
    <definedName name="_xlnm.Print_Area" localSheetId="8">'44'!$A$1:$J$16</definedName>
    <definedName name="_xlnm.Print_Area" localSheetId="5">Gr_17!$A$1:$P$32</definedName>
    <definedName name="_xlnm.Print_Area" localSheetId="1">التقديم!$A$1:$C$14</definedName>
    <definedName name="_xlnm.Print_Area" localSheetId="0">المقدمة!$A$1:$A$32</definedName>
  </definedNames>
  <calcPr calcId="145621"/>
</workbook>
</file>

<file path=xl/calcChain.xml><?xml version="1.0" encoding="utf-8"?>
<calcChain xmlns="http://schemas.openxmlformats.org/spreadsheetml/2006/main">
  <c r="H15" i="48" l="1"/>
  <c r="G15" i="48"/>
  <c r="F15" i="48" s="1"/>
  <c r="E15" i="48"/>
  <c r="D15" i="48"/>
  <c r="C15" i="48" s="1"/>
  <c r="H14" i="48"/>
  <c r="G14" i="48"/>
  <c r="E14" i="48"/>
  <c r="D14" i="48"/>
  <c r="H13" i="48"/>
  <c r="G13" i="48"/>
  <c r="E13" i="48"/>
  <c r="D13" i="48"/>
  <c r="K14" i="45"/>
  <c r="J14" i="45"/>
  <c r="H14" i="45"/>
  <c r="G14" i="45"/>
  <c r="D14" i="45"/>
  <c r="K13" i="45"/>
  <c r="J13" i="45"/>
  <c r="I13" i="45"/>
  <c r="H13" i="45"/>
  <c r="G13" i="45"/>
  <c r="D13" i="45"/>
  <c r="K12" i="45"/>
  <c r="J12" i="45"/>
  <c r="H12" i="45"/>
  <c r="G12" i="45"/>
  <c r="F12" i="45"/>
  <c r="D12" i="45"/>
  <c r="H16" i="41"/>
  <c r="G16" i="41"/>
  <c r="F16" i="41"/>
  <c r="E16" i="41"/>
  <c r="D15" i="41"/>
  <c r="C15" i="41"/>
  <c r="D14" i="41"/>
  <c r="C14" i="41"/>
  <c r="D13" i="41"/>
  <c r="C13" i="41"/>
  <c r="K15" i="45" l="1"/>
  <c r="F14" i="48"/>
  <c r="H16" i="48"/>
  <c r="C16" i="41"/>
  <c r="F13" i="45"/>
  <c r="E13" i="45" s="1"/>
  <c r="C13" i="45" s="1"/>
  <c r="I14" i="45"/>
  <c r="G15" i="45"/>
  <c r="E16" i="48"/>
  <c r="D16" i="41"/>
  <c r="D16" i="48"/>
  <c r="J15" i="45"/>
  <c r="D15" i="45"/>
  <c r="H15" i="45"/>
  <c r="F14" i="45"/>
  <c r="C14" i="48"/>
  <c r="I12" i="45"/>
  <c r="F13" i="48"/>
  <c r="F16" i="48" s="1"/>
  <c r="C13" i="48"/>
  <c r="G16" i="48"/>
  <c r="E14" i="45" l="1"/>
  <c r="C14" i="45" s="1"/>
  <c r="F15" i="45"/>
  <c r="C16" i="48"/>
  <c r="I15" i="45"/>
  <c r="E12" i="45"/>
  <c r="C12" i="45" s="1"/>
  <c r="C15" i="45" s="1"/>
  <c r="D16" i="38"/>
  <c r="C12" i="38" s="1"/>
  <c r="F16" i="38"/>
  <c r="E15" i="38" s="1"/>
  <c r="H16" i="38"/>
  <c r="E11" i="38"/>
  <c r="C16" i="37"/>
  <c r="D16" i="37"/>
  <c r="E16" i="37"/>
  <c r="F16" i="37"/>
  <c r="G16" i="37"/>
  <c r="H16" i="37"/>
  <c r="I16" i="37"/>
  <c r="J16" i="37"/>
  <c r="K16" i="37"/>
  <c r="G12" i="38" l="1"/>
  <c r="G11" i="38"/>
  <c r="G10" i="38"/>
  <c r="G15" i="38"/>
  <c r="G14" i="38"/>
  <c r="G13" i="38"/>
  <c r="E15" i="45"/>
  <c r="E10" i="38"/>
  <c r="E14" i="38"/>
  <c r="E12" i="38"/>
  <c r="E13" i="38"/>
  <c r="C15" i="38"/>
  <c r="C11" i="38"/>
  <c r="C13" i="38"/>
  <c r="C10" i="38"/>
  <c r="G16" i="38" l="1"/>
  <c r="E16" i="38"/>
</calcChain>
</file>

<file path=xl/sharedStrings.xml><?xml version="1.0" encoding="utf-8"?>
<sst xmlns="http://schemas.openxmlformats.org/spreadsheetml/2006/main" count="228" uniqueCount="144">
  <si>
    <t>مصادر البيانات :</t>
  </si>
  <si>
    <t>المجموع</t>
  </si>
  <si>
    <t xml:space="preserve">المجموع  </t>
  </si>
  <si>
    <t xml:space="preserve">Total  </t>
  </si>
  <si>
    <t>الســـلعة</t>
  </si>
  <si>
    <t>Commodity</t>
  </si>
  <si>
    <t>الأرز</t>
  </si>
  <si>
    <t>Rice</t>
  </si>
  <si>
    <t>السكر</t>
  </si>
  <si>
    <t>Sugar</t>
  </si>
  <si>
    <t>الحليب</t>
  </si>
  <si>
    <t>الدهن والزيت</t>
  </si>
  <si>
    <t>Fats and Oils</t>
  </si>
  <si>
    <t>الشعير</t>
  </si>
  <si>
    <t>Barley</t>
  </si>
  <si>
    <t>الشوار</t>
  </si>
  <si>
    <t>Bran</t>
  </si>
  <si>
    <t>%</t>
  </si>
  <si>
    <t>وتجدر الإشارة الى أنه منذ عام 1986 تصدر نشرة كاملة عن احصاءات تجارة الجملة والتجزئة  .</t>
  </si>
  <si>
    <t xml:space="preserve"> - إدارة التموين - وزارة الاقتصاد والتجارة .</t>
  </si>
  <si>
    <t>الدعم المخصص من الدولة للمواد التموينية</t>
  </si>
  <si>
    <t xml:space="preserve">
</t>
  </si>
  <si>
    <t xml:space="preserve"> - Department of Supply, Ministry of Economic
   and Commerce.</t>
  </si>
  <si>
    <t>قيمة الإنتاج</t>
  </si>
  <si>
    <t>Production Value</t>
  </si>
  <si>
    <t>المستلزمات السلعية والخدمية</t>
  </si>
  <si>
    <t>Intermediate Goods &amp; Services</t>
  </si>
  <si>
    <t>منتجات</t>
  </si>
  <si>
    <t>Products</t>
  </si>
  <si>
    <t>إيرادات إخرى</t>
  </si>
  <si>
    <t>Other Revenues</t>
  </si>
  <si>
    <t>WHOLESALE AND RETAIL TRADE  STATISTICS</t>
  </si>
  <si>
    <t>إحصاءات
تجارة الجملة والتجزئة</t>
  </si>
  <si>
    <t>milk</t>
  </si>
  <si>
    <r>
      <t xml:space="preserve">الدعم
</t>
    </r>
    <r>
      <rPr>
        <b/>
        <sz val="8"/>
        <rFont val="Arial"/>
        <family val="2"/>
      </rPr>
      <t>Subsidy</t>
    </r>
  </si>
  <si>
    <t xml:space="preserve"> - التعداد العام للمنشآت الاقتصادية 2010م.</t>
  </si>
  <si>
    <t xml:space="preserve"> - General Census of Economic Establishments
   2010</t>
  </si>
  <si>
    <t>أهم المؤشرات الإقتصادية حسب النشاط الإقتصادي الرئيسي</t>
  </si>
  <si>
    <t>توزيعات القيمة المضافة الصافية
ألف ريال قطري</t>
  </si>
  <si>
    <t>متوسط الأجر السنوي 1
ريال قطري</t>
  </si>
  <si>
    <t>النشاط الاقتصادى الرئيسي</t>
  </si>
  <si>
    <t>فائض التشغيل</t>
  </si>
  <si>
    <t>تعويضات العاملين</t>
  </si>
  <si>
    <t>Operating Surplus</t>
  </si>
  <si>
    <t>Compensat ion Of Employees</t>
  </si>
  <si>
    <t>كمية وقيمة المواد التموينية المدعومة</t>
  </si>
  <si>
    <t>QUANTITY AND VALUE OF SUBSIDIZED COMMODITIES</t>
  </si>
  <si>
    <r>
      <t xml:space="preserve">كمية
</t>
    </r>
    <r>
      <rPr>
        <b/>
        <sz val="8"/>
        <rFont val="Arial"/>
        <family val="2"/>
      </rPr>
      <t>Quantity</t>
    </r>
  </si>
  <si>
    <r>
      <t xml:space="preserve">قيمة
</t>
    </r>
    <r>
      <rPr>
        <b/>
        <sz val="8"/>
        <rFont val="Arial"/>
        <family val="2"/>
      </rPr>
      <t>Value</t>
    </r>
  </si>
  <si>
    <t xml:space="preserve">الزيت والدهن </t>
  </si>
  <si>
    <t>وهي نتيجة بحث ميداني يجري كل عام بهدف تقدير مساهمة هذا النشاط في الدخل القومي لدولة قطر واستخراج بعض المؤشرات الهامة لهذا النشاط .</t>
  </si>
  <si>
    <t>Data Sources:</t>
  </si>
  <si>
    <t>Since 1986, a separate annual bulletin on wholesale and retail trade statistics is being published.</t>
  </si>
  <si>
    <t>Milk</t>
  </si>
  <si>
    <t>GOVERNMENT SUBSIDY ON COMMODITIES</t>
  </si>
  <si>
    <r>
      <rPr>
        <b/>
        <sz val="10"/>
        <rFont val="Arial"/>
        <family val="2"/>
      </rPr>
      <t>الدعم</t>
    </r>
    <r>
      <rPr>
        <b/>
        <sz val="11"/>
        <rFont val="Arial"/>
        <family val="2"/>
        <charset val="178"/>
      </rPr>
      <t xml:space="preserve">
</t>
    </r>
    <r>
      <rPr>
        <b/>
        <sz val="8"/>
        <rFont val="Arial"/>
        <family val="2"/>
      </rPr>
      <t>Subsidy</t>
    </r>
  </si>
  <si>
    <t>عدد المنشآت و المشتغلين حسب حجم المنشأة و النشاط الإقتصادي الرئيسي</t>
  </si>
  <si>
    <t>NUMBER OF ESTABLISHMENTS &amp; EMPLOYEES BY SIZE OF ESTABLISHMENT &amp; MAIN ECONOMIC ACTIVITY</t>
  </si>
  <si>
    <r>
      <rPr>
        <b/>
        <sz val="10"/>
        <color indexed="8"/>
        <rFont val="Arial"/>
        <family val="2"/>
      </rPr>
      <t>رمز النشاط</t>
    </r>
    <r>
      <rPr>
        <sz val="10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>Activity Code</t>
    </r>
  </si>
  <si>
    <t>Main Economic Activity</t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</si>
  <si>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</si>
  <si>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t>المنشآت 10 مشتغلين فأكثر</t>
  </si>
  <si>
    <t>المنشآت أقل من 10مشتغلين</t>
  </si>
  <si>
    <t>النشاط الاقتصادي الرئيسي</t>
  </si>
  <si>
    <t>Total</t>
  </si>
  <si>
    <t>Establishments with 10+ Employee</t>
  </si>
  <si>
    <t>Establishments with &lt;10 Employee</t>
  </si>
  <si>
    <t>مشتغلون</t>
  </si>
  <si>
    <t>منشآت</t>
  </si>
  <si>
    <t>Emp.</t>
  </si>
  <si>
    <t>Estb.</t>
  </si>
  <si>
    <t>عدد المشتغلين</t>
  </si>
  <si>
    <t>Number of Employees</t>
  </si>
  <si>
    <t>غير قطريين</t>
  </si>
  <si>
    <t>قطريون</t>
  </si>
  <si>
    <t>Non-Qatari</t>
  </si>
  <si>
    <t>تقديرات القيمة المضافة حسب النشاط الاقتصادي الرئيسي</t>
  </si>
  <si>
    <t>ESTIMATES OF VALUE ADDED BY MAIN ECONOMIC ACTIVITY</t>
  </si>
  <si>
    <r>
      <t xml:space="preserve">رمز النشاط
</t>
    </r>
    <r>
      <rPr>
        <sz val="9"/>
        <color indexed="8"/>
        <rFont val="Arial"/>
        <family val="2"/>
      </rPr>
      <t>Activity Code</t>
    </r>
  </si>
  <si>
    <t>القيمة المضافة الصافية</t>
  </si>
  <si>
    <t>الإهتلاكات</t>
  </si>
  <si>
    <t>القيمة المضافة الإجمالية</t>
  </si>
  <si>
    <t>Net Value Added</t>
  </si>
  <si>
    <t>Depreciations</t>
  </si>
  <si>
    <t>Gross Value Added</t>
  </si>
  <si>
    <t>خدمات</t>
  </si>
  <si>
    <t>سلع</t>
  </si>
  <si>
    <t>Services</t>
  </si>
  <si>
    <t>Goods</t>
  </si>
  <si>
    <t>MAIN ECONOMIC INDICATORS BY MAIN ECONOMIC ACTIVITY</t>
  </si>
  <si>
    <r>
      <t xml:space="preserve">رمز النشاط
</t>
    </r>
    <r>
      <rPr>
        <sz val="8"/>
        <rFont val="Arial"/>
        <family val="2"/>
      </rPr>
      <t>Activity Code</t>
    </r>
  </si>
  <si>
    <t>نصيب المشتغل من القيمة المضافة الاجمالية
ريال قطري</t>
  </si>
  <si>
    <t>إنتاجية المشتغل
ريال قطري</t>
  </si>
  <si>
    <t>نسبة المستلزمات الخدمية إلى قيمة الإنتاج
(%)</t>
  </si>
  <si>
    <t>نسبة المستلزمات السلعية إلى قيمة الإنتاج
(%)</t>
  </si>
  <si>
    <t>Distribution Of Net Value Added
(QR. 000)</t>
  </si>
  <si>
    <t>Gross Value  Per Worker
(QR.)</t>
  </si>
  <si>
    <t>Productivity Of Employee
(QR.)</t>
  </si>
  <si>
    <t>Percentage Of Intermediate Services To Output</t>
  </si>
  <si>
    <t>Percentage Of Intermediate Goods To Output</t>
  </si>
  <si>
    <t>Average Annual Wage (1)
(QR.)</t>
  </si>
  <si>
    <r>
      <t>(1) Includes Wages, Salaries, Payments in-kind &amp; remuneration of board of directors.</t>
    </r>
    <r>
      <rPr>
        <b/>
        <sz val="8"/>
        <rFont val="Courier New"/>
        <family val="3"/>
      </rPr>
      <t xml:space="preserve"> </t>
    </r>
  </si>
  <si>
    <t>(1) يشمل الأجور والرواتب والمزايا العينية ومكافآت مجلس الإدارة</t>
  </si>
  <si>
    <t>عدد المشتغلين و تقديرات تعويضات العاملين حسب الجنسية و النشاط الإقتصادي الرئيسي</t>
  </si>
  <si>
    <r>
      <t xml:space="preserve">رمز نشاط
</t>
    </r>
    <r>
      <rPr>
        <sz val="8"/>
        <rFont val="Arial"/>
        <family val="2"/>
      </rPr>
      <t>Activity Code</t>
    </r>
  </si>
  <si>
    <t>(1) يشمل الأجور و الرواتب و المزايا العينية و مكافآت مجلس الإدارة</t>
  </si>
  <si>
    <t>The bulletin is the outcome of the annual field survey conducted for estimating the share of this activity towards the national income in addition to some other important indicatiors.</t>
  </si>
  <si>
    <t>2012-2014</t>
  </si>
  <si>
    <t>wholesale and retail trade and repair of motor vehicles and motorcycles</t>
  </si>
  <si>
    <t xml:space="preserve">تجارة الجملة والتجزئة ،واصلاح المركبات ذات المحركات والدراجات النارية </t>
  </si>
  <si>
    <t>Wholesale trade, except of motor vehicles and motorcycles</t>
  </si>
  <si>
    <t>تجارة الجملة ، باستثناء المركبات ذات المحركات والدراجات النارية</t>
  </si>
  <si>
    <t>Retail trade, except of motor vehicles and motorcycles</t>
  </si>
  <si>
    <t xml:space="preserve">تجارة التجزئة،باستثناء المركبات ذات المحركات والدراجات النارية </t>
  </si>
  <si>
    <t>Qataris</t>
  </si>
  <si>
    <t>تعتبر تجاره الجملة والتجزئة أحد روافد النشاط الاقتصادى لذلك فقد خصص لإحصاءات التجارة الداخلية هذا الفصل .</t>
  </si>
  <si>
    <t xml:space="preserve"> - بحث إحصاءات تجارة الجملة والتجزئة لعام 2014م</t>
  </si>
  <si>
    <t>(1) Includes Wages, Salaries, Payments in-kind &amp; remuneration of board of directors.</t>
  </si>
  <si>
    <t>تجارة الجملة والتجزئة ،واصلاح المركبات ذات المحركات والدراجات النارية
wholesale and retail trade and repair of motor vehicles and motorcycles</t>
  </si>
  <si>
    <t>تجارة الجملة ، باستثناء المركبات ذات المحركات والدراجات النارية
Wholesale trade, except of motor vehicles and motorcycles</t>
  </si>
  <si>
    <t>تجارة التجزئة،باستثناء المركبات ذات المحركات والدراجات النارية
Retail trade, except of motor vehicles and motorcycles</t>
  </si>
  <si>
    <t>إحصاءات تجارة الجملة والتجزئة</t>
  </si>
  <si>
    <t>تقديرات القيمة المضافة حسب النشاط الاقتصادي
إحصاءات تجارة الجملة والتجزئة
2014</t>
  </si>
  <si>
    <r>
      <t xml:space="preserve">ESTIMATES OF VALUE ADDED BY MAIN ECONOMIC ACTIVITY
</t>
    </r>
    <r>
      <rPr>
        <b/>
        <sz val="11"/>
        <rFont val="Arial"/>
        <family val="2"/>
      </rPr>
      <t>WHOLESALE AND RETAIL TRADE  STATISTICS</t>
    </r>
    <r>
      <rPr>
        <b/>
        <sz val="12"/>
        <rFont val="Arial"/>
        <family val="2"/>
      </rPr>
      <t xml:space="preserve">
2014</t>
    </r>
  </si>
  <si>
    <t>Graph (17) شكل</t>
  </si>
  <si>
    <t>ويتضمن هذا الفصل بعض المؤشرات عن عام 2014.</t>
  </si>
  <si>
    <t>This chapter includes some of the indicators for the year 2014.</t>
  </si>
  <si>
    <t xml:space="preserve"> - Wholesale and Retail Trade Statistics Survey
   2014.</t>
  </si>
  <si>
    <t xml:space="preserve">جدول (44)( القيمة : الف ريال قطري ) </t>
  </si>
  <si>
    <t>TABLE (44) ( Value : 000QR)</t>
  </si>
  <si>
    <t>TABLE (42)</t>
  </si>
  <si>
    <t>جدول (42)</t>
  </si>
  <si>
    <t>TABLE (41) Value QR.000</t>
  </si>
  <si>
    <t>جدول (41) القيمة ألف ريال قطري</t>
  </si>
  <si>
    <t>TABLE (40) Value QR.000</t>
  </si>
  <si>
    <t>جدول (40) القيمة ألف ريال قطري</t>
  </si>
  <si>
    <t>TABLE (39)</t>
  </si>
  <si>
    <t>جدول (39)</t>
  </si>
  <si>
    <t>Wholesale and retail trade forms one stream of the economic activity. A separate chapter has been allocated for internal trade statistics .</t>
  </si>
  <si>
    <t>TABLE (43) Unit (Quantity Ton) ( Value : QR 000)</t>
  </si>
  <si>
    <t>جدول (43) الوحدة (الكمية بالطن) (االقيمة : الف ريال قطري)</t>
  </si>
  <si>
    <t>NUMBER OF EMPLOYEES &amp; ESTIMATES OF COMPENSATIONS OF EMPLOYEES BY NATIONALITY &amp; MAIN ECONOMIC ACTIVITY</t>
  </si>
  <si>
    <t>Wholesale and retail trade and repair of motor vehicles and motorcycles</t>
  </si>
  <si>
    <t>Compensations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</si>
</sst>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&quot;ج.م.&quot;\ * #,##0.00_-;_-&quot;ج.م.&quot;\ * #,##0.00\-;_-&quot;ج.م.&quot;\ * &quot;-&quot;??_-;_-@_-"/>
    <numFmt numFmtId="165" formatCode="0.0"/>
    <numFmt numFmtId="166" formatCode="0_ "/>
  </numFmts>
  <fonts count="55" x14ac:knownFonts="1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2"/>
      <name val="Arial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  <font>
      <sz val="9"/>
      <name val="Arial"/>
      <family val="2"/>
      <charset val="178"/>
    </font>
    <font>
      <b/>
      <sz val="8"/>
      <name val="Arial"/>
      <family val="2"/>
    </font>
    <font>
      <b/>
      <sz val="11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  <charset val="178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</font>
    <font>
      <b/>
      <sz val="16"/>
      <color indexed="12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indexed="12"/>
      <name val="Arial Rounded MT Bold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10"/>
      <name val="Courier New"/>
      <family val="3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8"/>
      <name val="Arial Unicode MS"/>
      <family val="2"/>
    </font>
    <font>
      <b/>
      <sz val="8"/>
      <name val="Courier New"/>
      <family val="3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48"/>
      <color rgb="FF0000FF"/>
      <name val="AGA Arabesque Desktop"/>
      <charset val="2"/>
    </font>
    <font>
      <sz val="10"/>
      <color rgb="FF0000FF"/>
      <name val="Arial"/>
      <family val="2"/>
    </font>
    <font>
      <b/>
      <sz val="24"/>
      <color rgb="FF0000FF"/>
      <name val="Arial"/>
      <family val="2"/>
    </font>
    <font>
      <b/>
      <sz val="14"/>
      <color rgb="FF0000FF"/>
      <name val="Arial Black"/>
      <family val="2"/>
    </font>
    <font>
      <sz val="10"/>
      <color theme="1" tint="4.9989318521683403E-2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4" fillId="2" borderId="1">
      <alignment horizontal="right" vertical="center" wrapText="1"/>
    </xf>
    <xf numFmtId="1" fontId="12" fillId="2" borderId="2">
      <alignment horizontal="left" vertical="center" wrapText="1"/>
    </xf>
    <xf numFmtId="1" fontId="2" fillId="2" borderId="3">
      <alignment horizontal="center" vertical="center"/>
    </xf>
    <xf numFmtId="0" fontId="9" fillId="2" borderId="3">
      <alignment horizontal="center" vertical="center" wrapText="1"/>
    </xf>
    <xf numFmtId="0" fontId="8" fillId="2" borderId="3">
      <alignment horizontal="center" vertical="center" wrapText="1"/>
    </xf>
    <xf numFmtId="0" fontId="1" fillId="0" borderId="0">
      <alignment horizontal="center" vertical="center" readingOrder="2"/>
    </xf>
    <xf numFmtId="0" fontId="3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46" fillId="0" borderId="0"/>
    <xf numFmtId="0" fontId="18" fillId="0" borderId="0"/>
    <xf numFmtId="0" fontId="47" fillId="0" borderId="0"/>
    <xf numFmtId="0" fontId="40" fillId="0" borderId="0"/>
    <xf numFmtId="0" fontId="18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right" vertical="center"/>
    </xf>
    <xf numFmtId="0" fontId="16" fillId="0" borderId="0">
      <alignment horizontal="left" vertical="center"/>
    </xf>
    <xf numFmtId="0" fontId="4" fillId="0" borderId="0">
      <alignment horizontal="right" vertical="center"/>
    </xf>
    <xf numFmtId="0" fontId="1" fillId="0" borderId="0">
      <alignment horizontal="left" vertical="center"/>
    </xf>
    <xf numFmtId="0" fontId="17" fillId="2" borderId="3" applyAlignment="0">
      <alignment horizontal="center" vertical="center"/>
    </xf>
    <xf numFmtId="0" fontId="17" fillId="2" borderId="3" applyAlignment="0">
      <alignment horizontal="center" vertical="center"/>
    </xf>
    <xf numFmtId="0" fontId="15" fillId="0" borderId="4">
      <alignment horizontal="right" vertical="center" indent="1"/>
    </xf>
    <xf numFmtId="0" fontId="4" fillId="2" borderId="4">
      <alignment horizontal="right" vertical="center" wrapText="1" indent="1" readingOrder="2"/>
    </xf>
    <xf numFmtId="0" fontId="6" fillId="0" borderId="4">
      <alignment horizontal="right" vertical="center" indent="1"/>
    </xf>
    <xf numFmtId="0" fontId="6" fillId="2" borderId="4">
      <alignment horizontal="left" vertical="center" wrapText="1" indent="1"/>
    </xf>
    <xf numFmtId="0" fontId="6" fillId="0" borderId="5">
      <alignment horizontal="left" vertical="center"/>
    </xf>
    <xf numFmtId="0" fontId="6" fillId="0" borderId="6">
      <alignment horizontal="left" vertical="center"/>
    </xf>
  </cellStyleXfs>
  <cellXfs count="268">
    <xf numFmtId="0" fontId="0" fillId="0" borderId="0" xfId="0"/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 readingOrder="2"/>
    </xf>
    <xf numFmtId="0" fontId="7" fillId="0" borderId="0" xfId="0" applyFont="1" applyAlignment="1">
      <alignment horizontal="left" vertical="center"/>
    </xf>
    <xf numFmtId="0" fontId="18" fillId="0" borderId="0" xfId="17"/>
    <xf numFmtId="0" fontId="18" fillId="0" borderId="0" xfId="17" applyAlignment="1">
      <alignment vertical="center"/>
    </xf>
    <xf numFmtId="0" fontId="18" fillId="0" borderId="0" xfId="17" applyAlignment="1">
      <alignment horizontal="center" vertical="center"/>
    </xf>
    <xf numFmtId="0" fontId="20" fillId="0" borderId="0" xfId="17" applyFont="1" applyAlignment="1">
      <alignment vertical="center" wrapText="1" readingOrder="1"/>
    </xf>
    <xf numFmtId="0" fontId="22" fillId="0" borderId="0" xfId="17" applyFont="1" applyAlignment="1">
      <alignment vertical="center"/>
    </xf>
    <xf numFmtId="0" fontId="18" fillId="0" borderId="0" xfId="0" applyFont="1" applyBorder="1" applyAlignment="1">
      <alignment vertical="center"/>
    </xf>
    <xf numFmtId="0" fontId="48" fillId="0" borderId="0" xfId="17" applyFont="1" applyAlignment="1">
      <alignment horizontal="center" vertical="top" wrapText="1"/>
    </xf>
    <xf numFmtId="0" fontId="49" fillId="0" borderId="0" xfId="17" applyFont="1" applyAlignment="1">
      <alignment vertical="center"/>
    </xf>
    <xf numFmtId="0" fontId="50" fillId="0" borderId="0" xfId="17" applyFont="1" applyAlignment="1">
      <alignment horizontal="center" vertical="center" wrapText="1"/>
    </xf>
    <xf numFmtId="0" fontId="51" fillId="0" borderId="0" xfId="17" applyFont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1" fillId="0" borderId="0" xfId="31" applyFo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top" readingOrder="2"/>
    </xf>
    <xf numFmtId="0" fontId="4" fillId="0" borderId="0" xfId="0" applyFont="1" applyAlignment="1">
      <alignment horizontal="right" vertical="top" wrapText="1" readingOrder="2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 readingOrder="1"/>
    </xf>
    <xf numFmtId="0" fontId="4" fillId="0" borderId="0" xfId="5" applyFont="1" applyAlignment="1">
      <alignment horizontal="centerContinuous" vertical="center" wrapText="1"/>
    </xf>
    <xf numFmtId="0" fontId="27" fillId="0" borderId="0" xfId="4" applyFont="1" applyAlignment="1">
      <alignment horizontal="centerContinuous" vertical="center" readingOrder="2"/>
    </xf>
    <xf numFmtId="0" fontId="28" fillId="0" borderId="0" xfId="0" applyFont="1" applyAlignment="1">
      <alignment horizontal="centerContinuous" vertical="center"/>
    </xf>
    <xf numFmtId="0" fontId="28" fillId="0" borderId="0" xfId="0" applyFont="1" applyBorder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28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5" applyFont="1" applyAlignment="1">
      <alignment horizontal="centerContinuous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1" fillId="4" borderId="11" xfId="36" applyFont="1" applyFill="1" applyBorder="1" applyAlignment="1">
      <alignment horizontal="center" vertical="center"/>
    </xf>
    <xf numFmtId="0" fontId="1" fillId="3" borderId="14" xfId="36" applyFont="1" applyFill="1" applyBorder="1" applyAlignment="1">
      <alignment horizontal="center" vertical="center"/>
    </xf>
    <xf numFmtId="0" fontId="1" fillId="4" borderId="14" xfId="36" applyFont="1" applyFill="1" applyBorder="1" applyAlignment="1">
      <alignment horizontal="center" vertical="center"/>
    </xf>
    <xf numFmtId="0" fontId="1" fillId="3" borderId="17" xfId="36" applyFont="1" applyFill="1" applyBorder="1" applyAlignment="1">
      <alignment horizontal="center" vertical="center"/>
    </xf>
    <xf numFmtId="165" fontId="1" fillId="0" borderId="11" xfId="36" applyNumberFormat="1" applyFont="1" applyBorder="1" applyAlignment="1">
      <alignment horizontal="center" vertical="center"/>
    </xf>
    <xf numFmtId="165" fontId="1" fillId="3" borderId="14" xfId="36" applyNumberFormat="1" applyFont="1" applyFill="1" applyBorder="1" applyAlignment="1">
      <alignment horizontal="center" vertical="center"/>
    </xf>
    <xf numFmtId="165" fontId="1" fillId="0" borderId="14" xfId="36" applyNumberFormat="1" applyFont="1" applyBorder="1" applyAlignment="1">
      <alignment horizontal="center" vertical="center"/>
    </xf>
    <xf numFmtId="165" fontId="1" fillId="3" borderId="17" xfId="36" applyNumberFormat="1" applyFont="1" applyFill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" fillId="4" borderId="19" xfId="36" applyFont="1" applyFill="1" applyBorder="1" applyAlignment="1">
      <alignment horizontal="center" vertical="center"/>
    </xf>
    <xf numFmtId="0" fontId="1" fillId="3" borderId="12" xfId="36" applyFont="1" applyFill="1" applyBorder="1" applyAlignment="1">
      <alignment horizontal="center" vertical="center"/>
    </xf>
    <xf numFmtId="0" fontId="1" fillId="4" borderId="12" xfId="36" applyFont="1" applyFill="1" applyBorder="1" applyAlignment="1">
      <alignment horizontal="center" vertical="center"/>
    </xf>
    <xf numFmtId="0" fontId="1" fillId="3" borderId="20" xfId="36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center" wrapText="1"/>
    </xf>
    <xf numFmtId="165" fontId="11" fillId="4" borderId="22" xfId="1" applyNumberFormat="1" applyFont="1" applyFill="1" applyBorder="1" applyAlignment="1">
      <alignment horizontal="center" vertical="center"/>
    </xf>
    <xf numFmtId="165" fontId="11" fillId="4" borderId="22" xfId="32" applyNumberFormat="1" applyFont="1" applyFill="1" applyBorder="1" applyAlignment="1">
      <alignment horizontal="center" vertical="center"/>
    </xf>
    <xf numFmtId="0" fontId="11" fillId="4" borderId="22" xfId="32" applyFont="1" applyFill="1" applyBorder="1" applyAlignment="1">
      <alignment horizontal="center" vertical="center"/>
    </xf>
    <xf numFmtId="0" fontId="20" fillId="0" borderId="0" xfId="16" applyFont="1" applyAlignment="1">
      <alignment vertical="center" wrapText="1" readingOrder="1"/>
    </xf>
    <xf numFmtId="0" fontId="22" fillId="0" borderId="0" xfId="16" applyFont="1" applyAlignment="1">
      <alignment vertical="center"/>
    </xf>
    <xf numFmtId="0" fontId="22" fillId="0" borderId="0" xfId="16" applyFont="1" applyAlignment="1">
      <alignment vertical="center" wrapText="1"/>
    </xf>
    <xf numFmtId="0" fontId="46" fillId="0" borderId="0" xfId="16"/>
    <xf numFmtId="0" fontId="37" fillId="3" borderId="24" xfId="16" applyFont="1" applyFill="1" applyBorder="1" applyAlignment="1">
      <alignment horizontal="center" vertical="top" wrapText="1"/>
    </xf>
    <xf numFmtId="0" fontId="32" fillId="4" borderId="25" xfId="16" applyFont="1" applyFill="1" applyBorder="1" applyAlignment="1">
      <alignment horizontal="center" vertical="center" wrapText="1"/>
    </xf>
    <xf numFmtId="0" fontId="38" fillId="4" borderId="25" xfId="16" applyFont="1" applyFill="1" applyBorder="1" applyAlignment="1">
      <alignment horizontal="left" vertical="center" wrapText="1" indent="1"/>
    </xf>
    <xf numFmtId="0" fontId="11" fillId="4" borderId="25" xfId="16" applyFont="1" applyFill="1" applyBorder="1" applyAlignment="1">
      <alignment horizontal="center" vertical="center" wrapText="1"/>
    </xf>
    <xf numFmtId="0" fontId="1" fillId="4" borderId="25" xfId="16" applyFont="1" applyFill="1" applyBorder="1" applyAlignment="1">
      <alignment horizontal="center" vertical="center" wrapText="1"/>
    </xf>
    <xf numFmtId="0" fontId="32" fillId="3" borderId="26" xfId="16" applyFont="1" applyFill="1" applyBorder="1" applyAlignment="1">
      <alignment horizontal="center" vertical="center" wrapText="1"/>
    </xf>
    <xf numFmtId="0" fontId="38" fillId="3" borderId="26" xfId="16" applyFont="1" applyFill="1" applyBorder="1" applyAlignment="1">
      <alignment horizontal="left" vertical="center" wrapText="1" indent="1"/>
    </xf>
    <xf numFmtId="0" fontId="11" fillId="3" borderId="25" xfId="16" applyFont="1" applyFill="1" applyBorder="1" applyAlignment="1">
      <alignment horizontal="center" vertical="center" wrapText="1"/>
    </xf>
    <xf numFmtId="0" fontId="1" fillId="3" borderId="26" xfId="16" applyFont="1" applyFill="1" applyBorder="1" applyAlignment="1">
      <alignment horizontal="center" vertical="center" wrapText="1"/>
    </xf>
    <xf numFmtId="0" fontId="32" fillId="4" borderId="27" xfId="16" applyFont="1" applyFill="1" applyBorder="1" applyAlignment="1">
      <alignment horizontal="center" vertical="center" wrapText="1"/>
    </xf>
    <xf numFmtId="0" fontId="38" fillId="4" borderId="27" xfId="16" applyFont="1" applyFill="1" applyBorder="1" applyAlignment="1">
      <alignment horizontal="left" vertical="center" wrapText="1" indent="1"/>
    </xf>
    <xf numFmtId="0" fontId="11" fillId="4" borderId="23" xfId="16" applyFont="1" applyFill="1" applyBorder="1" applyAlignment="1">
      <alignment horizontal="center" vertical="center" wrapText="1"/>
    </xf>
    <xf numFmtId="0" fontId="1" fillId="4" borderId="27" xfId="16" applyFont="1" applyFill="1" applyBorder="1" applyAlignment="1">
      <alignment horizontal="center" vertical="center" wrapText="1"/>
    </xf>
    <xf numFmtId="0" fontId="22" fillId="0" borderId="0" xfId="16" applyFont="1" applyAlignment="1">
      <alignment horizontal="center" vertical="center" wrapText="1"/>
    </xf>
    <xf numFmtId="0" fontId="24" fillId="0" borderId="0" xfId="16" applyFont="1" applyAlignment="1">
      <alignment vertical="center" wrapText="1"/>
    </xf>
    <xf numFmtId="166" fontId="39" fillId="0" borderId="0" xfId="16" applyNumberFormat="1" applyFont="1" applyAlignment="1">
      <alignment horizontal="right"/>
    </xf>
    <xf numFmtId="0" fontId="1" fillId="4" borderId="25" xfId="16" applyFont="1" applyFill="1" applyBorder="1" applyAlignment="1">
      <alignment horizontal="right" vertical="center" wrapText="1" indent="1"/>
    </xf>
    <xf numFmtId="0" fontId="1" fillId="3" borderId="26" xfId="16" applyFont="1" applyFill="1" applyBorder="1" applyAlignment="1">
      <alignment horizontal="right" vertical="center" wrapText="1" indent="1"/>
    </xf>
    <xf numFmtId="0" fontId="1" fillId="4" borderId="27" xfId="16" applyFont="1" applyFill="1" applyBorder="1" applyAlignment="1">
      <alignment horizontal="right" vertical="center" wrapText="1" indent="1"/>
    </xf>
    <xf numFmtId="0" fontId="11" fillId="3" borderId="28" xfId="16" applyFont="1" applyFill="1" applyBorder="1" applyAlignment="1">
      <alignment horizontal="right" vertical="center" wrapText="1" indent="1"/>
    </xf>
    <xf numFmtId="0" fontId="22" fillId="0" borderId="0" xfId="16" applyFont="1"/>
    <xf numFmtId="166" fontId="11" fillId="4" borderId="11" xfId="16" applyNumberFormat="1" applyFont="1" applyFill="1" applyBorder="1" applyAlignment="1">
      <alignment horizontal="center" vertical="center"/>
    </xf>
    <xf numFmtId="166" fontId="1" fillId="4" borderId="11" xfId="16" applyNumberFormat="1" applyFont="1" applyFill="1" applyBorder="1" applyAlignment="1">
      <alignment horizontal="center" vertical="center"/>
    </xf>
    <xf numFmtId="166" fontId="11" fillId="3" borderId="11" xfId="16" applyNumberFormat="1" applyFont="1" applyFill="1" applyBorder="1" applyAlignment="1">
      <alignment horizontal="center" vertical="center"/>
    </xf>
    <xf numFmtId="166" fontId="1" fillId="3" borderId="11" xfId="16" applyNumberFormat="1" applyFont="1" applyFill="1" applyBorder="1" applyAlignment="1">
      <alignment horizontal="center" vertical="center"/>
    </xf>
    <xf numFmtId="0" fontId="29" fillId="0" borderId="0" xfId="16" applyFont="1" applyAlignment="1">
      <alignment vertical="center" wrapText="1" readingOrder="1"/>
    </xf>
    <xf numFmtId="0" fontId="24" fillId="0" borderId="0" xfId="16" applyFont="1" applyAlignment="1">
      <alignment vertical="center"/>
    </xf>
    <xf numFmtId="0" fontId="24" fillId="0" borderId="0" xfId="16" applyFont="1"/>
    <xf numFmtId="2" fontId="1" fillId="4" borderId="25" xfId="16" applyNumberFormat="1" applyFont="1" applyFill="1" applyBorder="1" applyAlignment="1">
      <alignment horizontal="right" vertical="center" wrapText="1" indent="1"/>
    </xf>
    <xf numFmtId="2" fontId="1" fillId="3" borderId="26" xfId="16" applyNumberFormat="1" applyFont="1" applyFill="1" applyBorder="1" applyAlignment="1">
      <alignment horizontal="right" vertical="center" wrapText="1" indent="1"/>
    </xf>
    <xf numFmtId="2" fontId="1" fillId="4" borderId="27" xfId="16" applyNumberFormat="1" applyFont="1" applyFill="1" applyBorder="1" applyAlignment="1">
      <alignment horizontal="right" vertical="center" wrapText="1" indent="1"/>
    </xf>
    <xf numFmtId="2" fontId="11" fillId="3" borderId="28" xfId="16" applyNumberFormat="1" applyFont="1" applyFill="1" applyBorder="1" applyAlignment="1">
      <alignment horizontal="right" vertical="center" wrapText="1" indent="1"/>
    </xf>
    <xf numFmtId="0" fontId="44" fillId="0" borderId="0" xfId="16" applyFont="1"/>
    <xf numFmtId="0" fontId="11" fillId="0" borderId="0" xfId="16" applyFont="1" applyAlignment="1">
      <alignment horizontal="right" readingOrder="2"/>
    </xf>
    <xf numFmtId="0" fontId="24" fillId="0" borderId="0" xfId="16" applyFont="1" applyAlignment="1">
      <alignment horizontal="center" vertical="center" wrapText="1"/>
    </xf>
    <xf numFmtId="0" fontId="24" fillId="0" borderId="0" xfId="16" applyFont="1" applyBorder="1" applyAlignment="1">
      <alignment vertical="center" wrapText="1"/>
    </xf>
    <xf numFmtId="0" fontId="11" fillId="0" borderId="0" xfId="16" applyFont="1" applyBorder="1" applyAlignment="1">
      <alignment horizontal="right" vertical="center" wrapText="1" indent="1"/>
    </xf>
    <xf numFmtId="0" fontId="52" fillId="4" borderId="11" xfId="36" applyFont="1" applyFill="1" applyBorder="1" applyAlignment="1">
      <alignment horizontal="center" vertical="center"/>
    </xf>
    <xf numFmtId="0" fontId="52" fillId="4" borderId="19" xfId="36" applyFont="1" applyFill="1" applyBorder="1" applyAlignment="1">
      <alignment horizontal="center" vertical="center"/>
    </xf>
    <xf numFmtId="0" fontId="52" fillId="3" borderId="14" xfId="36" applyFont="1" applyFill="1" applyBorder="1" applyAlignment="1">
      <alignment horizontal="center" vertical="center"/>
    </xf>
    <xf numFmtId="0" fontId="52" fillId="3" borderId="12" xfId="36" applyFont="1" applyFill="1" applyBorder="1" applyAlignment="1">
      <alignment horizontal="center" vertical="center"/>
    </xf>
    <xf numFmtId="0" fontId="52" fillId="4" borderId="14" xfId="36" applyFont="1" applyFill="1" applyBorder="1" applyAlignment="1">
      <alignment horizontal="center" vertical="center"/>
    </xf>
    <xf numFmtId="0" fontId="52" fillId="4" borderId="12" xfId="36" applyFont="1" applyFill="1" applyBorder="1" applyAlignment="1">
      <alignment horizontal="center" vertical="center"/>
    </xf>
    <xf numFmtId="0" fontId="35" fillId="3" borderId="23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top" wrapText="1"/>
    </xf>
    <xf numFmtId="0" fontId="10" fillId="3" borderId="24" xfId="16" applyFont="1" applyFill="1" applyBorder="1" applyAlignment="1">
      <alignment horizontal="center" vertical="top" wrapText="1"/>
    </xf>
    <xf numFmtId="0" fontId="11" fillId="4" borderId="25" xfId="16" applyFont="1" applyFill="1" applyBorder="1" applyAlignment="1">
      <alignment horizontal="right" vertical="center" wrapText="1" indent="1"/>
    </xf>
    <xf numFmtId="0" fontId="11" fillId="3" borderId="26" xfId="16" applyFont="1" applyFill="1" applyBorder="1" applyAlignment="1">
      <alignment horizontal="right" vertical="center" wrapText="1" indent="1"/>
    </xf>
    <xf numFmtId="0" fontId="11" fillId="4" borderId="27" xfId="16" applyFont="1" applyFill="1" applyBorder="1" applyAlignment="1">
      <alignment horizontal="right" vertical="center" wrapText="1" indent="1"/>
    </xf>
    <xf numFmtId="0" fontId="11" fillId="3" borderId="28" xfId="16" applyFont="1" applyFill="1" applyBorder="1" applyAlignment="1">
      <alignment horizontal="center" vertical="center" wrapText="1"/>
    </xf>
    <xf numFmtId="0" fontId="11" fillId="3" borderId="8" xfId="16" applyFont="1" applyFill="1" applyBorder="1" applyAlignment="1">
      <alignment horizontal="center" wrapText="1"/>
    </xf>
    <xf numFmtId="0" fontId="10" fillId="3" borderId="21" xfId="16" applyFont="1" applyFill="1" applyBorder="1" applyAlignment="1">
      <alignment horizontal="center" vertical="top" wrapText="1"/>
    </xf>
    <xf numFmtId="0" fontId="11" fillId="3" borderId="23" xfId="16" applyFont="1" applyFill="1" applyBorder="1" applyAlignment="1">
      <alignment horizontal="center" wrapText="1"/>
    </xf>
    <xf numFmtId="166" fontId="11" fillId="4" borderId="17" xfId="16" applyNumberFormat="1" applyFont="1" applyFill="1" applyBorder="1" applyAlignment="1">
      <alignment horizontal="center" vertical="center"/>
    </xf>
    <xf numFmtId="166" fontId="1" fillId="4" borderId="17" xfId="16" applyNumberFormat="1" applyFont="1" applyFill="1" applyBorder="1" applyAlignment="1">
      <alignment horizontal="center" vertical="center"/>
    </xf>
    <xf numFmtId="166" fontId="11" fillId="3" borderId="22" xfId="16" applyNumberFormat="1" applyFont="1" applyFill="1" applyBorder="1" applyAlignment="1">
      <alignment horizontal="center" vertical="center" wrapText="1"/>
    </xf>
    <xf numFmtId="0" fontId="32" fillId="4" borderId="45" xfId="16" applyFont="1" applyFill="1" applyBorder="1" applyAlignment="1">
      <alignment horizontal="center" vertical="center" wrapText="1"/>
    </xf>
    <xf numFmtId="0" fontId="38" fillId="4" borderId="45" xfId="16" applyFont="1" applyFill="1" applyBorder="1" applyAlignment="1">
      <alignment horizontal="left" vertical="center" wrapText="1" indent="1"/>
    </xf>
    <xf numFmtId="0" fontId="32" fillId="4" borderId="36" xfId="16" applyFont="1" applyFill="1" applyBorder="1" applyAlignment="1">
      <alignment horizontal="center" vertical="center" wrapText="1"/>
    </xf>
    <xf numFmtId="0" fontId="38" fillId="4" borderId="36" xfId="16" applyFont="1" applyFill="1" applyBorder="1" applyAlignment="1">
      <alignment horizontal="left" vertical="center" wrapText="1" indent="1"/>
    </xf>
    <xf numFmtId="0" fontId="20" fillId="0" borderId="0" xfId="17" applyFont="1" applyAlignment="1">
      <alignment horizontal="center" vertical="center" wrapText="1" readingOrder="1"/>
    </xf>
    <xf numFmtId="0" fontId="1" fillId="0" borderId="0" xfId="16" applyFont="1" applyBorder="1" applyAlignment="1">
      <alignment horizontal="right" vertical="center" readingOrder="2"/>
    </xf>
    <xf numFmtId="0" fontId="10" fillId="0" borderId="0" xfId="16" applyFont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vertical="center"/>
    </xf>
    <xf numFmtId="0" fontId="29" fillId="0" borderId="0" xfId="16" applyFont="1" applyAlignment="1">
      <alignment vertical="center" wrapText="1"/>
    </xf>
    <xf numFmtId="0" fontId="35" fillId="0" borderId="0" xfId="16" applyFont="1" applyAlignment="1">
      <alignment vertical="center" wrapText="1"/>
    </xf>
    <xf numFmtId="0" fontId="34" fillId="0" borderId="0" xfId="16" applyFont="1" applyBorder="1" applyAlignment="1">
      <alignment horizontal="center" vertical="center" wrapText="1"/>
    </xf>
    <xf numFmtId="0" fontId="34" fillId="0" borderId="0" xfId="16" applyFont="1" applyAlignment="1">
      <alignment horizontal="right" vertical="center" wrapText="1"/>
    </xf>
    <xf numFmtId="0" fontId="36" fillId="3" borderId="28" xfId="16" applyFont="1" applyFill="1" applyBorder="1" applyAlignment="1">
      <alignment horizontal="center" vertical="center" wrapText="1"/>
    </xf>
    <xf numFmtId="0" fontId="35" fillId="3" borderId="28" xfId="16" applyFont="1" applyFill="1" applyBorder="1" applyAlignment="1">
      <alignment horizontal="center" vertical="center" wrapText="1"/>
    </xf>
    <xf numFmtId="0" fontId="35" fillId="3" borderId="29" xfId="16" applyFont="1" applyFill="1" applyBorder="1" applyAlignment="1">
      <alignment horizontal="center" vertical="center" wrapText="1"/>
    </xf>
    <xf numFmtId="0" fontId="35" fillId="3" borderId="23" xfId="16" applyFont="1" applyFill="1" applyBorder="1" applyAlignment="1">
      <alignment horizontal="center" vertical="center" wrapText="1"/>
    </xf>
    <xf numFmtId="0" fontId="35" fillId="3" borderId="24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top" wrapText="1"/>
    </xf>
    <xf numFmtId="0" fontId="32" fillId="3" borderId="29" xfId="16" applyFont="1" applyFill="1" applyBorder="1" applyAlignment="1">
      <alignment horizontal="center" vertical="center" wrapText="1"/>
    </xf>
    <xf numFmtId="0" fontId="32" fillId="3" borderId="23" xfId="16" applyFont="1" applyFill="1" applyBorder="1" applyAlignment="1">
      <alignment horizontal="center" vertical="center" wrapText="1"/>
    </xf>
    <xf numFmtId="0" fontId="32" fillId="3" borderId="24" xfId="16" applyFont="1" applyFill="1" applyBorder="1" applyAlignment="1">
      <alignment horizontal="center" vertical="center" wrapText="1"/>
    </xf>
    <xf numFmtId="0" fontId="36" fillId="3" borderId="29" xfId="16" applyFont="1" applyFill="1" applyBorder="1" applyAlignment="1">
      <alignment horizontal="center" vertical="center" wrapText="1"/>
    </xf>
    <xf numFmtId="0" fontId="36" fillId="3" borderId="23" xfId="16" applyFont="1" applyFill="1" applyBorder="1" applyAlignment="1">
      <alignment horizontal="center" vertical="center" wrapText="1"/>
    </xf>
    <xf numFmtId="0" fontId="36" fillId="3" borderId="24" xfId="16" applyFont="1" applyFill="1" applyBorder="1" applyAlignment="1">
      <alignment horizontal="center" vertical="center" wrapText="1"/>
    </xf>
    <xf numFmtId="0" fontId="34" fillId="3" borderId="29" xfId="16" applyFont="1" applyFill="1" applyBorder="1" applyAlignment="1">
      <alignment horizontal="center" vertical="center" wrapText="1"/>
    </xf>
    <xf numFmtId="0" fontId="34" fillId="3" borderId="24" xfId="16" applyFont="1" applyFill="1" applyBorder="1" applyAlignment="1">
      <alignment horizontal="center" vertical="center" wrapText="1"/>
    </xf>
    <xf numFmtId="0" fontId="35" fillId="4" borderId="25" xfId="16" applyFont="1" applyFill="1" applyBorder="1" applyAlignment="1">
      <alignment horizontal="right" vertical="center" wrapText="1" indent="1"/>
    </xf>
    <xf numFmtId="0" fontId="35" fillId="3" borderId="26" xfId="16" applyFont="1" applyFill="1" applyBorder="1" applyAlignment="1">
      <alignment horizontal="right" vertical="center" wrapText="1" indent="1"/>
    </xf>
    <xf numFmtId="0" fontId="35" fillId="4" borderId="27" xfId="16" applyFont="1" applyFill="1" applyBorder="1" applyAlignment="1">
      <alignment horizontal="right" vertical="center" wrapText="1" indent="1"/>
    </xf>
    <xf numFmtId="0" fontId="20" fillId="0" borderId="0" xfId="16" applyFont="1" applyAlignment="1">
      <alignment horizontal="center" vertical="center" wrapText="1" readingOrder="1"/>
    </xf>
    <xf numFmtId="0" fontId="54" fillId="0" borderId="0" xfId="16" applyFont="1" applyAlignment="1">
      <alignment horizontal="center" vertical="center" wrapText="1"/>
    </xf>
    <xf numFmtId="0" fontId="54" fillId="0" borderId="0" xfId="16" applyFont="1" applyAlignment="1">
      <alignment horizontal="center" vertical="center" wrapText="1" readingOrder="2"/>
    </xf>
    <xf numFmtId="0" fontId="34" fillId="0" borderId="0" xfId="16" applyFont="1" applyAlignment="1">
      <alignment horizontal="center" vertical="center" wrapText="1"/>
    </xf>
    <xf numFmtId="0" fontId="41" fillId="0" borderId="0" xfId="16" applyFont="1" applyAlignment="1">
      <alignment horizontal="center" vertical="center" wrapText="1"/>
    </xf>
    <xf numFmtId="0" fontId="53" fillId="0" borderId="0" xfId="16" applyFont="1" applyAlignment="1">
      <alignment horizontal="center" vertical="center" wrapText="1"/>
    </xf>
    <xf numFmtId="0" fontId="1" fillId="3" borderId="29" xfId="16" applyFont="1" applyFill="1" applyBorder="1" applyAlignment="1">
      <alignment horizontal="center" vertical="center" wrapText="1"/>
    </xf>
    <xf numFmtId="0" fontId="1" fillId="3" borderId="23" xfId="16" applyFont="1" applyFill="1" applyBorder="1" applyAlignment="1">
      <alignment horizontal="center" vertical="center" wrapText="1"/>
    </xf>
    <xf numFmtId="0" fontId="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 wrapText="1"/>
    </xf>
    <xf numFmtId="0" fontId="8" fillId="3" borderId="23" xfId="16" applyFont="1" applyFill="1" applyBorder="1" applyAlignment="1">
      <alignment horizontal="center" vertical="center" wrapText="1"/>
    </xf>
    <xf numFmtId="0" fontId="8" fillId="3" borderId="24" xfId="16" applyFont="1" applyFill="1" applyBorder="1" applyAlignment="1">
      <alignment horizontal="center" vertical="center" wrapText="1"/>
    </xf>
    <xf numFmtId="0" fontId="11" fillId="3" borderId="41" xfId="16" applyFont="1" applyFill="1" applyBorder="1" applyAlignment="1">
      <alignment horizontal="center" wrapText="1"/>
    </xf>
    <xf numFmtId="0" fontId="11" fillId="3" borderId="40" xfId="16" applyFont="1" applyFill="1" applyBorder="1" applyAlignment="1">
      <alignment horizontal="center" wrapText="1"/>
    </xf>
    <xf numFmtId="0" fontId="11" fillId="3" borderId="42" xfId="16" applyFont="1" applyFill="1" applyBorder="1" applyAlignment="1">
      <alignment horizontal="center" wrapText="1"/>
    </xf>
    <xf numFmtId="0" fontId="11" fillId="3" borderId="41" xfId="16" applyFont="1" applyFill="1" applyBorder="1" applyAlignment="1">
      <alignment horizontal="center" vertical="center" wrapText="1"/>
    </xf>
    <xf numFmtId="0" fontId="11" fillId="3" borderId="42" xfId="16" applyFont="1" applyFill="1" applyBorder="1" applyAlignment="1">
      <alignment horizontal="center" vertical="center" wrapText="1"/>
    </xf>
    <xf numFmtId="0" fontId="11" fillId="3" borderId="37" xfId="16" applyFont="1" applyFill="1" applyBorder="1" applyAlignment="1">
      <alignment horizontal="center" vertical="center" wrapText="1"/>
    </xf>
    <xf numFmtId="0" fontId="11" fillId="3" borderId="38" xfId="16" applyFont="1" applyFill="1" applyBorder="1" applyAlignment="1">
      <alignment horizontal="center" vertical="center" wrapText="1"/>
    </xf>
    <xf numFmtId="0" fontId="11" fillId="3" borderId="43" xfId="16" applyFont="1" applyFill="1" applyBorder="1" applyAlignment="1">
      <alignment horizontal="center" vertical="center" wrapText="1"/>
    </xf>
    <xf numFmtId="0" fontId="11" fillId="3" borderId="44" xfId="16" applyFont="1" applyFill="1" applyBorder="1" applyAlignment="1">
      <alignment horizontal="center" vertical="center" wrapText="1"/>
    </xf>
    <xf numFmtId="0" fontId="10" fillId="3" borderId="43" xfId="16" applyFont="1" applyFill="1" applyBorder="1" applyAlignment="1">
      <alignment horizontal="center" vertical="top" wrapText="1"/>
    </xf>
    <xf numFmtId="0" fontId="10" fillId="3" borderId="39" xfId="16" applyFont="1" applyFill="1" applyBorder="1" applyAlignment="1">
      <alignment horizontal="center" vertical="top" wrapText="1"/>
    </xf>
    <xf numFmtId="0" fontId="10" fillId="3" borderId="44" xfId="16" applyFont="1" applyFill="1" applyBorder="1" applyAlignment="1">
      <alignment horizontal="center" vertical="top" wrapText="1"/>
    </xf>
    <xf numFmtId="0" fontId="11" fillId="0" borderId="39" xfId="16" applyFont="1" applyBorder="1" applyAlignment="1">
      <alignment vertical="center" wrapText="1"/>
    </xf>
    <xf numFmtId="0" fontId="4" fillId="0" borderId="39" xfId="16" applyFont="1" applyBorder="1" applyAlignment="1">
      <alignment horizontal="center" vertical="center" wrapText="1"/>
    </xf>
    <xf numFmtId="0" fontId="4" fillId="0" borderId="39" xfId="16" applyFont="1" applyBorder="1" applyAlignment="1">
      <alignment horizontal="right" vertical="center" wrapText="1"/>
    </xf>
    <xf numFmtId="0" fontId="29" fillId="0" borderId="0" xfId="16" applyFont="1" applyAlignment="1">
      <alignment horizontal="center" vertical="center" wrapText="1" readingOrder="1"/>
    </xf>
    <xf numFmtId="0" fontId="27" fillId="0" borderId="0" xfId="16" applyFont="1" applyAlignment="1">
      <alignment horizontal="center" vertical="center" wrapText="1"/>
    </xf>
    <xf numFmtId="0" fontId="23" fillId="0" borderId="0" xfId="16" applyFont="1" applyAlignment="1">
      <alignment horizontal="center" vertical="center" wrapText="1" readingOrder="2"/>
    </xf>
    <xf numFmtId="0" fontId="4" fillId="0" borderId="0" xfId="16" applyFont="1" applyAlignment="1">
      <alignment horizontal="center" vertical="center" wrapText="1"/>
    </xf>
    <xf numFmtId="0" fontId="29" fillId="0" borderId="0" xfId="16" applyFont="1" applyAlignment="1">
      <alignment horizontal="center" vertical="center" wrapText="1"/>
    </xf>
    <xf numFmtId="0" fontId="23" fillId="0" borderId="0" xfId="16" applyFont="1" applyAlignment="1">
      <alignment horizontal="center" vertical="center" wrapText="1"/>
    </xf>
    <xf numFmtId="0" fontId="36" fillId="3" borderId="22" xfId="16" applyFont="1" applyFill="1" applyBorder="1" applyAlignment="1">
      <alignment horizontal="center" vertical="center" wrapText="1"/>
    </xf>
    <xf numFmtId="0" fontId="35" fillId="3" borderId="22" xfId="16" applyFont="1" applyFill="1" applyBorder="1" applyAlignment="1">
      <alignment horizontal="center" vertical="center" wrapText="1"/>
    </xf>
    <xf numFmtId="0" fontId="11" fillId="3" borderId="30" xfId="16" applyFont="1" applyFill="1" applyBorder="1" applyAlignment="1">
      <alignment horizontal="center" wrapText="1"/>
    </xf>
    <xf numFmtId="0" fontId="16" fillId="0" borderId="0" xfId="16" applyFont="1" applyBorder="1" applyAlignment="1">
      <alignment horizontal="left" vertical="center" wrapText="1"/>
    </xf>
    <xf numFmtId="0" fontId="43" fillId="0" borderId="0" xfId="16" applyFont="1" applyBorder="1" applyAlignment="1">
      <alignment horizontal="right" vertical="center" wrapText="1" readingOrder="2"/>
    </xf>
    <xf numFmtId="0" fontId="10" fillId="3" borderId="21" xfId="16" applyFont="1" applyFill="1" applyBorder="1" applyAlignment="1">
      <alignment horizontal="center" vertical="top" wrapText="1"/>
    </xf>
    <xf numFmtId="0" fontId="10" fillId="3" borderId="8" xfId="16" applyFont="1" applyFill="1" applyBorder="1" applyAlignment="1">
      <alignment horizontal="center" vertical="top" wrapText="1"/>
    </xf>
    <xf numFmtId="0" fontId="41" fillId="3" borderId="30" xfId="16" applyFont="1" applyFill="1" applyBorder="1" applyAlignment="1">
      <alignment horizontal="center" vertical="center" wrapText="1"/>
    </xf>
    <xf numFmtId="0" fontId="41" fillId="3" borderId="8" xfId="16" applyFont="1" applyFill="1" applyBorder="1" applyAlignment="1">
      <alignment horizontal="center" vertical="center" wrapText="1"/>
    </xf>
    <xf numFmtId="0" fontId="41" fillId="3" borderId="21" xfId="16" applyFont="1" applyFill="1" applyBorder="1" applyAlignment="1">
      <alignment horizontal="center" vertical="center" wrapText="1"/>
    </xf>
    <xf numFmtId="0" fontId="36" fillId="3" borderId="30" xfId="16" applyFont="1" applyFill="1" applyBorder="1" applyAlignment="1">
      <alignment horizontal="center" vertical="center"/>
    </xf>
    <xf numFmtId="0" fontId="36" fillId="3" borderId="8" xfId="16" applyFont="1" applyFill="1" applyBorder="1" applyAlignment="1">
      <alignment horizontal="center" vertical="center"/>
    </xf>
    <xf numFmtId="0" fontId="36" fillId="3" borderId="21" xfId="16" applyFont="1" applyFill="1" applyBorder="1" applyAlignment="1">
      <alignment horizontal="center" vertical="center"/>
    </xf>
    <xf numFmtId="0" fontId="11" fillId="3" borderId="8" xfId="16" applyFont="1" applyFill="1" applyBorder="1" applyAlignment="1">
      <alignment horizontal="center" wrapText="1"/>
    </xf>
    <xf numFmtId="0" fontId="35" fillId="3" borderId="30" xfId="16" applyFont="1" applyFill="1" applyBorder="1" applyAlignment="1">
      <alignment horizontal="center" vertical="center"/>
    </xf>
    <xf numFmtId="0" fontId="35" fillId="3" borderId="8" xfId="16" applyFont="1" applyFill="1" applyBorder="1" applyAlignment="1">
      <alignment horizontal="center" vertical="center"/>
    </xf>
    <xf numFmtId="0" fontId="35" fillId="3" borderId="21" xfId="16" applyFont="1" applyFill="1" applyBorder="1" applyAlignment="1">
      <alignment horizontal="center" vertical="center"/>
    </xf>
    <xf numFmtId="0" fontId="53" fillId="0" borderId="0" xfId="16" applyFont="1" applyAlignment="1">
      <alignment horizontal="center" vertical="center" wrapText="1" readingOrder="2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8" fillId="3" borderId="28" xfId="16" applyFont="1" applyFill="1" applyBorder="1" applyAlignment="1">
      <alignment horizontal="center" vertical="center" wrapText="1"/>
    </xf>
    <xf numFmtId="0" fontId="11" fillId="3" borderId="28" xfId="16" applyFont="1" applyFill="1" applyBorder="1" applyAlignment="1">
      <alignment horizontal="center" vertical="center" wrapText="1"/>
    </xf>
    <xf numFmtId="0" fontId="11" fillId="3" borderId="29" xfId="16" applyFont="1" applyFill="1" applyBorder="1" applyAlignment="1">
      <alignment horizontal="center" wrapText="1"/>
    </xf>
    <xf numFmtId="0" fontId="11" fillId="3" borderId="23" xfId="16" applyFont="1" applyFill="1" applyBorder="1" applyAlignment="1">
      <alignment horizontal="center" wrapText="1"/>
    </xf>
    <xf numFmtId="0" fontId="11" fillId="3" borderId="29" xfId="16" applyFont="1" applyFill="1" applyBorder="1" applyAlignment="1">
      <alignment horizontal="center" vertical="center"/>
    </xf>
    <xf numFmtId="0" fontId="11" fillId="3" borderId="23" xfId="16" applyFont="1" applyFill="1" applyBorder="1" applyAlignment="1">
      <alignment horizontal="center" vertical="center"/>
    </xf>
    <xf numFmtId="0" fontId="11" fillId="3" borderId="24" xfId="16" applyFont="1" applyFill="1" applyBorder="1" applyAlignment="1">
      <alignment horizontal="center" vertical="center"/>
    </xf>
    <xf numFmtId="0" fontId="10" fillId="3" borderId="24" xfId="16" applyFont="1" applyFill="1" applyBorder="1" applyAlignment="1">
      <alignment horizontal="center" vertical="top" wrapText="1"/>
    </xf>
    <xf numFmtId="0" fontId="10" fillId="3" borderId="23" xfId="16" applyFont="1" applyFill="1" applyBorder="1" applyAlignment="1">
      <alignment horizontal="center" vertical="top" wrapText="1"/>
    </xf>
    <xf numFmtId="0" fontId="11" fillId="3" borderId="29" xfId="16" applyFont="1" applyFill="1" applyBorder="1" applyAlignment="1">
      <alignment horizontal="center" vertical="center" wrapText="1"/>
    </xf>
    <xf numFmtId="0" fontId="11" fillId="3" borderId="23" xfId="16" applyFont="1" applyFill="1" applyBorder="1" applyAlignment="1">
      <alignment horizontal="center" vertical="center" wrapText="1"/>
    </xf>
    <xf numFmtId="0" fontId="1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/>
    </xf>
    <xf numFmtId="0" fontId="8" fillId="3" borderId="23" xfId="16" applyFont="1" applyFill="1" applyBorder="1" applyAlignment="1">
      <alignment horizontal="center" vertical="center"/>
    </xf>
    <xf numFmtId="0" fontId="8" fillId="3" borderId="24" xfId="16" applyFont="1" applyFill="1" applyBorder="1" applyAlignment="1">
      <alignment horizontal="center" vertical="center"/>
    </xf>
    <xf numFmtId="0" fontId="11" fillId="0" borderId="0" xfId="16" applyFont="1" applyBorder="1" applyAlignment="1">
      <alignment horizontal="left" vertical="center" wrapText="1"/>
    </xf>
    <xf numFmtId="0" fontId="4" fillId="0" borderId="0" xfId="16" applyFont="1" applyBorder="1" applyAlignment="1">
      <alignment horizontal="center" vertical="center" wrapText="1"/>
    </xf>
    <xf numFmtId="0" fontId="4" fillId="0" borderId="0" xfId="16" applyFont="1" applyAlignment="1">
      <alignment horizontal="right" vertical="center" wrapText="1"/>
    </xf>
    <xf numFmtId="0" fontId="11" fillId="4" borderId="12" xfId="35" applyFont="1" applyFill="1" applyBorder="1" applyAlignment="1">
      <alignment horizontal="right" vertical="center" wrapText="1" indent="2" readingOrder="2"/>
    </xf>
    <xf numFmtId="0" fontId="11" fillId="4" borderId="13" xfId="35" applyFont="1" applyFill="1" applyBorder="1" applyAlignment="1">
      <alignment horizontal="right" vertical="center" wrapText="1" indent="2" readingOrder="2"/>
    </xf>
    <xf numFmtId="0" fontId="11" fillId="3" borderId="15" xfId="35" applyFont="1" applyFill="1" applyBorder="1" applyAlignment="1">
      <alignment horizontal="right" vertical="center" wrapText="1" indent="2" readingOrder="2"/>
    </xf>
    <xf numFmtId="0" fontId="11" fillId="3" borderId="16" xfId="35" applyFont="1" applyFill="1" applyBorder="1" applyAlignment="1">
      <alignment horizontal="right" vertical="center" wrapText="1" indent="2" readingOrder="2"/>
    </xf>
    <xf numFmtId="0" fontId="11" fillId="4" borderId="22" xfId="32" applyFont="1" applyFill="1" applyBorder="1" applyAlignment="1">
      <alignment horizontal="center" vertical="center" wrapText="1"/>
    </xf>
    <xf numFmtId="0" fontId="8" fillId="4" borderId="21" xfId="32" applyFont="1" applyFill="1" applyBorder="1" applyAlignment="1">
      <alignment horizontal="center" vertical="center" wrapText="1"/>
    </xf>
    <xf numFmtId="0" fontId="11" fillId="3" borderId="11" xfId="9" applyFont="1" applyFill="1" applyBorder="1" applyAlignment="1">
      <alignment horizontal="center" vertical="center" wrapText="1" readingOrder="1"/>
    </xf>
    <xf numFmtId="0" fontId="11" fillId="3" borderId="18" xfId="9" applyFont="1" applyFill="1" applyBorder="1" applyAlignment="1">
      <alignment horizontal="center" vertical="center" wrapText="1" readingOrder="1"/>
    </xf>
    <xf numFmtId="0" fontId="29" fillId="3" borderId="32" xfId="9" applyFont="1" applyFill="1" applyBorder="1" applyAlignment="1">
      <alignment horizontal="center" vertical="center" wrapText="1" readingOrder="1"/>
    </xf>
    <xf numFmtId="0" fontId="29" fillId="3" borderId="31" xfId="9" applyFont="1" applyFill="1" applyBorder="1" applyAlignment="1">
      <alignment horizontal="center" vertical="center" wrapText="1" readingOrder="1"/>
    </xf>
    <xf numFmtId="0" fontId="11" fillId="4" borderId="9" xfId="35" applyFont="1" applyFill="1" applyBorder="1" applyAlignment="1">
      <alignment horizontal="right" vertical="center" wrapText="1" indent="2" readingOrder="2"/>
    </xf>
    <xf numFmtId="0" fontId="11" fillId="4" borderId="10" xfId="35" applyFont="1" applyFill="1" applyBorder="1" applyAlignment="1">
      <alignment horizontal="right" vertical="center" wrapText="1" indent="2" readingOrder="2"/>
    </xf>
    <xf numFmtId="0" fontId="11" fillId="3" borderId="12" xfId="35" applyFont="1" applyFill="1" applyBorder="1" applyAlignment="1">
      <alignment horizontal="right" vertical="center" wrapText="1" indent="2" readingOrder="2"/>
    </xf>
    <xf numFmtId="0" fontId="11" fillId="3" borderId="13" xfId="35" applyFont="1" applyFill="1" applyBorder="1" applyAlignment="1">
      <alignment horizontal="right" vertical="center" wrapText="1" indent="2" readingOrder="2"/>
    </xf>
    <xf numFmtId="0" fontId="10" fillId="3" borderId="15" xfId="37" applyFont="1" applyFill="1" applyBorder="1" applyAlignment="1">
      <alignment horizontal="left" vertical="center" wrapText="1" indent="2"/>
    </xf>
    <xf numFmtId="0" fontId="10" fillId="3" borderId="16" xfId="37" applyFont="1" applyFill="1" applyBorder="1" applyAlignment="1">
      <alignment horizontal="left" vertical="center" wrapText="1" indent="2"/>
    </xf>
    <xf numFmtId="0" fontId="10" fillId="4" borderId="9" xfId="37" applyFont="1" applyFill="1" applyBorder="1" applyAlignment="1">
      <alignment horizontal="left" vertical="center" wrapText="1" indent="2"/>
    </xf>
    <xf numFmtId="0" fontId="10" fillId="4" borderId="10" xfId="37" applyFont="1" applyFill="1" applyBorder="1" applyAlignment="1">
      <alignment horizontal="left" vertical="center" wrapText="1" indent="2"/>
    </xf>
    <xf numFmtId="0" fontId="10" fillId="3" borderId="12" xfId="37" applyFont="1" applyFill="1" applyBorder="1" applyAlignment="1">
      <alignment horizontal="left" vertical="center" wrapText="1" indent="2"/>
    </xf>
    <xf numFmtId="0" fontId="10" fillId="3" borderId="13" xfId="37" applyFont="1" applyFill="1" applyBorder="1" applyAlignment="1">
      <alignment horizontal="left" vertical="center" wrapText="1" indent="2"/>
    </xf>
    <xf numFmtId="0" fontId="10" fillId="4" borderId="12" xfId="37" applyFont="1" applyFill="1" applyBorder="1" applyAlignment="1">
      <alignment horizontal="left" vertical="center" wrapText="1" indent="2"/>
    </xf>
    <xf numFmtId="0" fontId="10" fillId="4" borderId="13" xfId="37" applyFont="1" applyFill="1" applyBorder="1" applyAlignment="1">
      <alignment horizontal="left" vertical="center" wrapText="1" indent="2"/>
    </xf>
    <xf numFmtId="0" fontId="21" fillId="0" borderId="0" xfId="17" applyFont="1" applyAlignment="1">
      <alignment horizontal="center" vertical="center" wrapText="1" readingOrder="1"/>
    </xf>
    <xf numFmtId="0" fontId="20" fillId="0" borderId="0" xfId="17" applyFont="1" applyAlignment="1">
      <alignment horizontal="center" vertical="center" wrapText="1" readingOrder="1"/>
    </xf>
    <xf numFmtId="1" fontId="11" fillId="3" borderId="33" xfId="8" applyFont="1" applyFill="1" applyBorder="1">
      <alignment horizontal="center" vertical="center"/>
    </xf>
    <xf numFmtId="1" fontId="11" fillId="3" borderId="14" xfId="8" applyFont="1" applyFill="1" applyBorder="1">
      <alignment horizontal="center" vertical="center"/>
    </xf>
    <xf numFmtId="1" fontId="11" fillId="3" borderId="18" xfId="8" applyFont="1" applyFill="1" applyBorder="1">
      <alignment horizontal="center" vertical="center"/>
    </xf>
    <xf numFmtId="0" fontId="11" fillId="3" borderId="34" xfId="9" applyFont="1" applyFill="1" applyBorder="1" applyAlignment="1">
      <alignment horizontal="center" vertical="center" wrapText="1" readingOrder="1"/>
    </xf>
    <xf numFmtId="0" fontId="11" fillId="3" borderId="7" xfId="9" applyFont="1" applyFill="1" applyBorder="1" applyAlignment="1">
      <alignment horizontal="center" vertical="center" wrapText="1" readingOrder="1"/>
    </xf>
    <xf numFmtId="0" fontId="11" fillId="3" borderId="35" xfId="9" applyFont="1" applyFill="1" applyBorder="1" applyAlignment="1">
      <alignment horizontal="center" vertical="center" wrapText="1" readingOrder="1"/>
    </xf>
    <xf numFmtId="0" fontId="8" fillId="3" borderId="33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18" xfId="9" applyFont="1" applyFill="1" applyBorder="1">
      <alignment horizontal="center" vertical="center" wrapText="1"/>
    </xf>
    <xf numFmtId="0" fontId="11" fillId="0" borderId="12" xfId="0" applyFont="1" applyBorder="1" applyAlignment="1">
      <alignment horizontal="right" vertical="center" indent="2"/>
    </xf>
    <xf numFmtId="0" fontId="11" fillId="0" borderId="46" xfId="0" applyFont="1" applyBorder="1" applyAlignment="1">
      <alignment horizontal="right" vertical="center" indent="2"/>
    </xf>
    <xf numFmtId="0" fontId="8" fillId="4" borderId="22" xfId="32" applyFont="1" applyFill="1" applyBorder="1" applyAlignment="1">
      <alignment horizontal="center" vertical="center" wrapText="1"/>
    </xf>
    <xf numFmtId="0" fontId="11" fillId="3" borderId="22" xfId="9" applyFont="1" applyFill="1" applyBorder="1" applyAlignment="1">
      <alignment horizontal="center" vertical="center" wrapText="1" readingOrder="1"/>
    </xf>
  </cellXfs>
  <cellStyles count="40">
    <cellStyle name="Comma" xfId="1" builtinId="3"/>
    <cellStyle name="Comma 2" xfId="2"/>
    <cellStyle name="Currency 2" xfId="3"/>
    <cellStyle name="H1" xfId="4"/>
    <cellStyle name="H2" xfId="5"/>
    <cellStyle name="had" xfId="6"/>
    <cellStyle name="had0" xfId="7"/>
    <cellStyle name="Had1" xfId="8"/>
    <cellStyle name="Had2" xfId="9"/>
    <cellStyle name="Had3" xfId="10"/>
    <cellStyle name="inxa" xfId="11"/>
    <cellStyle name="inxe" xfId="12"/>
    <cellStyle name="Normal" xfId="0" builtinId="0"/>
    <cellStyle name="Normal 10" xfId="13"/>
    <cellStyle name="Normal 11" xfId="14"/>
    <cellStyle name="Normal 12" xfId="15"/>
    <cellStyle name="Normal 13" xfId="16"/>
    <cellStyle name="Normal 2" xfId="17"/>
    <cellStyle name="Normal 2 2" xfId="18"/>
    <cellStyle name="Normal 2_نشره التجاره الداخليه 21" xfId="19"/>
    <cellStyle name="Normal 3" xfId="20"/>
    <cellStyle name="Normal 3 2" xfId="21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NotA" xfId="28"/>
    <cellStyle name="Note" xfId="29" builtinId="10" customBuiltin="1"/>
    <cellStyle name="T1" xfId="30"/>
    <cellStyle name="T2" xfId="31"/>
    <cellStyle name="Total" xfId="32" builtinId="25" customBuiltin="1"/>
    <cellStyle name="Total 2" xfId="33"/>
    <cellStyle name="Total1" xfId="34"/>
    <cellStyle name="TXT1" xfId="35"/>
    <cellStyle name="TXT2" xfId="36"/>
    <cellStyle name="TXT3" xfId="37"/>
    <cellStyle name="TXT4" xfId="38"/>
    <cellStyle name="TXT5" xfId="3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988675273458889E-3"/>
          <c:y val="3.6470503531198266E-3"/>
          <c:w val="0.98052570955164986"/>
          <c:h val="0.9095604819971063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3.6965551974640631E-2"/>
                  <c:y val="-8.526762166777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22375451523276E-2"/>
                  <c:y val="-8.3947822787211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111806368197523E-2"/>
                  <c:y val="-7.910331088132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2338461538461539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_ " sourceLinked="0"/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Gr_17!$S$10:$S$12</c:f>
              <c:strCache>
                <c:ptCount val="3"/>
                <c:pt idx="0">
                  <c:v>تجارة الجملة والتجزئة ،واصلاح المركبات ذات المحركات والدراجات النارية
wholesale and retail trade and repair of motor vehicles and motorcycles</c:v>
                </c:pt>
                <c:pt idx="1">
                  <c:v>تجارة الجملة ، باستثناء المركبات ذات المحركات والدراجات النارية
Wholesale trade, except of motor vehicles and motorcycles</c:v>
                </c:pt>
                <c:pt idx="2">
                  <c:v>تجارة التجزئة،باستثناء المركبات ذات المحركات والدراجات النارية
Retail trade, except of motor vehicles and motorcycles</c:v>
                </c:pt>
              </c:strCache>
            </c:strRef>
          </c:cat>
          <c:val>
            <c:numRef>
              <c:f>Gr_17!$R$10:$R$12</c:f>
              <c:numCache>
                <c:formatCode>0</c:formatCode>
                <c:ptCount val="3"/>
                <c:pt idx="0">
                  <c:v>8595787</c:v>
                </c:pt>
                <c:pt idx="1">
                  <c:v>11023894</c:v>
                </c:pt>
                <c:pt idx="2">
                  <c:v>26934451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30571264"/>
        <c:axId val="130573056"/>
        <c:axId val="0"/>
      </c:bar3DChart>
      <c:catAx>
        <c:axId val="1305712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105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30573056"/>
        <c:crosses val="autoZero"/>
        <c:auto val="1"/>
        <c:lblAlgn val="ctr"/>
        <c:lblOffset val="100"/>
        <c:noMultiLvlLbl val="0"/>
      </c:catAx>
      <c:valAx>
        <c:axId val="1305730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3057126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46" l="0.70866141732283505" r="0.70866141732283505" t="0.74803149606299246" header="0.31496062992126017" footer="0.31496062992126017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123825</xdr:rowOff>
    </xdr:from>
    <xdr:to>
      <xdr:col>0</xdr:col>
      <xdr:colOff>4905375</xdr:colOff>
      <xdr:row>4</xdr:row>
      <xdr:rowOff>133349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 flipH="1">
          <a:off x="200025" y="123825"/>
          <a:ext cx="4705350" cy="272224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^+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إحصاءات تجارة الجملة والتجزئة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VI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WHOLESALE AND RETAIL TRADE  STATISTICS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5084445</xdr:colOff>
      <xdr:row>5</xdr:row>
      <xdr:rowOff>28576</xdr:rowOff>
    </xdr:to>
    <xdr:pic>
      <xdr:nvPicPr>
        <xdr:cNvPr id="26855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87755" y="-1087755"/>
          <a:ext cx="2908936" cy="5084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579030</xdr:colOff>
      <xdr:row>2</xdr:row>
      <xdr:rowOff>197383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8570" cy="715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1276350</xdr:colOff>
      <xdr:row>0</xdr:row>
      <xdr:rowOff>9525</xdr:rowOff>
    </xdr:from>
    <xdr:to>
      <xdr:col>10</xdr:col>
      <xdr:colOff>9525</xdr:colOff>
      <xdr:row>0</xdr:row>
      <xdr:rowOff>180975</xdr:rowOff>
    </xdr:to>
    <xdr:pic>
      <xdr:nvPicPr>
        <xdr:cNvPr id="27898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17144</xdr:rowOff>
    </xdr:from>
    <xdr:to>
      <xdr:col>0</xdr:col>
      <xdr:colOff>720000</xdr:colOff>
      <xdr:row>0</xdr:row>
      <xdr:rowOff>737144</xdr:rowOff>
    </xdr:to>
    <xdr:pic>
      <xdr:nvPicPr>
        <xdr:cNvPr id="27899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41820</xdr:colOff>
      <xdr:row>2</xdr:row>
      <xdr:rowOff>133260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12</xdr:row>
      <xdr:rowOff>0</xdr:rowOff>
    </xdr:from>
    <xdr:to>
      <xdr:col>11</xdr:col>
      <xdr:colOff>9525</xdr:colOff>
      <xdr:row>12</xdr:row>
      <xdr:rowOff>152400</xdr:rowOff>
    </xdr:to>
    <xdr:pic>
      <xdr:nvPicPr>
        <xdr:cNvPr id="2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857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1276350</xdr:colOff>
      <xdr:row>1</xdr:row>
      <xdr:rowOff>0</xdr:rowOff>
    </xdr:from>
    <xdr:to>
      <xdr:col>10</xdr:col>
      <xdr:colOff>9525</xdr:colOff>
      <xdr:row>1</xdr:row>
      <xdr:rowOff>171450</xdr:rowOff>
    </xdr:to>
    <xdr:pic>
      <xdr:nvPicPr>
        <xdr:cNvPr id="3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2867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1143000</xdr:colOff>
      <xdr:row>0</xdr:row>
      <xdr:rowOff>0</xdr:rowOff>
    </xdr:from>
    <xdr:to>
      <xdr:col>12</xdr:col>
      <xdr:colOff>2346</xdr:colOff>
      <xdr:row>1</xdr:row>
      <xdr:rowOff>197094</xdr:rowOff>
    </xdr:to>
    <xdr:pic>
      <xdr:nvPicPr>
        <xdr:cNvPr id="4" name="Picture 9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0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127985</xdr:colOff>
      <xdr:row>2</xdr:row>
      <xdr:rowOff>151431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1485900</xdr:colOff>
      <xdr:row>0</xdr:row>
      <xdr:rowOff>0</xdr:rowOff>
    </xdr:from>
    <xdr:to>
      <xdr:col>13</xdr:col>
      <xdr:colOff>4396</xdr:colOff>
      <xdr:row>1</xdr:row>
      <xdr:rowOff>214679</xdr:rowOff>
    </xdr:to>
    <xdr:pic>
      <xdr:nvPicPr>
        <xdr:cNvPr id="2" name="Picture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0"/>
          <a:ext cx="439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127985</xdr:colOff>
      <xdr:row>2</xdr:row>
      <xdr:rowOff>163154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0</xdr:rowOff>
    </xdr:from>
    <xdr:to>
      <xdr:col>15</xdr:col>
      <xdr:colOff>558800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</xdr:row>
      <xdr:rowOff>83820</xdr:rowOff>
    </xdr:from>
    <xdr:to>
      <xdr:col>2</xdr:col>
      <xdr:colOff>167640</xdr:colOff>
      <xdr:row>5</xdr:row>
      <xdr:rowOff>129540</xdr:rowOff>
    </xdr:to>
    <xdr:sp macro="" textlink="">
      <xdr:nvSpPr>
        <xdr:cNvPr id="5" name="TextBox 4"/>
        <xdr:cNvSpPr txBox="1"/>
      </xdr:nvSpPr>
      <xdr:spPr>
        <a:xfrm>
          <a:off x="30480" y="1211580"/>
          <a:ext cx="134112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QA" sz="1000" b="1">
              <a:latin typeface="Arial" panose="020B0604020202020204" pitchFamily="34" charset="0"/>
              <a:cs typeface="Arial" panose="020B0604020202020204" pitchFamily="34" charset="0"/>
            </a:rPr>
            <a:t>القيمة مليون ريال قطري</a:t>
          </a:r>
        </a:p>
        <a:p>
          <a:pPr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Value QR.Million</a:t>
          </a:r>
          <a:endParaRPr lang="ar-QA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123100</xdr:colOff>
      <xdr:row>0</xdr:row>
      <xdr:rowOff>720000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0.01846</cdr:x>
      <cdr:y>0.07769</cdr:y>
    </cdr:from>
    <cdr:to>
      <cdr:x>0.13475</cdr:x>
      <cdr:y>0.23306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312420"/>
          <a:ext cx="9601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Q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2</xdr:row>
      <xdr:rowOff>201840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244</xdr:col>
      <xdr:colOff>266700</xdr:colOff>
      <xdr:row>0</xdr:row>
      <xdr:rowOff>57150</xdr:rowOff>
    </xdr:from>
    <xdr:to>
      <xdr:col>246</xdr:col>
      <xdr:colOff>123825</xdr:colOff>
      <xdr:row>4</xdr:row>
      <xdr:rowOff>104775</xdr:rowOff>
    </xdr:to>
    <xdr:pic>
      <xdr:nvPicPr>
        <xdr:cNvPr id="140288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7150"/>
          <a:ext cx="10763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51435</xdr:rowOff>
    </xdr:from>
    <xdr:to>
      <xdr:col>1</xdr:col>
      <xdr:colOff>626655</xdr:colOff>
      <xdr:row>3</xdr:row>
      <xdr:rowOff>73558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"/>
          <a:ext cx="756195" cy="7155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sale%20%20Retail%20Trade_2014_&#1606;&#1588;&#1585;&#1577;%20&#1578;&#1580;&#1575;&#1585;&#1577;%20&#1575;&#1604;&#1580;&#1605;&#1604;&#1577;%20&#1608;&#1575;&#1604;&#1578;&#1580;&#1586;&#1574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Preface"/>
      <sheetName val="Index  "/>
      <sheetName val="Introduction "/>
      <sheetName val="Data "/>
      <sheetName val="Concepts "/>
      <sheetName val="CH1"/>
      <sheetName val="1 "/>
      <sheetName val="2"/>
      <sheetName val="CH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CH3"/>
      <sheetName val="17"/>
      <sheetName val="18"/>
      <sheetName val="19"/>
      <sheetName val="20"/>
      <sheetName val="21"/>
      <sheetName val="22"/>
      <sheetName val="23"/>
      <sheetName val="24"/>
      <sheetName val="26"/>
      <sheetName val="25"/>
      <sheetName val="27"/>
      <sheetName val="28"/>
      <sheetName val="29"/>
      <sheetName val="30"/>
      <sheetName val="CH4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Append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88048</v>
          </cell>
          <cell r="E11">
            <v>0</v>
          </cell>
          <cell r="G11">
            <v>2281</v>
          </cell>
          <cell r="H11">
            <v>37</v>
          </cell>
        </row>
        <row r="12">
          <cell r="D12">
            <v>139298</v>
          </cell>
          <cell r="E12">
            <v>4056</v>
          </cell>
          <cell r="G12">
            <v>2836</v>
          </cell>
          <cell r="H12">
            <v>61</v>
          </cell>
        </row>
        <row r="13">
          <cell r="D13">
            <v>991255</v>
          </cell>
          <cell r="E13">
            <v>19756</v>
          </cell>
          <cell r="G13">
            <v>28958</v>
          </cell>
          <cell r="H13">
            <v>975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11">
          <cell r="C11">
            <v>618126</v>
          </cell>
        </row>
      </sheetData>
      <sheetData sheetId="20">
        <row r="11">
          <cell r="D11">
            <v>6965</v>
          </cell>
          <cell r="G11">
            <v>99704</v>
          </cell>
          <cell r="H11">
            <v>14749</v>
          </cell>
          <cell r="J11">
            <v>112347</v>
          </cell>
          <cell r="K11">
            <v>492643</v>
          </cell>
        </row>
        <row r="12">
          <cell r="D12">
            <v>12141</v>
          </cell>
          <cell r="G12">
            <v>126631</v>
          </cell>
          <cell r="H12">
            <v>12667</v>
          </cell>
          <cell r="J12">
            <v>53617</v>
          </cell>
          <cell r="K12">
            <v>633649</v>
          </cell>
        </row>
        <row r="13">
          <cell r="D13">
            <v>78349</v>
          </cell>
          <cell r="G13">
            <v>858357</v>
          </cell>
          <cell r="H13">
            <v>130865</v>
          </cell>
          <cell r="J13">
            <v>292610</v>
          </cell>
          <cell r="K13">
            <v>7347594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11">
          <cell r="D11">
            <v>1402162</v>
          </cell>
          <cell r="E11">
            <v>23919</v>
          </cell>
          <cell r="G11">
            <v>17914</v>
          </cell>
          <cell r="H11">
            <v>141</v>
          </cell>
        </row>
        <row r="12">
          <cell r="D12">
            <v>2115476</v>
          </cell>
          <cell r="E12">
            <v>48347</v>
          </cell>
          <cell r="G12">
            <v>41906</v>
          </cell>
          <cell r="H12">
            <v>299</v>
          </cell>
        </row>
        <row r="13">
          <cell r="D13">
            <v>4325044</v>
          </cell>
          <cell r="E13">
            <v>229237</v>
          </cell>
          <cell r="G13">
            <v>90883</v>
          </cell>
          <cell r="H13">
            <v>850</v>
          </cell>
        </row>
      </sheetData>
      <sheetData sheetId="28"/>
      <sheetData sheetId="29"/>
      <sheetData sheetId="30"/>
      <sheetData sheetId="31"/>
      <sheetData sheetId="32"/>
      <sheetData sheetId="33">
        <row r="11">
          <cell r="C11">
            <v>20031739</v>
          </cell>
        </row>
      </sheetData>
      <sheetData sheetId="34"/>
      <sheetData sheetId="35">
        <row r="11">
          <cell r="D11">
            <v>1010859</v>
          </cell>
          <cell r="G11">
            <v>743955</v>
          </cell>
          <cell r="H11">
            <v>155586</v>
          </cell>
          <cell r="J11">
            <v>485296</v>
          </cell>
          <cell r="K11">
            <v>8519495</v>
          </cell>
        </row>
        <row r="12">
          <cell r="D12">
            <v>350012</v>
          </cell>
          <cell r="G12">
            <v>1280768</v>
          </cell>
          <cell r="H12">
            <v>368862</v>
          </cell>
          <cell r="J12">
            <v>957709</v>
          </cell>
          <cell r="K12">
            <v>11167847</v>
          </cell>
        </row>
        <row r="13">
          <cell r="D13">
            <v>837344</v>
          </cell>
          <cell r="G13">
            <v>3015365</v>
          </cell>
          <cell r="H13">
            <v>626049</v>
          </cell>
          <cell r="J13">
            <v>3355308</v>
          </cell>
          <cell r="K13">
            <v>20569575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5"/>
  <sheetViews>
    <sheetView showGridLines="0" view="pageBreakPreview" zoomScaleSheetLayoutView="100" workbookViewId="0">
      <selection activeCell="D4" sqref="D4"/>
    </sheetView>
  </sheetViews>
  <sheetFormatPr defaultColWidth="9.109375" defaultRowHeight="13.2" x14ac:dyDescent="0.25"/>
  <cols>
    <col min="1" max="1" width="75.109375" style="7" customWidth="1"/>
    <col min="2" max="16384" width="9.109375" style="7"/>
  </cols>
  <sheetData>
    <row r="1" spans="1:1" ht="21" customHeight="1" x14ac:dyDescent="0.25"/>
    <row r="2" spans="1:1" s="14" customFormat="1" ht="69" customHeight="1" x14ac:dyDescent="0.25">
      <c r="A2" s="13"/>
    </row>
    <row r="3" spans="1:1" s="14" customFormat="1" ht="48.75" customHeight="1" x14ac:dyDescent="0.25">
      <c r="A3" s="15"/>
    </row>
    <row r="4" spans="1:1" s="14" customFormat="1" ht="75" customHeight="1" x14ac:dyDescent="0.25">
      <c r="A4" s="16" t="s">
        <v>21</v>
      </c>
    </row>
    <row r="5" spans="1:1" s="8" customFormat="1" x14ac:dyDescent="0.25">
      <c r="A5" s="9"/>
    </row>
  </sheetData>
  <phoneticPr fontId="1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5"/>
  <sheetViews>
    <sheetView showGridLines="0" view="pageBreakPreview" zoomScaleSheetLayoutView="100" workbookViewId="0">
      <selection activeCell="A7" sqref="A7"/>
    </sheetView>
  </sheetViews>
  <sheetFormatPr defaultColWidth="9.109375" defaultRowHeight="13.2" x14ac:dyDescent="0.25"/>
  <cols>
    <col min="1" max="1" width="41" style="25" customWidth="1"/>
    <col min="2" max="2" width="4" style="19" customWidth="1"/>
    <col min="3" max="3" width="41" style="27" customWidth="1"/>
    <col min="4" max="16384" width="9.109375" style="12"/>
  </cols>
  <sheetData>
    <row r="1" spans="1:10" s="11" customFormat="1" ht="60" customHeight="1" x14ac:dyDescent="0.25">
      <c r="A1" s="131"/>
      <c r="B1" s="10"/>
      <c r="C1" s="10"/>
      <c r="D1" s="10"/>
      <c r="E1" s="10"/>
      <c r="F1" s="10"/>
      <c r="G1" s="10"/>
      <c r="H1" s="10"/>
      <c r="I1" s="10"/>
      <c r="J1" s="10"/>
    </row>
    <row r="2" spans="1:10" s="18" customFormat="1" ht="49.8" customHeight="1" x14ac:dyDescent="0.25">
      <c r="A2" s="61" t="s">
        <v>31</v>
      </c>
      <c r="B2" s="17"/>
      <c r="C2" s="44" t="s">
        <v>32</v>
      </c>
    </row>
    <row r="3" spans="1:10" ht="18" customHeight="1" x14ac:dyDescent="0.25">
      <c r="A3" s="30"/>
    </row>
    <row r="4" spans="1:10" s="21" customFormat="1" ht="46.8" x14ac:dyDescent="0.25">
      <c r="A4" s="31" t="s">
        <v>138</v>
      </c>
      <c r="B4" s="20"/>
      <c r="C4" s="62" t="s">
        <v>115</v>
      </c>
    </row>
    <row r="5" spans="1:10" s="21" customFormat="1" ht="11.25" customHeight="1" x14ac:dyDescent="0.25">
      <c r="A5" s="32"/>
      <c r="B5" s="20"/>
      <c r="C5" s="62"/>
    </row>
    <row r="6" spans="1:10" s="21" customFormat="1" ht="43.5" customHeight="1" x14ac:dyDescent="0.25">
      <c r="A6" s="32" t="s">
        <v>52</v>
      </c>
      <c r="B6" s="20"/>
      <c r="C6" s="29" t="s">
        <v>18</v>
      </c>
    </row>
    <row r="7" spans="1:10" s="21" customFormat="1" ht="58.8" customHeight="1" x14ac:dyDescent="0.25">
      <c r="A7" s="32" t="s">
        <v>106</v>
      </c>
      <c r="B7" s="20"/>
      <c r="C7" s="29" t="s">
        <v>50</v>
      </c>
    </row>
    <row r="8" spans="1:10" s="21" customFormat="1" ht="8.25" customHeight="1" x14ac:dyDescent="0.25">
      <c r="A8" s="32"/>
      <c r="B8" s="20"/>
      <c r="C8" s="62"/>
    </row>
    <row r="9" spans="1:10" s="21" customFormat="1" ht="35.25" customHeight="1" x14ac:dyDescent="0.25">
      <c r="A9" s="32" t="s">
        <v>126</v>
      </c>
      <c r="B9" s="20"/>
      <c r="C9" s="62" t="s">
        <v>125</v>
      </c>
    </row>
    <row r="10" spans="1:10" s="23" customFormat="1" ht="15.75" customHeight="1" x14ac:dyDescent="0.25">
      <c r="A10" s="33"/>
      <c r="B10" s="22"/>
      <c r="C10" s="63"/>
    </row>
    <row r="11" spans="1:10" ht="15.6" x14ac:dyDescent="0.25">
      <c r="A11" s="33" t="s">
        <v>51</v>
      </c>
      <c r="C11" s="63" t="s">
        <v>0</v>
      </c>
    </row>
    <row r="12" spans="1:10" ht="25.5" customHeight="1" x14ac:dyDescent="0.25">
      <c r="A12" s="34" t="s">
        <v>36</v>
      </c>
      <c r="C12" s="28" t="s">
        <v>35</v>
      </c>
    </row>
    <row r="13" spans="1:10" ht="26.4" x14ac:dyDescent="0.25">
      <c r="A13" s="34" t="s">
        <v>127</v>
      </c>
      <c r="C13" s="29" t="s">
        <v>116</v>
      </c>
    </row>
    <row r="14" spans="1:10" ht="26.4" x14ac:dyDescent="0.25">
      <c r="A14" s="34" t="s">
        <v>22</v>
      </c>
      <c r="C14" s="29" t="s">
        <v>19</v>
      </c>
    </row>
    <row r="15" spans="1:10" x14ac:dyDescent="0.25">
      <c r="A15" s="24"/>
    </row>
  </sheetData>
  <phoneticPr fontId="10" type="noConversion"/>
  <printOptions horizontalCentered="1"/>
  <pageMargins left="0.78740157480314965" right="0.78740157480314965" top="0.78740157480314965" bottom="0.905511811023622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18"/>
  <sheetViews>
    <sheetView view="pageBreakPreview" zoomScaleSheetLayoutView="100" workbookViewId="0">
      <selection activeCell="I9" sqref="I9:J12"/>
    </sheetView>
  </sheetViews>
  <sheetFormatPr defaultColWidth="10.44140625" defaultRowHeight="13.8" x14ac:dyDescent="0.25"/>
  <cols>
    <col min="1" max="1" width="9.88671875" style="84" customWidth="1"/>
    <col min="2" max="2" width="29.33203125" style="69" customWidth="1"/>
    <col min="3" max="8" width="9.88671875" style="69" customWidth="1"/>
    <col min="9" max="9" width="29.33203125" style="69" customWidth="1"/>
    <col min="10" max="10" width="9.88671875" style="69" customWidth="1"/>
    <col min="11" max="16384" width="10.44140625" style="69"/>
  </cols>
  <sheetData>
    <row r="1" spans="1:11" s="68" customFormat="1" ht="21" customHeight="1" x14ac:dyDescent="0.25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67"/>
    </row>
    <row r="2" spans="1:11" ht="25.5" customHeight="1" x14ac:dyDescent="0.25">
      <c r="A2" s="160" t="s">
        <v>56</v>
      </c>
      <c r="B2" s="160"/>
      <c r="C2" s="160"/>
      <c r="D2" s="160"/>
      <c r="E2" s="160"/>
      <c r="F2" s="160"/>
      <c r="G2" s="160"/>
      <c r="H2" s="160"/>
      <c r="I2" s="160"/>
      <c r="J2" s="160"/>
    </row>
    <row r="3" spans="1:11" ht="25.5" customHeight="1" x14ac:dyDescent="0.25">
      <c r="A3" s="164" t="s">
        <v>121</v>
      </c>
      <c r="B3" s="164"/>
      <c r="C3" s="164"/>
      <c r="D3" s="164"/>
      <c r="E3" s="164"/>
      <c r="F3" s="164"/>
      <c r="G3" s="164"/>
      <c r="H3" s="164"/>
      <c r="I3" s="164"/>
      <c r="J3" s="164"/>
    </row>
    <row r="4" spans="1:11" ht="16.5" customHeight="1" x14ac:dyDescent="0.25">
      <c r="A4" s="161">
        <v>2014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11" ht="15.75" customHeight="1" x14ac:dyDescent="0.25">
      <c r="A5" s="162" t="s">
        <v>57</v>
      </c>
      <c r="B5" s="162"/>
      <c r="C5" s="162"/>
      <c r="D5" s="162"/>
      <c r="E5" s="162"/>
      <c r="F5" s="162"/>
      <c r="G5" s="162"/>
      <c r="H5" s="162"/>
      <c r="I5" s="162"/>
      <c r="J5" s="162"/>
    </row>
    <row r="6" spans="1:11" ht="15.75" customHeight="1" x14ac:dyDescent="0.25">
      <c r="A6" s="163" t="s">
        <v>31</v>
      </c>
      <c r="B6" s="163"/>
      <c r="C6" s="163"/>
      <c r="D6" s="163"/>
      <c r="E6" s="163"/>
      <c r="F6" s="163"/>
      <c r="G6" s="163"/>
      <c r="H6" s="163"/>
      <c r="I6" s="163"/>
      <c r="J6" s="163"/>
    </row>
    <row r="7" spans="1:11" ht="15.75" customHeight="1" x14ac:dyDescent="0.25">
      <c r="A7" s="162"/>
      <c r="B7" s="162"/>
      <c r="C7" s="162"/>
      <c r="D7" s="162"/>
      <c r="E7" s="162"/>
      <c r="F7" s="162"/>
      <c r="G7" s="162"/>
      <c r="H7" s="162"/>
      <c r="I7" s="162"/>
      <c r="J7" s="162"/>
    </row>
    <row r="8" spans="1:11" ht="15.6" x14ac:dyDescent="0.25">
      <c r="A8" s="139" t="s">
        <v>136</v>
      </c>
      <c r="B8" s="139"/>
      <c r="C8" s="140">
        <v>2014</v>
      </c>
      <c r="D8" s="140"/>
      <c r="E8" s="140"/>
      <c r="F8" s="140"/>
      <c r="G8" s="140"/>
      <c r="H8" s="140"/>
      <c r="I8" s="141" t="s">
        <v>137</v>
      </c>
      <c r="J8" s="141"/>
    </row>
    <row r="9" spans="1:11" s="70" customFormat="1" ht="23.25" customHeight="1" x14ac:dyDescent="0.25">
      <c r="A9" s="148" t="s">
        <v>58</v>
      </c>
      <c r="B9" s="151" t="s">
        <v>59</v>
      </c>
      <c r="C9" s="144" t="s">
        <v>60</v>
      </c>
      <c r="D9" s="154"/>
      <c r="E9" s="144" t="s">
        <v>61</v>
      </c>
      <c r="F9" s="144"/>
      <c r="G9" s="144" t="s">
        <v>62</v>
      </c>
      <c r="H9" s="144"/>
      <c r="I9" s="144" t="s">
        <v>63</v>
      </c>
      <c r="J9" s="144"/>
    </row>
    <row r="10" spans="1:11" s="70" customFormat="1" ht="27" customHeight="1" x14ac:dyDescent="0.25">
      <c r="A10" s="149"/>
      <c r="B10" s="152"/>
      <c r="C10" s="155" t="s">
        <v>64</v>
      </c>
      <c r="D10" s="155"/>
      <c r="E10" s="147" t="s">
        <v>65</v>
      </c>
      <c r="F10" s="147"/>
      <c r="G10" s="147" t="s">
        <v>66</v>
      </c>
      <c r="H10" s="147"/>
      <c r="I10" s="145"/>
      <c r="J10" s="145"/>
    </row>
    <row r="11" spans="1:11" s="70" customFormat="1" ht="16.5" customHeight="1" x14ac:dyDescent="0.25">
      <c r="A11" s="149"/>
      <c r="B11" s="152"/>
      <c r="C11" s="114" t="s">
        <v>67</v>
      </c>
      <c r="D11" s="114" t="s">
        <v>68</v>
      </c>
      <c r="E11" s="114" t="s">
        <v>67</v>
      </c>
      <c r="F11" s="114" t="s">
        <v>68</v>
      </c>
      <c r="G11" s="114" t="s">
        <v>67</v>
      </c>
      <c r="H11" s="114" t="s">
        <v>68</v>
      </c>
      <c r="I11" s="145"/>
      <c r="J11" s="145"/>
    </row>
    <row r="12" spans="1:11" s="70" customFormat="1" ht="16.5" customHeight="1" x14ac:dyDescent="0.25">
      <c r="A12" s="150"/>
      <c r="B12" s="153"/>
      <c r="C12" s="71" t="s">
        <v>69</v>
      </c>
      <c r="D12" s="115" t="s">
        <v>70</v>
      </c>
      <c r="E12" s="115" t="s">
        <v>69</v>
      </c>
      <c r="F12" s="115" t="s">
        <v>70</v>
      </c>
      <c r="G12" s="115" t="s">
        <v>69</v>
      </c>
      <c r="H12" s="115" t="s">
        <v>70</v>
      </c>
      <c r="I12" s="146"/>
      <c r="J12" s="146"/>
    </row>
    <row r="13" spans="1:11" s="70" customFormat="1" ht="57" customHeight="1" thickBot="1" x14ac:dyDescent="0.3">
      <c r="A13" s="72">
        <v>45</v>
      </c>
      <c r="B13" s="73" t="s">
        <v>108</v>
      </c>
      <c r="C13" s="74">
        <f t="shared" ref="C13:D15" si="0">SUM(G13+E13)</f>
        <v>20373</v>
      </c>
      <c r="D13" s="74">
        <f t="shared" si="0"/>
        <v>510</v>
      </c>
      <c r="E13" s="75">
        <v>18055</v>
      </c>
      <c r="F13" s="75">
        <v>88</v>
      </c>
      <c r="G13" s="75">
        <v>2318</v>
      </c>
      <c r="H13" s="75">
        <v>422</v>
      </c>
      <c r="I13" s="156" t="s">
        <v>109</v>
      </c>
      <c r="J13" s="156"/>
    </row>
    <row r="14" spans="1:11" s="70" customFormat="1" ht="57" customHeight="1" thickBot="1" x14ac:dyDescent="0.3">
      <c r="A14" s="76">
        <v>46</v>
      </c>
      <c r="B14" s="77" t="s">
        <v>110</v>
      </c>
      <c r="C14" s="78">
        <f t="shared" si="0"/>
        <v>45102</v>
      </c>
      <c r="D14" s="78">
        <f t="shared" si="0"/>
        <v>934</v>
      </c>
      <c r="E14" s="79">
        <v>42205</v>
      </c>
      <c r="F14" s="79">
        <v>367</v>
      </c>
      <c r="G14" s="79">
        <v>2897</v>
      </c>
      <c r="H14" s="79">
        <v>567</v>
      </c>
      <c r="I14" s="157" t="s">
        <v>111</v>
      </c>
      <c r="J14" s="157"/>
    </row>
    <row r="15" spans="1:11" s="70" customFormat="1" ht="57" customHeight="1" x14ac:dyDescent="0.25">
      <c r="A15" s="80">
        <v>47</v>
      </c>
      <c r="B15" s="81" t="s">
        <v>112</v>
      </c>
      <c r="C15" s="82">
        <f t="shared" si="0"/>
        <v>121666</v>
      </c>
      <c r="D15" s="82">
        <f t="shared" si="0"/>
        <v>7304</v>
      </c>
      <c r="E15" s="83">
        <v>91733</v>
      </c>
      <c r="F15" s="83">
        <v>966</v>
      </c>
      <c r="G15" s="83">
        <v>29933</v>
      </c>
      <c r="H15" s="83">
        <v>6338</v>
      </c>
      <c r="I15" s="158" t="s">
        <v>113</v>
      </c>
      <c r="J15" s="158"/>
    </row>
    <row r="16" spans="1:11" s="70" customFormat="1" ht="57" customHeight="1" x14ac:dyDescent="0.25">
      <c r="A16" s="142" t="s">
        <v>64</v>
      </c>
      <c r="B16" s="142"/>
      <c r="C16" s="120">
        <f t="shared" ref="C16:H16" si="1">SUM(C13:C15)</f>
        <v>187141</v>
      </c>
      <c r="D16" s="120">
        <f t="shared" si="1"/>
        <v>8748</v>
      </c>
      <c r="E16" s="120">
        <f t="shared" si="1"/>
        <v>151993</v>
      </c>
      <c r="F16" s="120">
        <f t="shared" si="1"/>
        <v>1421</v>
      </c>
      <c r="G16" s="120">
        <f t="shared" si="1"/>
        <v>35148</v>
      </c>
      <c r="H16" s="120">
        <f t="shared" si="1"/>
        <v>7327</v>
      </c>
      <c r="I16" s="143" t="s">
        <v>1</v>
      </c>
      <c r="J16" s="143"/>
    </row>
    <row r="17" spans="3:8" x14ac:dyDescent="0.25">
      <c r="C17" s="85"/>
      <c r="D17" s="85"/>
    </row>
    <row r="18" spans="3:8" x14ac:dyDescent="0.3">
      <c r="C18" s="86"/>
      <c r="D18" s="86"/>
      <c r="E18" s="86"/>
      <c r="F18" s="86"/>
      <c r="G18" s="86"/>
      <c r="H18" s="86"/>
    </row>
  </sheetData>
  <mergeCells count="23">
    <mergeCell ref="A1:J1"/>
    <mergeCell ref="A2:J2"/>
    <mergeCell ref="A4:J4"/>
    <mergeCell ref="A5:J5"/>
    <mergeCell ref="A7:J7"/>
    <mergeCell ref="A6:J6"/>
    <mergeCell ref="A3:J3"/>
    <mergeCell ref="A8:B8"/>
    <mergeCell ref="C8:H8"/>
    <mergeCell ref="I8:J8"/>
    <mergeCell ref="A16:B16"/>
    <mergeCell ref="I16:J16"/>
    <mergeCell ref="I9:J12"/>
    <mergeCell ref="E10:F10"/>
    <mergeCell ref="G10:H10"/>
    <mergeCell ref="A9:A12"/>
    <mergeCell ref="B9:B12"/>
    <mergeCell ref="C9:D10"/>
    <mergeCell ref="E9:F9"/>
    <mergeCell ref="G9:H9"/>
    <mergeCell ref="I13:J13"/>
    <mergeCell ref="I14:J14"/>
    <mergeCell ref="I15:J15"/>
  </mergeCells>
  <printOptions horizontalCentered="1" verticalCentered="1"/>
  <pageMargins left="0" right="0" top="0" bottom="0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19"/>
  <sheetViews>
    <sheetView tabSelected="1" view="pageBreakPreview" zoomScale="130" zoomScaleSheetLayoutView="130" workbookViewId="0">
      <selection activeCell="A6" sqref="A6:J6"/>
    </sheetView>
  </sheetViews>
  <sheetFormatPr defaultColWidth="10.44140625" defaultRowHeight="13.8" x14ac:dyDescent="0.25"/>
  <cols>
    <col min="1" max="1" width="8.6640625" style="105" customWidth="1"/>
    <col min="2" max="2" width="29" style="85" bestFit="1" customWidth="1"/>
    <col min="3" max="3" width="11.88671875" style="85" customWidth="1"/>
    <col min="4" max="4" width="11.5546875" style="85" customWidth="1"/>
    <col min="5" max="5" width="13.109375" style="85" customWidth="1"/>
    <col min="6" max="8" width="10" style="85" customWidth="1"/>
    <col min="9" max="9" width="29.33203125" style="85" customWidth="1"/>
    <col min="10" max="10" width="8.6640625" style="85" customWidth="1"/>
    <col min="11" max="16384" width="10.44140625" style="85"/>
  </cols>
  <sheetData>
    <row r="1" spans="1:13" s="97" customFormat="1" ht="27" customHeigh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96"/>
      <c r="L1" s="96"/>
      <c r="M1" s="96"/>
    </row>
    <row r="2" spans="1:13" ht="17.399999999999999" customHeight="1" x14ac:dyDescent="0.25">
      <c r="A2" s="187" t="s">
        <v>103</v>
      </c>
      <c r="B2" s="187"/>
      <c r="C2" s="187"/>
      <c r="D2" s="187"/>
      <c r="E2" s="187"/>
      <c r="F2" s="187"/>
      <c r="G2" s="187"/>
      <c r="H2" s="187"/>
      <c r="I2" s="187"/>
      <c r="J2" s="187"/>
    </row>
    <row r="3" spans="1:13" ht="17.399999999999999" customHeight="1" x14ac:dyDescent="0.25">
      <c r="A3" s="191" t="s">
        <v>121</v>
      </c>
      <c r="B3" s="191"/>
      <c r="C3" s="191"/>
      <c r="D3" s="191"/>
      <c r="E3" s="191"/>
      <c r="F3" s="191"/>
      <c r="G3" s="191"/>
      <c r="H3" s="191"/>
      <c r="I3" s="191"/>
      <c r="J3" s="191"/>
    </row>
    <row r="4" spans="1:13" ht="16.5" customHeight="1" x14ac:dyDescent="0.25">
      <c r="A4" s="188">
        <v>2014</v>
      </c>
      <c r="B4" s="188"/>
      <c r="C4" s="188"/>
      <c r="D4" s="188"/>
      <c r="E4" s="188"/>
      <c r="F4" s="188"/>
      <c r="G4" s="188"/>
      <c r="H4" s="188"/>
      <c r="I4" s="188"/>
      <c r="J4" s="188"/>
    </row>
    <row r="5" spans="1:13" ht="15.6" customHeight="1" x14ac:dyDescent="0.25">
      <c r="A5" s="189" t="s">
        <v>141</v>
      </c>
      <c r="B5" s="189"/>
      <c r="C5" s="189"/>
      <c r="D5" s="189"/>
      <c r="E5" s="189"/>
      <c r="F5" s="189"/>
      <c r="G5" s="189"/>
      <c r="H5" s="189"/>
      <c r="I5" s="189"/>
      <c r="J5" s="189"/>
    </row>
    <row r="6" spans="1:13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</row>
    <row r="7" spans="1:13" ht="15.6" customHeight="1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</row>
    <row r="8" spans="1:13" ht="15.6" customHeight="1" x14ac:dyDescent="0.25">
      <c r="A8" s="183" t="s">
        <v>134</v>
      </c>
      <c r="B8" s="183"/>
      <c r="C8" s="184">
        <v>2014</v>
      </c>
      <c r="D8" s="184"/>
      <c r="E8" s="184"/>
      <c r="F8" s="184"/>
      <c r="G8" s="184"/>
      <c r="H8" s="184"/>
      <c r="I8" s="185" t="s">
        <v>135</v>
      </c>
      <c r="J8" s="185"/>
    </row>
    <row r="9" spans="1:13" s="98" customFormat="1" ht="15.75" customHeight="1" x14ac:dyDescent="0.25">
      <c r="A9" s="165" t="s">
        <v>104</v>
      </c>
      <c r="B9" s="168" t="s">
        <v>59</v>
      </c>
      <c r="C9" s="171" t="s">
        <v>42</v>
      </c>
      <c r="D9" s="172"/>
      <c r="E9" s="173"/>
      <c r="F9" s="171" t="s">
        <v>71</v>
      </c>
      <c r="G9" s="172"/>
      <c r="H9" s="173"/>
      <c r="I9" s="174" t="s">
        <v>63</v>
      </c>
      <c r="J9" s="175"/>
    </row>
    <row r="10" spans="1:13" s="98" customFormat="1" ht="29.25" customHeight="1" x14ac:dyDescent="0.25">
      <c r="A10" s="166"/>
      <c r="B10" s="169"/>
      <c r="C10" s="180" t="s">
        <v>143</v>
      </c>
      <c r="D10" s="181"/>
      <c r="E10" s="182"/>
      <c r="F10" s="180" t="s">
        <v>72</v>
      </c>
      <c r="G10" s="181"/>
      <c r="H10" s="182"/>
      <c r="I10" s="176"/>
      <c r="J10" s="177"/>
    </row>
    <row r="11" spans="1:13" s="98" customFormat="1" ht="16.5" customHeight="1" x14ac:dyDescent="0.25">
      <c r="A11" s="166"/>
      <c r="B11" s="169"/>
      <c r="C11" s="123" t="s">
        <v>1</v>
      </c>
      <c r="D11" s="123" t="s">
        <v>73</v>
      </c>
      <c r="E11" s="123" t="s">
        <v>74</v>
      </c>
      <c r="F11" s="123" t="s">
        <v>1</v>
      </c>
      <c r="G11" s="123" t="s">
        <v>73</v>
      </c>
      <c r="H11" s="123" t="s">
        <v>74</v>
      </c>
      <c r="I11" s="176"/>
      <c r="J11" s="177"/>
    </row>
    <row r="12" spans="1:13" s="98" customFormat="1" ht="19.5" customHeight="1" x14ac:dyDescent="0.25">
      <c r="A12" s="167"/>
      <c r="B12" s="170"/>
      <c r="C12" s="116" t="s">
        <v>64</v>
      </c>
      <c r="D12" s="116" t="s">
        <v>75</v>
      </c>
      <c r="E12" s="116" t="s">
        <v>114</v>
      </c>
      <c r="F12" s="116" t="s">
        <v>64</v>
      </c>
      <c r="G12" s="116" t="s">
        <v>75</v>
      </c>
      <c r="H12" s="116" t="s">
        <v>114</v>
      </c>
      <c r="I12" s="178"/>
      <c r="J12" s="179"/>
    </row>
    <row r="13" spans="1:13" s="98" customFormat="1" ht="57" customHeight="1" thickBot="1" x14ac:dyDescent="0.3">
      <c r="A13" s="72">
        <v>45</v>
      </c>
      <c r="B13" s="73" t="s">
        <v>142</v>
      </c>
      <c r="C13" s="117">
        <f>SUM(D13:E13)</f>
        <v>1514129</v>
      </c>
      <c r="D13" s="87">
        <f>SUM('[1]19'!D11+'[1]5'!D11)</f>
        <v>1490210</v>
      </c>
      <c r="E13" s="87">
        <f>SUM('[1]19'!E11+'[1]5'!E11)</f>
        <v>23919</v>
      </c>
      <c r="F13" s="117">
        <f>SUM(G13:H13)</f>
        <v>20373</v>
      </c>
      <c r="G13" s="87">
        <f>SUM('[1]19'!G11+'[1]5'!G11)</f>
        <v>20195</v>
      </c>
      <c r="H13" s="87">
        <f>SUM('[1]19'!H11+'[1]5'!H11)</f>
        <v>178</v>
      </c>
      <c r="I13" s="156" t="s">
        <v>109</v>
      </c>
      <c r="J13" s="156"/>
    </row>
    <row r="14" spans="1:13" s="98" customFormat="1" ht="57" customHeight="1" thickBot="1" x14ac:dyDescent="0.3">
      <c r="A14" s="76">
        <v>46</v>
      </c>
      <c r="B14" s="77" t="s">
        <v>110</v>
      </c>
      <c r="C14" s="118">
        <f>SUM(D14:E14)</f>
        <v>2307177</v>
      </c>
      <c r="D14" s="88">
        <f>SUM('[1]19'!D12+'[1]5'!D12)</f>
        <v>2254774</v>
      </c>
      <c r="E14" s="88">
        <f>SUM('[1]19'!E12+'[1]5'!E12)</f>
        <v>52403</v>
      </c>
      <c r="F14" s="118">
        <f>SUM(G14:H14)</f>
        <v>45102</v>
      </c>
      <c r="G14" s="88">
        <f>SUM('[1]19'!G12+'[1]5'!G12)</f>
        <v>44742</v>
      </c>
      <c r="H14" s="88">
        <f>SUM('[1]19'!H12+'[1]5'!H12)</f>
        <v>360</v>
      </c>
      <c r="I14" s="157" t="s">
        <v>111</v>
      </c>
      <c r="J14" s="157"/>
    </row>
    <row r="15" spans="1:13" s="98" customFormat="1" ht="57" customHeight="1" x14ac:dyDescent="0.25">
      <c r="A15" s="80">
        <v>47</v>
      </c>
      <c r="B15" s="81" t="s">
        <v>112</v>
      </c>
      <c r="C15" s="119">
        <f>SUM(D15:E15)</f>
        <v>5565292</v>
      </c>
      <c r="D15" s="89">
        <f>SUM('[1]19'!D13+'[1]5'!D13)</f>
        <v>5316299</v>
      </c>
      <c r="E15" s="89">
        <f>SUM('[1]19'!E13+'[1]5'!E13)</f>
        <v>248993</v>
      </c>
      <c r="F15" s="119">
        <f>SUM(G15:H15)</f>
        <v>121666</v>
      </c>
      <c r="G15" s="89">
        <f>SUM('[1]19'!G13+'[1]5'!G13)</f>
        <v>119841</v>
      </c>
      <c r="H15" s="89">
        <f>SUM('[1]19'!H13+'[1]5'!H13)</f>
        <v>1825</v>
      </c>
      <c r="I15" s="158" t="s">
        <v>113</v>
      </c>
      <c r="J15" s="158"/>
    </row>
    <row r="16" spans="1:13" s="98" customFormat="1" ht="32.25" customHeight="1" x14ac:dyDescent="0.25">
      <c r="A16" s="142" t="s">
        <v>64</v>
      </c>
      <c r="B16" s="142"/>
      <c r="C16" s="90">
        <f t="shared" ref="C16:H16" si="0">SUM(C13:C15)</f>
        <v>9386598</v>
      </c>
      <c r="D16" s="90">
        <f t="shared" si="0"/>
        <v>9061283</v>
      </c>
      <c r="E16" s="90">
        <f t="shared" si="0"/>
        <v>325315</v>
      </c>
      <c r="F16" s="90">
        <f t="shared" si="0"/>
        <v>187141</v>
      </c>
      <c r="G16" s="90">
        <f t="shared" si="0"/>
        <v>184778</v>
      </c>
      <c r="H16" s="90">
        <f t="shared" si="0"/>
        <v>2363</v>
      </c>
      <c r="I16" s="143" t="s">
        <v>1</v>
      </c>
      <c r="J16" s="143"/>
    </row>
    <row r="17" spans="1:10" x14ac:dyDescent="0.25">
      <c r="A17" s="133" t="s">
        <v>117</v>
      </c>
      <c r="B17" s="106"/>
      <c r="C17" s="107"/>
      <c r="D17" s="107"/>
      <c r="E17" s="107"/>
      <c r="F17" s="107"/>
      <c r="G17" s="107"/>
      <c r="H17" s="107"/>
      <c r="I17" s="106"/>
      <c r="J17" s="132" t="s">
        <v>105</v>
      </c>
    </row>
    <row r="18" spans="1:10" x14ac:dyDescent="0.25">
      <c r="B18" s="106"/>
      <c r="C18" s="107"/>
      <c r="D18" s="107"/>
      <c r="E18" s="107"/>
      <c r="F18" s="107"/>
      <c r="G18" s="107"/>
      <c r="H18" s="107"/>
      <c r="I18" s="106"/>
    </row>
    <row r="19" spans="1:10" x14ac:dyDescent="0.25">
      <c r="D19" s="106"/>
      <c r="E19" s="106"/>
    </row>
  </sheetData>
  <mergeCells count="22">
    <mergeCell ref="A8:B8"/>
    <mergeCell ref="C8:H8"/>
    <mergeCell ref="I8:J8"/>
    <mergeCell ref="A1:J1"/>
    <mergeCell ref="A2:J2"/>
    <mergeCell ref="A4:J4"/>
    <mergeCell ref="A5:J5"/>
    <mergeCell ref="A7:J7"/>
    <mergeCell ref="A6:J6"/>
    <mergeCell ref="A3:J3"/>
    <mergeCell ref="A9:A12"/>
    <mergeCell ref="B9:B12"/>
    <mergeCell ref="C9:E9"/>
    <mergeCell ref="F9:H9"/>
    <mergeCell ref="I9:J12"/>
    <mergeCell ref="C10:E10"/>
    <mergeCell ref="F10:H10"/>
    <mergeCell ref="I13:J13"/>
    <mergeCell ref="I14:J14"/>
    <mergeCell ref="I15:J15"/>
    <mergeCell ref="A16:B16"/>
    <mergeCell ref="I16:J16"/>
  </mergeCells>
  <printOptions horizontalCentered="1" verticalCentered="1"/>
  <pageMargins left="0" right="0" top="0" bottom="0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6"/>
  <sheetViews>
    <sheetView view="pageBreakPreview" zoomScale="130" zoomScaleSheetLayoutView="130" workbookViewId="0">
      <selection activeCell="L8" sqref="L8:M11"/>
    </sheetView>
  </sheetViews>
  <sheetFormatPr defaultColWidth="10.44140625" defaultRowHeight="13.8" x14ac:dyDescent="0.25"/>
  <cols>
    <col min="1" max="1" width="8.6640625" style="84" customWidth="1"/>
    <col min="2" max="2" width="23.5546875" style="69" customWidth="1"/>
    <col min="3" max="11" width="11" style="69" customWidth="1"/>
    <col min="12" max="12" width="23.5546875" style="69" customWidth="1"/>
    <col min="13" max="13" width="8.6640625" style="69" customWidth="1"/>
    <col min="14" max="16384" width="10.44140625" style="69"/>
  </cols>
  <sheetData>
    <row r="1" spans="1:14" s="68" customFormat="1" ht="25.8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8" customHeight="1" x14ac:dyDescent="0.25">
      <c r="A2" s="160" t="s">
        <v>76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14" ht="18" customHeight="1" x14ac:dyDescent="0.25">
      <c r="A3" s="164" t="s">
        <v>121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4" ht="18" customHeight="1" x14ac:dyDescent="0.25">
      <c r="A4" s="209">
        <v>2014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</row>
    <row r="5" spans="1:14" ht="15.75" customHeight="1" x14ac:dyDescent="0.25">
      <c r="A5" s="162" t="s">
        <v>77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</row>
    <row r="6" spans="1:14" s="85" customFormat="1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</row>
    <row r="7" spans="1:14" ht="16.5" customHeight="1" x14ac:dyDescent="0.25">
      <c r="A7" s="139" t="s">
        <v>132</v>
      </c>
      <c r="B7" s="139"/>
      <c r="C7" s="140">
        <v>2014</v>
      </c>
      <c r="D7" s="140"/>
      <c r="E7" s="140"/>
      <c r="F7" s="140"/>
      <c r="G7" s="140"/>
      <c r="H7" s="140"/>
      <c r="I7" s="140"/>
      <c r="J7" s="140"/>
      <c r="K7" s="140"/>
      <c r="L7" s="141" t="s">
        <v>133</v>
      </c>
      <c r="M7" s="141"/>
    </row>
    <row r="8" spans="1:14" s="91" customFormat="1" ht="21.75" customHeight="1" x14ac:dyDescent="0.25">
      <c r="A8" s="199" t="s">
        <v>78</v>
      </c>
      <c r="B8" s="202" t="s">
        <v>59</v>
      </c>
      <c r="C8" s="194" t="s">
        <v>79</v>
      </c>
      <c r="D8" s="194" t="s">
        <v>80</v>
      </c>
      <c r="E8" s="194" t="s">
        <v>81</v>
      </c>
      <c r="F8" s="194" t="s">
        <v>25</v>
      </c>
      <c r="G8" s="194"/>
      <c r="H8" s="194"/>
      <c r="I8" s="194" t="s">
        <v>23</v>
      </c>
      <c r="J8" s="194"/>
      <c r="K8" s="194"/>
      <c r="L8" s="206" t="s">
        <v>40</v>
      </c>
      <c r="M8" s="206"/>
    </row>
    <row r="9" spans="1:14" s="91" customFormat="1" ht="21.75" customHeight="1" x14ac:dyDescent="0.25">
      <c r="A9" s="200"/>
      <c r="B9" s="203"/>
      <c r="C9" s="205"/>
      <c r="D9" s="205"/>
      <c r="E9" s="205"/>
      <c r="F9" s="197" t="s">
        <v>26</v>
      </c>
      <c r="G9" s="197"/>
      <c r="H9" s="197"/>
      <c r="I9" s="197" t="s">
        <v>24</v>
      </c>
      <c r="J9" s="197"/>
      <c r="K9" s="197"/>
      <c r="L9" s="207"/>
      <c r="M9" s="207"/>
    </row>
    <row r="10" spans="1:14" s="91" customFormat="1" ht="21.75" customHeight="1" x14ac:dyDescent="0.25">
      <c r="A10" s="200"/>
      <c r="B10" s="203"/>
      <c r="C10" s="198" t="s">
        <v>82</v>
      </c>
      <c r="D10" s="198" t="s">
        <v>83</v>
      </c>
      <c r="E10" s="198" t="s">
        <v>84</v>
      </c>
      <c r="F10" s="121" t="s">
        <v>1</v>
      </c>
      <c r="G10" s="121" t="s">
        <v>85</v>
      </c>
      <c r="H10" s="121" t="s">
        <v>86</v>
      </c>
      <c r="I10" s="121" t="s">
        <v>1</v>
      </c>
      <c r="J10" s="121" t="s">
        <v>29</v>
      </c>
      <c r="K10" s="121" t="s">
        <v>27</v>
      </c>
      <c r="L10" s="207"/>
      <c r="M10" s="207"/>
    </row>
    <row r="11" spans="1:14" s="91" customFormat="1" ht="21.75" customHeight="1" x14ac:dyDescent="0.25">
      <c r="A11" s="201"/>
      <c r="B11" s="204"/>
      <c r="C11" s="197"/>
      <c r="D11" s="197"/>
      <c r="E11" s="197"/>
      <c r="F11" s="122" t="s">
        <v>64</v>
      </c>
      <c r="G11" s="122" t="s">
        <v>87</v>
      </c>
      <c r="H11" s="122" t="s">
        <v>88</v>
      </c>
      <c r="I11" s="122" t="s">
        <v>64</v>
      </c>
      <c r="J11" s="122" t="s">
        <v>30</v>
      </c>
      <c r="K11" s="122" t="s">
        <v>28</v>
      </c>
      <c r="L11" s="208"/>
      <c r="M11" s="208"/>
    </row>
    <row r="12" spans="1:14" s="70" customFormat="1" ht="58.5" customHeight="1" thickBot="1" x14ac:dyDescent="0.3">
      <c r="A12" s="72">
        <v>45</v>
      </c>
      <c r="B12" s="73" t="s">
        <v>108</v>
      </c>
      <c r="C12" s="92">
        <f>E12-D12</f>
        <v>7577963</v>
      </c>
      <c r="D12" s="93">
        <f>SUM('[1]27'!D11+'[1]13'!D11)</f>
        <v>1017824</v>
      </c>
      <c r="E12" s="92">
        <f>I12-F12</f>
        <v>8595787</v>
      </c>
      <c r="F12" s="92">
        <f>H12+G12</f>
        <v>1013994</v>
      </c>
      <c r="G12" s="93">
        <f>SUM('[1]27'!G11+'[1]13'!G11)</f>
        <v>843659</v>
      </c>
      <c r="H12" s="93">
        <f>SUM('[1]27'!H11+'[1]13'!H11)</f>
        <v>170335</v>
      </c>
      <c r="I12" s="92">
        <f>K12+J12</f>
        <v>9609781</v>
      </c>
      <c r="J12" s="93">
        <f>SUM('[1]27'!J11+'[1]13'!J11)</f>
        <v>597643</v>
      </c>
      <c r="K12" s="93">
        <f>SUM('[1]27'!K11+'[1]13'!K11)</f>
        <v>9012138</v>
      </c>
      <c r="L12" s="156" t="s">
        <v>109</v>
      </c>
      <c r="M12" s="156"/>
    </row>
    <row r="13" spans="1:14" s="70" customFormat="1" ht="58.5" customHeight="1" thickBot="1" x14ac:dyDescent="0.3">
      <c r="A13" s="76">
        <v>46</v>
      </c>
      <c r="B13" s="77" t="s">
        <v>110</v>
      </c>
      <c r="C13" s="94">
        <f>E13-D13</f>
        <v>10661741</v>
      </c>
      <c r="D13" s="95">
        <f>SUM('[1]27'!D12+'[1]13'!D12)</f>
        <v>362153</v>
      </c>
      <c r="E13" s="94">
        <f>I13-F13</f>
        <v>11023894</v>
      </c>
      <c r="F13" s="94">
        <f>H13+G13</f>
        <v>1788928</v>
      </c>
      <c r="G13" s="95">
        <f>SUM('[1]27'!G12+'[1]13'!G12)</f>
        <v>1407399</v>
      </c>
      <c r="H13" s="95">
        <f>SUM('[1]27'!H12+'[1]13'!H12)</f>
        <v>381529</v>
      </c>
      <c r="I13" s="94">
        <f>K13+J13</f>
        <v>12812822</v>
      </c>
      <c r="J13" s="95">
        <f>SUM('[1]27'!J12+'[1]13'!J12)</f>
        <v>1011326</v>
      </c>
      <c r="K13" s="95">
        <f>SUM('[1]27'!K12+'[1]13'!K12)</f>
        <v>11801496</v>
      </c>
      <c r="L13" s="157" t="s">
        <v>111</v>
      </c>
      <c r="M13" s="157"/>
    </row>
    <row r="14" spans="1:14" s="70" customFormat="1" ht="58.5" customHeight="1" thickTop="1" x14ac:dyDescent="0.25">
      <c r="A14" s="80">
        <v>47</v>
      </c>
      <c r="B14" s="81" t="s">
        <v>112</v>
      </c>
      <c r="C14" s="124">
        <f>E14-D14</f>
        <v>26018758</v>
      </c>
      <c r="D14" s="125">
        <f>SUM('[1]27'!D13+'[1]13'!D13)</f>
        <v>915693</v>
      </c>
      <c r="E14" s="124">
        <f>I14-F14</f>
        <v>26934451</v>
      </c>
      <c r="F14" s="124">
        <f>H14+G14</f>
        <v>4630636</v>
      </c>
      <c r="G14" s="125">
        <f>SUM('[1]27'!G13+'[1]13'!G13)</f>
        <v>3873722</v>
      </c>
      <c r="H14" s="125">
        <f>SUM('[1]27'!H13+'[1]13'!H13)</f>
        <v>756914</v>
      </c>
      <c r="I14" s="124">
        <f>K14+J14</f>
        <v>31565087</v>
      </c>
      <c r="J14" s="125">
        <f>SUM('[1]27'!J13+'[1]13'!J13)</f>
        <v>3647918</v>
      </c>
      <c r="K14" s="125">
        <f>SUM('[1]27'!K13+'[1]13'!K13)</f>
        <v>27917169</v>
      </c>
      <c r="L14" s="158" t="s">
        <v>113</v>
      </c>
      <c r="M14" s="158"/>
    </row>
    <row r="15" spans="1:14" s="70" customFormat="1" ht="58.5" customHeight="1" x14ac:dyDescent="0.25">
      <c r="A15" s="192" t="s">
        <v>64</v>
      </c>
      <c r="B15" s="192"/>
      <c r="C15" s="126">
        <f t="shared" ref="C15:K15" si="0">SUM(C12:C14)</f>
        <v>44258462</v>
      </c>
      <c r="D15" s="126">
        <f t="shared" si="0"/>
        <v>2295670</v>
      </c>
      <c r="E15" s="126">
        <f t="shared" si="0"/>
        <v>46554132</v>
      </c>
      <c r="F15" s="126">
        <f t="shared" si="0"/>
        <v>7433558</v>
      </c>
      <c r="G15" s="126">
        <f t="shared" si="0"/>
        <v>6124780</v>
      </c>
      <c r="H15" s="126">
        <f t="shared" si="0"/>
        <v>1308778</v>
      </c>
      <c r="I15" s="126">
        <f t="shared" si="0"/>
        <v>53987690</v>
      </c>
      <c r="J15" s="126">
        <f t="shared" si="0"/>
        <v>5256887</v>
      </c>
      <c r="K15" s="126">
        <f t="shared" si="0"/>
        <v>48730803</v>
      </c>
      <c r="L15" s="193" t="s">
        <v>1</v>
      </c>
      <c r="M15" s="193"/>
    </row>
    <row r="16" spans="1:14" ht="15" customHeight="1" x14ac:dyDescent="0.25">
      <c r="A16" s="195"/>
      <c r="B16" s="195"/>
      <c r="C16" s="195"/>
      <c r="D16" s="195"/>
      <c r="E16" s="195"/>
      <c r="F16" s="195"/>
      <c r="H16" s="196"/>
      <c r="I16" s="196"/>
      <c r="J16" s="196"/>
      <c r="K16" s="196"/>
      <c r="L16" s="196"/>
      <c r="M16" s="196"/>
    </row>
  </sheetData>
  <mergeCells count="28">
    <mergeCell ref="I8:K8"/>
    <mergeCell ref="L8:M11"/>
    <mergeCell ref="F9:H9"/>
    <mergeCell ref="L13:M13"/>
    <mergeCell ref="A2:M2"/>
    <mergeCell ref="A4:M4"/>
    <mergeCell ref="A5:M5"/>
    <mergeCell ref="A6:M6"/>
    <mergeCell ref="A7:B7"/>
    <mergeCell ref="C7:K7"/>
    <mergeCell ref="L7:M7"/>
    <mergeCell ref="A3:M3"/>
    <mergeCell ref="L14:M14"/>
    <mergeCell ref="A15:B15"/>
    <mergeCell ref="L15:M15"/>
    <mergeCell ref="F8:H8"/>
    <mergeCell ref="A16:F16"/>
    <mergeCell ref="H16:M16"/>
    <mergeCell ref="I9:K9"/>
    <mergeCell ref="C10:C11"/>
    <mergeCell ref="D10:D11"/>
    <mergeCell ref="E10:E11"/>
    <mergeCell ref="L12:M12"/>
    <mergeCell ref="A8:A11"/>
    <mergeCell ref="B8:B11"/>
    <mergeCell ref="C8:C9"/>
    <mergeCell ref="D8:D9"/>
    <mergeCell ref="E8:E9"/>
  </mergeCells>
  <printOptions horizontalCentered="1" verticalCentered="1"/>
  <pageMargins left="0" right="0" top="0" bottom="0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32"/>
  <sheetViews>
    <sheetView view="pageBreakPreview" zoomScaleNormal="100" zoomScaleSheetLayoutView="100" workbookViewId="0">
      <selection activeCell="S18" sqref="S18"/>
    </sheetView>
  </sheetViews>
  <sheetFormatPr defaultRowHeight="13.2" x14ac:dyDescent="0.25"/>
  <cols>
    <col min="1" max="17" width="8.77734375" customWidth="1"/>
    <col min="18" max="18" width="11.21875" style="135" customWidth="1"/>
    <col min="19" max="19" width="60.88671875" customWidth="1"/>
  </cols>
  <sheetData>
    <row r="1" spans="1:19" ht="70.2" customHeight="1" x14ac:dyDescent="0.25">
      <c r="A1" s="210" t="s">
        <v>122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</row>
    <row r="2" spans="1:19" ht="55.2" customHeight="1" x14ac:dyDescent="0.25">
      <c r="A2" s="211" t="s">
        <v>123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R2" s="136"/>
    </row>
    <row r="10" spans="1:19" ht="26.4" x14ac:dyDescent="0.25">
      <c r="R10" s="137">
        <v>8595787</v>
      </c>
      <c r="S10" s="134" t="s">
        <v>118</v>
      </c>
    </row>
    <row r="11" spans="1:19" ht="26.4" x14ac:dyDescent="0.25">
      <c r="R11" s="137">
        <v>11023894</v>
      </c>
      <c r="S11" s="134" t="s">
        <v>119</v>
      </c>
    </row>
    <row r="12" spans="1:19" ht="26.4" x14ac:dyDescent="0.25">
      <c r="R12" s="137">
        <v>26934451</v>
      </c>
      <c r="S12" s="134" t="s">
        <v>120</v>
      </c>
    </row>
    <row r="32" spans="1:17" x14ac:dyDescent="0.25">
      <c r="A32" s="212" t="s">
        <v>124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</row>
  </sheetData>
  <mergeCells count="3">
    <mergeCell ref="A1:P1"/>
    <mergeCell ref="A2:P2"/>
    <mergeCell ref="A32:Q32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7"/>
  <sheetViews>
    <sheetView view="pageBreakPreview" zoomScaleSheetLayoutView="100" workbookViewId="0">
      <selection activeCell="J13" sqref="J13:K13"/>
    </sheetView>
  </sheetViews>
  <sheetFormatPr defaultColWidth="10.44140625" defaultRowHeight="13.8" x14ac:dyDescent="0.25"/>
  <cols>
    <col min="1" max="1" width="8.6640625" style="105" customWidth="1"/>
    <col min="2" max="2" width="35" style="85" customWidth="1"/>
    <col min="3" max="9" width="11" style="85" customWidth="1"/>
    <col min="10" max="10" width="35" style="85" customWidth="1"/>
    <col min="11" max="11" width="8.6640625" style="85" customWidth="1"/>
    <col min="12" max="12" width="14.5546875" style="85" customWidth="1"/>
    <col min="13" max="16384" width="10.44140625" style="85"/>
  </cols>
  <sheetData>
    <row r="1" spans="1:14" s="97" customFormat="1" ht="22.8" customHeigh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96"/>
      <c r="M1" s="96"/>
      <c r="N1" s="96"/>
    </row>
    <row r="2" spans="1:14" ht="18" customHeight="1" x14ac:dyDescent="0.25">
      <c r="A2" s="187" t="s">
        <v>37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14" ht="18" customHeight="1" x14ac:dyDescent="0.25">
      <c r="A3" s="191" t="s">
        <v>121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14" ht="15.75" customHeight="1" x14ac:dyDescent="0.25">
      <c r="A4" s="188">
        <v>2014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</row>
    <row r="5" spans="1:14" ht="15.75" customHeight="1" x14ac:dyDescent="0.25">
      <c r="A5" s="189" t="s">
        <v>89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</row>
    <row r="6" spans="1:14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38"/>
      <c r="M6" s="138"/>
    </row>
    <row r="7" spans="1:14" ht="15.6" customHeight="1" x14ac:dyDescent="0.25">
      <c r="A7" s="190">
        <v>2014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38"/>
      <c r="M7" s="138"/>
    </row>
    <row r="8" spans="1:14" s="98" customFormat="1" ht="15.6" x14ac:dyDescent="0.25">
      <c r="A8" s="228" t="s">
        <v>130</v>
      </c>
      <c r="B8" s="228"/>
      <c r="C8" s="229"/>
      <c r="D8" s="229"/>
      <c r="E8" s="229"/>
      <c r="F8" s="229"/>
      <c r="G8" s="229"/>
      <c r="H8" s="229"/>
      <c r="I8" s="229"/>
      <c r="J8" s="230" t="s">
        <v>131</v>
      </c>
      <c r="K8" s="230"/>
    </row>
    <row r="9" spans="1:14" s="98" customFormat="1" ht="39" customHeight="1" x14ac:dyDescent="0.25">
      <c r="A9" s="222" t="s">
        <v>90</v>
      </c>
      <c r="B9" s="225" t="s">
        <v>59</v>
      </c>
      <c r="C9" s="215" t="s">
        <v>38</v>
      </c>
      <c r="D9" s="215"/>
      <c r="E9" s="215" t="s">
        <v>91</v>
      </c>
      <c r="F9" s="215" t="s">
        <v>92</v>
      </c>
      <c r="G9" s="215" t="s">
        <v>93</v>
      </c>
      <c r="H9" s="215" t="s">
        <v>94</v>
      </c>
      <c r="I9" s="215" t="s">
        <v>39</v>
      </c>
      <c r="J9" s="217" t="s">
        <v>40</v>
      </c>
      <c r="K9" s="217"/>
    </row>
    <row r="10" spans="1:14" s="98" customFormat="1" ht="32.25" customHeight="1" x14ac:dyDescent="0.25">
      <c r="A10" s="223"/>
      <c r="B10" s="226"/>
      <c r="C10" s="220" t="s">
        <v>95</v>
      </c>
      <c r="D10" s="220"/>
      <c r="E10" s="216"/>
      <c r="F10" s="216"/>
      <c r="G10" s="216"/>
      <c r="H10" s="216"/>
      <c r="I10" s="216"/>
      <c r="J10" s="218"/>
      <c r="K10" s="218"/>
    </row>
    <row r="11" spans="1:14" s="98" customFormat="1" ht="39" customHeight="1" x14ac:dyDescent="0.25">
      <c r="A11" s="223"/>
      <c r="B11" s="226"/>
      <c r="C11" s="123" t="s">
        <v>41</v>
      </c>
      <c r="D11" s="123" t="s">
        <v>42</v>
      </c>
      <c r="E11" s="221" t="s">
        <v>96</v>
      </c>
      <c r="F11" s="221" t="s">
        <v>97</v>
      </c>
      <c r="G11" s="221" t="s">
        <v>98</v>
      </c>
      <c r="H11" s="221" t="s">
        <v>99</v>
      </c>
      <c r="I11" s="221" t="s">
        <v>100</v>
      </c>
      <c r="J11" s="218"/>
      <c r="K11" s="218"/>
    </row>
    <row r="12" spans="1:14" s="98" customFormat="1" ht="61.5" customHeight="1" x14ac:dyDescent="0.25">
      <c r="A12" s="224"/>
      <c r="B12" s="227"/>
      <c r="C12" s="116" t="s">
        <v>43</v>
      </c>
      <c r="D12" s="116" t="s">
        <v>44</v>
      </c>
      <c r="E12" s="220"/>
      <c r="F12" s="220"/>
      <c r="G12" s="220"/>
      <c r="H12" s="220"/>
      <c r="I12" s="220"/>
      <c r="J12" s="219"/>
      <c r="K12" s="219"/>
    </row>
    <row r="13" spans="1:14" s="98" customFormat="1" ht="60" customHeight="1" thickBot="1" x14ac:dyDescent="0.3">
      <c r="A13" s="127">
        <v>45</v>
      </c>
      <c r="B13" s="128" t="s">
        <v>108</v>
      </c>
      <c r="C13" s="87">
        <v>6063832</v>
      </c>
      <c r="D13" s="87">
        <v>1514129</v>
      </c>
      <c r="E13" s="87">
        <v>421920</v>
      </c>
      <c r="F13" s="87">
        <v>471692</v>
      </c>
      <c r="G13" s="99">
        <v>8.7799999999999994</v>
      </c>
      <c r="H13" s="99">
        <v>1.77</v>
      </c>
      <c r="I13" s="87">
        <v>74787</v>
      </c>
      <c r="J13" s="156" t="s">
        <v>109</v>
      </c>
      <c r="K13" s="156"/>
    </row>
    <row r="14" spans="1:14" s="98" customFormat="1" ht="60" customHeight="1" thickBot="1" x14ac:dyDescent="0.3">
      <c r="A14" s="76">
        <v>46</v>
      </c>
      <c r="B14" s="77" t="s">
        <v>110</v>
      </c>
      <c r="C14" s="88">
        <v>8354565</v>
      </c>
      <c r="D14" s="88">
        <v>2307177</v>
      </c>
      <c r="E14" s="88">
        <v>244421</v>
      </c>
      <c r="F14" s="88">
        <v>284085</v>
      </c>
      <c r="G14" s="100">
        <v>10.98</v>
      </c>
      <c r="H14" s="100">
        <v>2.98</v>
      </c>
      <c r="I14" s="88">
        <v>51441</v>
      </c>
      <c r="J14" s="157" t="s">
        <v>111</v>
      </c>
      <c r="K14" s="157"/>
    </row>
    <row r="15" spans="1:14" s="98" customFormat="1" ht="43.5" customHeight="1" x14ac:dyDescent="0.25">
      <c r="A15" s="129">
        <v>47</v>
      </c>
      <c r="B15" s="130" t="s">
        <v>112</v>
      </c>
      <c r="C15" s="89">
        <v>20453469</v>
      </c>
      <c r="D15" s="89">
        <v>5565291</v>
      </c>
      <c r="E15" s="89">
        <v>221380</v>
      </c>
      <c r="F15" s="89">
        <v>259441</v>
      </c>
      <c r="G15" s="101">
        <v>12.27</v>
      </c>
      <c r="H15" s="101">
        <v>2.4</v>
      </c>
      <c r="I15" s="89">
        <v>46350</v>
      </c>
      <c r="J15" s="158" t="s">
        <v>113</v>
      </c>
      <c r="K15" s="158"/>
    </row>
    <row r="16" spans="1:14" s="98" customFormat="1" ht="50.25" customHeight="1" x14ac:dyDescent="0.25">
      <c r="A16" s="213" t="s">
        <v>64</v>
      </c>
      <c r="B16" s="213"/>
      <c r="C16" s="90">
        <v>34871867</v>
      </c>
      <c r="D16" s="90">
        <v>9386597</v>
      </c>
      <c r="E16" s="90">
        <v>248765</v>
      </c>
      <c r="F16" s="90">
        <v>288487</v>
      </c>
      <c r="G16" s="102">
        <v>11.34</v>
      </c>
      <c r="H16" s="102">
        <v>2.42</v>
      </c>
      <c r="I16" s="90">
        <v>50692</v>
      </c>
      <c r="J16" s="214" t="s">
        <v>1</v>
      </c>
      <c r="K16" s="214"/>
    </row>
    <row r="17" spans="1:11" s="98" customFormat="1" ht="14.4" x14ac:dyDescent="0.3">
      <c r="A17" s="103" t="s">
        <v>101</v>
      </c>
      <c r="K17" s="104" t="s">
        <v>102</v>
      </c>
    </row>
  </sheetData>
  <mergeCells count="30">
    <mergeCell ref="A8:B8"/>
    <mergeCell ref="C8:I8"/>
    <mergeCell ref="J8:K8"/>
    <mergeCell ref="A1:K1"/>
    <mergeCell ref="A2:K2"/>
    <mergeCell ref="A4:K4"/>
    <mergeCell ref="A5:K5"/>
    <mergeCell ref="A6:K6"/>
    <mergeCell ref="A3:K3"/>
    <mergeCell ref="A7:K7"/>
    <mergeCell ref="A9:A12"/>
    <mergeCell ref="B9:B12"/>
    <mergeCell ref="C9:D9"/>
    <mergeCell ref="E9:E10"/>
    <mergeCell ref="F9:F10"/>
    <mergeCell ref="H9:H10"/>
    <mergeCell ref="I9:I10"/>
    <mergeCell ref="J9:K12"/>
    <mergeCell ref="C10:D10"/>
    <mergeCell ref="E11:E12"/>
    <mergeCell ref="F11:F12"/>
    <mergeCell ref="G11:G12"/>
    <mergeCell ref="H11:H12"/>
    <mergeCell ref="I11:I12"/>
    <mergeCell ref="G9:G10"/>
    <mergeCell ref="J13:K13"/>
    <mergeCell ref="J14:K14"/>
    <mergeCell ref="J15:K15"/>
    <mergeCell ref="A16:B16"/>
    <mergeCell ref="J16:K16"/>
  </mergeCells>
  <printOptions horizontalCentered="1" verticalCentered="1"/>
  <pageMargins left="0" right="0" top="0" bottom="0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30"/>
  <sheetViews>
    <sheetView view="pageBreakPreview" zoomScaleSheetLayoutView="100" workbookViewId="0">
      <selection activeCell="L7" sqref="L7:M9"/>
    </sheetView>
  </sheetViews>
  <sheetFormatPr defaultColWidth="9.109375" defaultRowHeight="13.2" x14ac:dyDescent="0.25"/>
  <cols>
    <col min="1" max="1" width="1.88671875" style="1" customWidth="1"/>
    <col min="2" max="2" width="20.6640625" style="1" customWidth="1"/>
    <col min="3" max="11" width="8.6640625" style="1" customWidth="1"/>
    <col min="12" max="12" width="20.6640625" style="1" customWidth="1"/>
    <col min="13" max="13" width="2" style="1" customWidth="1"/>
    <col min="14" max="16384" width="9.109375" style="3"/>
  </cols>
  <sheetData>
    <row r="1" spans="1:13" s="11" customFormat="1" ht="21" customHeight="1" x14ac:dyDescent="0.25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40" customFormat="1" ht="17.25" customHeight="1" x14ac:dyDescent="0.25">
      <c r="A2" s="36" t="s">
        <v>45</v>
      </c>
      <c r="B2" s="36"/>
      <c r="C2" s="37"/>
      <c r="D2" s="37"/>
      <c r="E2" s="37"/>
      <c r="F2" s="37"/>
      <c r="G2" s="37"/>
      <c r="H2" s="37"/>
      <c r="I2" s="37"/>
      <c r="J2" s="37"/>
      <c r="K2" s="37"/>
      <c r="L2" s="38"/>
      <c r="M2" s="39"/>
    </row>
    <row r="3" spans="1:13" s="41" customFormat="1" ht="17.25" customHeight="1" x14ac:dyDescent="0.25">
      <c r="A3" s="36" t="s">
        <v>107</v>
      </c>
      <c r="B3" s="36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s="45" customFormat="1" ht="15.75" customHeight="1" x14ac:dyDescent="0.25">
      <c r="A4" s="35" t="s">
        <v>46</v>
      </c>
      <c r="B4" s="35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s="45" customFormat="1" ht="15.6" x14ac:dyDescent="0.25">
      <c r="A5" s="43" t="s">
        <v>107</v>
      </c>
      <c r="B5" s="43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s="45" customFormat="1" ht="21.75" customHeight="1" x14ac:dyDescent="0.25">
      <c r="A6" s="26" t="s">
        <v>139</v>
      </c>
      <c r="B6" s="42"/>
      <c r="C6" s="46"/>
      <c r="D6" s="46"/>
      <c r="E6" s="46"/>
      <c r="F6" s="46"/>
      <c r="G6" s="46"/>
      <c r="H6" s="46"/>
      <c r="I6" s="46"/>
      <c r="J6" s="46"/>
      <c r="K6" s="46"/>
      <c r="M6" s="42" t="s">
        <v>140</v>
      </c>
    </row>
    <row r="7" spans="1:13" s="2" customFormat="1" ht="16.5" customHeight="1" thickBot="1" x14ac:dyDescent="0.3">
      <c r="A7" s="261" t="s">
        <v>5</v>
      </c>
      <c r="B7" s="261"/>
      <c r="C7" s="258">
        <v>2014</v>
      </c>
      <c r="D7" s="259"/>
      <c r="E7" s="260"/>
      <c r="F7" s="258">
        <v>2013</v>
      </c>
      <c r="G7" s="259"/>
      <c r="H7" s="260"/>
      <c r="I7" s="258">
        <v>2012</v>
      </c>
      <c r="J7" s="259"/>
      <c r="K7" s="260"/>
      <c r="L7" s="255" t="s">
        <v>4</v>
      </c>
      <c r="M7" s="255"/>
    </row>
    <row r="8" spans="1:13" s="2" customFormat="1" ht="16.5" customHeight="1" thickTop="1" thickBot="1" x14ac:dyDescent="0.3">
      <c r="A8" s="262"/>
      <c r="B8" s="262"/>
      <c r="C8" s="239" t="s">
        <v>55</v>
      </c>
      <c r="D8" s="237" t="s">
        <v>48</v>
      </c>
      <c r="E8" s="237" t="s">
        <v>47</v>
      </c>
      <c r="F8" s="239" t="s">
        <v>55</v>
      </c>
      <c r="G8" s="237" t="s">
        <v>48</v>
      </c>
      <c r="H8" s="237" t="s">
        <v>47</v>
      </c>
      <c r="I8" s="239" t="s">
        <v>55</v>
      </c>
      <c r="J8" s="237" t="s">
        <v>48</v>
      </c>
      <c r="K8" s="237" t="s">
        <v>47</v>
      </c>
      <c r="L8" s="256"/>
      <c r="M8" s="256"/>
    </row>
    <row r="9" spans="1:13" s="2" customFormat="1" ht="16.2" customHeight="1" thickTop="1" x14ac:dyDescent="0.25">
      <c r="A9" s="263"/>
      <c r="B9" s="263"/>
      <c r="C9" s="240"/>
      <c r="D9" s="238"/>
      <c r="E9" s="238"/>
      <c r="F9" s="240"/>
      <c r="G9" s="238"/>
      <c r="H9" s="238"/>
      <c r="I9" s="240"/>
      <c r="J9" s="238"/>
      <c r="K9" s="238"/>
      <c r="L9" s="257"/>
      <c r="M9" s="257"/>
    </row>
    <row r="10" spans="1:13" s="4" customFormat="1" ht="38.25" customHeight="1" thickBot="1" x14ac:dyDescent="0.3">
      <c r="A10" s="247" t="s">
        <v>7</v>
      </c>
      <c r="B10" s="248"/>
      <c r="C10" s="57">
        <v>190064</v>
      </c>
      <c r="D10" s="48">
        <v>61964</v>
      </c>
      <c r="E10" s="109">
        <v>119898</v>
      </c>
      <c r="F10" s="108">
        <v>54422</v>
      </c>
      <c r="G10" s="108">
        <v>35002</v>
      </c>
      <c r="H10" s="48">
        <v>30824</v>
      </c>
      <c r="I10" s="57">
        <v>78365</v>
      </c>
      <c r="J10" s="48">
        <v>59069</v>
      </c>
      <c r="K10" s="48">
        <v>37485</v>
      </c>
      <c r="L10" s="241" t="s">
        <v>6</v>
      </c>
      <c r="M10" s="242"/>
    </row>
    <row r="11" spans="1:13" s="4" customFormat="1" ht="38.25" customHeight="1" thickTop="1" thickBot="1" x14ac:dyDescent="0.3">
      <c r="A11" s="249" t="s">
        <v>9</v>
      </c>
      <c r="B11" s="250"/>
      <c r="C11" s="58">
        <v>29866</v>
      </c>
      <c r="D11" s="49">
        <v>15633</v>
      </c>
      <c r="E11" s="111">
        <v>46650</v>
      </c>
      <c r="F11" s="110">
        <v>17950</v>
      </c>
      <c r="G11" s="110">
        <v>20221</v>
      </c>
      <c r="H11" s="49">
        <v>16460</v>
      </c>
      <c r="I11" s="58">
        <v>43113</v>
      </c>
      <c r="J11" s="49">
        <v>19370</v>
      </c>
      <c r="K11" s="49">
        <v>21009</v>
      </c>
      <c r="L11" s="243" t="s">
        <v>8</v>
      </c>
      <c r="M11" s="244"/>
    </row>
    <row r="12" spans="1:13" s="4" customFormat="1" ht="38.25" customHeight="1" thickTop="1" thickBot="1" x14ac:dyDescent="0.3">
      <c r="A12" s="251" t="s">
        <v>12</v>
      </c>
      <c r="B12" s="252"/>
      <c r="C12" s="59">
        <v>36506</v>
      </c>
      <c r="D12" s="50">
        <v>26657</v>
      </c>
      <c r="E12" s="113">
        <v>45008</v>
      </c>
      <c r="F12" s="112">
        <v>26733</v>
      </c>
      <c r="G12" s="112">
        <v>9978</v>
      </c>
      <c r="H12" s="50">
        <v>7843</v>
      </c>
      <c r="I12" s="59">
        <v>35735</v>
      </c>
      <c r="J12" s="50">
        <v>26776</v>
      </c>
      <c r="K12" s="50">
        <v>9726</v>
      </c>
      <c r="L12" s="231" t="s">
        <v>49</v>
      </c>
      <c r="M12" s="232"/>
    </row>
    <row r="13" spans="1:13" s="4" customFormat="1" ht="38.25" customHeight="1" thickTop="1" thickBot="1" x14ac:dyDescent="0.3">
      <c r="A13" s="249" t="s">
        <v>53</v>
      </c>
      <c r="B13" s="250"/>
      <c r="C13" s="58">
        <v>48052</v>
      </c>
      <c r="D13" s="49">
        <v>34915</v>
      </c>
      <c r="E13" s="111">
        <v>48035</v>
      </c>
      <c r="F13" s="110">
        <v>31298</v>
      </c>
      <c r="G13" s="110">
        <v>8917</v>
      </c>
      <c r="H13" s="49">
        <v>7713</v>
      </c>
      <c r="I13" s="58">
        <v>33855</v>
      </c>
      <c r="J13" s="49">
        <v>29696</v>
      </c>
      <c r="K13" s="49">
        <v>8350</v>
      </c>
      <c r="L13" s="243" t="s">
        <v>10</v>
      </c>
      <c r="M13" s="244"/>
    </row>
    <row r="14" spans="1:13" s="4" customFormat="1" ht="38.25" customHeight="1" thickTop="1" thickBot="1" x14ac:dyDescent="0.3">
      <c r="A14" s="251" t="s">
        <v>14</v>
      </c>
      <c r="B14" s="252"/>
      <c r="C14" s="59">
        <v>163745</v>
      </c>
      <c r="D14" s="50">
        <v>86148</v>
      </c>
      <c r="E14" s="59">
        <v>126031</v>
      </c>
      <c r="F14" s="50">
        <v>61884</v>
      </c>
      <c r="G14" s="50">
        <v>135425</v>
      </c>
      <c r="H14" s="50">
        <v>98485</v>
      </c>
      <c r="I14" s="59">
        <v>108987</v>
      </c>
      <c r="J14" s="50">
        <v>55863</v>
      </c>
      <c r="K14" s="50">
        <v>122200</v>
      </c>
      <c r="L14" s="231" t="s">
        <v>13</v>
      </c>
      <c r="M14" s="232"/>
    </row>
    <row r="15" spans="1:13" s="4" customFormat="1" ht="38.25" customHeight="1" thickTop="1" x14ac:dyDescent="0.25">
      <c r="A15" s="245" t="s">
        <v>16</v>
      </c>
      <c r="B15" s="246"/>
      <c r="C15" s="60">
        <v>96047</v>
      </c>
      <c r="D15" s="51">
        <v>38346</v>
      </c>
      <c r="E15" s="60">
        <v>77457</v>
      </c>
      <c r="F15" s="51">
        <v>33990</v>
      </c>
      <c r="G15" s="51">
        <v>102008</v>
      </c>
      <c r="H15" s="51">
        <v>87167</v>
      </c>
      <c r="I15" s="60">
        <v>67098</v>
      </c>
      <c r="J15" s="51">
        <v>30689</v>
      </c>
      <c r="K15" s="51">
        <v>92067</v>
      </c>
      <c r="L15" s="233" t="s">
        <v>15</v>
      </c>
      <c r="M15" s="234"/>
    </row>
    <row r="16" spans="1:13" s="4" customFormat="1" ht="38.25" customHeight="1" x14ac:dyDescent="0.25">
      <c r="A16" s="236" t="s">
        <v>3</v>
      </c>
      <c r="B16" s="236"/>
      <c r="C16" s="66">
        <f t="shared" ref="C16:K16" si="0">SUM(C10:C15)</f>
        <v>564280</v>
      </c>
      <c r="D16" s="66">
        <f t="shared" si="0"/>
        <v>263663</v>
      </c>
      <c r="E16" s="66">
        <f t="shared" si="0"/>
        <v>463079</v>
      </c>
      <c r="F16" s="66">
        <f t="shared" si="0"/>
        <v>226277</v>
      </c>
      <c r="G16" s="66">
        <f t="shared" si="0"/>
        <v>311551</v>
      </c>
      <c r="H16" s="66">
        <f t="shared" si="0"/>
        <v>248492</v>
      </c>
      <c r="I16" s="66">
        <f t="shared" si="0"/>
        <v>367153</v>
      </c>
      <c r="J16" s="66">
        <f t="shared" si="0"/>
        <v>221463</v>
      </c>
      <c r="K16" s="66">
        <f t="shared" si="0"/>
        <v>290837</v>
      </c>
      <c r="L16" s="235" t="s">
        <v>2</v>
      </c>
      <c r="M16" s="235"/>
    </row>
    <row r="17" spans="1:13" x14ac:dyDescent="0.25">
      <c r="A17" s="5"/>
      <c r="B17" s="5"/>
      <c r="M17" s="6"/>
    </row>
    <row r="19" spans="1:13" x14ac:dyDescent="0.25">
      <c r="B19" s="3"/>
    </row>
    <row r="20" spans="1:13" x14ac:dyDescent="0.25">
      <c r="B20" s="3"/>
    </row>
    <row r="21" spans="1:13" ht="13.5" customHeight="1" x14ac:dyDescent="0.25">
      <c r="B21" s="3"/>
    </row>
    <row r="22" spans="1:13" ht="13.5" customHeight="1" x14ac:dyDescent="0.25">
      <c r="B22" s="3"/>
    </row>
    <row r="23" spans="1:13" x14ac:dyDescent="0.25">
      <c r="B23" s="3"/>
    </row>
    <row r="24" spans="1:13" x14ac:dyDescent="0.25">
      <c r="B24" s="3"/>
    </row>
    <row r="25" spans="1:13" x14ac:dyDescent="0.25">
      <c r="B25" s="3"/>
    </row>
    <row r="26" spans="1:13" x14ac:dyDescent="0.25">
      <c r="B26" s="3"/>
    </row>
    <row r="27" spans="1:1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mergeCells count="29">
    <mergeCell ref="A1:M1"/>
    <mergeCell ref="L7:M9"/>
    <mergeCell ref="C7:E7"/>
    <mergeCell ref="F7:H7"/>
    <mergeCell ref="I7:K7"/>
    <mergeCell ref="A7:B9"/>
    <mergeCell ref="K8:K9"/>
    <mergeCell ref="J8:J9"/>
    <mergeCell ref="I8:I9"/>
    <mergeCell ref="H8:H9"/>
    <mergeCell ref="F8:F9"/>
    <mergeCell ref="E8:E9"/>
    <mergeCell ref="D8:D9"/>
    <mergeCell ref="L14:M14"/>
    <mergeCell ref="L15:M15"/>
    <mergeCell ref="L16:M16"/>
    <mergeCell ref="A16:B16"/>
    <mergeCell ref="G8:G9"/>
    <mergeCell ref="C8:C9"/>
    <mergeCell ref="L10:M10"/>
    <mergeCell ref="L11:M11"/>
    <mergeCell ref="L12:M12"/>
    <mergeCell ref="L13:M13"/>
    <mergeCell ref="A15:B15"/>
    <mergeCell ref="A10:B10"/>
    <mergeCell ref="A11:B11"/>
    <mergeCell ref="A12:B12"/>
    <mergeCell ref="A13:B13"/>
    <mergeCell ref="A14:B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0"/>
  <sheetViews>
    <sheetView showGridLines="0" view="pageBreakPreview" zoomScaleSheetLayoutView="100" workbookViewId="0">
      <selection activeCell="C10" sqref="C10"/>
    </sheetView>
  </sheetViews>
  <sheetFormatPr defaultColWidth="9.109375" defaultRowHeight="13.2" x14ac:dyDescent="0.25"/>
  <cols>
    <col min="1" max="1" width="1.88671875" style="1" customWidth="1"/>
    <col min="2" max="2" width="25.6640625" style="1" customWidth="1"/>
    <col min="3" max="8" width="9.6640625" style="1" customWidth="1"/>
    <col min="9" max="9" width="25.6640625" style="1" customWidth="1"/>
    <col min="10" max="10" width="2.6640625" style="1" customWidth="1"/>
    <col min="11" max="16384" width="9.109375" style="3"/>
  </cols>
  <sheetData>
    <row r="1" spans="1:13" s="11" customFormat="1" ht="24" customHeight="1" x14ac:dyDescent="0.25">
      <c r="A1" s="253"/>
      <c r="B1" s="254"/>
      <c r="C1" s="254"/>
      <c r="D1" s="254"/>
      <c r="E1" s="254"/>
      <c r="F1" s="254"/>
      <c r="G1" s="254"/>
      <c r="H1" s="254"/>
      <c r="I1" s="254"/>
      <c r="J1" s="254"/>
    </row>
    <row r="2" spans="1:13" s="40" customFormat="1" ht="17.25" customHeight="1" x14ac:dyDescent="0.25">
      <c r="A2" s="36" t="s">
        <v>20</v>
      </c>
      <c r="B2" s="37"/>
      <c r="C2" s="37"/>
      <c r="D2" s="37"/>
      <c r="E2" s="37"/>
      <c r="F2" s="37"/>
      <c r="G2" s="37"/>
      <c r="H2" s="37"/>
      <c r="I2" s="38"/>
      <c r="J2" s="39"/>
    </row>
    <row r="3" spans="1:13" s="41" customFormat="1" ht="17.25" customHeight="1" x14ac:dyDescent="0.25">
      <c r="A3" s="36" t="s">
        <v>107</v>
      </c>
      <c r="B3" s="39"/>
      <c r="C3" s="39"/>
      <c r="D3" s="39"/>
      <c r="E3" s="39"/>
      <c r="F3" s="39"/>
      <c r="G3" s="39"/>
      <c r="H3" s="39"/>
      <c r="I3" s="39"/>
      <c r="J3" s="39"/>
    </row>
    <row r="4" spans="1:13" s="12" customFormat="1" ht="15.75" customHeight="1" x14ac:dyDescent="0.25">
      <c r="A4" s="35" t="s">
        <v>54</v>
      </c>
      <c r="B4" s="46"/>
      <c r="C4" s="46"/>
      <c r="D4" s="46"/>
      <c r="E4" s="46"/>
      <c r="F4" s="46"/>
      <c r="G4" s="46"/>
      <c r="H4" s="46"/>
      <c r="I4" s="46"/>
      <c r="J4" s="47"/>
    </row>
    <row r="5" spans="1:13" s="12" customFormat="1" ht="15.6" x14ac:dyDescent="0.25">
      <c r="A5" s="43" t="s">
        <v>107</v>
      </c>
      <c r="B5" s="46"/>
      <c r="C5" s="46"/>
      <c r="D5" s="46"/>
      <c r="E5" s="46"/>
      <c r="F5" s="46"/>
      <c r="G5" s="46"/>
      <c r="H5" s="46"/>
      <c r="I5" s="46"/>
      <c r="J5" s="47"/>
    </row>
    <row r="6" spans="1:13" s="12" customFormat="1" ht="21.75" customHeight="1" x14ac:dyDescent="0.25">
      <c r="A6" s="26" t="s">
        <v>129</v>
      </c>
      <c r="B6" s="46"/>
      <c r="C6" s="46"/>
      <c r="D6" s="46"/>
      <c r="E6" s="46"/>
      <c r="F6" s="46"/>
      <c r="G6" s="46"/>
      <c r="H6" s="46"/>
      <c r="J6" s="42" t="s">
        <v>128</v>
      </c>
    </row>
    <row r="7" spans="1:13" s="2" customFormat="1" ht="16.5" customHeight="1" thickBot="1" x14ac:dyDescent="0.3">
      <c r="A7" s="261" t="s">
        <v>5</v>
      </c>
      <c r="B7" s="261"/>
      <c r="C7" s="267">
        <v>2014</v>
      </c>
      <c r="D7" s="267"/>
      <c r="E7" s="267">
        <v>2013</v>
      </c>
      <c r="F7" s="267"/>
      <c r="G7" s="267">
        <v>2012</v>
      </c>
      <c r="H7" s="267"/>
      <c r="I7" s="255" t="s">
        <v>4</v>
      </c>
      <c r="J7" s="255"/>
    </row>
    <row r="8" spans="1:13" s="2" customFormat="1" ht="18.75" customHeight="1" thickTop="1" thickBot="1" x14ac:dyDescent="0.3">
      <c r="A8" s="262"/>
      <c r="B8" s="262"/>
      <c r="C8" s="237" t="s">
        <v>17</v>
      </c>
      <c r="D8" s="237" t="s">
        <v>34</v>
      </c>
      <c r="E8" s="237" t="s">
        <v>17</v>
      </c>
      <c r="F8" s="237" t="s">
        <v>34</v>
      </c>
      <c r="G8" s="237" t="s">
        <v>17</v>
      </c>
      <c r="H8" s="237" t="s">
        <v>34</v>
      </c>
      <c r="I8" s="256"/>
      <c r="J8" s="256"/>
    </row>
    <row r="9" spans="1:13" s="2" customFormat="1" ht="18.75" customHeight="1" thickTop="1" x14ac:dyDescent="0.25">
      <c r="A9" s="263"/>
      <c r="B9" s="263"/>
      <c r="C9" s="238"/>
      <c r="D9" s="238"/>
      <c r="E9" s="238"/>
      <c r="F9" s="238"/>
      <c r="G9" s="238"/>
      <c r="H9" s="238"/>
      <c r="I9" s="257"/>
      <c r="J9" s="257"/>
    </row>
    <row r="10" spans="1:13" s="4" customFormat="1" ht="38.25" customHeight="1" thickBot="1" x14ac:dyDescent="0.3">
      <c r="A10" s="247" t="s">
        <v>7</v>
      </c>
      <c r="B10" s="248"/>
      <c r="C10" s="52">
        <f>(D10/D16)*100</f>
        <v>33.682568937406963</v>
      </c>
      <c r="D10" s="48">
        <v>190064</v>
      </c>
      <c r="E10" s="52">
        <f>(F10/F16)*100</f>
        <v>25.89147855981377</v>
      </c>
      <c r="F10" s="48">
        <v>119898</v>
      </c>
      <c r="G10" s="52">
        <f>(H10)/H16*100</f>
        <v>21.343962871064651</v>
      </c>
      <c r="H10" s="48">
        <v>78365</v>
      </c>
      <c r="I10" s="241" t="s">
        <v>6</v>
      </c>
      <c r="J10" s="242"/>
      <c r="M10" s="56"/>
    </row>
    <row r="11" spans="1:13" s="4" customFormat="1" ht="38.25" customHeight="1" thickTop="1" thickBot="1" x14ac:dyDescent="0.3">
      <c r="A11" s="249" t="s">
        <v>9</v>
      </c>
      <c r="B11" s="250"/>
      <c r="C11" s="53">
        <f>(D11/D16)*100</f>
        <v>5.2927624583540087</v>
      </c>
      <c r="D11" s="49">
        <v>29866</v>
      </c>
      <c r="E11" s="53">
        <f>(F11/F16)*100</f>
        <v>10.073875083948959</v>
      </c>
      <c r="F11" s="49">
        <v>46650</v>
      </c>
      <c r="G11" s="53">
        <f>(H11)/H16*100</f>
        <v>11.742516062785814</v>
      </c>
      <c r="H11" s="49">
        <v>43113</v>
      </c>
      <c r="I11" s="243" t="s">
        <v>8</v>
      </c>
      <c r="J11" s="244"/>
      <c r="M11" s="56"/>
    </row>
    <row r="12" spans="1:13" s="4" customFormat="1" ht="38.25" customHeight="1" thickTop="1" thickBot="1" x14ac:dyDescent="0.3">
      <c r="A12" s="251" t="s">
        <v>12</v>
      </c>
      <c r="B12" s="252"/>
      <c r="C12" s="54">
        <f>(D12/D16)*100</f>
        <v>6.4694832352732687</v>
      </c>
      <c r="D12" s="50">
        <v>36506</v>
      </c>
      <c r="E12" s="54">
        <f>(F12/F16)*100</f>
        <v>9.7192919566639819</v>
      </c>
      <c r="F12" s="50">
        <v>45008</v>
      </c>
      <c r="G12" s="52">
        <f>(H12)/H16*100</f>
        <v>9.7329995941746343</v>
      </c>
      <c r="H12" s="50">
        <v>35735</v>
      </c>
      <c r="I12" s="264" t="s">
        <v>11</v>
      </c>
      <c r="J12" s="265"/>
      <c r="M12" s="56"/>
    </row>
    <row r="13" spans="1:13" s="4" customFormat="1" ht="38.25" customHeight="1" thickTop="1" thickBot="1" x14ac:dyDescent="0.3">
      <c r="A13" s="249" t="s">
        <v>33</v>
      </c>
      <c r="B13" s="250"/>
      <c r="C13" s="53">
        <f>(D13/D16)*100</f>
        <v>8.5156305380307646</v>
      </c>
      <c r="D13" s="49">
        <v>48052</v>
      </c>
      <c r="E13" s="53">
        <f>(F13/F16)*100</f>
        <v>10.372960121275202</v>
      </c>
      <c r="F13" s="49">
        <v>48035</v>
      </c>
      <c r="G13" s="53">
        <f>(H13)/H16*100</f>
        <v>9.2209514834415085</v>
      </c>
      <c r="H13" s="49">
        <v>33855</v>
      </c>
      <c r="I13" s="243" t="s">
        <v>10</v>
      </c>
      <c r="J13" s="244"/>
      <c r="M13" s="56"/>
    </row>
    <row r="14" spans="1:13" s="4" customFormat="1" ht="38.25" customHeight="1" thickTop="1" thickBot="1" x14ac:dyDescent="0.3">
      <c r="A14" s="251" t="s">
        <v>14</v>
      </c>
      <c r="B14" s="252"/>
      <c r="C14" s="54">
        <v>22.4</v>
      </c>
      <c r="D14" s="50">
        <v>163745</v>
      </c>
      <c r="E14" s="54">
        <f>(F14/F16)*100</f>
        <v>27.215874613186951</v>
      </c>
      <c r="F14" s="50">
        <v>126031</v>
      </c>
      <c r="G14" s="52">
        <f>(H14)/H16*100</f>
        <v>29.684355023654991</v>
      </c>
      <c r="H14" s="50">
        <v>108987</v>
      </c>
      <c r="I14" s="231" t="s">
        <v>13</v>
      </c>
      <c r="J14" s="232"/>
      <c r="M14" s="56"/>
    </row>
    <row r="15" spans="1:13" s="4" customFormat="1" ht="38.25" customHeight="1" thickTop="1" x14ac:dyDescent="0.25">
      <c r="A15" s="245" t="s">
        <v>16</v>
      </c>
      <c r="B15" s="246"/>
      <c r="C15" s="55">
        <f>(D15/D16)*100</f>
        <v>17.02115970794641</v>
      </c>
      <c r="D15" s="51">
        <v>96047</v>
      </c>
      <c r="E15" s="55">
        <f>(F15/F16)*100</f>
        <v>16.726519665111137</v>
      </c>
      <c r="F15" s="51">
        <v>77457</v>
      </c>
      <c r="G15" s="55">
        <f>(H15)/H16*100</f>
        <v>18.275214964878401</v>
      </c>
      <c r="H15" s="51">
        <v>67098</v>
      </c>
      <c r="I15" s="233" t="s">
        <v>15</v>
      </c>
      <c r="J15" s="234"/>
      <c r="M15" s="56"/>
    </row>
    <row r="16" spans="1:13" s="4" customFormat="1" ht="52.5" customHeight="1" x14ac:dyDescent="0.25">
      <c r="A16" s="266" t="s">
        <v>3</v>
      </c>
      <c r="B16" s="266"/>
      <c r="C16" s="65">
        <v>100</v>
      </c>
      <c r="D16" s="66">
        <f>SUM(D10:D15)</f>
        <v>564280</v>
      </c>
      <c r="E16" s="64">
        <f>SUM(E10:E15)</f>
        <v>100</v>
      </c>
      <c r="F16" s="66">
        <f>SUM(F10:F15)</f>
        <v>463079</v>
      </c>
      <c r="G16" s="64">
        <f>SUM(G10:G15)</f>
        <v>100</v>
      </c>
      <c r="H16" s="66">
        <f>SUM(H10:H15)</f>
        <v>367153</v>
      </c>
      <c r="I16" s="235" t="s">
        <v>2</v>
      </c>
      <c r="J16" s="235"/>
      <c r="M16" s="56"/>
    </row>
    <row r="17" spans="1:10" x14ac:dyDescent="0.25">
      <c r="A17" s="5"/>
      <c r="B17" s="5"/>
      <c r="J17" s="6"/>
    </row>
    <row r="20" spans="1:10" ht="13.5" customHeight="1" x14ac:dyDescent="0.25"/>
  </sheetData>
  <mergeCells count="26">
    <mergeCell ref="I16:J16"/>
    <mergeCell ref="A16:B16"/>
    <mergeCell ref="A1:J1"/>
    <mergeCell ref="I7:J9"/>
    <mergeCell ref="C7:D7"/>
    <mergeCell ref="E7:F7"/>
    <mergeCell ref="G7:H7"/>
    <mergeCell ref="A7:B9"/>
    <mergeCell ref="H8:H9"/>
    <mergeCell ref="G8:G9"/>
    <mergeCell ref="F8:F9"/>
    <mergeCell ref="E8:E9"/>
    <mergeCell ref="D8:D9"/>
    <mergeCell ref="C8:C9"/>
    <mergeCell ref="I10:J10"/>
    <mergeCell ref="I11:J11"/>
    <mergeCell ref="I12:J12"/>
    <mergeCell ref="I13:J13"/>
    <mergeCell ref="I14:J14"/>
    <mergeCell ref="I15:J15"/>
    <mergeCell ref="A10:B10"/>
    <mergeCell ref="A11:B11"/>
    <mergeCell ref="A12:B12"/>
    <mergeCell ref="A13:B13"/>
    <mergeCell ref="A14:B14"/>
    <mergeCell ref="A15:B15"/>
  </mergeCells>
  <printOptions horizontalCentered="1" verticalCentered="1"/>
  <pageMargins left="0" right="0" top="0.98425196850393704" bottom="0.59055118110236227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النشرة السنوية لإحصاءات تجارة الجملة والتجزئة 2014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النشرة السنوية لإحصاءات تجارة الجملة والتجزئة 2014</Description_Ar>
    <Enabled xmlns="1b323878-974e-4c19-bf08-965c80d4ad54">true</Enabled>
    <PublishingDate xmlns="1b323878-974e-4c19-bf08-965c80d4ad54">2017-06-18T10:50:20+00:00</PublishingDate>
    <CategoryDescription xmlns="http://schemas.microsoft.com/sharepoint.v3">6 Wholesale Retail Trade 2014</CategoryDescription>
  </documentManagement>
</p:properties>
</file>

<file path=customXml/itemProps1.xml><?xml version="1.0" encoding="utf-8"?>
<ds:datastoreItem xmlns:ds="http://schemas.openxmlformats.org/officeDocument/2006/customXml" ds:itemID="{79B96337-67A1-4DB5-8995-DAF1C04992F9}"/>
</file>

<file path=customXml/itemProps2.xml><?xml version="1.0" encoding="utf-8"?>
<ds:datastoreItem xmlns:ds="http://schemas.openxmlformats.org/officeDocument/2006/customXml" ds:itemID="{CDFF3501-F1AF-46E9-B5A1-55EF43DFD554}"/>
</file>

<file path=customXml/itemProps3.xml><?xml version="1.0" encoding="utf-8"?>
<ds:datastoreItem xmlns:ds="http://schemas.openxmlformats.org/officeDocument/2006/customXml" ds:itemID="{5DAA5D08-1C5A-4C0C-8547-C4C70CCE1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المقدمة</vt:lpstr>
      <vt:lpstr>التقديم</vt:lpstr>
      <vt:lpstr>39</vt:lpstr>
      <vt:lpstr>40</vt:lpstr>
      <vt:lpstr>41</vt:lpstr>
      <vt:lpstr>Gr_17</vt:lpstr>
      <vt:lpstr>42</vt:lpstr>
      <vt:lpstr>43</vt:lpstr>
      <vt:lpstr>44</vt:lpstr>
      <vt:lpstr>'39'!Print_Area</vt:lpstr>
      <vt:lpstr>'40'!Print_Area</vt:lpstr>
      <vt:lpstr>'41'!Print_Area</vt:lpstr>
      <vt:lpstr>'43'!Print_Area</vt:lpstr>
      <vt:lpstr>'44'!Print_Area</vt:lpstr>
      <vt:lpstr>Gr_17!Print_Area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Wholesale Retail Trade 2014</dc:title>
  <dc:creator>Mr. Sabir</dc:creator>
  <cp:keywords/>
  <cp:lastModifiedBy>Saber Abd El_Zaher</cp:lastModifiedBy>
  <cp:lastPrinted>2017-02-09T07:35:08Z</cp:lastPrinted>
  <dcterms:created xsi:type="dcterms:W3CDTF">1998-01-05T07:20:42Z</dcterms:created>
  <dcterms:modified xsi:type="dcterms:W3CDTF">2017-02-09T07:35:13Z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6 Wholesale Retail Trade 2014</vt:lpwstr>
  </property>
  <property fmtid="{D5CDD505-2E9C-101B-9397-08002B2CF9AE}" pid="5" name="Hashtags">
    <vt:lpwstr>58;#StatisticalAbstract|c2f418c2-a295-4bd1-af99-d5d586494613</vt:lpwstr>
  </property>
</Properties>
</file>